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7490" windowHeight="7920" tabRatio="584" activeTab="0"/>
  </bookViews>
  <sheets>
    <sheet name="AUD" sheetId="1" r:id="rId1"/>
  </sheets>
  <definedNames>
    <definedName name="_xlfn._FV" hidden="1">#NAME?</definedName>
    <definedName name="_xlnm.Print_Area" localSheetId="0">'AUD'!$A$1:$U$48</definedName>
  </definedNames>
  <calcPr fullCalcOnLoad="1"/>
</workbook>
</file>

<file path=xl/sharedStrings.xml><?xml version="1.0" encoding="utf-8"?>
<sst xmlns="http://schemas.openxmlformats.org/spreadsheetml/2006/main" count="136" uniqueCount="106">
  <si>
    <t>UNIDADE:</t>
  </si>
  <si>
    <t>SIM</t>
  </si>
  <si>
    <t>NÃO</t>
  </si>
  <si>
    <t>1.1</t>
  </si>
  <si>
    <t>1.3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</si>
  <si>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</si>
  <si>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</si>
  <si>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</si>
  <si>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</si>
  <si>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</si>
  <si>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</si>
  <si>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</si>
  <si>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</si>
  <si>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</si>
  <si>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</si>
  <si>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</si>
  <si>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</si>
  <si>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</si>
  <si>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</si>
  <si>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</si>
  <si>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</si>
  <si>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</si>
  <si>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</si>
  <si>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AUDITOR:</t>
  </si>
  <si>
    <t>Entrevista com os integrantes da equipe por amostragem.</t>
  </si>
  <si>
    <t>PONTOS</t>
  </si>
  <si>
    <t>2.5</t>
  </si>
  <si>
    <t>Os materiais de consumo estão organizados em local próprio?</t>
  </si>
  <si>
    <t>Os materiais de uso permanente são devolvidos ou substituídos quando obsoletos ou danificados?</t>
  </si>
  <si>
    <t>A UO realiza o descarte de documentos por meio do termo de eliminação de documentos?</t>
  </si>
  <si>
    <t>CONCLUSÕES GERAIS</t>
  </si>
  <si>
    <t>Pontos fortes:</t>
  </si>
  <si>
    <t>X</t>
  </si>
  <si>
    <t>Observações (anotar evidência de não cumprimento dos requisitos que receberam respostas negativa):</t>
  </si>
  <si>
    <t xml:space="preserve">Pontos obtidos </t>
  </si>
  <si>
    <t>DATA:</t>
  </si>
  <si>
    <t>DIRETOR:</t>
  </si>
  <si>
    <t>RD:</t>
  </si>
  <si>
    <t>RDS:</t>
  </si>
  <si>
    <t>1º ELEMENTO: DIRECONADORES ESTRATÉGICOS</t>
  </si>
  <si>
    <t>4º ELEMENTO: GESTÃO DE RISCO</t>
  </si>
  <si>
    <t>5.5</t>
  </si>
  <si>
    <t>6.1</t>
  </si>
  <si>
    <t>6.3</t>
  </si>
  <si>
    <t>5º ELEMENTO: ORGANIZAÇÃO DO AMBIENTE DE TRABALHO</t>
  </si>
  <si>
    <t>Portaria arquivada (verificável com DEGEP/DIAGE)</t>
  </si>
  <si>
    <t>O RD/RDS foram nomeados por Portaria e a informação foi encaminhada ao DEGEP ou publicada no D.O.?</t>
  </si>
  <si>
    <t>Os processos de trabalho da unidade estão contemplados em RAD?</t>
  </si>
  <si>
    <t>Entrevista com a equipe e verificação da lista mestra.</t>
  </si>
  <si>
    <t>As RADs vigentes estão sendo revisadas anualmente?</t>
  </si>
  <si>
    <t>Verificação da vigência dos documentos na lista mestra.</t>
  </si>
  <si>
    <t>A equipe conhece e segue os seus respectivos processos de trabalho?</t>
  </si>
  <si>
    <t xml:space="preserve">3º ELEMENTO: ANÁLISE DE INDICADORES </t>
  </si>
  <si>
    <t>Os processos de trabalho implementados têm indicadores definidos?</t>
  </si>
  <si>
    <t>Análise documental e verificação das RADs.</t>
  </si>
  <si>
    <t>Os indicadores estão sendo registrados em planilhas de Excel ou no formulário FRM-PJERJ-006?</t>
  </si>
  <si>
    <t>Entrevista com a equipe e análise documental.</t>
  </si>
  <si>
    <t>Quando possível, há metas estabelecidas para os indicadores?</t>
  </si>
  <si>
    <t xml:space="preserve">Análise documental </t>
  </si>
  <si>
    <t>Os indicadores são analisados e são definidas ações gerenciais de acordo com seus resultados?</t>
  </si>
  <si>
    <t>Análise documental</t>
  </si>
  <si>
    <t>Os resultados dos indicadores são comunicados à equipe?</t>
  </si>
  <si>
    <t xml:space="preserve">Entrevista com a equipe e verificação de cartazes afixados em local visível </t>
  </si>
  <si>
    <t>Os indicadores estão sendo periodicamente medidos?</t>
  </si>
  <si>
    <t xml:space="preserve">Análise documental - planilha de indicadores </t>
  </si>
  <si>
    <t>3.4</t>
  </si>
  <si>
    <t>3.5</t>
  </si>
  <si>
    <t>3.6</t>
  </si>
  <si>
    <t>4.4</t>
  </si>
  <si>
    <t xml:space="preserve">Os riscos operacionais foram definidos e registrados em formulário próprio, de acordo com a RAD-PJERJ-014? </t>
  </si>
  <si>
    <t>A análise de contexto foi definida e registrada em formulários próprio, de acordo com a RAD-PJERJ-014?                                                                                                                                                (somente para o maior órgão hierárquico da estrutura administrativa do organograma)</t>
  </si>
  <si>
    <t>Os riscos estratégicos foram definidos e registrados em formulário próprio, de acordo com a RAD-PJERJ-014?                                                                                                                                       (somente para o maior órgão hierárquico da estrutura administrativa do organograma)</t>
  </si>
  <si>
    <t>As ações de controle são coerentes, pertinentes e tempestivas em relação ao evento de risco?</t>
  </si>
  <si>
    <t>Verificar se há almoxarifado único (a área sob o balcão deve estar desobstruída e inexistir mini almoxarifados nas mesas). Análise do ambiente.</t>
  </si>
  <si>
    <t>Observação da não existência de material danificado e/ou sem providência de devolução / conserto realizada. Análise local e documental (FRM-DGLOG-071-01-Termo de Devolução de Material de Consumo).</t>
  </si>
  <si>
    <t>Análise documental. Verificação dos registros de eliminação de documentos.</t>
  </si>
  <si>
    <t xml:space="preserve">6º ELEMENTO: PESQUISA </t>
  </si>
  <si>
    <t>As pesquisas de opinião e/ou satisfação foram realizadas e seus resultados consolidados e divulgados à equipe?</t>
  </si>
  <si>
    <t>Verificação dos formulários específicos, urnas (se for o caso), e-mail, manifestações encaminhas pela Ouvidoria-Geral.</t>
  </si>
  <si>
    <t>Há resposta das sugestões/reclamações para os usuários que se identificaram?</t>
  </si>
  <si>
    <t>Mensagens, AC, plano de ação, etc.</t>
  </si>
  <si>
    <t xml:space="preserve">A unidade implementa as RADs para todos da equipe, conforme formulário de registro de implementação de rotinas administrativas? </t>
  </si>
  <si>
    <t>A unidade responde o questionário que é anualmente veiculado pelo DEDEP, de mapeamento das necessidades de desenvolvimento de competências dos servidores?</t>
  </si>
  <si>
    <t>6.2</t>
  </si>
  <si>
    <t>As ações de comunicação interna são claras e eficazes, visando manter seus colaboradores informados e engajados no ambiente de trabalho?</t>
  </si>
  <si>
    <t>O ambiente de trabalho é adequado para realizar as atividades da equipe, possibilitando a concentração necessária à equipe, bem como o acesso a todas as ferramentas físicas e digitais para o desempenho adequado das funções?</t>
  </si>
  <si>
    <t>Observação quanto à limpeza, ergonomia e organização, bem como se há poluição sonora e se layout foi projetado adequadamente para o bom funcionamento do trabalho exercido. Análise de ambiente, bem como das plataformas digitais.</t>
  </si>
  <si>
    <t>7.1</t>
  </si>
  <si>
    <t>7.2</t>
  </si>
  <si>
    <t>7.3</t>
  </si>
  <si>
    <t>7.4</t>
  </si>
  <si>
    <t>A equipe conhece o caminho no portal do TJ da RAD pertinentes ao seu processo de trabalho?</t>
  </si>
  <si>
    <t>Verificação com a equipe/verificação da lista mestra</t>
  </si>
  <si>
    <t>Verificação dos canais de mídia, e-mail corporativo, quadro de aviso, atualização de informações (divulgação de ações, normas, condutas, comunicados oficiais...).</t>
  </si>
  <si>
    <t>A unidade teve um resultado satisfatório nas pesquisas realizadas?</t>
  </si>
  <si>
    <t>A unidade realiza o controle de treinamento da equipe através do formulário de recepção?</t>
  </si>
  <si>
    <t xml:space="preserve"> Verificação documental (FRM-DGPES-072-01). Para servidor e todos os colaboradores.</t>
  </si>
  <si>
    <t>Verificação documental (FRM-DGPES-073-01). Para servidor e todos os colaboradores.</t>
  </si>
  <si>
    <t>Entrevista com gestores. Verificação de lista de presença em cursos/palestras. Verificação do histórico de cursos da ESAJ.</t>
  </si>
  <si>
    <t>Observação da pesquisa e análise do auditado em considerar que a a pesquisa demonstra a satisfação do cliente</t>
  </si>
  <si>
    <t xml:space="preserve">7º ELEMENTO: GESTÃO POR COMPETÊNCIA                                                                      </t>
  </si>
  <si>
    <t>Os Direcionadores Estratégicos da U.O. foram estabelecidos e são divulgados pela unidade? (missão e visão)</t>
  </si>
  <si>
    <t>Os servidores localizam as informações documentadas em tempo razoável?</t>
  </si>
  <si>
    <r>
      <t xml:space="preserve">Cursos de capacitação em GESTÃO estão sendo realizados por pelo menos 80% dos gestores? </t>
    </r>
    <r>
      <rPr>
        <sz val="14"/>
        <color indexed="10"/>
        <rFont val="Arial"/>
        <family val="2"/>
      </rPr>
      <t xml:space="preserve"> </t>
    </r>
  </si>
  <si>
    <t>2º ELEMENTO: PROCESSOS DE TRABALHO</t>
  </si>
  <si>
    <r>
      <t xml:space="preserve">
</t>
    </r>
    <r>
      <rPr>
        <b/>
        <u val="double"/>
        <sz val="14"/>
        <rFont val="Arial"/>
        <family val="2"/>
      </rPr>
      <t xml:space="preserve">AUDITORIA DO SIGA EM UNIDADES ADMINISTRATIVAS </t>
    </r>
    <r>
      <rPr>
        <b/>
        <sz val="14"/>
        <rFont val="Arial"/>
        <family val="2"/>
      </rPr>
      <t xml:space="preserve">
</t>
    </r>
    <r>
      <rPr>
        <b/>
        <sz val="14"/>
        <color indexed="60"/>
        <rFont val="Arial"/>
        <family val="2"/>
      </rPr>
      <t>IMPORTANTE: Sempre verifique no site do TJRJ se a versão impressa do documento está atualizada.</t>
    </r>
    <r>
      <rPr>
        <b/>
        <sz val="14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</si>
</sst>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  <numFmt numFmtId="194" formatCode="&quot;Ativado&quot;;&quot;Ativado&quot;;&quot;Desativado&quot;"/>
    <numFmt numFmtId="195" formatCode="_(* #,##0.000_);_(* \(#,##0.000\);_(* &quot;-&quot;??_);_(@_)"/>
    <numFmt numFmtId="19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u val="double"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theme="0" tint="-0.24997000396251678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" fontId="41" fillId="0" borderId="0" xfId="0" applyNumberFormat="1" applyFont="1" applyAlignment="1" applyProtection="1">
      <alignment vertical="center"/>
      <protection/>
    </xf>
    <xf numFmtId="196" fontId="41" fillId="0" borderId="0" xfId="0" applyNumberFormat="1" applyFont="1" applyAlignment="1" applyProtection="1">
      <alignment vertical="center"/>
      <protection/>
    </xf>
    <xf numFmtId="0" fontId="41" fillId="24" borderId="0" xfId="0" applyFont="1" applyFill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 shrinkToFit="1"/>
      <protection/>
    </xf>
    <xf numFmtId="171" fontId="29" fillId="0" borderId="10" xfId="0" applyNumberFormat="1" applyFont="1" applyFill="1" applyBorder="1" applyAlignment="1" applyProtection="1">
      <alignment horizontal="center" vertical="center"/>
      <protection locked="0"/>
    </xf>
    <xf numFmtId="1" fontId="29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shrinkToFit="1"/>
      <protection/>
    </xf>
    <xf numFmtId="171" fontId="29" fillId="25" borderId="10" xfId="0" applyNumberFormat="1" applyFont="1" applyFill="1" applyBorder="1" applyAlignment="1" applyProtection="1">
      <alignment horizontal="center" vertical="center"/>
      <protection locked="0"/>
    </xf>
    <xf numFmtId="1" fontId="29" fillId="25" borderId="10" xfId="0" applyNumberFormat="1" applyFont="1" applyFill="1" applyBorder="1" applyAlignment="1" applyProtection="1">
      <alignment horizontal="center" vertical="center"/>
      <protection/>
    </xf>
    <xf numFmtId="0" fontId="29" fillId="16" borderId="10" xfId="0" applyFont="1" applyFill="1" applyBorder="1" applyAlignment="1" applyProtection="1">
      <alignment horizontal="center" vertical="center" wrapText="1"/>
      <protection/>
    </xf>
    <xf numFmtId="171" fontId="30" fillId="0" borderId="11" xfId="0" applyNumberFormat="1" applyFont="1" applyFill="1" applyBorder="1" applyAlignment="1" applyProtection="1">
      <alignment horizontal="left" vertical="center" wrapText="1"/>
      <protection/>
    </xf>
    <xf numFmtId="171" fontId="30" fillId="0" borderId="12" xfId="0" applyNumberFormat="1" applyFont="1" applyFill="1" applyBorder="1" applyAlignment="1" applyProtection="1">
      <alignment horizontal="left" vertical="center" wrapText="1"/>
      <protection/>
    </xf>
    <xf numFmtId="171" fontId="30" fillId="0" borderId="13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171" fontId="30" fillId="0" borderId="10" xfId="0" applyNumberFormat="1" applyFont="1" applyFill="1" applyBorder="1" applyAlignment="1" applyProtection="1">
      <alignment horizontal="justify" vertical="justify" wrapText="1"/>
      <protection/>
    </xf>
    <xf numFmtId="0" fontId="29" fillId="16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28" fillId="0" borderId="13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8" fillId="26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8" fillId="0" borderId="11" xfId="0" applyFont="1" applyBorder="1" applyAlignment="1" applyProtection="1">
      <alignment horizontal="left" vertical="center" wrapText="1"/>
      <protection/>
    </xf>
    <xf numFmtId="0" fontId="28" fillId="0" borderId="12" xfId="0" applyFont="1" applyBorder="1" applyAlignment="1" applyProtection="1">
      <alignment horizontal="left" vertical="center" wrapText="1"/>
      <protection/>
    </xf>
    <xf numFmtId="0" fontId="28" fillId="0" borderId="13" xfId="0" applyFont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0" fontId="25" fillId="0" borderId="14" xfId="0" applyFont="1" applyFill="1" applyBorder="1" applyAlignment="1" applyProtection="1">
      <alignment horizontal="justify" vertical="top" wrapText="1"/>
      <protection locked="0"/>
    </xf>
    <xf numFmtId="0" fontId="25" fillId="0" borderId="15" xfId="0" applyFont="1" applyFill="1" applyBorder="1" applyAlignment="1" applyProtection="1">
      <alignment horizontal="justify" vertical="top" wrapText="1"/>
      <protection locked="0"/>
    </xf>
    <xf numFmtId="0" fontId="25" fillId="0" borderId="16" xfId="0" applyFont="1" applyFill="1" applyBorder="1" applyAlignment="1" applyProtection="1">
      <alignment horizontal="justify" vertical="top" wrapText="1"/>
      <protection locked="0"/>
    </xf>
    <xf numFmtId="0" fontId="25" fillId="0" borderId="17" xfId="0" applyFont="1" applyFill="1" applyBorder="1" applyAlignment="1" applyProtection="1">
      <alignment horizontal="justify" vertical="top" wrapText="1"/>
      <protection locked="0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25" fillId="0" borderId="18" xfId="0" applyFont="1" applyFill="1" applyBorder="1" applyAlignment="1" applyProtection="1">
      <alignment horizontal="justify" vertical="top" wrapText="1"/>
      <protection locked="0"/>
    </xf>
    <xf numFmtId="0" fontId="25" fillId="0" borderId="19" xfId="0" applyFont="1" applyFill="1" applyBorder="1" applyAlignment="1" applyProtection="1">
      <alignment horizontal="justify" vertical="top" wrapText="1"/>
      <protection locked="0"/>
    </xf>
    <xf numFmtId="0" fontId="25" fillId="0" borderId="20" xfId="0" applyFont="1" applyFill="1" applyBorder="1" applyAlignment="1" applyProtection="1">
      <alignment horizontal="justify" vertical="top" wrapText="1"/>
      <protection locked="0"/>
    </xf>
    <xf numFmtId="0" fontId="25" fillId="0" borderId="21" xfId="0" applyFont="1" applyFill="1" applyBorder="1" applyAlignment="1" applyProtection="1">
      <alignment horizontal="justify" vertical="top" wrapText="1"/>
      <protection locked="0"/>
    </xf>
    <xf numFmtId="0" fontId="26" fillId="27" borderId="11" xfId="0" applyFont="1" applyFill="1" applyBorder="1" applyAlignment="1" applyProtection="1">
      <alignment horizontal="center" vertical="center"/>
      <protection/>
    </xf>
    <xf numFmtId="0" fontId="26" fillId="27" borderId="12" xfId="0" applyFont="1" applyFill="1" applyBorder="1" applyAlignment="1" applyProtection="1">
      <alignment horizontal="center" vertical="center"/>
      <protection/>
    </xf>
    <xf numFmtId="0" fontId="26" fillId="27" borderId="13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27" borderId="19" xfId="0" applyFont="1" applyFill="1" applyBorder="1" applyAlignment="1" applyProtection="1">
      <alignment horizontal="center" vertical="center"/>
      <protection/>
    </xf>
    <xf numFmtId="0" fontId="26" fillId="27" borderId="20" xfId="0" applyFont="1" applyFill="1" applyBorder="1" applyAlignment="1" applyProtection="1">
      <alignment horizontal="center" vertical="center"/>
      <protection/>
    </xf>
    <xf numFmtId="0" fontId="26" fillId="27" borderId="2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top" wrapText="1"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28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6" fillId="28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171" fontId="28" fillId="0" borderId="11" xfId="0" applyNumberFormat="1" applyFont="1" applyFill="1" applyBorder="1" applyAlignment="1" applyProtection="1">
      <alignment vertical="center" wrapText="1"/>
      <protection/>
    </xf>
    <xf numFmtId="171" fontId="28" fillId="0" borderId="12" xfId="0" applyNumberFormat="1" applyFont="1" applyFill="1" applyBorder="1" applyAlignment="1" applyProtection="1">
      <alignment vertical="center" wrapText="1"/>
      <protection/>
    </xf>
    <xf numFmtId="171" fontId="28" fillId="0" borderId="13" xfId="0" applyNumberFormat="1" applyFont="1" applyFill="1" applyBorder="1" applyAlignment="1" applyProtection="1">
      <alignment vertical="center" wrapText="1"/>
      <protection/>
    </xf>
    <xf numFmtId="171" fontId="30" fillId="0" borderId="10" xfId="0" applyNumberFormat="1" applyFont="1" applyFill="1" applyBorder="1" applyAlignment="1" applyProtection="1">
      <alignment horizontal="left" vertical="center" wrapText="1"/>
      <protection/>
    </xf>
    <xf numFmtId="171" fontId="30" fillId="0" borderId="10" xfId="0" applyNumberFormat="1" applyFont="1" applyFill="1" applyBorder="1" applyAlignment="1" applyProtection="1">
      <alignment vertical="center" wrapText="1"/>
      <protection/>
    </xf>
    <xf numFmtId="0" fontId="30" fillId="25" borderId="10" xfId="0" applyFont="1" applyFill="1" applyBorder="1" applyAlignment="1" applyProtection="1">
      <alignment horizontal="left" vertical="center" wrapText="1"/>
      <protection/>
    </xf>
    <xf numFmtId="171" fontId="28" fillId="0" borderId="10" xfId="0" applyNumberFormat="1" applyFont="1" applyFill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4" fillId="28" borderId="17" xfId="0" applyFont="1" applyFill="1" applyBorder="1" applyAlignment="1" applyProtection="1">
      <alignment horizontal="center" vertical="center"/>
      <protection/>
    </xf>
    <xf numFmtId="0" fontId="22" fillId="28" borderId="0" xfId="0" applyFont="1" applyFill="1" applyBorder="1" applyAlignment="1" applyProtection="1">
      <alignment horizontal="center" vertical="center"/>
      <protection/>
    </xf>
    <xf numFmtId="0" fontId="22" fillId="28" borderId="18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left" vertical="center" wrapText="1"/>
      <protection/>
    </xf>
    <xf numFmtId="0" fontId="30" fillId="0" borderId="12" xfId="0" applyFont="1" applyFill="1" applyBorder="1" applyAlignment="1" applyProtection="1">
      <alignment horizontal="left" vertical="center" wrapText="1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41</xdr:row>
      <xdr:rowOff>0</xdr:rowOff>
    </xdr:from>
    <xdr:to>
      <xdr:col>0</xdr:col>
      <xdr:colOff>342900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295751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41</xdr:row>
      <xdr:rowOff>0</xdr:rowOff>
    </xdr:from>
    <xdr:to>
      <xdr:col>0</xdr:col>
      <xdr:colOff>342900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295751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41</xdr:row>
      <xdr:rowOff>0</xdr:rowOff>
    </xdr:from>
    <xdr:to>
      <xdr:col>0</xdr:col>
      <xdr:colOff>342900</xdr:colOff>
      <xdr:row>41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295751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41</xdr:row>
      <xdr:rowOff>0</xdr:rowOff>
    </xdr:from>
    <xdr:to>
      <xdr:col>0</xdr:col>
      <xdr:colOff>342900</xdr:colOff>
      <xdr:row>41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295751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295275</xdr:colOff>
      <xdr:row>0</xdr:row>
      <xdr:rowOff>590550</xdr:rowOff>
    </xdr:to>
    <xdr:pic>
      <xdr:nvPicPr>
        <xdr:cNvPr id="5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03"/>
  <sheetViews>
    <sheetView showZeros="0" tabSelected="1" zoomScale="98" zoomScaleNormal="98" zoomScaleSheetLayoutView="70" workbookViewId="0" topLeftCell="A1">
      <selection activeCell="O10" sqref="O10"/>
    </sheetView>
  </sheetViews>
  <sheetFormatPr defaultColWidth="9.140625" defaultRowHeight="12.75" customHeight="1"/>
  <cols>
    <col min="1" max="1" width="5.140625" style="8" customWidth="1"/>
    <col min="2" max="2" width="4.421875" style="1" customWidth="1"/>
    <col min="3" max="3" width="6.140625" style="3" customWidth="1"/>
    <col min="4" max="4" width="6.140625" style="1" customWidth="1"/>
    <col min="5" max="9" width="5.140625" style="1" customWidth="1"/>
    <col min="10" max="10" width="7.00390625" style="1" customWidth="1"/>
    <col min="11" max="11" width="5.140625" style="1" customWidth="1"/>
    <col min="12" max="13" width="5.140625" style="2" customWidth="1"/>
    <col min="14" max="14" width="10.57421875" style="2" customWidth="1"/>
    <col min="15" max="15" width="6.8515625" style="4" customWidth="1"/>
    <col min="16" max="16" width="7.140625" style="4" customWidth="1"/>
    <col min="17" max="17" width="16.140625" style="4" customWidth="1"/>
    <col min="18" max="19" width="7.7109375" style="5" customWidth="1"/>
    <col min="20" max="20" width="7.00390625" style="5" customWidth="1"/>
    <col min="21" max="21" width="15.140625" style="5" customWidth="1"/>
    <col min="22" max="22" width="0.13671875" style="1" customWidth="1"/>
    <col min="23" max="23" width="7.57421875" style="1" customWidth="1"/>
    <col min="24" max="24" width="7.421875" style="1" customWidth="1"/>
    <col min="25" max="28" width="9.140625" style="1" customWidth="1"/>
    <col min="29" max="29" width="11.7109375" style="1" customWidth="1"/>
    <col min="30" max="16384" width="9.140625" style="1" customWidth="1"/>
  </cols>
  <sheetData>
    <row r="1" spans="1:25" ht="69" customHeight="1">
      <c r="A1" s="70"/>
      <c r="B1" s="70"/>
      <c r="C1" s="72" t="s">
        <v>105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Y1" s="10" t="s">
        <v>32</v>
      </c>
    </row>
    <row r="2" spans="1:21" ht="22.5" customHeight="1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  <c r="T2" s="82" t="s">
        <v>35</v>
      </c>
      <c r="U2" s="84"/>
    </row>
    <row r="3" spans="1:21" ht="22.5" customHeight="1">
      <c r="A3" s="82" t="s">
        <v>36</v>
      </c>
      <c r="B3" s="83"/>
      <c r="C3" s="83"/>
      <c r="D3" s="83"/>
      <c r="E3" s="83"/>
      <c r="F3" s="83"/>
      <c r="G3" s="83"/>
      <c r="H3" s="84"/>
      <c r="I3" s="82" t="s">
        <v>37</v>
      </c>
      <c r="J3" s="83"/>
      <c r="K3" s="83"/>
      <c r="L3" s="83"/>
      <c r="M3" s="83"/>
      <c r="N3" s="83"/>
      <c r="O3" s="83"/>
      <c r="P3" s="84"/>
      <c r="Q3" s="82" t="s">
        <v>38</v>
      </c>
      <c r="R3" s="83"/>
      <c r="S3" s="83"/>
      <c r="T3" s="83"/>
      <c r="U3" s="84"/>
    </row>
    <row r="4" spans="1:21" s="6" customFormat="1" ht="23.25" customHeight="1">
      <c r="A4" s="82" t="s">
        <v>23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1:28" s="6" customFormat="1" ht="9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  <c r="Y5" s="10"/>
      <c r="Z5" s="10"/>
      <c r="AA5" s="10"/>
      <c r="AB5" s="10"/>
    </row>
    <row r="6" spans="1:28" s="6" customFormat="1" ht="21.75" customHeight="1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0" t="s">
        <v>1</v>
      </c>
      <c r="P6" s="20" t="s">
        <v>2</v>
      </c>
      <c r="Q6" s="20" t="s">
        <v>25</v>
      </c>
      <c r="R6" s="29" t="s">
        <v>19</v>
      </c>
      <c r="S6" s="29"/>
      <c r="T6" s="29"/>
      <c r="U6" s="29"/>
      <c r="W6" s="11">
        <f>SUM(Q7:Q8)</f>
        <v>7</v>
      </c>
      <c r="Y6" s="10"/>
      <c r="Z6" s="10"/>
      <c r="AA6" s="10"/>
      <c r="AB6" s="10"/>
    </row>
    <row r="7" spans="1:29" s="6" customFormat="1" ht="42.75" customHeight="1">
      <c r="A7" s="14" t="s">
        <v>3</v>
      </c>
      <c r="B7" s="71" t="s">
        <v>46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5"/>
      <c r="P7" s="15"/>
      <c r="Q7" s="16">
        <v>2</v>
      </c>
      <c r="R7" s="28" t="s">
        <v>45</v>
      </c>
      <c r="S7" s="28"/>
      <c r="T7" s="28"/>
      <c r="U7" s="28"/>
      <c r="W7" s="9">
        <f>COUNTIF(O7,"=x")</f>
        <v>0</v>
      </c>
      <c r="X7" s="9">
        <f>W7*Q7</f>
        <v>0</v>
      </c>
      <c r="Y7" s="10">
        <f>IF(O7="X",1,0)</f>
        <v>0</v>
      </c>
      <c r="Z7" s="10">
        <f>IF(P7="X",1,0)</f>
        <v>0</v>
      </c>
      <c r="AA7" s="10">
        <f>Y7+Z7</f>
        <v>0</v>
      </c>
      <c r="AB7" s="10">
        <f>IF(AA7=2,1,0)</f>
        <v>0</v>
      </c>
      <c r="AC7" s="6">
        <f>IF(AA7=0,1,0)</f>
        <v>1</v>
      </c>
    </row>
    <row r="8" spans="1:29" s="6" customFormat="1" ht="45.75" customHeight="1">
      <c r="A8" s="14" t="s">
        <v>4</v>
      </c>
      <c r="B8" s="71" t="s">
        <v>101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5"/>
      <c r="P8" s="15"/>
      <c r="Q8" s="16">
        <v>5</v>
      </c>
      <c r="R8" s="28" t="s">
        <v>24</v>
      </c>
      <c r="S8" s="28"/>
      <c r="T8" s="28"/>
      <c r="U8" s="28"/>
      <c r="W8" s="9">
        <f aca="true" t="shared" si="0" ref="W8:W31">COUNTIF(O8,"=x")</f>
        <v>0</v>
      </c>
      <c r="X8" s="9">
        <f aca="true" t="shared" si="1" ref="X8:X32">W8*Q8</f>
        <v>0</v>
      </c>
      <c r="Y8" s="10">
        <f aca="true" t="shared" si="2" ref="Y8:Y37">IF(O8="X",1,0)</f>
        <v>0</v>
      </c>
      <c r="Z8" s="10">
        <f aca="true" t="shared" si="3" ref="Z8:Z36">IF(P8="X",1,0)</f>
        <v>0</v>
      </c>
      <c r="AA8" s="10">
        <f aca="true" t="shared" si="4" ref="AA8:AA41">Y8+Z8</f>
        <v>0</v>
      </c>
      <c r="AB8" s="10">
        <f aca="true" t="shared" si="5" ref="AB8:AB41">IF(AA8=2,1,0)</f>
        <v>0</v>
      </c>
      <c r="AC8" s="6">
        <f aca="true" t="shared" si="6" ref="AC8:AC41">IF(AA8=0,1,0)</f>
        <v>1</v>
      </c>
    </row>
    <row r="9" spans="1:28" s="6" customFormat="1" ht="30" customHeight="1">
      <c r="A9" s="29" t="s">
        <v>104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0" t="s">
        <v>1</v>
      </c>
      <c r="P9" s="20" t="s">
        <v>2</v>
      </c>
      <c r="Q9" s="20" t="s">
        <v>25</v>
      </c>
      <c r="R9" s="29" t="s">
        <v>19</v>
      </c>
      <c r="S9" s="29"/>
      <c r="T9" s="29"/>
      <c r="U9" s="29"/>
      <c r="W9" s="11">
        <f>SUM(Q10:Q14)</f>
        <v>16</v>
      </c>
      <c r="X9" s="9"/>
      <c r="Y9" s="10"/>
      <c r="Z9" s="10"/>
      <c r="AA9" s="10"/>
      <c r="AB9" s="10"/>
    </row>
    <row r="10" spans="1:29" s="6" customFormat="1" ht="37.5" customHeight="1">
      <c r="A10" s="17" t="s">
        <v>5</v>
      </c>
      <c r="B10" s="24" t="s">
        <v>47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18"/>
      <c r="P10" s="15"/>
      <c r="Q10" s="16">
        <v>4</v>
      </c>
      <c r="R10" s="28" t="s">
        <v>48</v>
      </c>
      <c r="S10" s="28"/>
      <c r="T10" s="28"/>
      <c r="U10" s="28"/>
      <c r="W10" s="9">
        <f t="shared" si="0"/>
        <v>0</v>
      </c>
      <c r="X10" s="9">
        <f t="shared" si="1"/>
        <v>0</v>
      </c>
      <c r="Y10" s="10">
        <f t="shared" si="2"/>
        <v>0</v>
      </c>
      <c r="Z10" s="10">
        <f t="shared" si="3"/>
        <v>0</v>
      </c>
      <c r="AA10" s="10">
        <f t="shared" si="4"/>
        <v>0</v>
      </c>
      <c r="AB10" s="10">
        <f t="shared" si="5"/>
        <v>0</v>
      </c>
      <c r="AC10" s="6">
        <f t="shared" si="6"/>
        <v>1</v>
      </c>
    </row>
    <row r="11" spans="1:29" s="6" customFormat="1" ht="40.5" customHeight="1">
      <c r="A11" s="17" t="s">
        <v>6</v>
      </c>
      <c r="B11" s="80" t="s">
        <v>49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18"/>
      <c r="P11" s="18"/>
      <c r="Q11" s="19">
        <v>3</v>
      </c>
      <c r="R11" s="28" t="s">
        <v>50</v>
      </c>
      <c r="S11" s="28"/>
      <c r="T11" s="28"/>
      <c r="U11" s="28"/>
      <c r="W11" s="9">
        <f t="shared" si="0"/>
        <v>0</v>
      </c>
      <c r="X11" s="9">
        <f t="shared" si="1"/>
        <v>0</v>
      </c>
      <c r="Y11" s="10">
        <f t="shared" si="2"/>
        <v>0</v>
      </c>
      <c r="Z11" s="10">
        <f t="shared" si="3"/>
        <v>0</v>
      </c>
      <c r="AA11" s="10">
        <f t="shared" si="4"/>
        <v>0</v>
      </c>
      <c r="AB11" s="10">
        <f t="shared" si="5"/>
        <v>0</v>
      </c>
      <c r="AC11" s="6">
        <f t="shared" si="6"/>
        <v>1</v>
      </c>
    </row>
    <row r="12" spans="1:29" s="6" customFormat="1" ht="42.75" customHeight="1">
      <c r="A12" s="17" t="s">
        <v>7</v>
      </c>
      <c r="B12" s="71" t="s">
        <v>91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5"/>
      <c r="P12" s="15"/>
      <c r="Q12" s="16">
        <v>2</v>
      </c>
      <c r="R12" s="75" t="s">
        <v>22</v>
      </c>
      <c r="S12" s="76"/>
      <c r="T12" s="76"/>
      <c r="U12" s="77"/>
      <c r="W12" s="9">
        <f t="shared" si="0"/>
        <v>0</v>
      </c>
      <c r="X12" s="9">
        <f t="shared" si="1"/>
        <v>0</v>
      </c>
      <c r="Y12" s="10">
        <f t="shared" si="2"/>
        <v>0</v>
      </c>
      <c r="Z12" s="10">
        <f t="shared" si="3"/>
        <v>0</v>
      </c>
      <c r="AA12" s="10">
        <f t="shared" si="4"/>
        <v>0</v>
      </c>
      <c r="AB12" s="10">
        <f t="shared" si="5"/>
        <v>0</v>
      </c>
      <c r="AC12" s="6">
        <f t="shared" si="6"/>
        <v>1</v>
      </c>
    </row>
    <row r="13" spans="1:29" s="6" customFormat="1" ht="54" customHeight="1">
      <c r="A13" s="17" t="s">
        <v>8</v>
      </c>
      <c r="B13" s="71" t="s">
        <v>102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5"/>
      <c r="P13" s="15"/>
      <c r="Q13" s="16">
        <v>2</v>
      </c>
      <c r="R13" s="81" t="s">
        <v>92</v>
      </c>
      <c r="S13" s="81"/>
      <c r="T13" s="81"/>
      <c r="U13" s="81"/>
      <c r="W13" s="9">
        <f t="shared" si="0"/>
        <v>0</v>
      </c>
      <c r="X13" s="9">
        <f t="shared" si="1"/>
        <v>0</v>
      </c>
      <c r="Y13" s="10">
        <f t="shared" si="2"/>
        <v>0</v>
      </c>
      <c r="Z13" s="10">
        <f t="shared" si="3"/>
        <v>0</v>
      </c>
      <c r="AA13" s="10">
        <f t="shared" si="4"/>
        <v>0</v>
      </c>
      <c r="AB13" s="10">
        <f t="shared" si="5"/>
        <v>0</v>
      </c>
      <c r="AC13" s="6">
        <f t="shared" si="6"/>
        <v>1</v>
      </c>
    </row>
    <row r="14" spans="1:29" s="6" customFormat="1" ht="42.75" customHeight="1">
      <c r="A14" s="17" t="s">
        <v>26</v>
      </c>
      <c r="B14" s="27" t="s">
        <v>51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5"/>
      <c r="P14" s="15"/>
      <c r="Q14" s="16">
        <v>5</v>
      </c>
      <c r="R14" s="79" t="s">
        <v>22</v>
      </c>
      <c r="S14" s="79"/>
      <c r="T14" s="79"/>
      <c r="U14" s="79"/>
      <c r="W14" s="9">
        <f t="shared" si="0"/>
        <v>0</v>
      </c>
      <c r="X14" s="9">
        <f t="shared" si="1"/>
        <v>0</v>
      </c>
      <c r="Y14" s="10">
        <f t="shared" si="2"/>
        <v>0</v>
      </c>
      <c r="Z14" s="10">
        <f t="shared" si="3"/>
        <v>0</v>
      </c>
      <c r="AA14" s="10">
        <f t="shared" si="4"/>
        <v>0</v>
      </c>
      <c r="AB14" s="10">
        <f t="shared" si="5"/>
        <v>0</v>
      </c>
      <c r="AC14" s="6">
        <f t="shared" si="6"/>
        <v>1</v>
      </c>
    </row>
    <row r="15" spans="1:28" s="6" customFormat="1" ht="24.75" customHeight="1">
      <c r="A15" s="29" t="s">
        <v>52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0" t="s">
        <v>1</v>
      </c>
      <c r="P15" s="20" t="s">
        <v>2</v>
      </c>
      <c r="Q15" s="20" t="s">
        <v>25</v>
      </c>
      <c r="R15" s="29" t="s">
        <v>19</v>
      </c>
      <c r="S15" s="29"/>
      <c r="T15" s="29"/>
      <c r="U15" s="29"/>
      <c r="W15" s="11">
        <f>SUM(Q16:Q21)</f>
        <v>20</v>
      </c>
      <c r="X15" s="9"/>
      <c r="Y15" s="10"/>
      <c r="Z15" s="10"/>
      <c r="AA15" s="10"/>
      <c r="AB15" s="10"/>
    </row>
    <row r="16" spans="1:29" s="6" customFormat="1" ht="42" customHeight="1">
      <c r="A16" s="17" t="s">
        <v>9</v>
      </c>
      <c r="B16" s="27" t="s">
        <v>53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5"/>
      <c r="P16" s="15"/>
      <c r="Q16" s="16">
        <v>4</v>
      </c>
      <c r="R16" s="78" t="s">
        <v>54</v>
      </c>
      <c r="S16" s="78"/>
      <c r="T16" s="78"/>
      <c r="U16" s="78"/>
      <c r="W16" s="9">
        <f t="shared" si="0"/>
        <v>0</v>
      </c>
      <c r="X16" s="9">
        <f t="shared" si="1"/>
        <v>0</v>
      </c>
      <c r="Y16" s="10">
        <f t="shared" si="2"/>
        <v>0</v>
      </c>
      <c r="Z16" s="10">
        <f t="shared" si="3"/>
        <v>0</v>
      </c>
      <c r="AA16" s="10">
        <f t="shared" si="4"/>
        <v>0</v>
      </c>
      <c r="AB16" s="10">
        <f t="shared" si="5"/>
        <v>0</v>
      </c>
      <c r="AC16" s="6">
        <f t="shared" si="6"/>
        <v>1</v>
      </c>
    </row>
    <row r="17" spans="1:29" s="6" customFormat="1" ht="45" customHeight="1">
      <c r="A17" s="17" t="s">
        <v>10</v>
      </c>
      <c r="B17" s="27" t="s">
        <v>55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5"/>
      <c r="P17" s="15"/>
      <c r="Q17" s="16">
        <v>4</v>
      </c>
      <c r="R17" s="78" t="s">
        <v>56</v>
      </c>
      <c r="S17" s="78"/>
      <c r="T17" s="78"/>
      <c r="U17" s="78"/>
      <c r="W17" s="9">
        <f>COUNTIF(O17,"=x")</f>
        <v>0</v>
      </c>
      <c r="X17" s="9">
        <f>W17*Q17</f>
        <v>0</v>
      </c>
      <c r="Y17" s="10">
        <f>IF(O17="X",1,0)</f>
        <v>0</v>
      </c>
      <c r="Z17" s="10">
        <f>IF(P17="X",1,0)</f>
        <v>0</v>
      </c>
      <c r="AA17" s="10">
        <f>Y17+Z17</f>
        <v>0</v>
      </c>
      <c r="AB17" s="10">
        <f>IF(AA17=2,1,0)</f>
        <v>0</v>
      </c>
      <c r="AC17" s="6">
        <f>IF(AA17=0,1,0)</f>
        <v>1</v>
      </c>
    </row>
    <row r="18" spans="1:29" s="6" customFormat="1" ht="44.25" customHeight="1">
      <c r="A18" s="17" t="s">
        <v>11</v>
      </c>
      <c r="B18" s="88" t="s">
        <v>63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15"/>
      <c r="P18" s="15"/>
      <c r="Q18" s="16">
        <v>3</v>
      </c>
      <c r="R18" s="21" t="s">
        <v>64</v>
      </c>
      <c r="S18" s="22"/>
      <c r="T18" s="22"/>
      <c r="U18" s="23"/>
      <c r="W18" s="9">
        <f t="shared" si="0"/>
        <v>0</v>
      </c>
      <c r="X18" s="9">
        <f>W18*Q18</f>
        <v>0</v>
      </c>
      <c r="Y18" s="10">
        <f t="shared" si="2"/>
        <v>0</v>
      </c>
      <c r="Z18" s="10">
        <f t="shared" si="3"/>
        <v>0</v>
      </c>
      <c r="AA18" s="10">
        <f t="shared" si="4"/>
        <v>0</v>
      </c>
      <c r="AB18" s="10">
        <f t="shared" si="5"/>
        <v>0</v>
      </c>
      <c r="AC18" s="6">
        <f t="shared" si="6"/>
        <v>1</v>
      </c>
    </row>
    <row r="19" spans="1:29" s="6" customFormat="1" ht="30.75" customHeight="1">
      <c r="A19" s="17" t="s">
        <v>65</v>
      </c>
      <c r="B19" s="88" t="s">
        <v>57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15"/>
      <c r="P19" s="15"/>
      <c r="Q19" s="16">
        <v>3</v>
      </c>
      <c r="R19" s="21" t="s">
        <v>58</v>
      </c>
      <c r="S19" s="22"/>
      <c r="T19" s="22"/>
      <c r="U19" s="23"/>
      <c r="W19" s="9">
        <f t="shared" si="0"/>
        <v>0</v>
      </c>
      <c r="X19" s="9">
        <f>W19*Q19</f>
        <v>0</v>
      </c>
      <c r="Y19" s="10">
        <f t="shared" si="2"/>
        <v>0</v>
      </c>
      <c r="Z19" s="10">
        <f t="shared" si="3"/>
        <v>0</v>
      </c>
      <c r="AA19" s="10">
        <f t="shared" si="4"/>
        <v>0</v>
      </c>
      <c r="AB19" s="10">
        <f t="shared" si="5"/>
        <v>0</v>
      </c>
      <c r="AC19" s="6">
        <f t="shared" si="6"/>
        <v>1</v>
      </c>
    </row>
    <row r="20" spans="1:29" s="6" customFormat="1" ht="38.25" customHeight="1">
      <c r="A20" s="17" t="s">
        <v>66</v>
      </c>
      <c r="B20" s="88" t="s">
        <v>59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15"/>
      <c r="P20" s="15"/>
      <c r="Q20" s="16">
        <v>4</v>
      </c>
      <c r="R20" s="21" t="s">
        <v>60</v>
      </c>
      <c r="S20" s="22"/>
      <c r="T20" s="22"/>
      <c r="U20" s="23"/>
      <c r="W20" s="9">
        <f t="shared" si="0"/>
        <v>0</v>
      </c>
      <c r="X20" s="9">
        <f>W20*Q20</f>
        <v>0</v>
      </c>
      <c r="Y20" s="10">
        <f t="shared" si="2"/>
        <v>0</v>
      </c>
      <c r="Z20" s="10">
        <f t="shared" si="3"/>
        <v>0</v>
      </c>
      <c r="AA20" s="10">
        <f t="shared" si="4"/>
        <v>0</v>
      </c>
      <c r="AB20" s="10">
        <f t="shared" si="5"/>
        <v>0</v>
      </c>
      <c r="AC20" s="6">
        <f t="shared" si="6"/>
        <v>1</v>
      </c>
    </row>
    <row r="21" spans="1:29" s="6" customFormat="1" ht="60.75" customHeight="1">
      <c r="A21" s="17" t="s">
        <v>67</v>
      </c>
      <c r="B21" s="71" t="s">
        <v>61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5"/>
      <c r="P21" s="15"/>
      <c r="Q21" s="16">
        <v>2</v>
      </c>
      <c r="R21" s="43" t="s">
        <v>62</v>
      </c>
      <c r="S21" s="43"/>
      <c r="T21" s="43"/>
      <c r="U21" s="43"/>
      <c r="W21" s="9">
        <f t="shared" si="0"/>
        <v>0</v>
      </c>
      <c r="X21" s="9">
        <f t="shared" si="1"/>
        <v>0</v>
      </c>
      <c r="Y21" s="10">
        <f t="shared" si="2"/>
        <v>0</v>
      </c>
      <c r="Z21" s="10">
        <f t="shared" si="3"/>
        <v>0</v>
      </c>
      <c r="AA21" s="10">
        <f t="shared" si="4"/>
        <v>0</v>
      </c>
      <c r="AB21" s="10">
        <f t="shared" si="5"/>
        <v>0</v>
      </c>
      <c r="AC21" s="6">
        <f t="shared" si="6"/>
        <v>1</v>
      </c>
    </row>
    <row r="22" spans="1:28" s="6" customFormat="1" ht="32.25" customHeight="1">
      <c r="A22" s="29" t="s">
        <v>40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0" t="s">
        <v>1</v>
      </c>
      <c r="P22" s="20" t="s">
        <v>2</v>
      </c>
      <c r="Q22" s="20" t="s">
        <v>25</v>
      </c>
      <c r="R22" s="29" t="s">
        <v>19</v>
      </c>
      <c r="S22" s="29"/>
      <c r="T22" s="29"/>
      <c r="U22" s="29"/>
      <c r="W22" s="11">
        <f>SUM(Q23:Q26)</f>
        <v>20</v>
      </c>
      <c r="X22" s="9"/>
      <c r="Y22" s="10"/>
      <c r="Z22" s="10"/>
      <c r="AA22" s="10"/>
      <c r="AB22" s="10"/>
    </row>
    <row r="23" spans="1:29" s="6" customFormat="1" ht="73.5" customHeight="1">
      <c r="A23" s="17" t="s">
        <v>12</v>
      </c>
      <c r="B23" s="24" t="s">
        <v>70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15"/>
      <c r="P23" s="15"/>
      <c r="Q23" s="16">
        <v>4</v>
      </c>
      <c r="R23" s="30" t="s">
        <v>60</v>
      </c>
      <c r="S23" s="31"/>
      <c r="T23" s="31"/>
      <c r="U23" s="32"/>
      <c r="W23" s="9">
        <f>COUNTIF(O23,"=x")</f>
        <v>0</v>
      </c>
      <c r="X23" s="9">
        <f>W23*Q23</f>
        <v>0</v>
      </c>
      <c r="Y23" s="10">
        <f>IF(O23="X",1,0)</f>
        <v>0</v>
      </c>
      <c r="Z23" s="10">
        <f>IF(P23="X",1,0)</f>
        <v>0</v>
      </c>
      <c r="AA23" s="10">
        <f>Y23+Z23</f>
        <v>0</v>
      </c>
      <c r="AB23" s="10">
        <f>IF(AA23=2,1,0)</f>
        <v>0</v>
      </c>
      <c r="AC23" s="6">
        <f>IF(AA23=0,1,0)</f>
        <v>1</v>
      </c>
    </row>
    <row r="24" spans="1:29" s="6" customFormat="1" ht="74.25" customHeight="1">
      <c r="A24" s="17" t="s">
        <v>13</v>
      </c>
      <c r="B24" s="24" t="s">
        <v>71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15"/>
      <c r="P24" s="15"/>
      <c r="Q24" s="16">
        <v>4</v>
      </c>
      <c r="R24" s="30" t="s">
        <v>60</v>
      </c>
      <c r="S24" s="31"/>
      <c r="T24" s="31"/>
      <c r="U24" s="32"/>
      <c r="W24" s="9">
        <f>COUNTIF(O24,"=x")</f>
        <v>0</v>
      </c>
      <c r="X24" s="9">
        <f>W24*Q24</f>
        <v>0</v>
      </c>
      <c r="Y24" s="10">
        <f>IF(O24="X",1,0)</f>
        <v>0</v>
      </c>
      <c r="Z24" s="10">
        <f>IF(P24="X",1,0)</f>
        <v>0</v>
      </c>
      <c r="AA24" s="10">
        <f>Y24+Z24</f>
        <v>0</v>
      </c>
      <c r="AB24" s="10">
        <f>IF(AA24=2,1,0)</f>
        <v>0</v>
      </c>
      <c r="AC24" s="6">
        <f>IF(AA24=0,1,0)</f>
        <v>1</v>
      </c>
    </row>
    <row r="25" spans="1:29" s="6" customFormat="1" ht="45" customHeight="1">
      <c r="A25" s="17" t="s">
        <v>14</v>
      </c>
      <c r="B25" s="24" t="s">
        <v>69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15"/>
      <c r="P25" s="15"/>
      <c r="Q25" s="16">
        <v>4</v>
      </c>
      <c r="R25" s="30" t="s">
        <v>60</v>
      </c>
      <c r="S25" s="31"/>
      <c r="T25" s="31"/>
      <c r="U25" s="32"/>
      <c r="W25" s="9">
        <f t="shared" si="0"/>
        <v>0</v>
      </c>
      <c r="X25" s="9">
        <f>W25*Q25</f>
        <v>0</v>
      </c>
      <c r="Y25" s="10">
        <f t="shared" si="2"/>
        <v>0</v>
      </c>
      <c r="Z25" s="10">
        <f t="shared" si="3"/>
        <v>0</v>
      </c>
      <c r="AA25" s="10">
        <f t="shared" si="4"/>
        <v>0</v>
      </c>
      <c r="AB25" s="10">
        <f t="shared" si="5"/>
        <v>0</v>
      </c>
      <c r="AC25" s="6">
        <f t="shared" si="6"/>
        <v>1</v>
      </c>
    </row>
    <row r="26" spans="1:29" s="6" customFormat="1" ht="45.75" customHeight="1">
      <c r="A26" s="17" t="s">
        <v>68</v>
      </c>
      <c r="B26" s="24" t="s">
        <v>72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15"/>
      <c r="P26" s="15"/>
      <c r="Q26" s="16">
        <v>8</v>
      </c>
      <c r="R26" s="30" t="s">
        <v>60</v>
      </c>
      <c r="S26" s="31"/>
      <c r="T26" s="31"/>
      <c r="U26" s="32"/>
      <c r="W26" s="9">
        <f t="shared" si="0"/>
        <v>0</v>
      </c>
      <c r="X26" s="9">
        <f>W26*Q26</f>
        <v>0</v>
      </c>
      <c r="Y26" s="10">
        <f t="shared" si="2"/>
        <v>0</v>
      </c>
      <c r="Z26" s="10">
        <f t="shared" si="3"/>
        <v>0</v>
      </c>
      <c r="AA26" s="10">
        <f t="shared" si="4"/>
        <v>0</v>
      </c>
      <c r="AB26" s="10">
        <f t="shared" si="5"/>
        <v>0</v>
      </c>
      <c r="AC26" s="6">
        <f t="shared" si="6"/>
        <v>1</v>
      </c>
    </row>
    <row r="27" spans="1:28" s="6" customFormat="1" ht="34.5" customHeight="1">
      <c r="A27" s="29" t="s">
        <v>44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 t="s">
        <v>1</v>
      </c>
      <c r="P27" s="20" t="s">
        <v>2</v>
      </c>
      <c r="Q27" s="20" t="s">
        <v>25</v>
      </c>
      <c r="R27" s="29" t="s">
        <v>19</v>
      </c>
      <c r="S27" s="29"/>
      <c r="T27" s="29"/>
      <c r="U27" s="29"/>
      <c r="W27" s="11">
        <f>SUM(Q28:Q32)</f>
        <v>10</v>
      </c>
      <c r="X27" s="9"/>
      <c r="Y27" s="10"/>
      <c r="Z27" s="10"/>
      <c r="AA27" s="10"/>
      <c r="AB27" s="10"/>
    </row>
    <row r="28" spans="1:29" s="6" customFormat="1" ht="162.75" customHeight="1">
      <c r="A28" s="14" t="s">
        <v>15</v>
      </c>
      <c r="B28" s="27" t="s">
        <v>85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5"/>
      <c r="P28" s="15"/>
      <c r="Q28" s="16">
        <v>2</v>
      </c>
      <c r="R28" s="28" t="s">
        <v>86</v>
      </c>
      <c r="S28" s="28"/>
      <c r="T28" s="28"/>
      <c r="U28" s="28"/>
      <c r="W28" s="9">
        <f t="shared" si="0"/>
        <v>0</v>
      </c>
      <c r="X28" s="9">
        <f t="shared" si="1"/>
        <v>0</v>
      </c>
      <c r="Y28" s="10">
        <f t="shared" si="2"/>
        <v>0</v>
      </c>
      <c r="Z28" s="10">
        <f t="shared" si="3"/>
        <v>0</v>
      </c>
      <c r="AA28" s="10">
        <f t="shared" si="4"/>
        <v>0</v>
      </c>
      <c r="AB28" s="10">
        <f t="shared" si="5"/>
        <v>0</v>
      </c>
      <c r="AC28" s="6">
        <f t="shared" si="6"/>
        <v>1</v>
      </c>
    </row>
    <row r="29" spans="1:29" s="6" customFormat="1" ht="112.5" customHeight="1">
      <c r="A29" s="14" t="s">
        <v>16</v>
      </c>
      <c r="B29" s="27" t="s">
        <v>84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5"/>
      <c r="P29" s="15"/>
      <c r="Q29" s="16">
        <v>2</v>
      </c>
      <c r="R29" s="28" t="s">
        <v>93</v>
      </c>
      <c r="S29" s="28"/>
      <c r="T29" s="28"/>
      <c r="U29" s="28"/>
      <c r="W29" s="9">
        <f t="shared" si="0"/>
        <v>0</v>
      </c>
      <c r="X29" s="9">
        <f t="shared" si="1"/>
        <v>0</v>
      </c>
      <c r="Y29" s="10">
        <f t="shared" si="2"/>
        <v>0</v>
      </c>
      <c r="Z29" s="10">
        <f t="shared" si="3"/>
        <v>0</v>
      </c>
      <c r="AA29" s="10">
        <f t="shared" si="4"/>
        <v>0</v>
      </c>
      <c r="AB29" s="10">
        <f t="shared" si="5"/>
        <v>0</v>
      </c>
      <c r="AC29" s="6">
        <f t="shared" si="6"/>
        <v>1</v>
      </c>
    </row>
    <row r="30" spans="1:29" s="6" customFormat="1" ht="108.75" customHeight="1">
      <c r="A30" s="14" t="s">
        <v>17</v>
      </c>
      <c r="B30" s="34" t="s">
        <v>27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5"/>
      <c r="P30" s="15"/>
      <c r="Q30" s="16">
        <v>2</v>
      </c>
      <c r="R30" s="28" t="s">
        <v>73</v>
      </c>
      <c r="S30" s="28"/>
      <c r="T30" s="28"/>
      <c r="U30" s="28"/>
      <c r="W30" s="9">
        <f t="shared" si="0"/>
        <v>0</v>
      </c>
      <c r="X30" s="9">
        <f t="shared" si="1"/>
        <v>0</v>
      </c>
      <c r="Y30" s="10">
        <f t="shared" si="2"/>
        <v>0</v>
      </c>
      <c r="Z30" s="10">
        <f t="shared" si="3"/>
        <v>0</v>
      </c>
      <c r="AA30" s="10">
        <f t="shared" si="4"/>
        <v>0</v>
      </c>
      <c r="AB30" s="10">
        <f t="shared" si="5"/>
        <v>0</v>
      </c>
      <c r="AC30" s="6">
        <f t="shared" si="6"/>
        <v>1</v>
      </c>
    </row>
    <row r="31" spans="1:29" s="6" customFormat="1" ht="163.5" customHeight="1">
      <c r="A31" s="14" t="s">
        <v>18</v>
      </c>
      <c r="B31" s="34" t="s">
        <v>28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5"/>
      <c r="P31" s="15"/>
      <c r="Q31" s="16">
        <v>2</v>
      </c>
      <c r="R31" s="28" t="s">
        <v>74</v>
      </c>
      <c r="S31" s="28"/>
      <c r="T31" s="28"/>
      <c r="U31" s="28"/>
      <c r="W31" s="9">
        <f t="shared" si="0"/>
        <v>0</v>
      </c>
      <c r="X31" s="9">
        <f t="shared" si="1"/>
        <v>0</v>
      </c>
      <c r="Y31" s="10">
        <f t="shared" si="2"/>
        <v>0</v>
      </c>
      <c r="Z31" s="10">
        <f t="shared" si="3"/>
        <v>0</v>
      </c>
      <c r="AA31" s="10">
        <f t="shared" si="4"/>
        <v>0</v>
      </c>
      <c r="AB31" s="10">
        <f t="shared" si="5"/>
        <v>0</v>
      </c>
      <c r="AC31" s="6">
        <f t="shared" si="6"/>
        <v>1</v>
      </c>
    </row>
    <row r="32" spans="1:29" s="6" customFormat="1" ht="61.5" customHeight="1">
      <c r="A32" s="14" t="s">
        <v>41</v>
      </c>
      <c r="B32" s="34" t="s">
        <v>29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15"/>
      <c r="P32" s="15"/>
      <c r="Q32" s="16">
        <v>2</v>
      </c>
      <c r="R32" s="28" t="s">
        <v>75</v>
      </c>
      <c r="S32" s="28"/>
      <c r="T32" s="28"/>
      <c r="U32" s="28"/>
      <c r="W32" s="9">
        <f>COUNTIF(O32,"=x")</f>
        <v>0</v>
      </c>
      <c r="X32" s="9">
        <f t="shared" si="1"/>
        <v>0</v>
      </c>
      <c r="Y32" s="10">
        <f t="shared" si="2"/>
        <v>0</v>
      </c>
      <c r="Z32" s="10">
        <f t="shared" si="3"/>
        <v>0</v>
      </c>
      <c r="AA32" s="10">
        <f t="shared" si="4"/>
        <v>0</v>
      </c>
      <c r="AB32" s="10">
        <f t="shared" si="5"/>
        <v>0</v>
      </c>
      <c r="AC32" s="6">
        <f t="shared" si="6"/>
        <v>1</v>
      </c>
    </row>
    <row r="33" spans="1:28" s="6" customFormat="1" ht="48" customHeight="1">
      <c r="A33" s="29" t="s">
        <v>76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 t="s">
        <v>1</v>
      </c>
      <c r="P33" s="20" t="s">
        <v>2</v>
      </c>
      <c r="Q33" s="20" t="s">
        <v>25</v>
      </c>
      <c r="R33" s="29" t="s">
        <v>19</v>
      </c>
      <c r="S33" s="29"/>
      <c r="T33" s="29"/>
      <c r="U33" s="29"/>
      <c r="W33" s="12">
        <f>SUM(Q34:Q36)</f>
        <v>12</v>
      </c>
      <c r="X33" s="9"/>
      <c r="Y33" s="10"/>
      <c r="Z33" s="10"/>
      <c r="AA33" s="10"/>
      <c r="AB33" s="10"/>
    </row>
    <row r="34" spans="1:29" s="6" customFormat="1" ht="91.5" customHeight="1">
      <c r="A34" s="17" t="s">
        <v>42</v>
      </c>
      <c r="B34" s="27" t="s">
        <v>77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5"/>
      <c r="P34" s="15"/>
      <c r="Q34" s="16">
        <v>5</v>
      </c>
      <c r="R34" s="28" t="s">
        <v>78</v>
      </c>
      <c r="S34" s="28"/>
      <c r="T34" s="28"/>
      <c r="U34" s="28"/>
      <c r="W34" s="9">
        <f>COUNTIF(O34,"=x")</f>
        <v>0</v>
      </c>
      <c r="X34" s="9">
        <f>W34*Q34</f>
        <v>0</v>
      </c>
      <c r="Y34" s="10">
        <f t="shared" si="2"/>
        <v>0</v>
      </c>
      <c r="Z34" s="10">
        <f t="shared" si="3"/>
        <v>0</v>
      </c>
      <c r="AA34" s="10">
        <f t="shared" si="4"/>
        <v>0</v>
      </c>
      <c r="AB34" s="10">
        <f t="shared" si="5"/>
        <v>0</v>
      </c>
      <c r="AC34" s="6">
        <f t="shared" si="6"/>
        <v>1</v>
      </c>
    </row>
    <row r="35" spans="1:29" s="6" customFormat="1" ht="99.75" customHeight="1">
      <c r="A35" s="17" t="s">
        <v>83</v>
      </c>
      <c r="B35" s="27" t="s">
        <v>94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5"/>
      <c r="P35" s="15"/>
      <c r="Q35" s="16">
        <v>4</v>
      </c>
      <c r="R35" s="21" t="s">
        <v>99</v>
      </c>
      <c r="S35" s="22"/>
      <c r="T35" s="22"/>
      <c r="U35" s="23"/>
      <c r="W35" s="9">
        <f>COUNTIF(O35,"=x")</f>
        <v>0</v>
      </c>
      <c r="X35" s="9">
        <f>W35*Q35</f>
        <v>0</v>
      </c>
      <c r="Y35" s="10">
        <f t="shared" si="2"/>
        <v>0</v>
      </c>
      <c r="Z35" s="10">
        <f t="shared" si="3"/>
        <v>0</v>
      </c>
      <c r="AA35" s="10">
        <f t="shared" si="4"/>
        <v>0</v>
      </c>
      <c r="AB35" s="10">
        <f t="shared" si="5"/>
        <v>0</v>
      </c>
      <c r="AC35" s="6">
        <f t="shared" si="6"/>
        <v>1</v>
      </c>
    </row>
    <row r="36" spans="1:29" s="6" customFormat="1" ht="48" customHeight="1">
      <c r="A36" s="17" t="s">
        <v>43</v>
      </c>
      <c r="B36" s="27" t="s">
        <v>79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5"/>
      <c r="P36" s="15"/>
      <c r="Q36" s="16">
        <v>3</v>
      </c>
      <c r="R36" s="21" t="s">
        <v>80</v>
      </c>
      <c r="S36" s="22"/>
      <c r="T36" s="22"/>
      <c r="U36" s="23"/>
      <c r="W36" s="9">
        <f>COUNTIF(O36,"=x")</f>
        <v>0</v>
      </c>
      <c r="X36" s="9">
        <f>W36*Q36</f>
        <v>0</v>
      </c>
      <c r="Y36" s="10">
        <f t="shared" si="2"/>
        <v>0</v>
      </c>
      <c r="Z36" s="10">
        <f t="shared" si="3"/>
        <v>0</v>
      </c>
      <c r="AA36" s="10">
        <f t="shared" si="4"/>
        <v>0</v>
      </c>
      <c r="AB36" s="10">
        <f t="shared" si="5"/>
        <v>0</v>
      </c>
      <c r="AC36" s="6">
        <f t="shared" si="6"/>
        <v>1</v>
      </c>
    </row>
    <row r="37" spans="1:28" ht="30.75" customHeight="1">
      <c r="A37" s="29" t="s">
        <v>100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0" t="s">
        <v>1</v>
      </c>
      <c r="P37" s="20" t="s">
        <v>2</v>
      </c>
      <c r="Q37" s="20" t="s">
        <v>25</v>
      </c>
      <c r="R37" s="29" t="s">
        <v>19</v>
      </c>
      <c r="S37" s="29"/>
      <c r="T37" s="29"/>
      <c r="U37" s="29"/>
      <c r="V37" s="6"/>
      <c r="W37" s="11">
        <f>SUM(Q38:Q41)</f>
        <v>15</v>
      </c>
      <c r="X37" s="9"/>
      <c r="Y37" s="10">
        <f t="shared" si="2"/>
        <v>0</v>
      </c>
      <c r="Z37" s="10"/>
      <c r="AA37" s="10"/>
      <c r="AB37" s="10"/>
    </row>
    <row r="38" spans="1:29" ht="72.75" customHeight="1">
      <c r="A38" s="17" t="s">
        <v>87</v>
      </c>
      <c r="B38" s="33" t="s">
        <v>95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5"/>
      <c r="P38" s="15"/>
      <c r="Q38" s="16">
        <v>3</v>
      </c>
      <c r="R38" s="28" t="s">
        <v>96</v>
      </c>
      <c r="S38" s="28"/>
      <c r="T38" s="28"/>
      <c r="U38" s="28"/>
      <c r="V38" s="6"/>
      <c r="W38" s="9">
        <f>COUNTIF(O38,"=x")</f>
        <v>0</v>
      </c>
      <c r="X38" s="9">
        <f>W38*Q38</f>
        <v>0</v>
      </c>
      <c r="Y38" s="10">
        <f aca="true" t="shared" si="7" ref="Y38:Z41">IF(O38="X",1,0)</f>
        <v>0</v>
      </c>
      <c r="Z38" s="10">
        <f t="shared" si="7"/>
        <v>0</v>
      </c>
      <c r="AA38" s="10">
        <f t="shared" si="4"/>
        <v>0</v>
      </c>
      <c r="AB38" s="10">
        <f t="shared" si="5"/>
        <v>0</v>
      </c>
      <c r="AC38" s="1">
        <f t="shared" si="6"/>
        <v>1</v>
      </c>
    </row>
    <row r="39" spans="1:29" ht="70.5" customHeight="1">
      <c r="A39" s="17" t="s">
        <v>88</v>
      </c>
      <c r="B39" s="33" t="s">
        <v>81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15"/>
      <c r="P39" s="15"/>
      <c r="Q39" s="16">
        <v>4</v>
      </c>
      <c r="R39" s="28" t="s">
        <v>97</v>
      </c>
      <c r="S39" s="28"/>
      <c r="T39" s="28"/>
      <c r="U39" s="28"/>
      <c r="V39" s="6"/>
      <c r="W39" s="9">
        <f>COUNTIF(O39,"=x")</f>
        <v>0</v>
      </c>
      <c r="X39" s="9">
        <f>W39*Q39</f>
        <v>0</v>
      </c>
      <c r="Y39" s="10">
        <f t="shared" si="7"/>
        <v>0</v>
      </c>
      <c r="Z39" s="10">
        <f t="shared" si="7"/>
        <v>0</v>
      </c>
      <c r="AA39" s="10">
        <f t="shared" si="4"/>
        <v>0</v>
      </c>
      <c r="AB39" s="10">
        <f t="shared" si="5"/>
        <v>0</v>
      </c>
      <c r="AC39" s="1">
        <f t="shared" si="6"/>
        <v>1</v>
      </c>
    </row>
    <row r="40" spans="1:29" ht="108" customHeight="1">
      <c r="A40" s="17" t="s">
        <v>89</v>
      </c>
      <c r="B40" s="33" t="s">
        <v>103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15"/>
      <c r="P40" s="15"/>
      <c r="Q40" s="16">
        <v>5</v>
      </c>
      <c r="R40" s="28" t="s">
        <v>98</v>
      </c>
      <c r="S40" s="28"/>
      <c r="T40" s="28"/>
      <c r="U40" s="28"/>
      <c r="V40" s="6"/>
      <c r="W40" s="9">
        <f>COUNTIF(O40,"=x")</f>
        <v>0</v>
      </c>
      <c r="X40" s="9">
        <f>W40*Q40</f>
        <v>0</v>
      </c>
      <c r="Y40" s="10">
        <f t="shared" si="7"/>
        <v>0</v>
      </c>
      <c r="Z40" s="10">
        <f t="shared" si="7"/>
        <v>0</v>
      </c>
      <c r="AA40" s="10">
        <f t="shared" si="4"/>
        <v>0</v>
      </c>
      <c r="AB40" s="10">
        <f t="shared" si="5"/>
        <v>0</v>
      </c>
      <c r="AC40" s="1">
        <f t="shared" si="6"/>
        <v>1</v>
      </c>
    </row>
    <row r="41" spans="1:29" ht="55.5" customHeight="1">
      <c r="A41" s="17" t="s">
        <v>90</v>
      </c>
      <c r="B41" s="38" t="s">
        <v>82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15"/>
      <c r="P41" s="15"/>
      <c r="Q41" s="16">
        <v>3</v>
      </c>
      <c r="R41" s="21" t="s">
        <v>60</v>
      </c>
      <c r="S41" s="22"/>
      <c r="T41" s="22"/>
      <c r="U41" s="23"/>
      <c r="V41" s="6"/>
      <c r="W41" s="9">
        <f>COUNTIF(O41,"=x")</f>
        <v>0</v>
      </c>
      <c r="X41" s="9">
        <f>W41*Q41</f>
        <v>0</v>
      </c>
      <c r="Y41" s="10">
        <f t="shared" si="7"/>
        <v>0</v>
      </c>
      <c r="Z41" s="10">
        <f t="shared" si="7"/>
        <v>0</v>
      </c>
      <c r="AA41" s="10">
        <f t="shared" si="4"/>
        <v>0</v>
      </c>
      <c r="AB41" s="10">
        <f t="shared" si="5"/>
        <v>0</v>
      </c>
      <c r="AC41" s="1">
        <f t="shared" si="6"/>
        <v>1</v>
      </c>
    </row>
    <row r="42" spans="1:29" ht="23.25" customHeight="1">
      <c r="A42" s="53" t="s">
        <v>20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5"/>
      <c r="X42" s="13">
        <f>SUM(X6:X41)</f>
        <v>0</v>
      </c>
      <c r="Y42" s="10"/>
      <c r="Z42" s="10"/>
      <c r="AA42" s="10"/>
      <c r="AB42" s="10">
        <f>SUM(AB7:AB41)</f>
        <v>0</v>
      </c>
      <c r="AC42" s="10">
        <f>SUM(AC7:AC41)</f>
        <v>29</v>
      </c>
    </row>
    <row r="43" spans="1:21" ht="23.25" customHeight="1">
      <c r="A43" s="69" t="s">
        <v>34</v>
      </c>
      <c r="B43" s="69"/>
      <c r="C43" s="69"/>
      <c r="D43" s="69"/>
      <c r="E43" s="69"/>
      <c r="F43" s="69"/>
      <c r="G43" s="69"/>
      <c r="H43" s="69"/>
      <c r="I43" s="56">
        <f>X42</f>
        <v>0</v>
      </c>
      <c r="J43" s="57"/>
      <c r="K43" s="58"/>
      <c r="L43" s="92" t="str">
        <f>IF(AC42&gt;0,"QUESITO(s) EM BRANCO!","")</f>
        <v>QUESITO(s) EM BRANCO!</v>
      </c>
      <c r="M43" s="41"/>
      <c r="N43" s="41"/>
      <c r="O43" s="41"/>
      <c r="P43" s="41"/>
      <c r="Q43" s="41">
        <f>IF(AB42&gt;0,"QUESITO(s) PREENCHIDO(s) EM DUPLICIDADE!","")</f>
      </c>
      <c r="R43" s="41"/>
      <c r="S43" s="41"/>
      <c r="T43" s="41"/>
      <c r="U43" s="42"/>
    </row>
    <row r="44" spans="1:21" ht="23.25" customHeight="1">
      <c r="A44" s="69" t="s">
        <v>21</v>
      </c>
      <c r="B44" s="69"/>
      <c r="C44" s="69"/>
      <c r="D44" s="69"/>
      <c r="E44" s="69"/>
      <c r="F44" s="69"/>
      <c r="G44" s="69"/>
      <c r="H44" s="69"/>
      <c r="I44" s="56">
        <f>IF(X42&gt;=80,"NÍVEL GERENCIADO",IF(X42&gt;59,"NÍVEL PLANEJADO",IF(X42&gt;49,"NÍVEL BÁSICO",IF(X42&gt;0,"SIGA NÃO IMPLEMENTADO",IF(X42=0,"")))))</f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8"/>
    </row>
    <row r="45" spans="1:21" ht="18" customHeight="1">
      <c r="A45" s="62" t="s">
        <v>30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</row>
    <row r="46" spans="1:21" ht="58.5" customHeight="1">
      <c r="A46" s="35" t="s">
        <v>31</v>
      </c>
      <c r="B46" s="36"/>
      <c r="C46" s="37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1"/>
    </row>
    <row r="47" spans="1:21" ht="20.25" customHeight="1">
      <c r="A47" s="66" t="s">
        <v>33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</row>
    <row r="48" spans="1:21" ht="60" customHeight="1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</row>
    <row r="49" spans="1:21" ht="20.2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pans="1:21" ht="18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1:21" ht="12.75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6"/>
    </row>
    <row r="52" spans="1:21" ht="12.75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</row>
    <row r="53" spans="1:21" ht="12.7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</row>
    <row r="54" spans="1:21" ht="12.7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</row>
    <row r="55" spans="1:21" ht="12.7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</row>
    <row r="56" spans="1:21" ht="12.75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</row>
    <row r="57" spans="1:21" ht="12.75" customHeigh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</row>
    <row r="58" spans="1:21" ht="12.75" customHeight="1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</row>
    <row r="59" spans="1:21" ht="12.75" customHeight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</row>
    <row r="60" spans="1:21" ht="12.75" customHeigh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</row>
    <row r="61" spans="1:21" ht="12.75" customHeight="1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</row>
    <row r="62" spans="1:21" ht="12.7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</row>
    <row r="63" spans="1:21" ht="12.75" customHeigh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</row>
    <row r="64" spans="1:21" ht="12.7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9"/>
    </row>
    <row r="65" spans="1:21" ht="12.75" customHeight="1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9"/>
    </row>
    <row r="66" spans="1:21" ht="12.75" customHeight="1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</row>
    <row r="67" spans="1:21" ht="12.75" customHeight="1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9"/>
    </row>
    <row r="68" spans="1:21" ht="12.75" customHeight="1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9"/>
    </row>
    <row r="69" spans="1:21" ht="12.75" customHeight="1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</row>
    <row r="103" ht="12.75" customHeight="1">
      <c r="A103" s="7"/>
    </row>
  </sheetData>
  <sheetProtection password="8136" sheet="1" selectLockedCells="1"/>
  <mergeCells count="96">
    <mergeCell ref="A48:U48"/>
    <mergeCell ref="A50:U50"/>
    <mergeCell ref="L43:P43"/>
    <mergeCell ref="B28:N28"/>
    <mergeCell ref="B17:N17"/>
    <mergeCell ref="R6:U6"/>
    <mergeCell ref="R24:U24"/>
    <mergeCell ref="B19:N19"/>
    <mergeCell ref="R19:U19"/>
    <mergeCell ref="B20:N20"/>
    <mergeCell ref="R20:U20"/>
    <mergeCell ref="R7:U7"/>
    <mergeCell ref="A6:N6"/>
    <mergeCell ref="A5:U5"/>
    <mergeCell ref="R10:U10"/>
    <mergeCell ref="R8:U8"/>
    <mergeCell ref="B18:N18"/>
    <mergeCell ref="R18:U18"/>
    <mergeCell ref="R17:U17"/>
    <mergeCell ref="B14:N14"/>
    <mergeCell ref="A2:S2"/>
    <mergeCell ref="T2:U2"/>
    <mergeCell ref="A3:H3"/>
    <mergeCell ref="I3:P3"/>
    <mergeCell ref="B8:N8"/>
    <mergeCell ref="A9:N9"/>
    <mergeCell ref="Q3:U3"/>
    <mergeCell ref="A4:U4"/>
    <mergeCell ref="R34:U34"/>
    <mergeCell ref="B32:N32"/>
    <mergeCell ref="R14:U14"/>
    <mergeCell ref="B12:N12"/>
    <mergeCell ref="B11:N11"/>
    <mergeCell ref="A15:N15"/>
    <mergeCell ref="B16:N16"/>
    <mergeCell ref="R11:U11"/>
    <mergeCell ref="R13:U13"/>
    <mergeCell ref="B21:N21"/>
    <mergeCell ref="R27:U27"/>
    <mergeCell ref="A1:B1"/>
    <mergeCell ref="B13:N13"/>
    <mergeCell ref="C1:U1"/>
    <mergeCell ref="B7:N7"/>
    <mergeCell ref="B10:N10"/>
    <mergeCell ref="R9:U9"/>
    <mergeCell ref="R15:U15"/>
    <mergeCell ref="R12:U12"/>
    <mergeCell ref="R16:U16"/>
    <mergeCell ref="A44:H44"/>
    <mergeCell ref="A43:H43"/>
    <mergeCell ref="R36:U36"/>
    <mergeCell ref="A37:N37"/>
    <mergeCell ref="R31:U31"/>
    <mergeCell ref="R33:U33"/>
    <mergeCell ref="R37:U37"/>
    <mergeCell ref="B35:N35"/>
    <mergeCell ref="B34:N34"/>
    <mergeCell ref="R32:U32"/>
    <mergeCell ref="A51:U69"/>
    <mergeCell ref="A42:U42"/>
    <mergeCell ref="I44:U44"/>
    <mergeCell ref="D46:U46"/>
    <mergeCell ref="B39:N39"/>
    <mergeCell ref="B40:N40"/>
    <mergeCell ref="A45:U45"/>
    <mergeCell ref="I43:K43"/>
    <mergeCell ref="A49:U49"/>
    <mergeCell ref="A47:U47"/>
    <mergeCell ref="R22:U22"/>
    <mergeCell ref="B25:N25"/>
    <mergeCell ref="B26:N26"/>
    <mergeCell ref="R25:U25"/>
    <mergeCell ref="R26:U26"/>
    <mergeCell ref="R21:U21"/>
    <mergeCell ref="A22:N22"/>
    <mergeCell ref="B24:N24"/>
    <mergeCell ref="R40:U40"/>
    <mergeCell ref="B38:N38"/>
    <mergeCell ref="R30:U30"/>
    <mergeCell ref="B30:N30"/>
    <mergeCell ref="A33:N33"/>
    <mergeCell ref="A46:C46"/>
    <mergeCell ref="B41:N41"/>
    <mergeCell ref="R41:U41"/>
    <mergeCell ref="Q43:U43"/>
    <mergeCell ref="B31:N31"/>
    <mergeCell ref="R35:U35"/>
    <mergeCell ref="B23:N23"/>
    <mergeCell ref="B29:N29"/>
    <mergeCell ref="R29:U29"/>
    <mergeCell ref="R38:U38"/>
    <mergeCell ref="R39:U39"/>
    <mergeCell ref="R28:U28"/>
    <mergeCell ref="B36:N36"/>
    <mergeCell ref="A27:N27"/>
    <mergeCell ref="R23:U23"/>
  </mergeCells>
  <dataValidations count="2">
    <dataValidation errorStyle="warning" allowBlank="1" errorTitle="Valor incorreto" error="Tecle &quot;X&quot; na opção correta!" sqref="Q34:Q36 Q11:Q14 Q16:Q21 Q23:Q26 Q28:Q32 Q7 Q8"/>
    <dataValidation type="list" allowBlank="1" showInputMessage="1" showErrorMessage="1" error="DIGITAR X" sqref="O10 O34:P36 O11:P14 O16:P21 O23:P26 O28:P32 O7:P8 O38:P41">
      <formula1>$Y$1</formula1>
    </dataValidation>
  </dataValidations>
  <printOptions/>
  <pageMargins left="0.5511811023622047" right="0.1968503937007874" top="0.2362204724409449" bottom="0.31496062992125984" header="0.15748031496062992" footer="0.15748031496062992"/>
  <pageSetup fitToHeight="0" horizontalDpi="600" verticalDpi="600" orientation="portrait" paperSize="9" scale="60" r:id="rId2"/>
  <headerFooter alignWithMargins="0">
    <oddHeader>&amp;C
</oddHeader>
    <oddFooter>&amp;LFRM-PJERJ-005-14&amp;CRevisão:04  Data: 18/11/2022                            &amp;RPágina: &amp;P/&amp;N</oddFooter>
  </headerFooter>
  <rowBreaks count="1" manualBreakCount="1">
    <brk id="2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Jorge Luiz Pinto do Nascimento</cp:lastModifiedBy>
  <cp:lastPrinted>2022-11-10T19:53:33Z</cp:lastPrinted>
  <dcterms:created xsi:type="dcterms:W3CDTF">2008-11-22T23:48:43Z</dcterms:created>
  <dcterms:modified xsi:type="dcterms:W3CDTF">2022-11-10T20:05:58Z</dcterms:modified>
  <cp:category/>
  <cp:version/>
  <cp:contentType/>
  <cp:contentStatus/>
</cp:coreProperties>
</file>