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10320" tabRatio="584" activeTab="0"/>
  </bookViews>
  <sheets>
    <sheet name="AUD" sheetId="1" r:id="rId1"/>
  </sheets>
  <definedNames>
    <definedName name="_xlnm.Print_Area" localSheetId="0">'AUD'!$A$1:$U$69</definedName>
    <definedName name="_xlnm.Print_Titles" localSheetId="0">'AUD'!$1:$6</definedName>
  </definedNames>
  <calcPr fullCalcOnLoad="1"/>
</workbook>
</file>

<file path=xl/sharedStrings.xml><?xml version="1.0" encoding="utf-8"?>
<sst xmlns="http://schemas.openxmlformats.org/spreadsheetml/2006/main" count="133" uniqueCount="115">
  <si>
    <t>UNIDADE:</t>
  </si>
  <si>
    <t>1º ELEMENTO: SISTEMA INTEGRADO DE GESTÃO - SIGA</t>
  </si>
  <si>
    <t>SIM</t>
  </si>
  <si>
    <t>NÃO</t>
  </si>
  <si>
    <t>1.1</t>
  </si>
  <si>
    <t>1.2</t>
  </si>
  <si>
    <t>1.3</t>
  </si>
  <si>
    <t>2.1</t>
  </si>
  <si>
    <t>2.2</t>
  </si>
  <si>
    <t>2.3</t>
  </si>
  <si>
    <t>2.4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</si>
  <si>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</si>
  <si>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</si>
  <si>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</si>
  <si>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</si>
  <si>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</si>
  <si>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</si>
  <si>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</si>
  <si>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</si>
  <si>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</si>
  <si>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</si>
  <si>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</si>
  <si>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Evidências</t>
  </si>
  <si>
    <t xml:space="preserve">CONCLUSÕES </t>
  </si>
  <si>
    <t>Resultado - Nível alcançado</t>
  </si>
  <si>
    <t>Entrevista com a equipe.</t>
  </si>
  <si>
    <t>4.5</t>
  </si>
  <si>
    <t>4.6</t>
  </si>
  <si>
    <t>4.7</t>
  </si>
  <si>
    <t>4.9</t>
  </si>
  <si>
    <t>NUR:</t>
  </si>
  <si>
    <t>COMARCA/REGIONAL:</t>
  </si>
  <si>
    <t>JUIZ:</t>
  </si>
  <si>
    <t>CHEFE DE SERVENTIA:</t>
  </si>
  <si>
    <t>DATA DA AUDITORIA:</t>
  </si>
  <si>
    <t>AUDITOR:</t>
  </si>
  <si>
    <t>3º ELEMENTO: ATUAÇÃO POR PROCESSO DE TRABALHO</t>
  </si>
  <si>
    <t>5º ELEMENTO: PESQUISA DE OPINIÃO</t>
  </si>
  <si>
    <t>Os integrantes da equipe conhecem os princípios do SIGA?</t>
  </si>
  <si>
    <t>Entrevista com os integrantes da equipe por amostragem.</t>
  </si>
  <si>
    <t>Houve capacitação dos integrantes da equipe no SIGA?</t>
  </si>
  <si>
    <t>Verificação dos registros de capacitação dos integrantes da equipe no sistema de controle de cursos na intranet e/ou lista de presença.</t>
  </si>
  <si>
    <t>PONTOS</t>
  </si>
  <si>
    <t>2.5</t>
  </si>
  <si>
    <t>2.6</t>
  </si>
  <si>
    <t>2.7</t>
  </si>
  <si>
    <t>2.8</t>
  </si>
  <si>
    <t>2.9</t>
  </si>
  <si>
    <t>2.10</t>
  </si>
  <si>
    <t>Observada a inexistência de processo com advogado há mais de 365 dias?</t>
  </si>
  <si>
    <t>Verificação do relatório de processos remetidos e não retornados.</t>
  </si>
  <si>
    <t>Verificação do relatório de petições não juntadas e entrevista com o gestor.</t>
  </si>
  <si>
    <t>A UO apresenta cumprimento da Meta 1 do CNJ igual ou superior a 100% no momento da auditoria?</t>
  </si>
  <si>
    <t>A abertura de conclusão é realizada em até 10 dias da data do último movimento?</t>
  </si>
  <si>
    <t>Os integrantes da equipe conhecem e seguem os seus respectivos processos de trabalho?</t>
  </si>
  <si>
    <t>A equipe conhece o caminho de acesso das respectivas RAD?</t>
  </si>
  <si>
    <t>O local de trabalho encontra-se limpo?</t>
  </si>
  <si>
    <t>4.10</t>
  </si>
  <si>
    <t>4.11</t>
  </si>
  <si>
    <t>Observação e verificação de solicitação à área de apoio (ausência de lixo fora da lixeira).</t>
  </si>
  <si>
    <t xml:space="preserve">Os avisos de comunicação com a equipe encontram-se afixados exclusivamente em quadro de avisos? </t>
  </si>
  <si>
    <t>Observação e verificação da ausência papéis afixados em armários, mesas ou paredes.</t>
  </si>
  <si>
    <t>O quadro de aviso da unidade está organizado?</t>
  </si>
  <si>
    <t xml:space="preserve">É observada a orientação de não realizar refeições na estação de trabalho? </t>
  </si>
  <si>
    <t>Observação se há líquidos destampados – lanches aparentes – comidas fora da área destinada a refeições (não deve haver consumo de alimentos nas estações de trabalho e áreas de manuseio de processos).</t>
  </si>
  <si>
    <t>Os materiais de consumo estão organizados em local próprio?</t>
  </si>
  <si>
    <t>Verificar se há almoxarifado único (a área sob o balcão deve estar desobstruída e inexistir mini almoxarifados nas mesas).</t>
  </si>
  <si>
    <t>É observada a orientação de não alocar autos sobre lixeiras e no chão da serventia?</t>
  </si>
  <si>
    <t>Observação dos locais de acondicionamento dos autos.</t>
  </si>
  <si>
    <t>O arquivo corrente da UO está organizado com todas as pastas criadas e identificadas?</t>
  </si>
  <si>
    <t>Verificação por amostragem das pastas e caixas de documentos.</t>
  </si>
  <si>
    <t>Os materiais de uso permanente são devolvidos ou substituídos quando obsoletos ou danificados?</t>
  </si>
  <si>
    <t>Observação da não existência de material danificado e/ou sem providência de devolução / conserto realizada.</t>
  </si>
  <si>
    <t>A UO realiza o descarte de documentos por meio do termo de eliminação de documentos?</t>
  </si>
  <si>
    <t>Os servidores localizam prontamente os autos solicitados?</t>
  </si>
  <si>
    <t>Verificação por amostragem da correspondência entre as informações de localização processual, constantes no Sistema Informatizado e a localização física dos autos.</t>
  </si>
  <si>
    <t>Verificação dos registros de eliminação de documentos.</t>
  </si>
  <si>
    <t>A UO realiza pesquisa de opinião (PO)?</t>
  </si>
  <si>
    <t>O quadro de respostas é divulgado aos usuários?</t>
  </si>
  <si>
    <t>Verificação do quadro de aviso da UO.</t>
  </si>
  <si>
    <t>As sugestões e reclamações dos usuários, coletadas na PO estão sendo tratadas?</t>
  </si>
  <si>
    <t>As ações estabelecidas estão coerentes com as manifestações?</t>
  </si>
  <si>
    <t>CONCLUSÕES GERAIS</t>
  </si>
  <si>
    <t>Pontos fortes:</t>
  </si>
  <si>
    <t>Verificação de registros das ações decorrentes e entrevista com o gestor.</t>
  </si>
  <si>
    <t>Entrevista com o gestor, verificação do relatório de processos sem andamento e localização física dos autos.</t>
  </si>
  <si>
    <t>X</t>
  </si>
  <si>
    <t>Observações (anotar evidência de não cumprimento dos requisitos que receberam respostas negativa):</t>
  </si>
  <si>
    <t>Verificação do relatório de processos sem andamento de acordo com o critério do indicador autos paralisados e seleção das competências aplicáveis e entrevista com o gestor.</t>
  </si>
  <si>
    <t>Comparação entre o acervo geral do mês anterior ao corrente e o existente em dezembro do ano anterior apurados no relatório de acompanhamento de indicadores do TJ.</t>
  </si>
  <si>
    <t>Verificação no relatório processos por tipo de andamento dos processos com último andamento "ato ordinatório praticado".  Verificação da existência da respectiva certidão ou ato ordinatório nos autos.</t>
  </si>
  <si>
    <t>Observação e verificação dos quadros de avisos visíveis aos usuários, que devem conter apenas informações institucionais atualizadas nos limites do quadro e sem informações sobrepostas</t>
  </si>
  <si>
    <t>4º ELEMENTO: ORGANIZAÇÃO DO AMBIENTE DE TRABALHO</t>
  </si>
  <si>
    <t>Foi observada a INEXISTÊNCIA de autos paralisados há mais de 180 dias (SEM justificativa procedimental)?</t>
  </si>
  <si>
    <t>O movimento "atos ordinatórios" é usado apenas para lançar certidões e despachos ordinatórios) no sistema informatizado (artigo 221, § único da CNCGJ)?</t>
  </si>
  <si>
    <t>Comparação entre a média dos últimos 12 anteriores ao mês da auditoria com a média dos 12 meses anteriores a este primeiro período, apuradas no relatório de acompanhamento de indicadores do TJ.</t>
  </si>
  <si>
    <t xml:space="preserve">
Comparação entre a média dos últimos 12 anteriores ao mês da auditoria com a média dos 12 meses anteriores a este primeiro período, apuradas no relatório de acompanhamento de indicadores do TJ.
</t>
  </si>
  <si>
    <t xml:space="preserve">Verificação se as respostas estão de acordo com  o item 11.6 da RAD PJERJ 10 e as respostas não devem ser reativas ou protelatórias. Quando necessário, devem ser definidos prazos e responsabilidades para as ações a serem tomadas.  </t>
  </si>
  <si>
    <t>Os integrantes da equipe sabem como a sua atividade contribui para que a Missão do Poder Judiciário seja cumprida?</t>
  </si>
  <si>
    <t>O gestor monitora as petições no local virtual AGUPT?</t>
  </si>
  <si>
    <t>A UO observa a prioridade para idoso ?</t>
  </si>
  <si>
    <t xml:space="preserve">O indicador Acervo geral apresentou redução em relação ao fechamento do ano anterior? </t>
  </si>
  <si>
    <t>A média das petições pendentes de juntada nos últimos 12 meses anteriores ao mês da auditoria é menor que a média dos 12 meses anteriores a este período? Ou se encontra com a média igual ou menor do que 100 petições?</t>
  </si>
  <si>
    <t>A média dos autos paralisados há mais de 60 dias nos últimos 12 meses anteriores ao mês da auditoria é menor que a média dos 12 meses anteriores a este período?  Ou se encontra com a média igual ou menor do que 200 processos?</t>
  </si>
  <si>
    <t xml:space="preserve">Pontos obtidos </t>
  </si>
  <si>
    <t>Os autos com advogados há mais de 30 dias são cobrados mensalmente?</t>
  </si>
  <si>
    <t>Entrevista com o processante e verificação se antes de movimentar o processo para o auditor,  o mesmo utiliza o filtro "prioridade idoso", existente nos locais virtuais do DCP e /ou no caso de processos de papel, a existência de local específico para os processos com prioridades).</t>
  </si>
  <si>
    <t>2.11</t>
  </si>
  <si>
    <t xml:space="preserve">2º ELEMENTO: ANÁLISE DE INDICADORES E GESTÃO POR RELATÓRIOS
</t>
  </si>
  <si>
    <t>Verificação do relatório de processos remetidos e não retornados e registros de cobrança (publicação no D.O.e/ou  expedição de mandado de busca e apreensão).</t>
  </si>
  <si>
    <t>Verificação das metas do CNJ na intranet ou informação junto ao DEIGE.</t>
  </si>
  <si>
    <t xml:space="preserve">Foi observada a INEXISTÊNCIA de petições pedintes de juntada há mais de 90 dias (SEM justificativa procedimental)? </t>
  </si>
  <si>
    <t>Verificação da inexistência de petições há mais de 10 dias que não estejam com o último movimento na localização AGUPT: CONCLUSÃO FASE EM ABERTO, REMESSA FASE EM ABERTO, DECLÍNIO DE COMPETÊNCIA, DEVOLUÇÃO DE CARTA PRECATÓRIA, REMESSA AO ARQUIVO E REMESSA AO CONSELHO RECURSAL.</t>
  </si>
  <si>
    <t>Observação da disponibilidade de formulários e urna para coleta e verificação dos quadros de resposta dos últimos meses, incluindo manifestações encaminhadas pela Ouvidoria-Geral.</t>
  </si>
  <si>
    <r>
      <rPr>
        <b/>
        <vertAlign val="subscript"/>
        <sz val="11"/>
        <rFont val="Arial"/>
        <family val="2"/>
      </rPr>
      <t xml:space="preserve">TRIBUNAL DE JUSTIÇA DO ESTADO DO RIO DE JANEIRO
DEPARTAMENTO DE GESTÃO ESTRATÉGICA E PLANEJAMENTO DO GABINETE DA PRESIDÊNCIA 
QUESTIONÁRIO DE AUDITORIA DO SIGA DE UNIDADE JURISDICIONAL JUIZADOS ESPECIAIS CÍVEIS HÍBRIDOS
</t>
    </r>
    <r>
      <rPr>
        <b/>
        <vertAlign val="subscript"/>
        <sz val="11"/>
        <color indexed="60"/>
        <rFont val="Arial"/>
        <family val="2"/>
      </rPr>
      <t xml:space="preserve">IMPORTANTE: Sempre verifique no site do TJRJ se a versão impressa do documento está atualizada. </t>
    </r>
    <r>
      <rPr>
        <b/>
        <sz val="11"/>
        <rFont val="Arial"/>
        <family val="2"/>
      </rPr>
      <t xml:space="preserve">
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</si>
</sst>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  <numFmt numFmtId="183" formatCode="d/m"/>
    <numFmt numFmtId="184" formatCode="0.0%"/>
    <numFmt numFmtId="185" formatCode="0.0000"/>
    <numFmt numFmtId="186" formatCode="_([$€-2]* #,##0.00_);_([$€-2]* \(#,##0.00\);_([$€-2]* &quot;-&quot;??_)"/>
    <numFmt numFmtId="187" formatCode="#,##0.0"/>
    <numFmt numFmtId="188" formatCode="[$-416]dddd\,\ d&quot; de &quot;mmmm&quot; de &quot;yyyy"/>
    <numFmt numFmtId="189" formatCode="dd/mm/yy;@"/>
    <numFmt numFmtId="190" formatCode="_(* #,##0.0_);_(* \(#,##0.0\);_(* &quot;-&quot;??_);_(@_)"/>
    <numFmt numFmtId="191" formatCode="0.000"/>
    <numFmt numFmtId="192" formatCode="0.0"/>
    <numFmt numFmtId="193" formatCode="d/m/yy;@"/>
    <numFmt numFmtId="194" formatCode="&quot;Ativado&quot;;&quot;Ativado&quot;;&quot;Desativado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vertAlign val="subscript"/>
      <sz val="11"/>
      <name val="Arial"/>
      <family val="2"/>
    </font>
    <font>
      <sz val="11"/>
      <name val="Arial"/>
      <family val="2"/>
    </font>
    <font>
      <b/>
      <vertAlign val="subscript"/>
      <sz val="11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18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49" fontId="22" fillId="0" borderId="0" xfId="0" applyNumberFormat="1" applyFont="1" applyAlignment="1" applyProtection="1">
      <alignment horizontal="center" vertical="center" shrinkToFit="1"/>
      <protection/>
    </xf>
    <xf numFmtId="0" fontId="22" fillId="0" borderId="0" xfId="0" applyFont="1" applyAlignment="1" applyProtection="1">
      <alignment horizontal="center" vertical="center" shrinkToFit="1"/>
      <protection/>
    </xf>
    <xf numFmtId="0" fontId="22" fillId="0" borderId="10" xfId="0" applyFont="1" applyFill="1" applyBorder="1" applyAlignment="1" applyProtection="1">
      <alignment horizontal="center" vertical="center" shrinkToFit="1"/>
      <protection/>
    </xf>
    <xf numFmtId="0" fontId="20" fillId="24" borderId="11" xfId="0" applyFont="1" applyFill="1" applyBorder="1" applyAlignment="1" applyProtection="1">
      <alignment vertical="center"/>
      <protection/>
    </xf>
    <xf numFmtId="0" fontId="20" fillId="24" borderId="12" xfId="0" applyFont="1" applyFill="1" applyBorder="1" applyAlignment="1" applyProtection="1">
      <alignment vertical="center"/>
      <protection/>
    </xf>
    <xf numFmtId="0" fontId="20" fillId="16" borderId="10" xfId="0" applyFont="1" applyFill="1" applyBorder="1" applyAlignment="1" applyProtection="1">
      <alignment horizontal="center" vertical="center" wrapText="1"/>
      <protection/>
    </xf>
    <xf numFmtId="0" fontId="28" fillId="16" borderId="10" xfId="0" applyFont="1" applyFill="1" applyBorder="1" applyAlignment="1" applyProtection="1">
      <alignment horizontal="center" vertical="center" wrapText="1"/>
      <protection/>
    </xf>
    <xf numFmtId="171" fontId="20" fillId="0" borderId="10" xfId="0" applyNumberFormat="1" applyFont="1" applyFill="1" applyBorder="1" applyAlignment="1" applyProtection="1">
      <alignment horizontal="center" vertical="center"/>
      <protection locked="0"/>
    </xf>
    <xf numFmtId="1" fontId="20" fillId="0" borderId="10" xfId="0" applyNumberFormat="1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171" fontId="23" fillId="0" borderId="10" xfId="0" applyNumberFormat="1" applyFont="1" applyFill="1" applyBorder="1" applyAlignment="1" applyProtection="1">
      <alignment vertical="center" wrapText="1"/>
      <protection/>
    </xf>
    <xf numFmtId="0" fontId="27" fillId="24" borderId="11" xfId="0" applyFont="1" applyFill="1" applyBorder="1" applyAlignment="1" applyProtection="1">
      <alignment horizontal="center" vertical="center" wrapText="1"/>
      <protection/>
    </xf>
    <xf numFmtId="0" fontId="30" fillId="0" borderId="12" xfId="0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center" vertical="center" wrapText="1"/>
      <protection/>
    </xf>
    <xf numFmtId="0" fontId="24" fillId="16" borderId="10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171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Fill="1" applyBorder="1" applyAlignment="1" applyProtection="1">
      <alignment vertical="center" wrapText="1"/>
      <protection/>
    </xf>
    <xf numFmtId="0" fontId="23" fillId="0" borderId="11" xfId="0" applyNumberFormat="1" applyFont="1" applyFill="1" applyBorder="1" applyAlignment="1" applyProtection="1">
      <alignment horizontal="left" vertical="center" wrapText="1"/>
      <protection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24" borderId="12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25" borderId="10" xfId="0" applyFont="1" applyFill="1" applyBorder="1" applyAlignment="1" applyProtection="1">
      <alignment horizontal="left" vertical="center" wrapText="1"/>
      <protection/>
    </xf>
    <xf numFmtId="171" fontId="23" fillId="0" borderId="11" xfId="0" applyNumberFormat="1" applyFont="1" applyFill="1" applyBorder="1" applyAlignment="1" applyProtection="1">
      <alignment horizontal="left" vertical="center" wrapText="1"/>
      <protection/>
    </xf>
    <xf numFmtId="171" fontId="23" fillId="0" borderId="12" xfId="0" applyNumberFormat="1" applyFont="1" applyFill="1" applyBorder="1" applyAlignment="1" applyProtection="1">
      <alignment horizontal="left" vertical="center" wrapText="1"/>
      <protection/>
    </xf>
    <xf numFmtId="171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4" fillId="0" borderId="14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horizontal="left" vertical="top" wrapText="1"/>
      <protection/>
    </xf>
    <xf numFmtId="0" fontId="24" fillId="0" borderId="16" xfId="0" applyFont="1" applyFill="1" applyBorder="1" applyAlignment="1" applyProtection="1">
      <alignment horizontal="left" vertical="top" wrapText="1"/>
      <protection/>
    </xf>
    <xf numFmtId="0" fontId="25" fillId="0" borderId="11" xfId="0" applyFont="1" applyFill="1" applyBorder="1" applyAlignment="1" applyProtection="1">
      <alignment horizontal="right" vertical="center"/>
      <protection/>
    </xf>
    <xf numFmtId="0" fontId="25" fillId="0" borderId="12" xfId="0" applyFont="1" applyFill="1" applyBorder="1" applyAlignment="1" applyProtection="1">
      <alignment horizontal="right" vertical="center"/>
      <protection/>
    </xf>
    <xf numFmtId="0" fontId="39" fillId="0" borderId="12" xfId="0" applyFont="1" applyFill="1" applyBorder="1" applyAlignment="1" applyProtection="1">
      <alignment horizontal="center" vertical="center"/>
      <protection/>
    </xf>
    <xf numFmtId="0" fontId="39" fillId="0" borderId="13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left" vertical="center"/>
      <protection/>
    </xf>
    <xf numFmtId="0" fontId="25" fillId="26" borderId="17" xfId="0" applyFont="1" applyFill="1" applyBorder="1" applyAlignment="1" applyProtection="1">
      <alignment horizontal="center" vertical="center"/>
      <protection/>
    </xf>
    <xf numFmtId="0" fontId="25" fillId="26" borderId="18" xfId="0" applyFont="1" applyFill="1" applyBorder="1" applyAlignment="1" applyProtection="1">
      <alignment horizontal="center" vertical="center"/>
      <protection/>
    </xf>
    <xf numFmtId="0" fontId="25" fillId="26" borderId="19" xfId="0" applyFont="1" applyFill="1" applyBorder="1" applyAlignment="1" applyProtection="1">
      <alignment horizontal="center" vertical="center"/>
      <protection/>
    </xf>
    <xf numFmtId="0" fontId="24" fillId="0" borderId="12" xfId="0" applyFont="1" applyFill="1" applyBorder="1" applyAlignment="1" applyProtection="1">
      <alignment horizontal="left" vertical="center" wrapText="1"/>
      <protection locked="0"/>
    </xf>
    <xf numFmtId="0" fontId="24" fillId="0" borderId="13" xfId="0" applyFont="1" applyFill="1" applyBorder="1" applyAlignment="1" applyProtection="1">
      <alignment horizontal="left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0" fontId="25" fillId="26" borderId="11" xfId="0" applyFont="1" applyFill="1" applyBorder="1" applyAlignment="1" applyProtection="1">
      <alignment horizontal="center" vertical="center"/>
      <protection/>
    </xf>
    <xf numFmtId="0" fontId="25" fillId="26" borderId="12" xfId="0" applyFont="1" applyFill="1" applyBorder="1" applyAlignment="1" applyProtection="1">
      <alignment horizontal="center" vertical="center"/>
      <protection/>
    </xf>
    <xf numFmtId="0" fontId="25" fillId="26" borderId="13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justify" vertical="top" wrapText="1"/>
      <protection locked="0"/>
    </xf>
    <xf numFmtId="0" fontId="0" fillId="0" borderId="15" xfId="0" applyFont="1" applyFill="1" applyBorder="1" applyAlignment="1" applyProtection="1">
      <alignment horizontal="justify" vertical="top" wrapText="1"/>
      <protection locked="0"/>
    </xf>
    <xf numFmtId="0" fontId="0" fillId="0" borderId="16" xfId="0" applyFont="1" applyFill="1" applyBorder="1" applyAlignment="1" applyProtection="1">
      <alignment horizontal="justify" vertical="top" wrapText="1"/>
      <protection locked="0"/>
    </xf>
    <xf numFmtId="0" fontId="0" fillId="0" borderId="2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21" xfId="0" applyFont="1" applyFill="1" applyBorder="1" applyAlignment="1" applyProtection="1">
      <alignment horizontal="justify" vertical="top" wrapText="1"/>
      <protection locked="0"/>
    </xf>
    <xf numFmtId="0" fontId="0" fillId="0" borderId="17" xfId="0" applyFont="1" applyFill="1" applyBorder="1" applyAlignment="1" applyProtection="1">
      <alignment horizontal="justify" vertical="top" wrapText="1"/>
      <protection locked="0"/>
    </xf>
    <xf numFmtId="0" fontId="0" fillId="0" borderId="18" xfId="0" applyFont="1" applyFill="1" applyBorder="1" applyAlignment="1" applyProtection="1">
      <alignment horizontal="justify" vertical="top" wrapText="1"/>
      <protection locked="0"/>
    </xf>
    <xf numFmtId="0" fontId="0" fillId="0" borderId="19" xfId="0" applyFont="1" applyFill="1" applyBorder="1" applyAlignment="1" applyProtection="1">
      <alignment horizontal="justify" vertical="top" wrapText="1"/>
      <protection locked="0"/>
    </xf>
    <xf numFmtId="0" fontId="20" fillId="24" borderId="13" xfId="0" applyFont="1" applyFill="1" applyBorder="1" applyAlignment="1" applyProtection="1">
      <alignment horizontal="center" vertical="center"/>
      <protection locked="0"/>
    </xf>
    <xf numFmtId="0" fontId="26" fillId="24" borderId="2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2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42900" y="215074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2900" y="215074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42900" y="215074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342900</xdr:colOff>
      <xdr:row>42</xdr:row>
      <xdr:rowOff>0</xdr:rowOff>
    </xdr:from>
    <xdr:to>
      <xdr:col>0</xdr:col>
      <xdr:colOff>342900</xdr:colOff>
      <xdr:row>42</xdr:row>
      <xdr:rowOff>0</xdr:rowOff>
    </xdr:to>
    <xdr:sp>
      <xdr:nvSpPr>
        <xdr:cNvPr id="4" name="Rectangle 5"/>
        <xdr:cNvSpPr>
          <a:spLocks/>
        </xdr:cNvSpPr>
      </xdr:nvSpPr>
      <xdr:spPr>
        <a:xfrm>
          <a:off x="342900" y="21507450"/>
          <a:ext cx="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RESULTADO FINAL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28575</xdr:colOff>
      <xdr:row>0</xdr:row>
      <xdr:rowOff>133350</xdr:rowOff>
    </xdr:from>
    <xdr:to>
      <xdr:col>1</xdr:col>
      <xdr:colOff>247650</xdr:colOff>
      <xdr:row>0</xdr:row>
      <xdr:rowOff>685800</xdr:rowOff>
    </xdr:to>
    <xdr:pic>
      <xdr:nvPicPr>
        <xdr:cNvPr id="5" name="Imagem 1" descr="Descrição: Descrição: Descrição: Descrição: cid:image001.png@01CF0C7D.7E2E42C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561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B103"/>
  <sheetViews>
    <sheetView showZeros="0" tabSelected="1" zoomScaleSheetLayoutView="100" workbookViewId="0" topLeftCell="A19">
      <selection activeCell="A51" sqref="A51:U69"/>
    </sheetView>
  </sheetViews>
  <sheetFormatPr defaultColWidth="9.140625" defaultRowHeight="12.75" customHeight="1"/>
  <cols>
    <col min="1" max="1" width="5.140625" style="8" customWidth="1"/>
    <col min="2" max="2" width="4.421875" style="1" customWidth="1"/>
    <col min="3" max="3" width="6.140625" style="3" customWidth="1"/>
    <col min="4" max="4" width="6.140625" style="1" customWidth="1"/>
    <col min="5" max="9" width="5.140625" style="1" customWidth="1"/>
    <col min="10" max="10" width="7.00390625" style="1" customWidth="1"/>
    <col min="11" max="11" width="5.140625" style="1" customWidth="1"/>
    <col min="12" max="13" width="5.140625" style="2" customWidth="1"/>
    <col min="14" max="14" width="10.57421875" style="2" customWidth="1"/>
    <col min="15" max="15" width="5.57421875" style="4" customWidth="1"/>
    <col min="16" max="16" width="5.421875" style="4" customWidth="1"/>
    <col min="17" max="17" width="7.8515625" style="4" customWidth="1"/>
    <col min="18" max="19" width="7.7109375" style="5" customWidth="1"/>
    <col min="20" max="20" width="7.00390625" style="5" customWidth="1"/>
    <col min="21" max="21" width="15.140625" style="5" customWidth="1"/>
    <col min="22" max="22" width="1.57421875" style="6" customWidth="1"/>
    <col min="23" max="23" width="3.00390625" style="6" customWidth="1"/>
    <col min="24" max="24" width="2.421875" style="6" customWidth="1"/>
    <col min="25" max="28" width="9.140625" style="6" customWidth="1"/>
    <col min="29" max="16384" width="9.140625" style="1" customWidth="1"/>
  </cols>
  <sheetData>
    <row r="1" spans="1:28" ht="67.5" customHeight="1">
      <c r="A1" s="18"/>
      <c r="B1" s="18"/>
      <c r="C1" s="21" t="s">
        <v>114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3"/>
      <c r="V1" s="16"/>
      <c r="W1" s="16"/>
      <c r="X1" s="16"/>
      <c r="Y1" s="16" t="s">
        <v>86</v>
      </c>
      <c r="Z1" s="16"/>
      <c r="AA1" s="16"/>
      <c r="AB1" s="16"/>
    </row>
    <row r="2" spans="1:28" ht="22.5" customHeight="1">
      <c r="A2" s="10" t="s">
        <v>30</v>
      </c>
      <c r="B2" s="32"/>
      <c r="C2" s="32"/>
      <c r="D2" s="32"/>
      <c r="E2" s="32"/>
      <c r="F2" s="32"/>
      <c r="G2" s="32"/>
      <c r="H2" s="10" t="s">
        <v>31</v>
      </c>
      <c r="I2" s="11"/>
      <c r="J2" s="11"/>
      <c r="K2" s="32"/>
      <c r="L2" s="32"/>
      <c r="M2" s="32"/>
      <c r="N2" s="32"/>
      <c r="O2" s="32"/>
      <c r="P2" s="32"/>
      <c r="Q2" s="32"/>
      <c r="R2" s="10" t="s">
        <v>0</v>
      </c>
      <c r="S2" s="25"/>
      <c r="T2" s="25"/>
      <c r="U2" s="26"/>
      <c r="V2" s="16"/>
      <c r="W2" s="16"/>
      <c r="X2" s="16"/>
      <c r="Y2" s="16"/>
      <c r="Z2" s="16"/>
      <c r="AA2" s="16"/>
      <c r="AB2" s="16"/>
    </row>
    <row r="3" spans="1:28" ht="22.5" customHeight="1">
      <c r="A3" s="10" t="s">
        <v>32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71"/>
      <c r="V3" s="16"/>
      <c r="W3" s="16"/>
      <c r="X3" s="16"/>
      <c r="Y3" s="16"/>
      <c r="Z3" s="16"/>
      <c r="AA3" s="16"/>
      <c r="AB3" s="16"/>
    </row>
    <row r="4" spans="1:28" ht="24.75" customHeight="1">
      <c r="A4" s="10" t="s">
        <v>33</v>
      </c>
      <c r="B4" s="11"/>
      <c r="C4" s="11"/>
      <c r="D4" s="1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71"/>
      <c r="V4" s="16"/>
      <c r="W4" s="16"/>
      <c r="X4" s="16"/>
      <c r="Y4" s="16"/>
      <c r="Z4" s="16"/>
      <c r="AA4" s="16"/>
      <c r="AB4" s="16"/>
    </row>
    <row r="5" spans="1:28" s="6" customFormat="1" ht="23.25" customHeight="1">
      <c r="A5" s="10" t="s">
        <v>34</v>
      </c>
      <c r="B5" s="11"/>
      <c r="C5" s="11"/>
      <c r="D5" s="11"/>
      <c r="E5" s="32"/>
      <c r="F5" s="32"/>
      <c r="G5" s="32"/>
      <c r="H5" s="71"/>
      <c r="I5" s="10" t="s">
        <v>35</v>
      </c>
      <c r="J5" s="11"/>
      <c r="K5" s="32"/>
      <c r="L5" s="32"/>
      <c r="M5" s="32"/>
      <c r="N5" s="32"/>
      <c r="O5" s="32"/>
      <c r="P5" s="32"/>
      <c r="Q5" s="32"/>
      <c r="R5" s="32"/>
      <c r="S5" s="32"/>
      <c r="T5" s="32"/>
      <c r="U5" s="71"/>
      <c r="V5" s="16"/>
      <c r="W5" s="16"/>
      <c r="X5" s="16"/>
      <c r="Y5" s="16"/>
      <c r="Z5" s="16"/>
      <c r="AA5" s="16"/>
      <c r="AB5" s="16"/>
    </row>
    <row r="6" spans="1:28" s="6" customFormat="1" ht="9" customHeight="1">
      <c r="A6" s="72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V6" s="16"/>
      <c r="W6" s="16"/>
      <c r="X6" s="16"/>
      <c r="Y6" s="16"/>
      <c r="Z6" s="16"/>
      <c r="AA6" s="16"/>
      <c r="AB6" s="16"/>
    </row>
    <row r="7" spans="1:28" s="6" customFormat="1" ht="21.75" customHeight="1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2" t="s">
        <v>2</v>
      </c>
      <c r="P7" s="12" t="s">
        <v>3</v>
      </c>
      <c r="Q7" s="13" t="s">
        <v>42</v>
      </c>
      <c r="R7" s="24" t="s">
        <v>22</v>
      </c>
      <c r="S7" s="24"/>
      <c r="T7" s="24"/>
      <c r="U7" s="24"/>
      <c r="V7" s="16"/>
      <c r="W7" s="16"/>
      <c r="X7" s="16"/>
      <c r="Y7" s="16"/>
      <c r="Z7" s="16"/>
      <c r="AA7" s="16"/>
      <c r="AB7" s="16"/>
    </row>
    <row r="8" spans="1:28" s="6" customFormat="1" ht="33.75" customHeight="1">
      <c r="A8" s="9" t="s">
        <v>4</v>
      </c>
      <c r="B8" s="19" t="s">
        <v>38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4"/>
      <c r="P8" s="14"/>
      <c r="Q8" s="15">
        <v>4</v>
      </c>
      <c r="R8" s="27" t="s">
        <v>39</v>
      </c>
      <c r="S8" s="27"/>
      <c r="T8" s="27"/>
      <c r="U8" s="27"/>
      <c r="V8" s="16"/>
      <c r="W8" s="17">
        <f>COUNTIF(O8,"=x")</f>
        <v>0</v>
      </c>
      <c r="X8" s="17">
        <f>W8*Q8</f>
        <v>0</v>
      </c>
      <c r="Y8" s="16">
        <f>IF(O8="X",1,0)</f>
        <v>0</v>
      </c>
      <c r="Z8" s="16">
        <f>IF(P8="X",1,0)</f>
        <v>0</v>
      </c>
      <c r="AA8" s="16">
        <f>Y8+Z8</f>
        <v>0</v>
      </c>
      <c r="AB8" s="16">
        <f>IF(AA8=2,1,0)</f>
        <v>0</v>
      </c>
    </row>
    <row r="9" spans="1:28" s="6" customFormat="1" ht="44.25" customHeight="1">
      <c r="A9" s="9" t="s">
        <v>5</v>
      </c>
      <c r="B9" s="19" t="s">
        <v>40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4"/>
      <c r="P9" s="14"/>
      <c r="Q9" s="15">
        <v>4</v>
      </c>
      <c r="R9" s="27" t="s">
        <v>41</v>
      </c>
      <c r="S9" s="27"/>
      <c r="T9" s="27"/>
      <c r="U9" s="27"/>
      <c r="V9" s="16"/>
      <c r="W9" s="17">
        <f aca="true" t="shared" si="0" ref="W9:W42">COUNTIF(O9,"=x")</f>
        <v>0</v>
      </c>
      <c r="X9" s="17">
        <f aca="true" t="shared" si="1" ref="X9:X42">W9*Q9</f>
        <v>0</v>
      </c>
      <c r="Y9" s="16">
        <f aca="true" t="shared" si="2" ref="Y9:Y42">IF(O9="X",1,0)</f>
        <v>0</v>
      </c>
      <c r="Z9" s="16">
        <f aca="true" t="shared" si="3" ref="Z9:Z42">IF(P9="X",1,0)</f>
        <v>0</v>
      </c>
      <c r="AA9" s="16">
        <f aca="true" t="shared" si="4" ref="AA9:AA42">Y9+Z9</f>
        <v>0</v>
      </c>
      <c r="AB9" s="16">
        <f aca="true" t="shared" si="5" ref="AB9:AB42">IF(AA9=2,1,0)</f>
        <v>0</v>
      </c>
    </row>
    <row r="10" spans="1:28" s="6" customFormat="1" ht="36.75" customHeight="1">
      <c r="A10" s="9" t="s">
        <v>6</v>
      </c>
      <c r="B10" s="19" t="s">
        <v>98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4"/>
      <c r="P10" s="14"/>
      <c r="Q10" s="15">
        <v>4</v>
      </c>
      <c r="R10" s="27" t="s">
        <v>39</v>
      </c>
      <c r="S10" s="27"/>
      <c r="T10" s="27"/>
      <c r="U10" s="27"/>
      <c r="V10" s="16"/>
      <c r="W10" s="17">
        <f t="shared" si="0"/>
        <v>0</v>
      </c>
      <c r="X10" s="17">
        <f t="shared" si="1"/>
        <v>0</v>
      </c>
      <c r="Y10" s="16">
        <f t="shared" si="2"/>
        <v>0</v>
      </c>
      <c r="Z10" s="16">
        <f t="shared" si="3"/>
        <v>0</v>
      </c>
      <c r="AA10" s="16">
        <f t="shared" si="4"/>
        <v>0</v>
      </c>
      <c r="AB10" s="16">
        <f t="shared" si="5"/>
        <v>0</v>
      </c>
    </row>
    <row r="11" spans="1:28" s="6" customFormat="1" ht="30" customHeight="1">
      <c r="A11" s="24" t="s">
        <v>108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12" t="s">
        <v>2</v>
      </c>
      <c r="P11" s="12" t="s">
        <v>3</v>
      </c>
      <c r="Q11" s="13" t="s">
        <v>42</v>
      </c>
      <c r="R11" s="24" t="s">
        <v>22</v>
      </c>
      <c r="S11" s="24"/>
      <c r="T11" s="24"/>
      <c r="U11" s="24"/>
      <c r="V11" s="16"/>
      <c r="W11" s="17"/>
      <c r="X11" s="17"/>
      <c r="Y11" s="16">
        <f t="shared" si="2"/>
        <v>0</v>
      </c>
      <c r="Z11" s="16">
        <f t="shared" si="3"/>
        <v>0</v>
      </c>
      <c r="AA11" s="16">
        <f t="shared" si="4"/>
        <v>0</v>
      </c>
      <c r="AB11" s="16">
        <f t="shared" si="5"/>
        <v>0</v>
      </c>
    </row>
    <row r="12" spans="1:28" s="6" customFormat="1" ht="49.5" customHeight="1">
      <c r="A12" s="9" t="s">
        <v>7</v>
      </c>
      <c r="B12" s="19" t="s">
        <v>93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4"/>
      <c r="P12" s="14"/>
      <c r="Q12" s="15">
        <v>5</v>
      </c>
      <c r="R12" s="20" t="s">
        <v>88</v>
      </c>
      <c r="S12" s="20"/>
      <c r="T12" s="20"/>
      <c r="U12" s="20"/>
      <c r="V12" s="16"/>
      <c r="W12" s="17">
        <f t="shared" si="0"/>
        <v>0</v>
      </c>
      <c r="X12" s="17">
        <f t="shared" si="1"/>
        <v>0</v>
      </c>
      <c r="Y12" s="16">
        <f t="shared" si="2"/>
        <v>0</v>
      </c>
      <c r="Z12" s="16">
        <f t="shared" si="3"/>
        <v>0</v>
      </c>
      <c r="AA12" s="16">
        <f t="shared" si="4"/>
        <v>0</v>
      </c>
      <c r="AB12" s="16">
        <f t="shared" si="5"/>
        <v>0</v>
      </c>
    </row>
    <row r="13" spans="1:28" s="6" customFormat="1" ht="49.5" customHeight="1">
      <c r="A13" s="9" t="s">
        <v>8</v>
      </c>
      <c r="B13" s="19" t="s">
        <v>111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4"/>
      <c r="P13" s="14"/>
      <c r="Q13" s="15">
        <v>5</v>
      </c>
      <c r="R13" s="20" t="s">
        <v>51</v>
      </c>
      <c r="S13" s="20"/>
      <c r="T13" s="20"/>
      <c r="U13" s="20"/>
      <c r="V13" s="16"/>
      <c r="W13" s="17">
        <f t="shared" si="0"/>
        <v>0</v>
      </c>
      <c r="X13" s="17">
        <f t="shared" si="1"/>
        <v>0</v>
      </c>
      <c r="Y13" s="16">
        <f t="shared" si="2"/>
        <v>0</v>
      </c>
      <c r="Z13" s="16">
        <f t="shared" si="3"/>
        <v>0</v>
      </c>
      <c r="AA13" s="16">
        <f t="shared" si="4"/>
        <v>0</v>
      </c>
      <c r="AB13" s="16">
        <f t="shared" si="5"/>
        <v>0</v>
      </c>
    </row>
    <row r="14" spans="1:28" s="6" customFormat="1" ht="77.25" customHeight="1">
      <c r="A14" s="9" t="s">
        <v>9</v>
      </c>
      <c r="B14" s="19" t="s">
        <v>103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4"/>
      <c r="P14" s="14"/>
      <c r="Q14" s="15">
        <v>3</v>
      </c>
      <c r="R14" s="20" t="s">
        <v>95</v>
      </c>
      <c r="S14" s="20"/>
      <c r="T14" s="20"/>
      <c r="U14" s="20"/>
      <c r="V14" s="16"/>
      <c r="W14" s="17">
        <f t="shared" si="0"/>
        <v>0</v>
      </c>
      <c r="X14" s="17">
        <f t="shared" si="1"/>
        <v>0</v>
      </c>
      <c r="Y14" s="16">
        <f t="shared" si="2"/>
        <v>0</v>
      </c>
      <c r="Z14" s="16">
        <f t="shared" si="3"/>
        <v>0</v>
      </c>
      <c r="AA14" s="16">
        <f t="shared" si="4"/>
        <v>0</v>
      </c>
      <c r="AB14" s="16">
        <f t="shared" si="5"/>
        <v>0</v>
      </c>
    </row>
    <row r="15" spans="1:28" s="6" customFormat="1" ht="60" customHeight="1">
      <c r="A15" s="9" t="s">
        <v>10</v>
      </c>
      <c r="B15" s="19" t="s">
        <v>102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4"/>
      <c r="P15" s="14"/>
      <c r="Q15" s="15">
        <v>3</v>
      </c>
      <c r="R15" s="20" t="s">
        <v>96</v>
      </c>
      <c r="S15" s="20"/>
      <c r="T15" s="20"/>
      <c r="U15" s="20"/>
      <c r="V15" s="16"/>
      <c r="W15" s="17">
        <f t="shared" si="0"/>
        <v>0</v>
      </c>
      <c r="X15" s="17">
        <f t="shared" si="1"/>
        <v>0</v>
      </c>
      <c r="Y15" s="16">
        <f t="shared" si="2"/>
        <v>0</v>
      </c>
      <c r="Z15" s="16">
        <f t="shared" si="3"/>
        <v>0</v>
      </c>
      <c r="AA15" s="16">
        <f t="shared" si="4"/>
        <v>0</v>
      </c>
      <c r="AB15" s="16">
        <f t="shared" si="5"/>
        <v>0</v>
      </c>
    </row>
    <row r="16" spans="1:28" s="6" customFormat="1" ht="79.5" customHeight="1">
      <c r="A16" s="9" t="s">
        <v>43</v>
      </c>
      <c r="B16" s="19" t="s">
        <v>99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4"/>
      <c r="P16" s="14"/>
      <c r="Q16" s="15">
        <v>3</v>
      </c>
      <c r="R16" s="28" t="s">
        <v>112</v>
      </c>
      <c r="S16" s="28"/>
      <c r="T16" s="28"/>
      <c r="U16" s="28"/>
      <c r="V16" s="16"/>
      <c r="W16" s="17">
        <f t="shared" si="0"/>
        <v>0</v>
      </c>
      <c r="X16" s="17">
        <f t="shared" si="1"/>
        <v>0</v>
      </c>
      <c r="Y16" s="16">
        <f t="shared" si="2"/>
        <v>0</v>
      </c>
      <c r="Z16" s="16">
        <f t="shared" si="3"/>
        <v>0</v>
      </c>
      <c r="AA16" s="16">
        <f t="shared" si="4"/>
        <v>0</v>
      </c>
      <c r="AB16" s="16">
        <f t="shared" si="5"/>
        <v>0</v>
      </c>
    </row>
    <row r="17" spans="1:28" s="6" customFormat="1" ht="38.25" customHeight="1">
      <c r="A17" s="9" t="s">
        <v>44</v>
      </c>
      <c r="B17" s="19" t="s">
        <v>49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4"/>
      <c r="P17" s="14"/>
      <c r="Q17" s="15">
        <v>5</v>
      </c>
      <c r="R17" s="20" t="s">
        <v>50</v>
      </c>
      <c r="S17" s="20"/>
      <c r="T17" s="20"/>
      <c r="U17" s="20"/>
      <c r="V17" s="16"/>
      <c r="W17" s="17">
        <f t="shared" si="0"/>
        <v>0</v>
      </c>
      <c r="X17" s="17">
        <f t="shared" si="1"/>
        <v>0</v>
      </c>
      <c r="Y17" s="16">
        <f t="shared" si="2"/>
        <v>0</v>
      </c>
      <c r="Z17" s="16">
        <f t="shared" si="3"/>
        <v>0</v>
      </c>
      <c r="AA17" s="16">
        <f t="shared" si="4"/>
        <v>0</v>
      </c>
      <c r="AB17" s="16">
        <f t="shared" si="5"/>
        <v>0</v>
      </c>
    </row>
    <row r="18" spans="1:28" s="6" customFormat="1" ht="51.75" customHeight="1">
      <c r="A18" s="9" t="s">
        <v>45</v>
      </c>
      <c r="B18" s="33" t="s">
        <v>105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14"/>
      <c r="P18" s="14"/>
      <c r="Q18" s="15">
        <v>3</v>
      </c>
      <c r="R18" s="29" t="s">
        <v>109</v>
      </c>
      <c r="S18" s="30"/>
      <c r="T18" s="30"/>
      <c r="U18" s="31"/>
      <c r="V18" s="16"/>
      <c r="W18" s="17">
        <f>COUNTIF(O18,"=x")</f>
        <v>0</v>
      </c>
      <c r="X18" s="17">
        <f>W18*Q18</f>
        <v>0</v>
      </c>
      <c r="Y18" s="16">
        <f>IF(O18="X",1,0)</f>
        <v>0</v>
      </c>
      <c r="Z18" s="16">
        <f>IF(P18="X",1,0)</f>
        <v>0</v>
      </c>
      <c r="AA18" s="16">
        <f>Y18+Z18</f>
        <v>0</v>
      </c>
      <c r="AB18" s="16">
        <f>IF(AA18=2,1,0)</f>
        <v>0</v>
      </c>
    </row>
    <row r="19" spans="1:28" s="6" customFormat="1" ht="49.5" customHeight="1">
      <c r="A19" s="9" t="s">
        <v>46</v>
      </c>
      <c r="B19" s="19" t="s">
        <v>101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4"/>
      <c r="P19" s="14"/>
      <c r="Q19" s="15">
        <v>3</v>
      </c>
      <c r="R19" s="20" t="s">
        <v>89</v>
      </c>
      <c r="S19" s="20"/>
      <c r="T19" s="20"/>
      <c r="U19" s="20"/>
      <c r="V19" s="16"/>
      <c r="W19" s="17">
        <f t="shared" si="0"/>
        <v>0</v>
      </c>
      <c r="X19" s="17">
        <f t="shared" si="1"/>
        <v>0</v>
      </c>
      <c r="Y19" s="16">
        <f t="shared" si="2"/>
        <v>0</v>
      </c>
      <c r="Z19" s="16">
        <f t="shared" si="3"/>
        <v>0</v>
      </c>
      <c r="AA19" s="16">
        <f t="shared" si="4"/>
        <v>0</v>
      </c>
      <c r="AB19" s="16">
        <f t="shared" si="5"/>
        <v>0</v>
      </c>
    </row>
    <row r="20" spans="1:28" s="6" customFormat="1" ht="33" customHeight="1">
      <c r="A20" s="9" t="s">
        <v>47</v>
      </c>
      <c r="B20" s="19" t="s">
        <v>52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4"/>
      <c r="P20" s="14"/>
      <c r="Q20" s="15">
        <v>4</v>
      </c>
      <c r="R20" s="28" t="s">
        <v>110</v>
      </c>
      <c r="S20" s="28"/>
      <c r="T20" s="28"/>
      <c r="U20" s="28"/>
      <c r="V20" s="16"/>
      <c r="W20" s="17">
        <f t="shared" si="0"/>
        <v>0</v>
      </c>
      <c r="X20" s="17">
        <f t="shared" si="1"/>
        <v>0</v>
      </c>
      <c r="Y20" s="16">
        <f t="shared" si="2"/>
        <v>0</v>
      </c>
      <c r="Z20" s="16">
        <f t="shared" si="3"/>
        <v>0</v>
      </c>
      <c r="AA20" s="16">
        <f t="shared" si="4"/>
        <v>0</v>
      </c>
      <c r="AB20" s="16">
        <f t="shared" si="5"/>
        <v>0</v>
      </c>
    </row>
    <row r="21" spans="1:28" s="6" customFormat="1" ht="45.75" customHeight="1">
      <c r="A21" s="9" t="s">
        <v>48</v>
      </c>
      <c r="B21" s="19" t="s">
        <v>53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4"/>
      <c r="P21" s="14"/>
      <c r="Q21" s="15">
        <v>4</v>
      </c>
      <c r="R21" s="20" t="s">
        <v>85</v>
      </c>
      <c r="S21" s="20"/>
      <c r="T21" s="20"/>
      <c r="U21" s="20"/>
      <c r="V21" s="16"/>
      <c r="W21" s="17">
        <f t="shared" si="0"/>
        <v>0</v>
      </c>
      <c r="X21" s="17">
        <f t="shared" si="1"/>
        <v>0</v>
      </c>
      <c r="Y21" s="16">
        <f t="shared" si="2"/>
        <v>0</v>
      </c>
      <c r="Z21" s="16">
        <f t="shared" si="3"/>
        <v>0</v>
      </c>
      <c r="AA21" s="16">
        <f t="shared" si="4"/>
        <v>0</v>
      </c>
      <c r="AB21" s="16">
        <f t="shared" si="5"/>
        <v>0</v>
      </c>
    </row>
    <row r="22" spans="1:28" s="6" customFormat="1" ht="63" customHeight="1">
      <c r="A22" s="9" t="s">
        <v>107</v>
      </c>
      <c r="B22" s="19" t="s">
        <v>94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4"/>
      <c r="P22" s="14"/>
      <c r="Q22" s="15">
        <v>4</v>
      </c>
      <c r="R22" s="20" t="s">
        <v>90</v>
      </c>
      <c r="S22" s="20"/>
      <c r="T22" s="20"/>
      <c r="U22" s="20"/>
      <c r="V22" s="16"/>
      <c r="W22" s="17">
        <f t="shared" si="0"/>
        <v>0</v>
      </c>
      <c r="X22" s="17">
        <f t="shared" si="1"/>
        <v>0</v>
      </c>
      <c r="Y22" s="16">
        <f t="shared" si="2"/>
        <v>0</v>
      </c>
      <c r="Z22" s="16">
        <f t="shared" si="3"/>
        <v>0</v>
      </c>
      <c r="AA22" s="16">
        <f t="shared" si="4"/>
        <v>0</v>
      </c>
      <c r="AB22" s="16">
        <f t="shared" si="5"/>
        <v>0</v>
      </c>
    </row>
    <row r="23" spans="1:28" s="6" customFormat="1" ht="24.75" customHeight="1">
      <c r="A23" s="24" t="s">
        <v>36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12" t="s">
        <v>2</v>
      </c>
      <c r="P23" s="12" t="s">
        <v>3</v>
      </c>
      <c r="Q23" s="13" t="s">
        <v>42</v>
      </c>
      <c r="R23" s="24" t="s">
        <v>22</v>
      </c>
      <c r="S23" s="24"/>
      <c r="T23" s="24"/>
      <c r="U23" s="24"/>
      <c r="V23" s="16"/>
      <c r="W23" s="17"/>
      <c r="X23" s="17"/>
      <c r="Y23" s="16">
        <f t="shared" si="2"/>
        <v>0</v>
      </c>
      <c r="Z23" s="16">
        <f t="shared" si="3"/>
        <v>0</v>
      </c>
      <c r="AA23" s="16">
        <f t="shared" si="4"/>
        <v>0</v>
      </c>
      <c r="AB23" s="16">
        <f t="shared" si="5"/>
        <v>0</v>
      </c>
    </row>
    <row r="24" spans="1:28" s="6" customFormat="1" ht="44.25" customHeight="1">
      <c r="A24" s="9" t="s">
        <v>11</v>
      </c>
      <c r="B24" s="19" t="s">
        <v>54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4"/>
      <c r="P24" s="14"/>
      <c r="Q24" s="15">
        <v>5</v>
      </c>
      <c r="R24" s="27" t="s">
        <v>39</v>
      </c>
      <c r="S24" s="27"/>
      <c r="T24" s="27"/>
      <c r="U24" s="27"/>
      <c r="V24" s="16"/>
      <c r="W24" s="17">
        <f t="shared" si="0"/>
        <v>0</v>
      </c>
      <c r="X24" s="17">
        <f t="shared" si="1"/>
        <v>0</v>
      </c>
      <c r="Y24" s="16">
        <f t="shared" si="2"/>
        <v>0</v>
      </c>
      <c r="Z24" s="16">
        <f t="shared" si="3"/>
        <v>0</v>
      </c>
      <c r="AA24" s="16">
        <f t="shared" si="4"/>
        <v>0</v>
      </c>
      <c r="AB24" s="16">
        <f t="shared" si="5"/>
        <v>0</v>
      </c>
    </row>
    <row r="25" spans="1:28" s="6" customFormat="1" ht="30.75" customHeight="1">
      <c r="A25" s="9" t="s">
        <v>12</v>
      </c>
      <c r="B25" s="19" t="s">
        <v>55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4"/>
      <c r="P25" s="14"/>
      <c r="Q25" s="15">
        <v>3</v>
      </c>
      <c r="R25" s="27" t="s">
        <v>25</v>
      </c>
      <c r="S25" s="27"/>
      <c r="T25" s="27"/>
      <c r="U25" s="27"/>
      <c r="V25" s="16"/>
      <c r="W25" s="17">
        <f t="shared" si="0"/>
        <v>0</v>
      </c>
      <c r="X25" s="17">
        <f t="shared" si="1"/>
        <v>0</v>
      </c>
      <c r="Y25" s="16">
        <f t="shared" si="2"/>
        <v>0</v>
      </c>
      <c r="Z25" s="16">
        <f t="shared" si="3"/>
        <v>0</v>
      </c>
      <c r="AA25" s="16">
        <f t="shared" si="4"/>
        <v>0</v>
      </c>
      <c r="AB25" s="16">
        <f t="shared" si="5"/>
        <v>0</v>
      </c>
    </row>
    <row r="26" spans="1:28" s="6" customFormat="1" ht="87" customHeight="1">
      <c r="A26" s="9" t="s">
        <v>13</v>
      </c>
      <c r="B26" s="19" t="s">
        <v>100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4"/>
      <c r="P26" s="14"/>
      <c r="Q26" s="15">
        <v>4</v>
      </c>
      <c r="R26" s="28" t="s">
        <v>106</v>
      </c>
      <c r="S26" s="28"/>
      <c r="T26" s="28"/>
      <c r="U26" s="28"/>
      <c r="V26" s="16"/>
      <c r="W26" s="17">
        <f t="shared" si="0"/>
        <v>0</v>
      </c>
      <c r="X26" s="17">
        <f t="shared" si="1"/>
        <v>0</v>
      </c>
      <c r="Y26" s="16">
        <f t="shared" si="2"/>
        <v>0</v>
      </c>
      <c r="Z26" s="16">
        <f t="shared" si="3"/>
        <v>0</v>
      </c>
      <c r="AA26" s="16">
        <f t="shared" si="4"/>
        <v>0</v>
      </c>
      <c r="AB26" s="16">
        <f t="shared" si="5"/>
        <v>0</v>
      </c>
    </row>
    <row r="27" spans="1:28" s="6" customFormat="1" ht="22.5" customHeight="1">
      <c r="A27" s="24" t="s">
        <v>92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12" t="s">
        <v>2</v>
      </c>
      <c r="P27" s="12" t="s">
        <v>3</v>
      </c>
      <c r="Q27" s="13" t="s">
        <v>42</v>
      </c>
      <c r="R27" s="24" t="s">
        <v>22</v>
      </c>
      <c r="S27" s="24"/>
      <c r="T27" s="24"/>
      <c r="U27" s="24"/>
      <c r="V27" s="16"/>
      <c r="W27" s="17"/>
      <c r="X27" s="17"/>
      <c r="Y27" s="16">
        <f t="shared" si="2"/>
        <v>0</v>
      </c>
      <c r="Z27" s="16">
        <f t="shared" si="3"/>
        <v>0</v>
      </c>
      <c r="AA27" s="16">
        <f t="shared" si="4"/>
        <v>0</v>
      </c>
      <c r="AB27" s="16">
        <f t="shared" si="5"/>
        <v>0</v>
      </c>
    </row>
    <row r="28" spans="1:28" s="6" customFormat="1" ht="27" customHeight="1">
      <c r="A28" s="9" t="s">
        <v>14</v>
      </c>
      <c r="B28" s="19" t="s">
        <v>56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4"/>
      <c r="P28" s="14"/>
      <c r="Q28" s="15">
        <v>1</v>
      </c>
      <c r="R28" s="27" t="s">
        <v>59</v>
      </c>
      <c r="S28" s="27"/>
      <c r="T28" s="27"/>
      <c r="U28" s="27"/>
      <c r="V28" s="16"/>
      <c r="W28" s="17">
        <f t="shared" si="0"/>
        <v>0</v>
      </c>
      <c r="X28" s="17">
        <f t="shared" si="1"/>
        <v>0</v>
      </c>
      <c r="Y28" s="16">
        <f t="shared" si="2"/>
        <v>0</v>
      </c>
      <c r="Z28" s="16">
        <f t="shared" si="3"/>
        <v>0</v>
      </c>
      <c r="AA28" s="16">
        <f t="shared" si="4"/>
        <v>0</v>
      </c>
      <c r="AB28" s="16">
        <f t="shared" si="5"/>
        <v>0</v>
      </c>
    </row>
    <row r="29" spans="1:28" s="6" customFormat="1" ht="25.5" customHeight="1">
      <c r="A29" s="9" t="s">
        <v>15</v>
      </c>
      <c r="B29" s="19" t="s">
        <v>60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4"/>
      <c r="P29" s="14"/>
      <c r="Q29" s="15">
        <v>1</v>
      </c>
      <c r="R29" s="37" t="s">
        <v>61</v>
      </c>
      <c r="S29" s="38"/>
      <c r="T29" s="38"/>
      <c r="U29" s="39"/>
      <c r="V29" s="16"/>
      <c r="W29" s="17">
        <f t="shared" si="0"/>
        <v>0</v>
      </c>
      <c r="X29" s="17">
        <f t="shared" si="1"/>
        <v>0</v>
      </c>
      <c r="Y29" s="16">
        <f t="shared" si="2"/>
        <v>0</v>
      </c>
      <c r="Z29" s="16">
        <f t="shared" si="3"/>
        <v>0</v>
      </c>
      <c r="AA29" s="16">
        <f t="shared" si="4"/>
        <v>0</v>
      </c>
      <c r="AB29" s="16">
        <f t="shared" si="5"/>
        <v>0</v>
      </c>
    </row>
    <row r="30" spans="1:28" s="6" customFormat="1" ht="48" customHeight="1">
      <c r="A30" s="9" t="s">
        <v>16</v>
      </c>
      <c r="B30" s="19" t="s">
        <v>62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4"/>
      <c r="P30" s="14"/>
      <c r="Q30" s="15">
        <v>2</v>
      </c>
      <c r="R30" s="37" t="s">
        <v>91</v>
      </c>
      <c r="S30" s="38"/>
      <c r="T30" s="38"/>
      <c r="U30" s="39"/>
      <c r="V30" s="16"/>
      <c r="W30" s="17">
        <f t="shared" si="0"/>
        <v>0</v>
      </c>
      <c r="X30" s="17">
        <f t="shared" si="1"/>
        <v>0</v>
      </c>
      <c r="Y30" s="16">
        <f t="shared" si="2"/>
        <v>0</v>
      </c>
      <c r="Z30" s="16">
        <f t="shared" si="3"/>
        <v>0</v>
      </c>
      <c r="AA30" s="16">
        <f t="shared" si="4"/>
        <v>0</v>
      </c>
      <c r="AB30" s="16">
        <f t="shared" si="5"/>
        <v>0</v>
      </c>
    </row>
    <row r="31" spans="1:28" s="6" customFormat="1" ht="62.25" customHeight="1">
      <c r="A31" s="9" t="s">
        <v>17</v>
      </c>
      <c r="B31" s="36" t="s">
        <v>63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14"/>
      <c r="P31" s="14"/>
      <c r="Q31" s="15">
        <v>1</v>
      </c>
      <c r="R31" s="37" t="s">
        <v>64</v>
      </c>
      <c r="S31" s="38"/>
      <c r="T31" s="38"/>
      <c r="U31" s="39"/>
      <c r="V31" s="16"/>
      <c r="W31" s="17">
        <f t="shared" si="0"/>
        <v>0</v>
      </c>
      <c r="X31" s="17">
        <f t="shared" si="1"/>
        <v>0</v>
      </c>
      <c r="Y31" s="16">
        <f t="shared" si="2"/>
        <v>0</v>
      </c>
      <c r="Z31" s="16">
        <f t="shared" si="3"/>
        <v>0</v>
      </c>
      <c r="AA31" s="16">
        <f t="shared" si="4"/>
        <v>0</v>
      </c>
      <c r="AB31" s="16">
        <f t="shared" si="5"/>
        <v>0</v>
      </c>
    </row>
    <row r="32" spans="1:28" s="6" customFormat="1" ht="40.5" customHeight="1">
      <c r="A32" s="9" t="s">
        <v>26</v>
      </c>
      <c r="B32" s="36" t="s">
        <v>65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4"/>
      <c r="P32" s="14"/>
      <c r="Q32" s="15">
        <v>2</v>
      </c>
      <c r="R32" s="37" t="s">
        <v>66</v>
      </c>
      <c r="S32" s="38"/>
      <c r="T32" s="38"/>
      <c r="U32" s="39"/>
      <c r="V32" s="16"/>
      <c r="W32" s="17">
        <f t="shared" si="0"/>
        <v>0</v>
      </c>
      <c r="X32" s="17">
        <f t="shared" si="1"/>
        <v>0</v>
      </c>
      <c r="Y32" s="16">
        <f t="shared" si="2"/>
        <v>0</v>
      </c>
      <c r="Z32" s="16">
        <f t="shared" si="3"/>
        <v>0</v>
      </c>
      <c r="AA32" s="16">
        <f t="shared" si="4"/>
        <v>0</v>
      </c>
      <c r="AB32" s="16">
        <f t="shared" si="5"/>
        <v>0</v>
      </c>
    </row>
    <row r="33" spans="1:28" s="6" customFormat="1" ht="26.25" customHeight="1">
      <c r="A33" s="9" t="s">
        <v>27</v>
      </c>
      <c r="B33" s="36" t="s">
        <v>67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4"/>
      <c r="P33" s="14"/>
      <c r="Q33" s="15">
        <v>2</v>
      </c>
      <c r="R33" s="37" t="s">
        <v>68</v>
      </c>
      <c r="S33" s="38"/>
      <c r="T33" s="38"/>
      <c r="U33" s="39"/>
      <c r="V33" s="16"/>
      <c r="W33" s="17">
        <f t="shared" si="0"/>
        <v>0</v>
      </c>
      <c r="X33" s="17">
        <f t="shared" si="1"/>
        <v>0</v>
      </c>
      <c r="Y33" s="16">
        <f t="shared" si="2"/>
        <v>0</v>
      </c>
      <c r="Z33" s="16">
        <f t="shared" si="3"/>
        <v>0</v>
      </c>
      <c r="AA33" s="16">
        <f t="shared" si="4"/>
        <v>0</v>
      </c>
      <c r="AB33" s="16">
        <f t="shared" si="5"/>
        <v>0</v>
      </c>
    </row>
    <row r="34" spans="1:28" s="6" customFormat="1" ht="24.75" customHeight="1">
      <c r="A34" s="9" t="s">
        <v>28</v>
      </c>
      <c r="B34" s="19" t="s">
        <v>69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4"/>
      <c r="P34" s="14"/>
      <c r="Q34" s="15">
        <v>2</v>
      </c>
      <c r="R34" s="37" t="s">
        <v>70</v>
      </c>
      <c r="S34" s="38"/>
      <c r="T34" s="38"/>
      <c r="U34" s="39"/>
      <c r="V34" s="16"/>
      <c r="W34" s="17">
        <f t="shared" si="0"/>
        <v>0</v>
      </c>
      <c r="X34" s="17">
        <f t="shared" si="1"/>
        <v>0</v>
      </c>
      <c r="Y34" s="16">
        <f t="shared" si="2"/>
        <v>0</v>
      </c>
      <c r="Z34" s="16">
        <f t="shared" si="3"/>
        <v>0</v>
      </c>
      <c r="AA34" s="16">
        <f t="shared" si="4"/>
        <v>0</v>
      </c>
      <c r="AB34" s="16">
        <f t="shared" si="5"/>
        <v>0</v>
      </c>
    </row>
    <row r="35" spans="1:28" s="6" customFormat="1" ht="37.5" customHeight="1">
      <c r="A35" s="9" t="s">
        <v>29</v>
      </c>
      <c r="B35" s="36" t="s">
        <v>71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14"/>
      <c r="P35" s="14"/>
      <c r="Q35" s="15">
        <v>3</v>
      </c>
      <c r="R35" s="37" t="s">
        <v>72</v>
      </c>
      <c r="S35" s="38"/>
      <c r="T35" s="38"/>
      <c r="U35" s="39"/>
      <c r="V35" s="16"/>
      <c r="W35" s="17">
        <f t="shared" si="0"/>
        <v>0</v>
      </c>
      <c r="X35" s="17">
        <f t="shared" si="1"/>
        <v>0</v>
      </c>
      <c r="Y35" s="16">
        <f t="shared" si="2"/>
        <v>0</v>
      </c>
      <c r="Z35" s="16">
        <f t="shared" si="3"/>
        <v>0</v>
      </c>
      <c r="AA35" s="16">
        <f t="shared" si="4"/>
        <v>0</v>
      </c>
      <c r="AB35" s="16">
        <f t="shared" si="5"/>
        <v>0</v>
      </c>
    </row>
    <row r="36" spans="1:28" s="6" customFormat="1" ht="25.5" customHeight="1">
      <c r="A36" s="9" t="s">
        <v>57</v>
      </c>
      <c r="B36" s="36" t="s">
        <v>73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14"/>
      <c r="P36" s="14"/>
      <c r="Q36" s="15">
        <v>2</v>
      </c>
      <c r="R36" s="37" t="s">
        <v>76</v>
      </c>
      <c r="S36" s="38"/>
      <c r="T36" s="38"/>
      <c r="U36" s="39"/>
      <c r="V36" s="16"/>
      <c r="W36" s="17">
        <f t="shared" si="0"/>
        <v>0</v>
      </c>
      <c r="X36" s="17">
        <f t="shared" si="1"/>
        <v>0</v>
      </c>
      <c r="Y36" s="16">
        <f t="shared" si="2"/>
        <v>0</v>
      </c>
      <c r="Z36" s="16">
        <f t="shared" si="3"/>
        <v>0</v>
      </c>
      <c r="AA36" s="16">
        <f t="shared" si="4"/>
        <v>0</v>
      </c>
      <c r="AB36" s="16">
        <f t="shared" si="5"/>
        <v>0</v>
      </c>
    </row>
    <row r="37" spans="1:28" s="6" customFormat="1" ht="48" customHeight="1">
      <c r="A37" s="9" t="s">
        <v>58</v>
      </c>
      <c r="B37" s="36" t="s">
        <v>74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14"/>
      <c r="P37" s="14"/>
      <c r="Q37" s="15">
        <v>3</v>
      </c>
      <c r="R37" s="37" t="s">
        <v>75</v>
      </c>
      <c r="S37" s="38"/>
      <c r="T37" s="38"/>
      <c r="U37" s="39"/>
      <c r="V37" s="16"/>
      <c r="W37" s="17">
        <f t="shared" si="0"/>
        <v>0</v>
      </c>
      <c r="X37" s="17">
        <f t="shared" si="1"/>
        <v>0</v>
      </c>
      <c r="Y37" s="16">
        <f t="shared" si="2"/>
        <v>0</v>
      </c>
      <c r="Z37" s="16">
        <f t="shared" si="3"/>
        <v>0</v>
      </c>
      <c r="AA37" s="16">
        <f t="shared" si="4"/>
        <v>0</v>
      </c>
      <c r="AB37" s="16">
        <f t="shared" si="5"/>
        <v>0</v>
      </c>
    </row>
    <row r="38" spans="1:28" ht="27" customHeight="1">
      <c r="A38" s="24" t="s">
        <v>37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12" t="s">
        <v>2</v>
      </c>
      <c r="P38" s="12" t="s">
        <v>3</v>
      </c>
      <c r="Q38" s="13" t="s">
        <v>42</v>
      </c>
      <c r="R38" s="24" t="s">
        <v>22</v>
      </c>
      <c r="S38" s="24"/>
      <c r="T38" s="24"/>
      <c r="U38" s="24"/>
      <c r="V38" s="16"/>
      <c r="W38" s="17"/>
      <c r="X38" s="17"/>
      <c r="Y38" s="16">
        <f t="shared" si="2"/>
        <v>0</v>
      </c>
      <c r="Z38" s="16">
        <f t="shared" si="3"/>
        <v>0</v>
      </c>
      <c r="AA38" s="16">
        <f t="shared" si="4"/>
        <v>0</v>
      </c>
      <c r="AB38" s="16">
        <f t="shared" si="5"/>
        <v>0</v>
      </c>
    </row>
    <row r="39" spans="1:28" ht="48" customHeight="1">
      <c r="A39" s="9" t="s">
        <v>18</v>
      </c>
      <c r="B39" s="19" t="s">
        <v>77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4"/>
      <c r="P39" s="14"/>
      <c r="Q39" s="15">
        <v>4</v>
      </c>
      <c r="R39" s="37" t="s">
        <v>113</v>
      </c>
      <c r="S39" s="38"/>
      <c r="T39" s="38"/>
      <c r="U39" s="39"/>
      <c r="V39" s="16"/>
      <c r="W39" s="17">
        <f t="shared" si="0"/>
        <v>0</v>
      </c>
      <c r="X39" s="17">
        <f t="shared" si="1"/>
        <v>0</v>
      </c>
      <c r="Y39" s="16">
        <f t="shared" si="2"/>
        <v>0</v>
      </c>
      <c r="Z39" s="16">
        <f t="shared" si="3"/>
        <v>0</v>
      </c>
      <c r="AA39" s="16">
        <f t="shared" si="4"/>
        <v>0</v>
      </c>
      <c r="AB39" s="16">
        <f t="shared" si="5"/>
        <v>0</v>
      </c>
    </row>
    <row r="40" spans="1:28" ht="24.75" customHeight="1">
      <c r="A40" s="9" t="s">
        <v>19</v>
      </c>
      <c r="B40" s="19" t="s">
        <v>78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4"/>
      <c r="P40" s="14"/>
      <c r="Q40" s="15">
        <v>3</v>
      </c>
      <c r="R40" s="37" t="s">
        <v>79</v>
      </c>
      <c r="S40" s="38"/>
      <c r="T40" s="38"/>
      <c r="U40" s="39"/>
      <c r="V40" s="16"/>
      <c r="W40" s="17">
        <f t="shared" si="0"/>
        <v>0</v>
      </c>
      <c r="X40" s="17">
        <f t="shared" si="1"/>
        <v>0</v>
      </c>
      <c r="Y40" s="16">
        <f t="shared" si="2"/>
        <v>0</v>
      </c>
      <c r="Z40" s="16">
        <f t="shared" si="3"/>
        <v>0</v>
      </c>
      <c r="AA40" s="16"/>
      <c r="AB40" s="16">
        <f t="shared" si="5"/>
        <v>0</v>
      </c>
    </row>
    <row r="41" spans="1:28" ht="24.75" customHeight="1">
      <c r="A41" s="9" t="s">
        <v>20</v>
      </c>
      <c r="B41" s="19" t="s">
        <v>80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4"/>
      <c r="P41" s="14"/>
      <c r="Q41" s="15">
        <v>4</v>
      </c>
      <c r="R41" s="37" t="s">
        <v>84</v>
      </c>
      <c r="S41" s="38"/>
      <c r="T41" s="38"/>
      <c r="U41" s="39"/>
      <c r="V41" s="16"/>
      <c r="W41" s="17">
        <f t="shared" si="0"/>
        <v>0</v>
      </c>
      <c r="X41" s="17">
        <f t="shared" si="1"/>
        <v>0</v>
      </c>
      <c r="Y41" s="16">
        <f t="shared" si="2"/>
        <v>0</v>
      </c>
      <c r="Z41" s="16">
        <f t="shared" si="3"/>
        <v>0</v>
      </c>
      <c r="AA41" s="16">
        <f t="shared" si="4"/>
        <v>0</v>
      </c>
      <c r="AB41" s="16">
        <f t="shared" si="5"/>
        <v>0</v>
      </c>
    </row>
    <row r="42" spans="1:28" ht="61.5" customHeight="1">
      <c r="A42" s="9" t="s">
        <v>21</v>
      </c>
      <c r="B42" s="19" t="s">
        <v>81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4"/>
      <c r="P42" s="14"/>
      <c r="Q42" s="15">
        <v>4</v>
      </c>
      <c r="R42" s="37" t="s">
        <v>97</v>
      </c>
      <c r="S42" s="38"/>
      <c r="T42" s="38"/>
      <c r="U42" s="39"/>
      <c r="V42" s="16"/>
      <c r="W42" s="17">
        <f t="shared" si="0"/>
        <v>0</v>
      </c>
      <c r="X42" s="17">
        <f t="shared" si="1"/>
        <v>0</v>
      </c>
      <c r="Y42" s="16">
        <f t="shared" si="2"/>
        <v>0</v>
      </c>
      <c r="Z42" s="16">
        <f t="shared" si="3"/>
        <v>0</v>
      </c>
      <c r="AA42" s="16">
        <f t="shared" si="4"/>
        <v>0</v>
      </c>
      <c r="AB42" s="16">
        <f t="shared" si="5"/>
        <v>0</v>
      </c>
    </row>
    <row r="43" spans="1:28" ht="23.25" customHeight="1">
      <c r="A43" s="56" t="s">
        <v>23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8"/>
      <c r="V43" s="16"/>
      <c r="W43" s="16"/>
      <c r="X43" s="17">
        <f>SUM(X7:X42)</f>
        <v>0</v>
      </c>
      <c r="Y43" s="16"/>
      <c r="Z43" s="16"/>
      <c r="AA43" s="16"/>
      <c r="AB43" s="16">
        <f>SUM(AB8:AB42)</f>
        <v>0</v>
      </c>
    </row>
    <row r="44" spans="1:28" ht="23.25" customHeight="1">
      <c r="A44" s="47" t="s">
        <v>104</v>
      </c>
      <c r="B44" s="47"/>
      <c r="C44" s="47"/>
      <c r="D44" s="47"/>
      <c r="E44" s="47"/>
      <c r="F44" s="47"/>
      <c r="G44" s="47"/>
      <c r="H44" s="47"/>
      <c r="I44" s="43">
        <f>X43</f>
        <v>0</v>
      </c>
      <c r="J44" s="44"/>
      <c r="K44" s="44"/>
      <c r="L44" s="44"/>
      <c r="M44" s="44"/>
      <c r="N44" s="44"/>
      <c r="O44" s="44"/>
      <c r="P44" s="44"/>
      <c r="Q44" s="45">
        <f>IF(AB43&gt;0,"QUESITO(s) PREENCHIDO(s) EM DUPLICIDADE!","")</f>
      </c>
      <c r="R44" s="45"/>
      <c r="S44" s="45"/>
      <c r="T44" s="45"/>
      <c r="U44" s="46"/>
      <c r="V44" s="16"/>
      <c r="W44" s="16"/>
      <c r="X44" s="16"/>
      <c r="Y44" s="16"/>
      <c r="Z44" s="16"/>
      <c r="AA44" s="16"/>
      <c r="AB44" s="16"/>
    </row>
    <row r="45" spans="1:21" ht="23.25" customHeight="1">
      <c r="A45" s="47" t="s">
        <v>24</v>
      </c>
      <c r="B45" s="47"/>
      <c r="C45" s="47"/>
      <c r="D45" s="47"/>
      <c r="E45" s="47"/>
      <c r="F45" s="47"/>
      <c r="G45" s="47"/>
      <c r="H45" s="47"/>
      <c r="I45" s="59">
        <f>IF(X43&gt;=80,"NÍVEL GERENCIADO",IF(X43&gt;59,"NÍVEL PLANEJADO",IF(X43&gt;49,"NÍVEL BÁSICO",IF(X43&gt;0,"SIGA NÃO IMPLEMENTADO",IF(X43=0,"")))))</f>
      </c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1"/>
    </row>
    <row r="46" spans="1:21" ht="18" customHeight="1">
      <c r="A46" s="48" t="s">
        <v>82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</row>
    <row r="47" spans="1:21" ht="20.25" customHeight="1">
      <c r="A47" s="53" t="s">
        <v>83</v>
      </c>
      <c r="B47" s="54"/>
      <c r="C47" s="54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</row>
    <row r="48" spans="1:21" ht="20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</row>
    <row r="49" spans="1:21" ht="20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</row>
    <row r="50" spans="1:21" ht="18.75" customHeight="1">
      <c r="A50" s="40" t="s">
        <v>87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2"/>
    </row>
    <row r="51" spans="1:21" ht="12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</row>
    <row r="52" spans="1:21" ht="12.75" customHeight="1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7"/>
    </row>
    <row r="53" spans="1:21" ht="12.75" customHeight="1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7"/>
    </row>
    <row r="54" spans="1:21" ht="12.75" customHeight="1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7"/>
    </row>
    <row r="55" spans="1:21" ht="12.75" customHeight="1">
      <c r="A55" s="65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7"/>
    </row>
    <row r="56" spans="1:21" ht="12.75" customHeight="1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7"/>
    </row>
    <row r="57" spans="1:21" ht="12.75" customHeigh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7"/>
    </row>
    <row r="58" spans="1:21" ht="12.7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7"/>
    </row>
    <row r="59" spans="1:21" ht="12.7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7"/>
    </row>
    <row r="60" spans="1:21" ht="12.75" customHeight="1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7"/>
    </row>
    <row r="61" spans="1:21" ht="12.75" customHeight="1">
      <c r="A61" s="65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7"/>
    </row>
    <row r="62" spans="1:21" ht="12.75" customHeight="1">
      <c r="A62" s="65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7"/>
    </row>
    <row r="63" spans="1:21" ht="12.75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7"/>
    </row>
    <row r="64" spans="1:21" ht="12.75" customHeight="1">
      <c r="A64" s="65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7"/>
    </row>
    <row r="65" spans="1:21" ht="12.75" customHeight="1">
      <c r="A65" s="65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7"/>
    </row>
    <row r="66" spans="1:21" ht="12.75" customHeight="1">
      <c r="A66" s="65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7"/>
    </row>
    <row r="67" spans="1:21" ht="12.75" customHeight="1">
      <c r="A67" s="65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7"/>
    </row>
    <row r="68" spans="1:21" ht="12.75" customHeight="1">
      <c r="A68" s="65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7"/>
    </row>
    <row r="69" spans="1:21" ht="12.75" customHeight="1">
      <c r="A69" s="68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70"/>
    </row>
    <row r="103" ht="12.75" customHeight="1">
      <c r="A103" s="7"/>
    </row>
  </sheetData>
  <sheetProtection password="91F6" sheet="1" selectLockedCells="1"/>
  <mergeCells count="95">
    <mergeCell ref="A51:U69"/>
    <mergeCell ref="B3:U3"/>
    <mergeCell ref="E4:U4"/>
    <mergeCell ref="R13:U13"/>
    <mergeCell ref="B9:N9"/>
    <mergeCell ref="R17:U17"/>
    <mergeCell ref="E5:H5"/>
    <mergeCell ref="K5:U5"/>
    <mergeCell ref="A6:U6"/>
    <mergeCell ref="R11:U11"/>
    <mergeCell ref="A49:U49"/>
    <mergeCell ref="R10:U10"/>
    <mergeCell ref="A43:U43"/>
    <mergeCell ref="I45:U45"/>
    <mergeCell ref="R12:U12"/>
    <mergeCell ref="B21:N21"/>
    <mergeCell ref="R21:U21"/>
    <mergeCell ref="A48:U48"/>
    <mergeCell ref="B40:N40"/>
    <mergeCell ref="R40:U40"/>
    <mergeCell ref="B39:N39"/>
    <mergeCell ref="R38:U38"/>
    <mergeCell ref="R31:U31"/>
    <mergeCell ref="A23:N23"/>
    <mergeCell ref="B24:N24"/>
    <mergeCell ref="R36:U36"/>
    <mergeCell ref="B28:N28"/>
    <mergeCell ref="R29:U29"/>
    <mergeCell ref="B30:N30"/>
    <mergeCell ref="A38:N38"/>
    <mergeCell ref="D47:U47"/>
    <mergeCell ref="B14:N14"/>
    <mergeCell ref="B31:N31"/>
    <mergeCell ref="R24:U24"/>
    <mergeCell ref="B29:N29"/>
    <mergeCell ref="R30:U30"/>
    <mergeCell ref="R42:U42"/>
    <mergeCell ref="R41:U41"/>
    <mergeCell ref="R14:U14"/>
    <mergeCell ref="A47:C47"/>
    <mergeCell ref="A50:U50"/>
    <mergeCell ref="I44:P44"/>
    <mergeCell ref="Q44:U44"/>
    <mergeCell ref="B35:N35"/>
    <mergeCell ref="B41:N41"/>
    <mergeCell ref="A45:H45"/>
    <mergeCell ref="A44:H44"/>
    <mergeCell ref="B42:N42"/>
    <mergeCell ref="A46:U46"/>
    <mergeCell ref="R39:U39"/>
    <mergeCell ref="R33:U33"/>
    <mergeCell ref="R35:U35"/>
    <mergeCell ref="R34:U34"/>
    <mergeCell ref="R23:U23"/>
    <mergeCell ref="R28:U28"/>
    <mergeCell ref="R37:U37"/>
    <mergeCell ref="R27:U27"/>
    <mergeCell ref="R25:U25"/>
    <mergeCell ref="R26:U26"/>
    <mergeCell ref="B37:N37"/>
    <mergeCell ref="B34:N34"/>
    <mergeCell ref="B20:N20"/>
    <mergeCell ref="R32:U32"/>
    <mergeCell ref="B32:N32"/>
    <mergeCell ref="B33:N33"/>
    <mergeCell ref="B36:N36"/>
    <mergeCell ref="R22:U22"/>
    <mergeCell ref="A27:N27"/>
    <mergeCell ref="B26:N26"/>
    <mergeCell ref="B22:N22"/>
    <mergeCell ref="B19:N19"/>
    <mergeCell ref="B12:N12"/>
    <mergeCell ref="B25:N25"/>
    <mergeCell ref="B18:N18"/>
    <mergeCell ref="B17:N17"/>
    <mergeCell ref="R20:U20"/>
    <mergeCell ref="R18:U18"/>
    <mergeCell ref="R8:U8"/>
    <mergeCell ref="B2:G2"/>
    <mergeCell ref="K2:Q2"/>
    <mergeCell ref="R16:U16"/>
    <mergeCell ref="B8:N8"/>
    <mergeCell ref="A7:N7"/>
    <mergeCell ref="B10:N10"/>
    <mergeCell ref="A11:N11"/>
    <mergeCell ref="A1:B1"/>
    <mergeCell ref="B15:N15"/>
    <mergeCell ref="R15:U15"/>
    <mergeCell ref="B16:N16"/>
    <mergeCell ref="R19:U19"/>
    <mergeCell ref="C1:U1"/>
    <mergeCell ref="R7:U7"/>
    <mergeCell ref="S2:U2"/>
    <mergeCell ref="B13:N13"/>
    <mergeCell ref="R9:U9"/>
  </mergeCells>
  <dataValidations count="2">
    <dataValidation errorStyle="warning" allowBlank="1" errorTitle="Valor incorreto" error="Tecle &quot;X&quot; na opção correta!" sqref="Q8:Q10 Q24:Q26 Q39:Q42 Q12:Q22 Q28:Q37"/>
    <dataValidation type="list" allowBlank="1" showInputMessage="1" showErrorMessage="1" error="DIGITAR X" sqref="O8:P10 O24:P26 O39:P42 O12:P22 O28:P37">
      <formula1>$Y$1</formula1>
    </dataValidation>
  </dataValidations>
  <printOptions/>
  <pageMargins left="0.5511811023622047" right="0.1968503937007874" top="0.2362204724409449" bottom="0.31496062992125984" header="0.15748031496062992" footer="0.15748031496062992"/>
  <pageSetup fitToHeight="0" horizontalDpi="600" verticalDpi="600" orientation="portrait" paperSize="9" scale="70" r:id="rId2"/>
  <headerFooter alignWithMargins="0">
    <oddHeader>&amp;C
</oddHeader>
    <oddFooter>&amp;LFRM-PJERJ-005-19&amp;CRevisão: 00                      Data: 28/05/2018                            &amp;RPágina: &amp;P/&amp;N</oddFooter>
  </headerFooter>
  <rowBreaks count="1" manualBreakCount="1">
    <brk id="26" max="2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Idéias Avançadas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T. Picarectures</dc:creator>
  <cp:keywords/>
  <dc:description/>
  <cp:lastModifiedBy>Leandro Santos Neto</cp:lastModifiedBy>
  <cp:lastPrinted>2018-05-23T17:55:04Z</cp:lastPrinted>
  <dcterms:created xsi:type="dcterms:W3CDTF">2008-11-22T23:48:43Z</dcterms:created>
  <dcterms:modified xsi:type="dcterms:W3CDTF">2018-08-10T19:39:34Z</dcterms:modified>
  <cp:category/>
  <cp:version/>
  <cp:contentType/>
  <cp:contentStatus/>
</cp:coreProperties>
</file>