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17\"/>
    </mc:Choice>
  </mc:AlternateContent>
  <xr:revisionPtr revIDLastSave="0" documentId="8_{0F2B438F-2B73-4D28-BABC-18D943B6E41C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MAPA COMP. PREÇOS" sheetId="1" r:id="rId1"/>
    <sheet name="MEMÓRIA DE CÁLCULO" sheetId="3" state="hidden" r:id="rId2"/>
  </sheets>
  <definedNames>
    <definedName name="_xlnm.Print_Area" localSheetId="0">'MAPA COMP. PREÇOS'!$A$1:$R$33</definedName>
    <definedName name="_xlnm.Print_Area" localSheetId="1">'MEMÓRIA DE CÁLCULO'!$A$1:$R$37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N12" i="1"/>
  <c r="P12" i="1"/>
  <c r="L2" i="3" l="1"/>
  <c r="M2" i="3" l="1"/>
  <c r="P2" i="3" s="1"/>
  <c r="O2" i="3" l="1"/>
  <c r="N2" i="3"/>
  <c r="E2" i="3" l="1"/>
  <c r="D2" i="3"/>
  <c r="G2" i="3" l="1"/>
  <c r="H2" i="3"/>
  <c r="F2" i="3"/>
  <c r="F12" i="1" l="1"/>
  <c r="J12" i="1"/>
  <c r="R12" i="1"/>
  <c r="H12" i="1"/>
  <c r="K13" i="1" s="1"/>
</calcChain>
</file>

<file path=xl/sharedStrings.xml><?xml version="1.0" encoding="utf-8"?>
<sst xmlns="http://schemas.openxmlformats.org/spreadsheetml/2006/main" count="58" uniqueCount="39">
  <si>
    <t>ITEM</t>
  </si>
  <si>
    <t>DESCRIÇÃO DO ITEM</t>
  </si>
  <si>
    <t>UF</t>
  </si>
  <si>
    <t>Quantidade
Estimada de
Serviço
(A)</t>
  </si>
  <si>
    <t>FONTES CONSULTADAS:</t>
  </si>
  <si>
    <t>PROPOSTAS DE FORNECEDORES:</t>
  </si>
  <si>
    <t>JUSTIFICATIVA</t>
  </si>
  <si>
    <t xml:space="preserve">Objeto: </t>
  </si>
  <si>
    <t>Empresas/ 
CNPJ</t>
  </si>
  <si>
    <t xml:space="preserve">DESCRIÇÃO </t>
  </si>
  <si>
    <t>FONTE</t>
  </si>
  <si>
    <t>COEFICIENTE DE VARIAÇÃO IDEAL &lt; 25%</t>
  </si>
  <si>
    <t>_______________________________________________________________________________________________
Responsável pela Pesquisa de Preços: MARCELLE PEROVANI M. DAS NEVES</t>
  </si>
  <si>
    <t>TOTAIS</t>
  </si>
  <si>
    <t>VALOR GLOBAL PESQUISA
(R$)</t>
  </si>
  <si>
    <t>MÉDIA
(R$)</t>
  </si>
  <si>
    <t>DESVIO PADRÃO
(R$)</t>
  </si>
  <si>
    <t>LIMITE MÁXIMO
(R$)</t>
  </si>
  <si>
    <t>LIMITE MÍNIMO
(R$)</t>
  </si>
  <si>
    <t>MÉDIA SANEADA
(R$)</t>
  </si>
  <si>
    <t>ATAS/CONTRATOS DE OUTROS ÓRGÃOS PÚBLICOS</t>
  </si>
  <si>
    <t>METODOLOGIA PARA A DEFINIÇÃO DO VALOR ESTIMADO</t>
  </si>
  <si>
    <t>Valor Estimado Unitário
(R$) (B)</t>
  </si>
  <si>
    <t>Valor Estimado Total 
(R$) (AxB)</t>
  </si>
  <si>
    <t xml:space="preserve">TOTAL GLOBAL ESTIMADO  R$ </t>
  </si>
  <si>
    <t xml:space="preserve">
</t>
  </si>
  <si>
    <t>PAINEL DE PREÇOS</t>
  </si>
  <si>
    <t>PNCP</t>
  </si>
  <si>
    <t>FORNECEDOR 1</t>
  </si>
  <si>
    <t>FORNECEDOR 2</t>
  </si>
  <si>
    <t>FORNECEDOR 3</t>
  </si>
  <si>
    <t>PESQUISA INTERNET</t>
  </si>
  <si>
    <t xml:space="preserve">PESQUISA REALIZADA NO PERÍODO COMPREENDIDO ENTRE: </t>
  </si>
  <si>
    <t>MAPA COMPARATIVO DE PREÇOS</t>
  </si>
  <si>
    <t>TRIBUNAL DE JUSTIÇA DO ESTADO DO RIO DE JANEIRO</t>
  </si>
  <si>
    <t>ESCOLA DA MAGISTRATURA DO ESTADO DO RIO DE JANEIRO</t>
  </si>
  <si>
    <t>IMPORTANTE: Sempre verifique no site do TJRJ se a versão impressa do documento está atualizada.</t>
  </si>
  <si>
    <r>
      <rPr>
        <b/>
        <sz val="12"/>
        <rFont val="Calibri"/>
        <family val="2"/>
        <scheme val="minor"/>
      </rPr>
      <t>DEPARTAMENTO DE ADMINISTRAÇÃO (DEADM)</t>
    </r>
    <r>
      <rPr>
        <b/>
        <sz val="11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SERVIÇO DE LICITAÇÕES E CONTRATOS (SELIC)</t>
    </r>
  </si>
  <si>
    <t>PREÇOS PRATICADOS POR OUTROS ÓRGÃOS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</si>
</sst>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2" fontId="4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1" xfId="0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/>
    <xf numFmtId="3" fontId="6" fillId="0" borderId="1" xfId="2" applyNumberFormat="1" applyFont="1" applyBorder="1" applyAlignment="1">
      <alignment horizontal="center" vertical="center" wrapText="1"/>
    </xf>
    <xf numFmtId="4" fontId="6" fillId="0" borderId="1" xfId="1" quotePrefix="1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2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9" fontId="7" fillId="0" borderId="3" xfId="3" applyFont="1" applyFill="1" applyBorder="1" applyAlignment="1">
      <alignment horizontal="center" vertical="center"/>
    </xf>
    <xf numFmtId="9" fontId="7" fillId="0" borderId="7" xfId="3" applyFont="1" applyFill="1" applyBorder="1" applyAlignment="1">
      <alignment horizontal="center" vertical="center"/>
    </xf>
    <xf numFmtId="9" fontId="7" fillId="0" borderId="2" xfId="3" applyFont="1" applyFill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 vertical="center" wrapText="1"/>
    </xf>
    <xf numFmtId="4" fontId="6" fillId="0" borderId="7" xfId="2" applyNumberFormat="1" applyFont="1" applyBorder="1" applyAlignment="1">
      <alignment horizontal="center" vertical="center" wrapText="1"/>
    </xf>
    <xf numFmtId="4" fontId="6" fillId="0" borderId="2" xfId="2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" fontId="7" fillId="7" borderId="1" xfId="0" applyNumberFormat="1" applyFont="1" applyFill="1" applyBorder="1"/>
    <xf numFmtId="4" fontId="6" fillId="7" borderId="1" xfId="1" quotePrefix="1" applyNumberFormat="1" applyFont="1" applyFill="1" applyBorder="1" applyAlignment="1">
      <alignment horizontal="center" vertical="center" wrapText="1"/>
    </xf>
    <xf numFmtId="4" fontId="6" fillId="7" borderId="1" xfId="2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right" vertical="center" wrapText="1"/>
    </xf>
    <xf numFmtId="4" fontId="8" fillId="8" borderId="5" xfId="0" applyNumberFormat="1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 wrapText="1"/>
    </xf>
    <xf numFmtId="4" fontId="7" fillId="0" borderId="23" xfId="0" applyNumberFormat="1" applyFont="1" applyBorder="1"/>
    <xf numFmtId="0" fontId="6" fillId="0" borderId="24" xfId="0" applyFont="1" applyBorder="1" applyAlignment="1">
      <alignment horizontal="center" vertical="center" wrapText="1"/>
    </xf>
    <xf numFmtId="4" fontId="6" fillId="0" borderId="23" xfId="2" applyNumberFormat="1" applyFont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right" vertical="center" wrapText="1"/>
    </xf>
    <xf numFmtId="0" fontId="8" fillId="8" borderId="22" xfId="0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5" fillId="9" borderId="11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</cellXfs>
  <cellStyles count="4">
    <cellStyle name="Excel Built-in Normal" xfId="2" xr:uid="{00000000-0005-0000-0000-000000000000}"/>
    <cellStyle name="Moeda" xfId="1" builtinId="4"/>
    <cellStyle name="Normal" xfId="0" builtinId="0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VALOR PESQUISADO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'MEMÓRIA DE CÁLCULO'!$C$1</c:f>
              <c:strCache>
                <c:ptCount val="1"/>
                <c:pt idx="0">
                  <c:v>VALOR GLOBAL PESQUISA
(R$)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CÁLCULO'!$C$2:$C$9</c:f>
              <c:numCache>
                <c:formatCode>#,##0.00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3976-4682-96E4-A1753B18CA5E}"/>
            </c:ext>
          </c:extLst>
        </c:ser>
        <c:ser>
          <c:idx val="1"/>
          <c:order val="1"/>
          <c:tx>
            <c:strRef>
              <c:f>'MEMÓRIA DE CÁLCULO'!$D$1</c:f>
              <c:strCache>
                <c:ptCount val="1"/>
                <c:pt idx="0">
                  <c:v>MÉDIA
(R$)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CÁLCULO'!$D$2:$D$9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6-4682-96E4-A1753B18CA5E}"/>
            </c:ext>
          </c:extLst>
        </c:ser>
        <c:ser>
          <c:idx val="2"/>
          <c:order val="2"/>
          <c:tx>
            <c:strRef>
              <c:f>'MEMÓRIA DE CÁLCULO'!$E$1</c:f>
              <c:strCache>
                <c:ptCount val="1"/>
                <c:pt idx="0">
                  <c:v>DESVIO PADRÃO
(R$)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CÁLCULO'!$E$2:$E$9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76-4682-96E4-A1753B18CA5E}"/>
            </c:ext>
          </c:extLst>
        </c:ser>
        <c:ser>
          <c:idx val="3"/>
          <c:order val="3"/>
          <c:tx>
            <c:strRef>
              <c:f>'MEMÓRIA DE CÁLCULO'!$G$1</c:f>
              <c:strCache>
                <c:ptCount val="1"/>
                <c:pt idx="0">
                  <c:v>LIMITE MÁXIMO
(R$)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CÁLCULO'!$G$2:$G$9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76-4682-96E4-A1753B18CA5E}"/>
            </c:ext>
          </c:extLst>
        </c:ser>
        <c:ser>
          <c:idx val="4"/>
          <c:order val="4"/>
          <c:tx>
            <c:strRef>
              <c:f>'MEMÓRIA DE CÁLCULO'!$H$1</c:f>
              <c:strCache>
                <c:ptCount val="1"/>
                <c:pt idx="0">
                  <c:v>LIMITE MÍNIMO
(R$)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CÁLCULO'!$H$2:$H$9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76-4682-96E4-A1753B18C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1373056"/>
        <c:axId val="45699584"/>
      </c:barChart>
      <c:catAx>
        <c:axId val="13137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Coeficiente</a:t>
                </a:r>
              </a:p>
              <a:p>
                <a:pPr>
                  <a:defRPr/>
                </a:pPr>
                <a:r>
                  <a:rPr lang="pt-BR"/>
                  <a:t> de variação</a:t>
                </a:r>
              </a:p>
              <a:p>
                <a:pPr>
                  <a:defRPr/>
                </a:pPr>
                <a:r>
                  <a:rPr lang="pt-BR"/>
                  <a:t>29% &gt; 25%</a:t>
                </a:r>
              </a:p>
            </c:rich>
          </c:tx>
          <c:layout>
            <c:manualLayout>
              <c:xMode val="edge"/>
              <c:yMode val="edge"/>
              <c:x val="2.7217816410941464E-2"/>
              <c:y val="0.360687977586616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699584"/>
        <c:crosses val="autoZero"/>
        <c:auto val="1"/>
        <c:lblAlgn val="ctr"/>
        <c:lblOffset val="100"/>
        <c:noMultiLvlLbl val="0"/>
      </c:catAx>
      <c:valAx>
        <c:axId val="4569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373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VALOR ESTIMADO (INFORMAR METODOLOGIA UTILIZADA)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'MEMÓRIA DE CÁLCULO'!$L$1</c:f>
              <c:strCache>
                <c:ptCount val="1"/>
                <c:pt idx="0">
                  <c:v>MÉDIA SANEADA
(R$)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'MEMÓRIA DE CÁLCULO'!$L$2:$L$7</c:f>
              <c:numCache>
                <c:formatCode>0%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5-4725-9BF2-65C6B74E0F0C}"/>
            </c:ext>
          </c:extLst>
        </c:ser>
        <c:ser>
          <c:idx val="2"/>
          <c:order val="1"/>
          <c:tx>
            <c:strRef>
              <c:f>'MEMÓRIA DE CÁLCULO'!$N$1</c:f>
              <c:strCache>
                <c:ptCount val="1"/>
                <c:pt idx="0">
                  <c:v>COEFICIENTE DE VARIAÇÃO IDEAL &lt; 25%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'MEMÓRIA DE CÁLCULO'!$N$2:$N$7</c:f>
              <c:numCache>
                <c:formatCode>0%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5-4725-9BF2-65C6B74E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2874240"/>
        <c:axId val="45701888"/>
      </c:barChart>
      <c:catAx>
        <c:axId val="13287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OBS: Critério utilizado, por média saneada. Foi Retirada a Empresa MOVX MKT E TECNOLOGIA </a:t>
                </a:r>
              </a:p>
              <a:p>
                <a:pPr>
                  <a:defRPr/>
                </a:pPr>
                <a:endParaRPr lang="pt-BR"/>
              </a:p>
            </c:rich>
          </c:tx>
          <c:layout>
            <c:manualLayout>
              <c:xMode val="edge"/>
              <c:yMode val="edge"/>
              <c:x val="0.17416013501744776"/>
              <c:y val="0.860404877136022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701888"/>
        <c:crosses val="autoZero"/>
        <c:auto val="1"/>
        <c:lblAlgn val="ctr"/>
        <c:lblOffset val="100"/>
        <c:noMultiLvlLbl val="0"/>
      </c:catAx>
      <c:valAx>
        <c:axId val="457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874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VALOR PESQUISADO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'MEMÓRIA DE CÁLCULO'!$C$1</c:f>
              <c:strCache>
                <c:ptCount val="1"/>
                <c:pt idx="0">
                  <c:v>VALOR GLOBAL PESQUISA
(R$)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CÁLCULO'!$C$2:$C$9</c:f>
              <c:numCache>
                <c:formatCode>#,##0.00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C62F-48BC-B653-DD8158C977B3}"/>
            </c:ext>
          </c:extLst>
        </c:ser>
        <c:ser>
          <c:idx val="1"/>
          <c:order val="1"/>
          <c:tx>
            <c:strRef>
              <c:f>'MEMÓRIA DE CÁLCULO'!$D$1</c:f>
              <c:strCache>
                <c:ptCount val="1"/>
                <c:pt idx="0">
                  <c:v>MÉDIA
(R$)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CÁLCULO'!$D$2:$D$9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F-48BC-B653-DD8158C977B3}"/>
            </c:ext>
          </c:extLst>
        </c:ser>
        <c:ser>
          <c:idx val="2"/>
          <c:order val="2"/>
          <c:tx>
            <c:strRef>
              <c:f>'MEMÓRIA DE CÁLCULO'!$E$1</c:f>
              <c:strCache>
                <c:ptCount val="1"/>
                <c:pt idx="0">
                  <c:v>DESVIO PADRÃO
(R$)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CÁLCULO'!$E$2:$E$9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F-48BC-B653-DD8158C977B3}"/>
            </c:ext>
          </c:extLst>
        </c:ser>
        <c:ser>
          <c:idx val="3"/>
          <c:order val="3"/>
          <c:tx>
            <c:strRef>
              <c:f>'MEMÓRIA DE CÁLCULO'!$G$1</c:f>
              <c:strCache>
                <c:ptCount val="1"/>
                <c:pt idx="0">
                  <c:v>LIMITE MÁXIMO
(R$)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CÁLCULO'!$G$2:$G$9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2F-48BC-B653-DD8158C977B3}"/>
            </c:ext>
          </c:extLst>
        </c:ser>
        <c:ser>
          <c:idx val="4"/>
          <c:order val="4"/>
          <c:tx>
            <c:strRef>
              <c:f>'MEMÓRIA DE CÁLCULO'!$H$1</c:f>
              <c:strCache>
                <c:ptCount val="1"/>
                <c:pt idx="0">
                  <c:v>LIMITE MÍNIMO
(R$)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'MEMÓRIA DE CÁLCULO'!$B$2:$B$9</c:f>
              <c:numCache>
                <c:formatCode>General</c:formatCode>
                <c:ptCount val="8"/>
              </c:numCache>
            </c:numRef>
          </c:cat>
          <c:val>
            <c:numRef>
              <c:f>'MEMÓRIA DE CÁLCULO'!$H$2:$H$9</c:f>
              <c:numCache>
                <c:formatCode>#,##0.00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2F-48BC-B653-DD8158C97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2877312"/>
        <c:axId val="187476224"/>
      </c:barChart>
      <c:catAx>
        <c:axId val="13287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Coeficiente</a:t>
                </a:r>
              </a:p>
              <a:p>
                <a:pPr>
                  <a:defRPr/>
                </a:pPr>
                <a:r>
                  <a:rPr lang="pt-BR"/>
                  <a:t> de variação</a:t>
                </a:r>
              </a:p>
              <a:p>
                <a:pPr>
                  <a:defRPr/>
                </a:pPr>
                <a:r>
                  <a:rPr lang="pt-BR"/>
                  <a:t>29% &gt; 25%</a:t>
                </a:r>
              </a:p>
            </c:rich>
          </c:tx>
          <c:layout>
            <c:manualLayout>
              <c:xMode val="edge"/>
              <c:yMode val="edge"/>
              <c:x val="2.7217816410941464E-2"/>
              <c:y val="0.360687977586616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476224"/>
        <c:crosses val="autoZero"/>
        <c:auto val="1"/>
        <c:lblAlgn val="ctr"/>
        <c:lblOffset val="100"/>
        <c:noMultiLvlLbl val="0"/>
      </c:catAx>
      <c:valAx>
        <c:axId val="1874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877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VALOR ESTIMADO POR MÉDIA SANEADA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'MEMÓRIA DE CÁLCULO'!$L$1</c:f>
              <c:strCache>
                <c:ptCount val="1"/>
                <c:pt idx="0">
                  <c:v>MÉDIA SANEADA
(R$)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'MEMÓRIA DE CÁLCULO'!$L$2:$L$7</c:f>
              <c:numCache>
                <c:formatCode>0%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1-4CC5-A2B9-0CF9211A3B89}"/>
            </c:ext>
          </c:extLst>
        </c:ser>
        <c:ser>
          <c:idx val="2"/>
          <c:order val="1"/>
          <c:tx>
            <c:strRef>
              <c:f>'MEMÓRIA DE CÁLCULO'!$N$1</c:f>
              <c:strCache>
                <c:ptCount val="1"/>
                <c:pt idx="0">
                  <c:v>COEFICIENTE DE VARIAÇÃO IDEAL &lt; 25%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'MEMÓRIA DE CÁLCULO'!$N$2:$N$7</c:f>
              <c:numCache>
                <c:formatCode>0%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0-4925-A5F9-1D4E11F3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680256"/>
        <c:axId val="187478528"/>
      </c:barChart>
      <c:catAx>
        <c:axId val="18768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OBS: Critério utilizado, por média saneada. Foi Retirada a Empresa MOVX MKT E TECNOLOGIA </a:t>
                </a:r>
              </a:p>
              <a:p>
                <a:pPr>
                  <a:defRPr/>
                </a:pPr>
                <a:endParaRPr lang="pt-BR"/>
              </a:p>
            </c:rich>
          </c:tx>
          <c:layout>
            <c:manualLayout>
              <c:xMode val="edge"/>
              <c:yMode val="edge"/>
              <c:x val="0.17416013501744776"/>
              <c:y val="0.860404877136022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478528"/>
        <c:crosses val="autoZero"/>
        <c:auto val="1"/>
        <c:lblAlgn val="ctr"/>
        <c:lblOffset val="100"/>
        <c:noMultiLvlLbl val="0"/>
      </c:catAx>
      <c:valAx>
        <c:axId val="18747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7680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28575</xdr:colOff>
      <xdr:row>13</xdr:row>
      <xdr:rowOff>142875</xdr:rowOff>
    </xdr:to>
    <xdr:pic>
      <xdr:nvPicPr>
        <xdr:cNvPr id="2" name="Picture 3" descr="http://www.saraivajur.com.br/images/transp.gif">
          <a:extLst>
            <a:ext uri="{FF2B5EF4-FFF2-40B4-BE49-F238E27FC236}">
              <a16:creationId xmlns:a16="http://schemas.microsoft.com/office/drawing/2014/main" id="{9D5579D6-E26A-4F09-8C44-8EA40CA3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3" name="Picture 2" descr="http://www.saraivajur.com.br/images/transp.gif">
          <a:extLst>
            <a:ext uri="{FF2B5EF4-FFF2-40B4-BE49-F238E27FC236}">
              <a16:creationId xmlns:a16="http://schemas.microsoft.com/office/drawing/2014/main" id="{C6426046-F41B-424A-9D3D-16627978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4" name="Picture 2" descr="http://www.saraivajur.com.br/images/transp.gif">
          <a:extLst>
            <a:ext uri="{FF2B5EF4-FFF2-40B4-BE49-F238E27FC236}">
              <a16:creationId xmlns:a16="http://schemas.microsoft.com/office/drawing/2014/main" id="{A8FAEAA8-AA25-42C5-8566-202EC7C5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28575</xdr:colOff>
      <xdr:row>13</xdr:row>
      <xdr:rowOff>142875</xdr:rowOff>
    </xdr:to>
    <xdr:pic>
      <xdr:nvPicPr>
        <xdr:cNvPr id="5" name="Picture 3" descr="http://www.saraivajur.com.br/images/transp.gif">
          <a:extLst>
            <a:ext uri="{FF2B5EF4-FFF2-40B4-BE49-F238E27FC236}">
              <a16:creationId xmlns:a16="http://schemas.microsoft.com/office/drawing/2014/main" id="{DCBFCCD6-EC34-41A4-887D-51C7C64E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6" name="Picture 2" descr="http://www.saraivajur.com.br/images/transp.gif">
          <a:extLst>
            <a:ext uri="{FF2B5EF4-FFF2-40B4-BE49-F238E27FC236}">
              <a16:creationId xmlns:a16="http://schemas.microsoft.com/office/drawing/2014/main" id="{10002CB3-B154-4F2E-B02C-4855E341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28575</xdr:colOff>
      <xdr:row>13</xdr:row>
      <xdr:rowOff>142875</xdr:rowOff>
    </xdr:to>
    <xdr:pic>
      <xdr:nvPicPr>
        <xdr:cNvPr id="7" name="Picture 3" descr="http://www.saraivajur.com.br/images/transp.gif">
          <a:extLst>
            <a:ext uri="{FF2B5EF4-FFF2-40B4-BE49-F238E27FC236}">
              <a16:creationId xmlns:a16="http://schemas.microsoft.com/office/drawing/2014/main" id="{6779068B-A903-4DFA-AFC6-509FE4AA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8" name="Picture 2" descr="http://www.saraivajur.com.br/images/transp.gif">
          <a:extLst>
            <a:ext uri="{FF2B5EF4-FFF2-40B4-BE49-F238E27FC236}">
              <a16:creationId xmlns:a16="http://schemas.microsoft.com/office/drawing/2014/main" id="{31C52168-491B-4174-A142-43E7503EB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28575</xdr:colOff>
      <xdr:row>13</xdr:row>
      <xdr:rowOff>142875</xdr:rowOff>
    </xdr:to>
    <xdr:pic>
      <xdr:nvPicPr>
        <xdr:cNvPr id="9" name="Picture 3" descr="http://www.saraivajur.com.br/images/transp.gif">
          <a:extLst>
            <a:ext uri="{FF2B5EF4-FFF2-40B4-BE49-F238E27FC236}">
              <a16:creationId xmlns:a16="http://schemas.microsoft.com/office/drawing/2014/main" id="{2299EFB6-9780-4E98-929D-36266B1C8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76200</xdr:colOff>
      <xdr:row>13</xdr:row>
      <xdr:rowOff>0</xdr:rowOff>
    </xdr:to>
    <xdr:pic>
      <xdr:nvPicPr>
        <xdr:cNvPr id="10" name="Picture 2" descr="http://www.saraivajur.com.br/images/transp.gif">
          <a:extLst>
            <a:ext uri="{FF2B5EF4-FFF2-40B4-BE49-F238E27FC236}">
              <a16:creationId xmlns:a16="http://schemas.microsoft.com/office/drawing/2014/main" id="{2F36D915-65DC-472D-9903-17BFB0B12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28575</xdr:colOff>
      <xdr:row>13</xdr:row>
      <xdr:rowOff>142875</xdr:rowOff>
    </xdr:to>
    <xdr:pic>
      <xdr:nvPicPr>
        <xdr:cNvPr id="11" name="Picture 3" descr="http://www.saraivajur.com.br/images/transp.gif">
          <a:extLst>
            <a:ext uri="{FF2B5EF4-FFF2-40B4-BE49-F238E27FC236}">
              <a16:creationId xmlns:a16="http://schemas.microsoft.com/office/drawing/2014/main" id="{08D57B08-692A-4737-9B81-3F772AFC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28575</xdr:colOff>
      <xdr:row>13</xdr:row>
      <xdr:rowOff>142875</xdr:rowOff>
    </xdr:to>
    <xdr:pic>
      <xdr:nvPicPr>
        <xdr:cNvPr id="12" name="Picture 3" descr="http://www.saraivajur.com.br/images/transp.gif">
          <a:extLst>
            <a:ext uri="{FF2B5EF4-FFF2-40B4-BE49-F238E27FC236}">
              <a16:creationId xmlns:a16="http://schemas.microsoft.com/office/drawing/2014/main" id="{1EE7906B-C64D-4FE4-B5A3-ED0768F5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13</xdr:row>
      <xdr:rowOff>0</xdr:rowOff>
    </xdr:from>
    <xdr:to>
      <xdr:col>1</xdr:col>
      <xdr:colOff>77583</xdr:colOff>
      <xdr:row>13</xdr:row>
      <xdr:rowOff>9525</xdr:rowOff>
    </xdr:to>
    <xdr:pic>
      <xdr:nvPicPr>
        <xdr:cNvPr id="13" name="Picture 37" descr="http://www.saraivajur.com.br/images/transp.gif">
          <a:extLst>
            <a:ext uri="{FF2B5EF4-FFF2-40B4-BE49-F238E27FC236}">
              <a16:creationId xmlns:a16="http://schemas.microsoft.com/office/drawing/2014/main" id="{ED5D96DE-8226-4766-A158-D62F8371D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8501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13</xdr:row>
      <xdr:rowOff>0</xdr:rowOff>
    </xdr:from>
    <xdr:to>
      <xdr:col>1</xdr:col>
      <xdr:colOff>87108</xdr:colOff>
      <xdr:row>13</xdr:row>
      <xdr:rowOff>19050</xdr:rowOff>
    </xdr:to>
    <xdr:pic>
      <xdr:nvPicPr>
        <xdr:cNvPr id="14" name="Picture 38" descr="http://www.saraivajur.com.br/images/transp.gif">
          <a:extLst>
            <a:ext uri="{FF2B5EF4-FFF2-40B4-BE49-F238E27FC236}">
              <a16:creationId xmlns:a16="http://schemas.microsoft.com/office/drawing/2014/main" id="{0DB9BE54-029C-42BA-AF4E-FA118CCD3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9453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62588</xdr:colOff>
      <xdr:row>13</xdr:row>
      <xdr:rowOff>9525</xdr:rowOff>
    </xdr:to>
    <xdr:pic>
      <xdr:nvPicPr>
        <xdr:cNvPr id="15" name="Picture 39" descr="http://www.saraivajur.com.br/images/transp.gif">
          <a:extLst>
            <a:ext uri="{FF2B5EF4-FFF2-40B4-BE49-F238E27FC236}">
              <a16:creationId xmlns:a16="http://schemas.microsoft.com/office/drawing/2014/main" id="{A840DC0C-A51A-444F-AF12-80947292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001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1076450</xdr:colOff>
      <xdr:row>13</xdr:row>
      <xdr:rowOff>9525</xdr:rowOff>
    </xdr:to>
    <xdr:pic>
      <xdr:nvPicPr>
        <xdr:cNvPr id="16" name="Picture 40" descr="http://www.saraivajur.com.br/images/transp.gif">
          <a:extLst>
            <a:ext uri="{FF2B5EF4-FFF2-40B4-BE49-F238E27FC236}">
              <a16:creationId xmlns:a16="http://schemas.microsoft.com/office/drawing/2014/main" id="{25036438-D9B4-4C37-A7EC-F3AA90DA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28575</xdr:colOff>
      <xdr:row>13</xdr:row>
      <xdr:rowOff>142875</xdr:rowOff>
    </xdr:to>
    <xdr:pic>
      <xdr:nvPicPr>
        <xdr:cNvPr id="17" name="Picture 3" descr="http://www.saraivajur.com.br/images/transp.gif">
          <a:extLst>
            <a:ext uri="{FF2B5EF4-FFF2-40B4-BE49-F238E27FC236}">
              <a16:creationId xmlns:a16="http://schemas.microsoft.com/office/drawing/2014/main" id="{0CA815CE-A782-4FD3-8959-8D0A33B26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9525</xdr:rowOff>
    </xdr:to>
    <xdr:pic>
      <xdr:nvPicPr>
        <xdr:cNvPr id="18" name="Picture 2" descr="http://www.saraivajur.com.br/images/transp.gif">
          <a:extLst>
            <a:ext uri="{FF2B5EF4-FFF2-40B4-BE49-F238E27FC236}">
              <a16:creationId xmlns:a16="http://schemas.microsoft.com/office/drawing/2014/main" id="{7586037B-E34B-49A9-B839-DB3BCA151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3848100</xdr:colOff>
      <xdr:row>13</xdr:row>
      <xdr:rowOff>0</xdr:rowOff>
    </xdr:from>
    <xdr:to>
      <xdr:col>2</xdr:col>
      <xdr:colOff>21399</xdr:colOff>
      <xdr:row>13</xdr:row>
      <xdr:rowOff>0</xdr:rowOff>
    </xdr:to>
    <xdr:pic>
      <xdr:nvPicPr>
        <xdr:cNvPr id="34" name="Picture 37" descr="http://www.saraivajur.com.br/images/transp.gif">
          <a:extLst>
            <a:ext uri="{FF2B5EF4-FFF2-40B4-BE49-F238E27FC236}">
              <a16:creationId xmlns:a16="http://schemas.microsoft.com/office/drawing/2014/main" id="{5A62021D-BE7A-44E9-8ABA-E772032E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7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3790950</xdr:colOff>
      <xdr:row>13</xdr:row>
      <xdr:rowOff>0</xdr:rowOff>
    </xdr:from>
    <xdr:to>
      <xdr:col>2</xdr:col>
      <xdr:colOff>24609</xdr:colOff>
      <xdr:row>13</xdr:row>
      <xdr:rowOff>0</xdr:rowOff>
    </xdr:to>
    <xdr:pic>
      <xdr:nvPicPr>
        <xdr:cNvPr id="35" name="Picture 38" descr="http://www.saraivajur.com.br/images/transp.gif">
          <a:extLst>
            <a:ext uri="{FF2B5EF4-FFF2-40B4-BE49-F238E27FC236}">
              <a16:creationId xmlns:a16="http://schemas.microsoft.com/office/drawing/2014/main" id="{662D5A64-9FC7-4518-94AA-A64014D4F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1087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8275</xdr:colOff>
      <xdr:row>13</xdr:row>
      <xdr:rowOff>9525</xdr:rowOff>
    </xdr:to>
    <xdr:pic>
      <xdr:nvPicPr>
        <xdr:cNvPr id="36" name="Picture 39" descr="http://www.saraivajur.com.br/images/transp.gif">
          <a:extLst>
            <a:ext uri="{FF2B5EF4-FFF2-40B4-BE49-F238E27FC236}">
              <a16:creationId xmlns:a16="http://schemas.microsoft.com/office/drawing/2014/main" id="{48DF82C5-9F52-4FB9-94EB-33FA6DDA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34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1003898</xdr:colOff>
      <xdr:row>13</xdr:row>
      <xdr:rowOff>9525</xdr:rowOff>
    </xdr:to>
    <xdr:pic>
      <xdr:nvPicPr>
        <xdr:cNvPr id="37" name="Picture 40" descr="http://www.saraivajur.com.br/images/transp.gif">
          <a:extLst>
            <a:ext uri="{FF2B5EF4-FFF2-40B4-BE49-F238E27FC236}">
              <a16:creationId xmlns:a16="http://schemas.microsoft.com/office/drawing/2014/main" id="{C8B6EAD2-3C48-4287-990E-426F10AE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13</xdr:row>
      <xdr:rowOff>0</xdr:rowOff>
    </xdr:from>
    <xdr:to>
      <xdr:col>1</xdr:col>
      <xdr:colOff>77583</xdr:colOff>
      <xdr:row>13</xdr:row>
      <xdr:rowOff>9525</xdr:rowOff>
    </xdr:to>
    <xdr:pic>
      <xdr:nvPicPr>
        <xdr:cNvPr id="38" name="Picture 37" descr="http://www.saraivajur.com.br/images/transp.gif">
          <a:extLst>
            <a:ext uri="{FF2B5EF4-FFF2-40B4-BE49-F238E27FC236}">
              <a16:creationId xmlns:a16="http://schemas.microsoft.com/office/drawing/2014/main" id="{F2C493CF-4C8B-40AD-8452-F976DF8F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8501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13</xdr:row>
      <xdr:rowOff>0</xdr:rowOff>
    </xdr:from>
    <xdr:to>
      <xdr:col>1</xdr:col>
      <xdr:colOff>87108</xdr:colOff>
      <xdr:row>13</xdr:row>
      <xdr:rowOff>19050</xdr:rowOff>
    </xdr:to>
    <xdr:pic>
      <xdr:nvPicPr>
        <xdr:cNvPr id="39" name="Picture 38" descr="http://www.saraivajur.com.br/images/transp.gif">
          <a:extLst>
            <a:ext uri="{FF2B5EF4-FFF2-40B4-BE49-F238E27FC236}">
              <a16:creationId xmlns:a16="http://schemas.microsoft.com/office/drawing/2014/main" id="{9BF544CA-05FC-470F-AE77-9DFE91DA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9453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62588</xdr:colOff>
      <xdr:row>13</xdr:row>
      <xdr:rowOff>9525</xdr:rowOff>
    </xdr:to>
    <xdr:pic>
      <xdr:nvPicPr>
        <xdr:cNvPr id="40" name="Picture 39" descr="http://www.saraivajur.com.br/images/transp.gif">
          <a:extLst>
            <a:ext uri="{FF2B5EF4-FFF2-40B4-BE49-F238E27FC236}">
              <a16:creationId xmlns:a16="http://schemas.microsoft.com/office/drawing/2014/main" id="{4AA6564E-4CEB-4D76-A41D-E99FE6D15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001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1076450</xdr:colOff>
      <xdr:row>13</xdr:row>
      <xdr:rowOff>9525</xdr:rowOff>
    </xdr:to>
    <xdr:pic>
      <xdr:nvPicPr>
        <xdr:cNvPr id="41" name="Picture 40" descr="http://www.saraivajur.com.br/images/transp.gif">
          <a:extLst>
            <a:ext uri="{FF2B5EF4-FFF2-40B4-BE49-F238E27FC236}">
              <a16:creationId xmlns:a16="http://schemas.microsoft.com/office/drawing/2014/main" id="{08F29D79-BB56-464A-948F-DB1F0C26D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9525</xdr:rowOff>
    </xdr:to>
    <xdr:pic>
      <xdr:nvPicPr>
        <xdr:cNvPr id="42" name="Picture 2" descr="http://www.saraivajur.com.br/images/transp.gif">
          <a:extLst>
            <a:ext uri="{FF2B5EF4-FFF2-40B4-BE49-F238E27FC236}">
              <a16:creationId xmlns:a16="http://schemas.microsoft.com/office/drawing/2014/main" id="{660EC806-7069-4F1A-9EEC-7F189299A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3848100</xdr:colOff>
      <xdr:row>13</xdr:row>
      <xdr:rowOff>0</xdr:rowOff>
    </xdr:from>
    <xdr:to>
      <xdr:col>2</xdr:col>
      <xdr:colOff>21399</xdr:colOff>
      <xdr:row>13</xdr:row>
      <xdr:rowOff>0</xdr:rowOff>
    </xdr:to>
    <xdr:pic>
      <xdr:nvPicPr>
        <xdr:cNvPr id="43" name="Picture 37" descr="http://www.saraivajur.com.br/images/transp.gif">
          <a:extLst>
            <a:ext uri="{FF2B5EF4-FFF2-40B4-BE49-F238E27FC236}">
              <a16:creationId xmlns:a16="http://schemas.microsoft.com/office/drawing/2014/main" id="{456A259F-F9B6-4C17-A012-C4C864E2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7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3790950</xdr:colOff>
      <xdr:row>13</xdr:row>
      <xdr:rowOff>0</xdr:rowOff>
    </xdr:from>
    <xdr:to>
      <xdr:col>2</xdr:col>
      <xdr:colOff>24609</xdr:colOff>
      <xdr:row>13</xdr:row>
      <xdr:rowOff>0</xdr:rowOff>
    </xdr:to>
    <xdr:pic>
      <xdr:nvPicPr>
        <xdr:cNvPr id="44" name="Picture 38" descr="http://www.saraivajur.com.br/images/transp.gif">
          <a:extLst>
            <a:ext uri="{FF2B5EF4-FFF2-40B4-BE49-F238E27FC236}">
              <a16:creationId xmlns:a16="http://schemas.microsoft.com/office/drawing/2014/main" id="{27A243EB-A719-4A81-861E-3E783ADD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1087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8275</xdr:colOff>
      <xdr:row>13</xdr:row>
      <xdr:rowOff>9525</xdr:rowOff>
    </xdr:to>
    <xdr:pic>
      <xdr:nvPicPr>
        <xdr:cNvPr id="45" name="Picture 39" descr="http://www.saraivajur.com.br/images/transp.gif">
          <a:extLst>
            <a:ext uri="{FF2B5EF4-FFF2-40B4-BE49-F238E27FC236}">
              <a16:creationId xmlns:a16="http://schemas.microsoft.com/office/drawing/2014/main" id="{4C4FBEDA-FB36-44CC-9995-7FE88045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34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1003898</xdr:colOff>
      <xdr:row>13</xdr:row>
      <xdr:rowOff>9525</xdr:rowOff>
    </xdr:to>
    <xdr:pic>
      <xdr:nvPicPr>
        <xdr:cNvPr id="46" name="Picture 40" descr="http://www.saraivajur.com.br/images/transp.gif">
          <a:extLst>
            <a:ext uri="{FF2B5EF4-FFF2-40B4-BE49-F238E27FC236}">
              <a16:creationId xmlns:a16="http://schemas.microsoft.com/office/drawing/2014/main" id="{2C8111F5-0E59-4F52-96BB-8B6EF8EC4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47" name="Picture 2" descr="http://www.saraivajur.com.br/images/transp.gif">
          <a:extLst>
            <a:ext uri="{FF2B5EF4-FFF2-40B4-BE49-F238E27FC236}">
              <a16:creationId xmlns:a16="http://schemas.microsoft.com/office/drawing/2014/main" id="{36E18A4B-4F6E-494C-AD24-C92DF45C8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48" name="Picture 2" descr="http://www.saraivajur.com.br/images/transp.gif">
          <a:extLst>
            <a:ext uri="{FF2B5EF4-FFF2-40B4-BE49-F238E27FC236}">
              <a16:creationId xmlns:a16="http://schemas.microsoft.com/office/drawing/2014/main" id="{E3DB4DD9-47B2-4155-930E-BC1D9292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49" name="Picture 2" descr="http://www.saraivajur.com.br/images/transp.gif">
          <a:extLst>
            <a:ext uri="{FF2B5EF4-FFF2-40B4-BE49-F238E27FC236}">
              <a16:creationId xmlns:a16="http://schemas.microsoft.com/office/drawing/2014/main" id="{8B96E5D5-71A9-4A26-939B-F6D7313E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50" name="Picture 2" descr="http://www.saraivajur.com.br/images/transp.gif">
          <a:extLst>
            <a:ext uri="{FF2B5EF4-FFF2-40B4-BE49-F238E27FC236}">
              <a16:creationId xmlns:a16="http://schemas.microsoft.com/office/drawing/2014/main" id="{299E9F31-073A-4BC7-A4E4-7B347298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51" name="Picture 2" descr="http://www.saraivajur.com.br/images/transp.gif">
          <a:extLst>
            <a:ext uri="{FF2B5EF4-FFF2-40B4-BE49-F238E27FC236}">
              <a16:creationId xmlns:a16="http://schemas.microsoft.com/office/drawing/2014/main" id="{DFB7707C-5973-4313-9C6D-7E2926623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52" name="Picture 2" descr="http://www.saraivajur.com.br/images/transp.gif">
          <a:extLst>
            <a:ext uri="{FF2B5EF4-FFF2-40B4-BE49-F238E27FC236}">
              <a16:creationId xmlns:a16="http://schemas.microsoft.com/office/drawing/2014/main" id="{C20FA736-61B4-45C4-81C3-E994524FA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13</xdr:row>
      <xdr:rowOff>0</xdr:rowOff>
    </xdr:from>
    <xdr:to>
      <xdr:col>1</xdr:col>
      <xdr:colOff>77583</xdr:colOff>
      <xdr:row>13</xdr:row>
      <xdr:rowOff>9525</xdr:rowOff>
    </xdr:to>
    <xdr:pic>
      <xdr:nvPicPr>
        <xdr:cNvPr id="53" name="Picture 37" descr="http://www.saraivajur.com.br/images/transp.gif">
          <a:extLst>
            <a:ext uri="{FF2B5EF4-FFF2-40B4-BE49-F238E27FC236}">
              <a16:creationId xmlns:a16="http://schemas.microsoft.com/office/drawing/2014/main" id="{A13043D3-A013-4E92-8A5B-B1B082C6A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8501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13</xdr:row>
      <xdr:rowOff>0</xdr:rowOff>
    </xdr:from>
    <xdr:to>
      <xdr:col>1</xdr:col>
      <xdr:colOff>87108</xdr:colOff>
      <xdr:row>13</xdr:row>
      <xdr:rowOff>19050</xdr:rowOff>
    </xdr:to>
    <xdr:pic>
      <xdr:nvPicPr>
        <xdr:cNvPr id="54" name="Picture 38" descr="http://www.saraivajur.com.br/images/transp.gif">
          <a:extLst>
            <a:ext uri="{FF2B5EF4-FFF2-40B4-BE49-F238E27FC236}">
              <a16:creationId xmlns:a16="http://schemas.microsoft.com/office/drawing/2014/main" id="{B6993BDE-4DB4-489A-94B3-B1D786364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9453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62588</xdr:colOff>
      <xdr:row>13</xdr:row>
      <xdr:rowOff>9525</xdr:rowOff>
    </xdr:to>
    <xdr:pic>
      <xdr:nvPicPr>
        <xdr:cNvPr id="55" name="Picture 39" descr="http://www.saraivajur.com.br/images/transp.gif">
          <a:extLst>
            <a:ext uri="{FF2B5EF4-FFF2-40B4-BE49-F238E27FC236}">
              <a16:creationId xmlns:a16="http://schemas.microsoft.com/office/drawing/2014/main" id="{BC1890DB-53D7-485A-8135-245895D2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001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1076450</xdr:colOff>
      <xdr:row>13</xdr:row>
      <xdr:rowOff>9525</xdr:rowOff>
    </xdr:to>
    <xdr:pic>
      <xdr:nvPicPr>
        <xdr:cNvPr id="56" name="Picture 40" descr="http://www.saraivajur.com.br/images/transp.gif">
          <a:extLst>
            <a:ext uri="{FF2B5EF4-FFF2-40B4-BE49-F238E27FC236}">
              <a16:creationId xmlns:a16="http://schemas.microsoft.com/office/drawing/2014/main" id="{A7CEF96E-0E41-4463-89DA-DA262D15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9525</xdr:rowOff>
    </xdr:to>
    <xdr:pic>
      <xdr:nvPicPr>
        <xdr:cNvPr id="57" name="Picture 2" descr="http://www.saraivajur.com.br/images/transp.gif">
          <a:extLst>
            <a:ext uri="{FF2B5EF4-FFF2-40B4-BE49-F238E27FC236}">
              <a16:creationId xmlns:a16="http://schemas.microsoft.com/office/drawing/2014/main" id="{21B06D78-F850-4F81-82E2-53EE7AA2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3848100</xdr:colOff>
      <xdr:row>13</xdr:row>
      <xdr:rowOff>0</xdr:rowOff>
    </xdr:from>
    <xdr:to>
      <xdr:col>2</xdr:col>
      <xdr:colOff>21399</xdr:colOff>
      <xdr:row>13</xdr:row>
      <xdr:rowOff>0</xdr:rowOff>
    </xdr:to>
    <xdr:pic>
      <xdr:nvPicPr>
        <xdr:cNvPr id="72" name="Picture 37" descr="http://www.saraivajur.com.br/images/transp.gif">
          <a:extLst>
            <a:ext uri="{FF2B5EF4-FFF2-40B4-BE49-F238E27FC236}">
              <a16:creationId xmlns:a16="http://schemas.microsoft.com/office/drawing/2014/main" id="{72E39AA0-6F03-4A6B-B669-F0BE8F7D2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7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3790950</xdr:colOff>
      <xdr:row>13</xdr:row>
      <xdr:rowOff>0</xdr:rowOff>
    </xdr:from>
    <xdr:to>
      <xdr:col>2</xdr:col>
      <xdr:colOff>24609</xdr:colOff>
      <xdr:row>13</xdr:row>
      <xdr:rowOff>0</xdr:rowOff>
    </xdr:to>
    <xdr:pic>
      <xdr:nvPicPr>
        <xdr:cNvPr id="73" name="Picture 38" descr="http://www.saraivajur.com.br/images/transp.gif">
          <a:extLst>
            <a:ext uri="{FF2B5EF4-FFF2-40B4-BE49-F238E27FC236}">
              <a16:creationId xmlns:a16="http://schemas.microsoft.com/office/drawing/2014/main" id="{B1064C47-9255-499A-A6CA-B51952C6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1087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8275</xdr:colOff>
      <xdr:row>13</xdr:row>
      <xdr:rowOff>9525</xdr:rowOff>
    </xdr:to>
    <xdr:pic>
      <xdr:nvPicPr>
        <xdr:cNvPr id="74" name="Picture 39" descr="http://www.saraivajur.com.br/images/transp.gif">
          <a:extLst>
            <a:ext uri="{FF2B5EF4-FFF2-40B4-BE49-F238E27FC236}">
              <a16:creationId xmlns:a16="http://schemas.microsoft.com/office/drawing/2014/main" id="{6DF1A225-8FDF-4E4D-A54D-B8BD5ECEC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34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1003898</xdr:colOff>
      <xdr:row>13</xdr:row>
      <xdr:rowOff>9525</xdr:rowOff>
    </xdr:to>
    <xdr:pic>
      <xdr:nvPicPr>
        <xdr:cNvPr id="75" name="Picture 40" descr="http://www.saraivajur.com.br/images/transp.gif">
          <a:extLst>
            <a:ext uri="{FF2B5EF4-FFF2-40B4-BE49-F238E27FC236}">
              <a16:creationId xmlns:a16="http://schemas.microsoft.com/office/drawing/2014/main" id="{0673C7C9-0DDD-4748-B7E2-F4E1559C6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13</xdr:row>
      <xdr:rowOff>0</xdr:rowOff>
    </xdr:from>
    <xdr:to>
      <xdr:col>1</xdr:col>
      <xdr:colOff>77583</xdr:colOff>
      <xdr:row>13</xdr:row>
      <xdr:rowOff>9525</xdr:rowOff>
    </xdr:to>
    <xdr:pic>
      <xdr:nvPicPr>
        <xdr:cNvPr id="76" name="Picture 37" descr="http://www.saraivajur.com.br/images/transp.gif">
          <a:extLst>
            <a:ext uri="{FF2B5EF4-FFF2-40B4-BE49-F238E27FC236}">
              <a16:creationId xmlns:a16="http://schemas.microsoft.com/office/drawing/2014/main" id="{6BAB042D-F583-4274-A99C-343E65745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8501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13</xdr:row>
      <xdr:rowOff>0</xdr:rowOff>
    </xdr:from>
    <xdr:to>
      <xdr:col>1</xdr:col>
      <xdr:colOff>87108</xdr:colOff>
      <xdr:row>13</xdr:row>
      <xdr:rowOff>19050</xdr:rowOff>
    </xdr:to>
    <xdr:pic>
      <xdr:nvPicPr>
        <xdr:cNvPr id="77" name="Picture 38" descr="http://www.saraivajur.com.br/images/transp.gif">
          <a:extLst>
            <a:ext uri="{FF2B5EF4-FFF2-40B4-BE49-F238E27FC236}">
              <a16:creationId xmlns:a16="http://schemas.microsoft.com/office/drawing/2014/main" id="{3CFA2FDC-1257-4A32-811A-40583E0D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9453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62588</xdr:colOff>
      <xdr:row>13</xdr:row>
      <xdr:rowOff>9525</xdr:rowOff>
    </xdr:to>
    <xdr:pic>
      <xdr:nvPicPr>
        <xdr:cNvPr id="78" name="Picture 39" descr="http://www.saraivajur.com.br/images/transp.gif">
          <a:extLst>
            <a:ext uri="{FF2B5EF4-FFF2-40B4-BE49-F238E27FC236}">
              <a16:creationId xmlns:a16="http://schemas.microsoft.com/office/drawing/2014/main" id="{36A2A634-F128-4FF7-946B-182BB4E3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001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1076450</xdr:colOff>
      <xdr:row>13</xdr:row>
      <xdr:rowOff>9525</xdr:rowOff>
    </xdr:to>
    <xdr:pic>
      <xdr:nvPicPr>
        <xdr:cNvPr id="79" name="Picture 40" descr="http://www.saraivajur.com.br/images/transp.gif">
          <a:extLst>
            <a:ext uri="{FF2B5EF4-FFF2-40B4-BE49-F238E27FC236}">
              <a16:creationId xmlns:a16="http://schemas.microsoft.com/office/drawing/2014/main" id="{F336DBC9-D14E-4A79-96C3-07431BD3F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9525</xdr:rowOff>
    </xdr:to>
    <xdr:pic>
      <xdr:nvPicPr>
        <xdr:cNvPr id="80" name="Picture 2" descr="http://www.saraivajur.com.br/images/transp.gif">
          <a:extLst>
            <a:ext uri="{FF2B5EF4-FFF2-40B4-BE49-F238E27FC236}">
              <a16:creationId xmlns:a16="http://schemas.microsoft.com/office/drawing/2014/main" id="{858D0DB0-14CD-4295-823B-A949BFC2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3848100</xdr:colOff>
      <xdr:row>13</xdr:row>
      <xdr:rowOff>0</xdr:rowOff>
    </xdr:from>
    <xdr:to>
      <xdr:col>2</xdr:col>
      <xdr:colOff>21399</xdr:colOff>
      <xdr:row>13</xdr:row>
      <xdr:rowOff>0</xdr:rowOff>
    </xdr:to>
    <xdr:pic>
      <xdr:nvPicPr>
        <xdr:cNvPr id="81" name="Picture 37" descr="http://www.saraivajur.com.br/images/transp.gif">
          <a:extLst>
            <a:ext uri="{FF2B5EF4-FFF2-40B4-BE49-F238E27FC236}">
              <a16:creationId xmlns:a16="http://schemas.microsoft.com/office/drawing/2014/main" id="{E7B24EE4-9D1F-46A0-BF2B-86E67260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7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3790950</xdr:colOff>
      <xdr:row>13</xdr:row>
      <xdr:rowOff>0</xdr:rowOff>
    </xdr:from>
    <xdr:to>
      <xdr:col>2</xdr:col>
      <xdr:colOff>24609</xdr:colOff>
      <xdr:row>13</xdr:row>
      <xdr:rowOff>0</xdr:rowOff>
    </xdr:to>
    <xdr:pic>
      <xdr:nvPicPr>
        <xdr:cNvPr id="82" name="Picture 38" descr="http://www.saraivajur.com.br/images/transp.gif">
          <a:extLst>
            <a:ext uri="{FF2B5EF4-FFF2-40B4-BE49-F238E27FC236}">
              <a16:creationId xmlns:a16="http://schemas.microsoft.com/office/drawing/2014/main" id="{98E21982-65DE-4E84-9E8F-388AD96E7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8791575"/>
          <a:ext cx="1087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13</xdr:row>
      <xdr:rowOff>0</xdr:rowOff>
    </xdr:from>
    <xdr:to>
      <xdr:col>1</xdr:col>
      <xdr:colOff>8275</xdr:colOff>
      <xdr:row>13</xdr:row>
      <xdr:rowOff>9525</xdr:rowOff>
    </xdr:to>
    <xdr:pic>
      <xdr:nvPicPr>
        <xdr:cNvPr id="83" name="Picture 39" descr="http://www.saraivajur.com.br/images/transp.gif">
          <a:extLst>
            <a:ext uri="{FF2B5EF4-FFF2-40B4-BE49-F238E27FC236}">
              <a16:creationId xmlns:a16="http://schemas.microsoft.com/office/drawing/2014/main" id="{DDA3D38F-8E93-4218-BC56-490B63734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34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13</xdr:row>
      <xdr:rowOff>0</xdr:rowOff>
    </xdr:from>
    <xdr:to>
      <xdr:col>0</xdr:col>
      <xdr:colOff>1003898</xdr:colOff>
      <xdr:row>13</xdr:row>
      <xdr:rowOff>9525</xdr:rowOff>
    </xdr:to>
    <xdr:pic>
      <xdr:nvPicPr>
        <xdr:cNvPr id="84" name="Picture 40" descr="http://www.saraivajur.com.br/images/transp.gif">
          <a:extLst>
            <a:ext uri="{FF2B5EF4-FFF2-40B4-BE49-F238E27FC236}">
              <a16:creationId xmlns:a16="http://schemas.microsoft.com/office/drawing/2014/main" id="{344B0116-F87A-40E7-8AAC-7523D57DF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791575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85" name="Picture 2" descr="http://www.saraivajur.com.br/images/transp.gif">
          <a:extLst>
            <a:ext uri="{FF2B5EF4-FFF2-40B4-BE49-F238E27FC236}">
              <a16:creationId xmlns:a16="http://schemas.microsoft.com/office/drawing/2014/main" id="{FEE1B3A3-FB16-41B1-9396-10B0C2972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86" name="Picture 2" descr="http://www.saraivajur.com.br/images/transp.gif">
          <a:extLst>
            <a:ext uri="{FF2B5EF4-FFF2-40B4-BE49-F238E27FC236}">
              <a16:creationId xmlns:a16="http://schemas.microsoft.com/office/drawing/2014/main" id="{1AEA0CA0-6435-433E-A0AA-6DD9FD63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13</xdr:row>
      <xdr:rowOff>28575</xdr:rowOff>
    </xdr:to>
    <xdr:pic>
      <xdr:nvPicPr>
        <xdr:cNvPr id="87" name="Picture 2" descr="http://www.saraivajur.com.br/images/transp.gif">
          <a:extLst>
            <a:ext uri="{FF2B5EF4-FFF2-40B4-BE49-F238E27FC236}">
              <a16:creationId xmlns:a16="http://schemas.microsoft.com/office/drawing/2014/main" id="{04BA2ADA-B65A-4379-AC6C-41BC5A9A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142875</xdr:rowOff>
    </xdr:to>
    <xdr:pic>
      <xdr:nvPicPr>
        <xdr:cNvPr id="88" name="Picture 3" descr="http://www.saraivajur.com.br/images/transp.gif">
          <a:extLst>
            <a:ext uri="{FF2B5EF4-FFF2-40B4-BE49-F238E27FC236}">
              <a16:creationId xmlns:a16="http://schemas.microsoft.com/office/drawing/2014/main" id="{8C5CAADE-BF0F-41AD-A470-652D4A92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9157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B5068CDE-EEBF-478B-8E01-BF85264C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469AEFFB-4CA4-4A3F-8892-05916CEC5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DE89966C-3E5D-4502-BC82-1D3B6D39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E554FD9C-AE3C-4D4B-8800-DCDFA5DA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AC870AD4-415A-41E6-99BE-0DC20AD5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FFFA8302-1FA3-4A65-9A43-4F1949A00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B0BCAD26-DEB2-4004-89EA-6310C745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C7AC034E-BEB9-453B-AD75-6B410C5C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837D9896-4874-4DC5-95B6-24FFDCCD7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52EC5009-13EC-429C-911F-4ACAC5F26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889B6AF4-7CB3-4FE7-A32C-695FE797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BA138D54-6BA5-4E86-8CBA-95E68A3A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D166B405-FCCA-4CA5-8486-786308910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596A7A55-7077-46EB-9025-FCF86584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409575</xdr:colOff>
      <xdr:row>10</xdr:row>
      <xdr:rowOff>390525</xdr:rowOff>
    </xdr:from>
    <xdr:to>
      <xdr:col>3</xdr:col>
      <xdr:colOff>400050</xdr:colOff>
      <xdr:row>10</xdr:row>
      <xdr:rowOff>400050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FAC1FBD6-53D0-4371-915F-9E7350AB8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43148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6232CC8F-8366-40B2-8D69-6896909B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949F6459-BF9D-4D63-BC3D-959B8A1E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A8B8A587-BBB9-431F-8D56-2D361629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7D5BEC60-2DBC-4540-AADE-50204D55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C346EBA4-4833-4C2D-82EB-28E3C502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1C16BC98-468F-4FE0-8A0B-5BAC37A6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6F67ECBB-5D86-44F8-A2DD-656FC0033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27528D5B-FA0E-4CF0-8973-8AECE839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88C75B3B-608B-48C8-819A-1272D62D5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4628E00F-6BF3-43C0-A077-7311D116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D449A901-E2B3-4743-96B8-9DE843739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6CDBB832-2141-4E51-9886-17288450A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10</xdr:row>
      <xdr:rowOff>390525</xdr:rowOff>
    </xdr:from>
    <xdr:to>
      <xdr:col>2</xdr:col>
      <xdr:colOff>104775</xdr:colOff>
      <xdr:row>10</xdr:row>
      <xdr:rowOff>400050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2CB4DC73-FBC6-4AB9-8C77-24C2A9DE3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314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230275</xdr:colOff>
      <xdr:row>0</xdr:row>
      <xdr:rowOff>94204</xdr:rowOff>
    </xdr:from>
    <xdr:to>
      <xdr:col>0</xdr:col>
      <xdr:colOff>992588</xdr:colOff>
      <xdr:row>2</xdr:row>
      <xdr:rowOff>222948</xdr:rowOff>
    </xdr:to>
    <xdr:pic>
      <xdr:nvPicPr>
        <xdr:cNvPr id="126" name="Imagem 125">
          <a:extLst>
            <a:ext uri="{FF2B5EF4-FFF2-40B4-BE49-F238E27FC236}">
              <a16:creationId xmlns:a16="http://schemas.microsoft.com/office/drawing/2014/main" id="{C23BB31F-6229-4644-9AB8-B14D348300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75" y="94204"/>
          <a:ext cx="762313" cy="7567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</xdr:colOff>
      <xdr:row>14</xdr:row>
      <xdr:rowOff>13048</xdr:rowOff>
    </xdr:from>
    <xdr:to>
      <xdr:col>8</xdr:col>
      <xdr:colOff>0</xdr:colOff>
      <xdr:row>21</xdr:row>
      <xdr:rowOff>91335</xdr:rowOff>
    </xdr:to>
    <xdr:graphicFrame macro="">
      <xdr:nvGraphicFramePr>
        <xdr:cNvPr id="117" name="Gráfico 116">
          <a:extLst>
            <a:ext uri="{FF2B5EF4-FFF2-40B4-BE49-F238E27FC236}">
              <a16:creationId xmlns:a16="http://schemas.microsoft.com/office/drawing/2014/main" id="{8B5B379F-AF14-469E-BCF7-CBAA4076F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14</xdr:row>
      <xdr:rowOff>13048</xdr:rowOff>
    </xdr:from>
    <xdr:to>
      <xdr:col>18</xdr:col>
      <xdr:colOff>4655</xdr:colOff>
      <xdr:row>21</xdr:row>
      <xdr:rowOff>91335</xdr:rowOff>
    </xdr:to>
    <xdr:graphicFrame macro="">
      <xdr:nvGraphicFramePr>
        <xdr:cNvPr id="118" name="Gráfico 117">
          <a:extLst>
            <a:ext uri="{FF2B5EF4-FFF2-40B4-BE49-F238E27FC236}">
              <a16:creationId xmlns:a16="http://schemas.microsoft.com/office/drawing/2014/main" id="{7C5E9051-4961-4A1E-B618-1C10C8597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36635</xdr:colOff>
      <xdr:row>35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94F7B4-4AE4-4BBA-8052-85F740A74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24424</xdr:colOff>
      <xdr:row>10</xdr:row>
      <xdr:rowOff>0</xdr:rowOff>
    </xdr:from>
    <xdr:to>
      <xdr:col>16</xdr:col>
      <xdr:colOff>0</xdr:colOff>
      <xdr:row>35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C6FC2E-D9D3-4EEC-A283-4C8DE824A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</xdr:colOff>
      <xdr:row>9</xdr:row>
      <xdr:rowOff>142875</xdr:rowOff>
    </xdr:to>
    <xdr:pic>
      <xdr:nvPicPr>
        <xdr:cNvPr id="5" name="Picture 3" descr="http://www.saraivajur.com.br/images/transp.gif">
          <a:extLst>
            <a:ext uri="{FF2B5EF4-FFF2-40B4-BE49-F238E27FC236}">
              <a16:creationId xmlns:a16="http://schemas.microsoft.com/office/drawing/2014/main" id="{48CE12C3-726A-41B5-81B9-BF43FB3E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6" name="Picture 2" descr="http://www.saraivajur.com.br/images/transp.gif">
          <a:extLst>
            <a:ext uri="{FF2B5EF4-FFF2-40B4-BE49-F238E27FC236}">
              <a16:creationId xmlns:a16="http://schemas.microsoft.com/office/drawing/2014/main" id="{75A491FA-84EE-4E9D-A3A1-BC2697B5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7" name="Picture 2" descr="http://www.saraivajur.com.br/images/transp.gif">
          <a:extLst>
            <a:ext uri="{FF2B5EF4-FFF2-40B4-BE49-F238E27FC236}">
              <a16:creationId xmlns:a16="http://schemas.microsoft.com/office/drawing/2014/main" id="{40819A45-2AE7-48D5-B644-03E58174F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</xdr:colOff>
      <xdr:row>9</xdr:row>
      <xdr:rowOff>142875</xdr:rowOff>
    </xdr:to>
    <xdr:pic>
      <xdr:nvPicPr>
        <xdr:cNvPr id="8" name="Picture 3" descr="http://www.saraivajur.com.br/images/transp.gif">
          <a:extLst>
            <a:ext uri="{FF2B5EF4-FFF2-40B4-BE49-F238E27FC236}">
              <a16:creationId xmlns:a16="http://schemas.microsoft.com/office/drawing/2014/main" id="{F43C6126-217C-46E6-A3C7-C025AC70A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9" name="Picture 2" descr="http://www.saraivajur.com.br/images/transp.gif">
          <a:extLst>
            <a:ext uri="{FF2B5EF4-FFF2-40B4-BE49-F238E27FC236}">
              <a16:creationId xmlns:a16="http://schemas.microsoft.com/office/drawing/2014/main" id="{E18F7B2D-5806-4153-93EC-41A14214A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</xdr:colOff>
      <xdr:row>9</xdr:row>
      <xdr:rowOff>142875</xdr:rowOff>
    </xdr:to>
    <xdr:pic>
      <xdr:nvPicPr>
        <xdr:cNvPr id="10" name="Picture 3" descr="http://www.saraivajur.com.br/images/transp.gif">
          <a:extLst>
            <a:ext uri="{FF2B5EF4-FFF2-40B4-BE49-F238E27FC236}">
              <a16:creationId xmlns:a16="http://schemas.microsoft.com/office/drawing/2014/main" id="{1BA833E9-D823-4F17-9210-B266E609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11" name="Picture 2" descr="http://www.saraivajur.com.br/images/transp.gif">
          <a:extLst>
            <a:ext uri="{FF2B5EF4-FFF2-40B4-BE49-F238E27FC236}">
              <a16:creationId xmlns:a16="http://schemas.microsoft.com/office/drawing/2014/main" id="{9ACA7396-6C4B-4DC5-B87A-6997CF422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</xdr:colOff>
      <xdr:row>9</xdr:row>
      <xdr:rowOff>142875</xdr:rowOff>
    </xdr:to>
    <xdr:pic>
      <xdr:nvPicPr>
        <xdr:cNvPr id="12" name="Picture 3" descr="http://www.saraivajur.com.br/images/transp.gif">
          <a:extLst>
            <a:ext uri="{FF2B5EF4-FFF2-40B4-BE49-F238E27FC236}">
              <a16:creationId xmlns:a16="http://schemas.microsoft.com/office/drawing/2014/main" id="{8B8CF3DA-EEE2-4B73-A547-5E22A163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</xdr:colOff>
      <xdr:row>9</xdr:row>
      <xdr:rowOff>142875</xdr:rowOff>
    </xdr:to>
    <xdr:pic>
      <xdr:nvPicPr>
        <xdr:cNvPr id="13" name="Picture 3" descr="http://www.saraivajur.com.br/images/transp.gif">
          <a:extLst>
            <a:ext uri="{FF2B5EF4-FFF2-40B4-BE49-F238E27FC236}">
              <a16:creationId xmlns:a16="http://schemas.microsoft.com/office/drawing/2014/main" id="{AAAD4683-A118-4523-AA47-48D2E134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</xdr:colOff>
      <xdr:row>9</xdr:row>
      <xdr:rowOff>142875</xdr:rowOff>
    </xdr:to>
    <xdr:pic>
      <xdr:nvPicPr>
        <xdr:cNvPr id="14" name="Picture 3" descr="http://www.saraivajur.com.br/images/transp.gif">
          <a:extLst>
            <a:ext uri="{FF2B5EF4-FFF2-40B4-BE49-F238E27FC236}">
              <a16:creationId xmlns:a16="http://schemas.microsoft.com/office/drawing/2014/main" id="{59D31899-4C66-4B1D-82FB-18A4AA164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9</xdr:row>
      <xdr:rowOff>0</xdr:rowOff>
    </xdr:from>
    <xdr:to>
      <xdr:col>1</xdr:col>
      <xdr:colOff>75489</xdr:colOff>
      <xdr:row>9</xdr:row>
      <xdr:rowOff>9525</xdr:rowOff>
    </xdr:to>
    <xdr:pic>
      <xdr:nvPicPr>
        <xdr:cNvPr id="15" name="Picture 37" descr="http://www.saraivajur.com.br/images/transp.gif">
          <a:extLst>
            <a:ext uri="{FF2B5EF4-FFF2-40B4-BE49-F238E27FC236}">
              <a16:creationId xmlns:a16="http://schemas.microsoft.com/office/drawing/2014/main" id="{9EE76E8A-813D-4560-94E5-A7DD7926C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7548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9</xdr:row>
      <xdr:rowOff>0</xdr:rowOff>
    </xdr:from>
    <xdr:to>
      <xdr:col>1</xdr:col>
      <xdr:colOff>85014</xdr:colOff>
      <xdr:row>9</xdr:row>
      <xdr:rowOff>19050</xdr:rowOff>
    </xdr:to>
    <xdr:pic>
      <xdr:nvPicPr>
        <xdr:cNvPr id="16" name="Picture 38" descr="http://www.saraivajur.com.br/images/transp.gif">
          <a:extLst>
            <a:ext uri="{FF2B5EF4-FFF2-40B4-BE49-F238E27FC236}">
              <a16:creationId xmlns:a16="http://schemas.microsoft.com/office/drawing/2014/main" id="{40C80B42-6202-470B-8D3B-C1331536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85014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60494</xdr:colOff>
      <xdr:row>9</xdr:row>
      <xdr:rowOff>9525</xdr:rowOff>
    </xdr:to>
    <xdr:pic>
      <xdr:nvPicPr>
        <xdr:cNvPr id="17" name="Picture 39" descr="http://www.saraivajur.com.br/images/transp.gif">
          <a:extLst>
            <a:ext uri="{FF2B5EF4-FFF2-40B4-BE49-F238E27FC236}">
              <a16:creationId xmlns:a16="http://schemas.microsoft.com/office/drawing/2014/main" id="{ED493D51-BAED-4B7A-9D2D-B1CA0C7D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049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1076450</xdr:colOff>
      <xdr:row>9</xdr:row>
      <xdr:rowOff>9525</xdr:rowOff>
    </xdr:to>
    <xdr:pic>
      <xdr:nvPicPr>
        <xdr:cNvPr id="18" name="Picture 40" descr="http://www.saraivajur.com.br/images/transp.gif">
          <a:extLst>
            <a:ext uri="{FF2B5EF4-FFF2-40B4-BE49-F238E27FC236}">
              <a16:creationId xmlns:a16="http://schemas.microsoft.com/office/drawing/2014/main" id="{B1747901-A6F0-4956-B581-6879308E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</xdr:colOff>
      <xdr:row>9</xdr:row>
      <xdr:rowOff>142875</xdr:rowOff>
    </xdr:to>
    <xdr:pic>
      <xdr:nvPicPr>
        <xdr:cNvPr id="19" name="Picture 3" descr="http://www.saraivajur.com.br/images/transp.gif">
          <a:extLst>
            <a:ext uri="{FF2B5EF4-FFF2-40B4-BE49-F238E27FC236}">
              <a16:creationId xmlns:a16="http://schemas.microsoft.com/office/drawing/2014/main" id="{C9B0B5E6-3014-4A5F-B405-5D02B053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9525</xdr:rowOff>
    </xdr:to>
    <xdr:pic>
      <xdr:nvPicPr>
        <xdr:cNvPr id="20" name="Picture 2" descr="http://www.saraivajur.com.br/images/transp.gif">
          <a:extLst>
            <a:ext uri="{FF2B5EF4-FFF2-40B4-BE49-F238E27FC236}">
              <a16:creationId xmlns:a16="http://schemas.microsoft.com/office/drawing/2014/main" id="{1594F377-9DA9-4158-9B68-0634D9AC5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6181</xdr:colOff>
      <xdr:row>9</xdr:row>
      <xdr:rowOff>9525</xdr:rowOff>
    </xdr:to>
    <xdr:pic>
      <xdr:nvPicPr>
        <xdr:cNvPr id="21" name="Picture 39" descr="http://www.saraivajur.com.br/images/transp.gif">
          <a:extLst>
            <a:ext uri="{FF2B5EF4-FFF2-40B4-BE49-F238E27FC236}">
              <a16:creationId xmlns:a16="http://schemas.microsoft.com/office/drawing/2014/main" id="{BF207D8C-63AF-47D9-94A1-8C998F9C7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181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1003898</xdr:colOff>
      <xdr:row>9</xdr:row>
      <xdr:rowOff>9525</xdr:rowOff>
    </xdr:to>
    <xdr:pic>
      <xdr:nvPicPr>
        <xdr:cNvPr id="22" name="Picture 40" descr="http://www.saraivajur.com.br/images/transp.gif">
          <a:extLst>
            <a:ext uri="{FF2B5EF4-FFF2-40B4-BE49-F238E27FC236}">
              <a16:creationId xmlns:a16="http://schemas.microsoft.com/office/drawing/2014/main" id="{206B57AA-AF6E-4676-8866-1160582DB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9</xdr:row>
      <xdr:rowOff>0</xdr:rowOff>
    </xdr:from>
    <xdr:to>
      <xdr:col>1</xdr:col>
      <xdr:colOff>75489</xdr:colOff>
      <xdr:row>9</xdr:row>
      <xdr:rowOff>9525</xdr:rowOff>
    </xdr:to>
    <xdr:pic>
      <xdr:nvPicPr>
        <xdr:cNvPr id="23" name="Picture 37" descr="http://www.saraivajur.com.br/images/transp.gif">
          <a:extLst>
            <a:ext uri="{FF2B5EF4-FFF2-40B4-BE49-F238E27FC236}">
              <a16:creationId xmlns:a16="http://schemas.microsoft.com/office/drawing/2014/main" id="{6D015318-31B3-4CAD-891C-F9ECAB00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7548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9</xdr:row>
      <xdr:rowOff>0</xdr:rowOff>
    </xdr:from>
    <xdr:to>
      <xdr:col>1</xdr:col>
      <xdr:colOff>85014</xdr:colOff>
      <xdr:row>9</xdr:row>
      <xdr:rowOff>19050</xdr:rowOff>
    </xdr:to>
    <xdr:pic>
      <xdr:nvPicPr>
        <xdr:cNvPr id="24" name="Picture 38" descr="http://www.saraivajur.com.br/images/transp.gif">
          <a:extLst>
            <a:ext uri="{FF2B5EF4-FFF2-40B4-BE49-F238E27FC236}">
              <a16:creationId xmlns:a16="http://schemas.microsoft.com/office/drawing/2014/main" id="{C63D8D4A-EE02-498C-AE5F-20AABB74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85014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60494</xdr:colOff>
      <xdr:row>9</xdr:row>
      <xdr:rowOff>9525</xdr:rowOff>
    </xdr:to>
    <xdr:pic>
      <xdr:nvPicPr>
        <xdr:cNvPr id="25" name="Picture 39" descr="http://www.saraivajur.com.br/images/transp.gif">
          <a:extLst>
            <a:ext uri="{FF2B5EF4-FFF2-40B4-BE49-F238E27FC236}">
              <a16:creationId xmlns:a16="http://schemas.microsoft.com/office/drawing/2014/main" id="{C084E875-CC4E-421A-B0EF-04072E566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049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1076450</xdr:colOff>
      <xdr:row>9</xdr:row>
      <xdr:rowOff>9525</xdr:rowOff>
    </xdr:to>
    <xdr:pic>
      <xdr:nvPicPr>
        <xdr:cNvPr id="26" name="Picture 40" descr="http://www.saraivajur.com.br/images/transp.gif">
          <a:extLst>
            <a:ext uri="{FF2B5EF4-FFF2-40B4-BE49-F238E27FC236}">
              <a16:creationId xmlns:a16="http://schemas.microsoft.com/office/drawing/2014/main" id="{E0FD9AC9-C3F7-4B53-8DF3-FF478EC0E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9525</xdr:rowOff>
    </xdr:to>
    <xdr:pic>
      <xdr:nvPicPr>
        <xdr:cNvPr id="27" name="Picture 2" descr="http://www.saraivajur.com.br/images/transp.gif">
          <a:extLst>
            <a:ext uri="{FF2B5EF4-FFF2-40B4-BE49-F238E27FC236}">
              <a16:creationId xmlns:a16="http://schemas.microsoft.com/office/drawing/2014/main" id="{ED38C034-2B93-4B0D-972F-D9EB0D4CA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6181</xdr:colOff>
      <xdr:row>9</xdr:row>
      <xdr:rowOff>9525</xdr:rowOff>
    </xdr:to>
    <xdr:pic>
      <xdr:nvPicPr>
        <xdr:cNvPr id="28" name="Picture 39" descr="http://www.saraivajur.com.br/images/transp.gif">
          <a:extLst>
            <a:ext uri="{FF2B5EF4-FFF2-40B4-BE49-F238E27FC236}">
              <a16:creationId xmlns:a16="http://schemas.microsoft.com/office/drawing/2014/main" id="{C539A6D7-1A53-49BB-94D4-BF4DE17C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181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1003898</xdr:colOff>
      <xdr:row>9</xdr:row>
      <xdr:rowOff>9525</xdr:rowOff>
    </xdr:to>
    <xdr:pic>
      <xdr:nvPicPr>
        <xdr:cNvPr id="29" name="Picture 40" descr="http://www.saraivajur.com.br/images/transp.gif">
          <a:extLst>
            <a:ext uri="{FF2B5EF4-FFF2-40B4-BE49-F238E27FC236}">
              <a16:creationId xmlns:a16="http://schemas.microsoft.com/office/drawing/2014/main" id="{9CA57000-5A87-456D-A5BA-776038763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30" name="Picture 2" descr="http://www.saraivajur.com.br/images/transp.gif">
          <a:extLst>
            <a:ext uri="{FF2B5EF4-FFF2-40B4-BE49-F238E27FC236}">
              <a16:creationId xmlns:a16="http://schemas.microsoft.com/office/drawing/2014/main" id="{C93C909E-795B-4400-9B49-0B52D81E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31" name="Picture 2" descr="http://www.saraivajur.com.br/images/transp.gif">
          <a:extLst>
            <a:ext uri="{FF2B5EF4-FFF2-40B4-BE49-F238E27FC236}">
              <a16:creationId xmlns:a16="http://schemas.microsoft.com/office/drawing/2014/main" id="{F8AAFE44-C3D7-4A8E-887E-AB76D9298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32" name="Picture 2" descr="http://www.saraivajur.com.br/images/transp.gif">
          <a:extLst>
            <a:ext uri="{FF2B5EF4-FFF2-40B4-BE49-F238E27FC236}">
              <a16:creationId xmlns:a16="http://schemas.microsoft.com/office/drawing/2014/main" id="{D953610A-4C28-421B-A839-5BD5A453D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33" name="Picture 2" descr="http://www.saraivajur.com.br/images/transp.gif">
          <a:extLst>
            <a:ext uri="{FF2B5EF4-FFF2-40B4-BE49-F238E27FC236}">
              <a16:creationId xmlns:a16="http://schemas.microsoft.com/office/drawing/2014/main" id="{AACF5347-AE76-404C-9E36-FFCE576A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34" name="Picture 2" descr="http://www.saraivajur.com.br/images/transp.gif">
          <a:extLst>
            <a:ext uri="{FF2B5EF4-FFF2-40B4-BE49-F238E27FC236}">
              <a16:creationId xmlns:a16="http://schemas.microsoft.com/office/drawing/2014/main" id="{F5B965BC-193A-4522-985F-841D3DD59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35" name="Picture 2" descr="http://www.saraivajur.com.br/images/transp.gif">
          <a:extLst>
            <a:ext uri="{FF2B5EF4-FFF2-40B4-BE49-F238E27FC236}">
              <a16:creationId xmlns:a16="http://schemas.microsoft.com/office/drawing/2014/main" id="{B1A2C7C2-EC56-45D4-9BF6-3D5E6528F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9</xdr:row>
      <xdr:rowOff>0</xdr:rowOff>
    </xdr:from>
    <xdr:to>
      <xdr:col>1</xdr:col>
      <xdr:colOff>75489</xdr:colOff>
      <xdr:row>9</xdr:row>
      <xdr:rowOff>9525</xdr:rowOff>
    </xdr:to>
    <xdr:pic>
      <xdr:nvPicPr>
        <xdr:cNvPr id="36" name="Picture 37" descr="http://www.saraivajur.com.br/images/transp.gif">
          <a:extLst>
            <a:ext uri="{FF2B5EF4-FFF2-40B4-BE49-F238E27FC236}">
              <a16:creationId xmlns:a16="http://schemas.microsoft.com/office/drawing/2014/main" id="{403D6B48-47CA-4A14-9392-CCCA7B81B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7548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9</xdr:row>
      <xdr:rowOff>0</xdr:rowOff>
    </xdr:from>
    <xdr:to>
      <xdr:col>1</xdr:col>
      <xdr:colOff>85014</xdr:colOff>
      <xdr:row>9</xdr:row>
      <xdr:rowOff>19050</xdr:rowOff>
    </xdr:to>
    <xdr:pic>
      <xdr:nvPicPr>
        <xdr:cNvPr id="37" name="Picture 38" descr="http://www.saraivajur.com.br/images/transp.gif">
          <a:extLst>
            <a:ext uri="{FF2B5EF4-FFF2-40B4-BE49-F238E27FC236}">
              <a16:creationId xmlns:a16="http://schemas.microsoft.com/office/drawing/2014/main" id="{C88336A0-02F8-44A7-ABB4-A779B4EA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85014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60494</xdr:colOff>
      <xdr:row>9</xdr:row>
      <xdr:rowOff>9525</xdr:rowOff>
    </xdr:to>
    <xdr:pic>
      <xdr:nvPicPr>
        <xdr:cNvPr id="38" name="Picture 39" descr="http://www.saraivajur.com.br/images/transp.gif">
          <a:extLst>
            <a:ext uri="{FF2B5EF4-FFF2-40B4-BE49-F238E27FC236}">
              <a16:creationId xmlns:a16="http://schemas.microsoft.com/office/drawing/2014/main" id="{F5EA4882-B66A-4742-80A8-58C25A9C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049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1076450</xdr:colOff>
      <xdr:row>9</xdr:row>
      <xdr:rowOff>9525</xdr:rowOff>
    </xdr:to>
    <xdr:pic>
      <xdr:nvPicPr>
        <xdr:cNvPr id="39" name="Picture 40" descr="http://www.saraivajur.com.br/images/transp.gif">
          <a:extLst>
            <a:ext uri="{FF2B5EF4-FFF2-40B4-BE49-F238E27FC236}">
              <a16:creationId xmlns:a16="http://schemas.microsoft.com/office/drawing/2014/main" id="{C9CDD9A7-C76F-4A09-AF59-EEE35CD12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9525</xdr:rowOff>
    </xdr:to>
    <xdr:pic>
      <xdr:nvPicPr>
        <xdr:cNvPr id="40" name="Picture 2" descr="http://www.saraivajur.com.br/images/transp.gif">
          <a:extLst>
            <a:ext uri="{FF2B5EF4-FFF2-40B4-BE49-F238E27FC236}">
              <a16:creationId xmlns:a16="http://schemas.microsoft.com/office/drawing/2014/main" id="{7C9DBC84-B852-4B1E-9026-9865627B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6181</xdr:colOff>
      <xdr:row>9</xdr:row>
      <xdr:rowOff>9525</xdr:rowOff>
    </xdr:to>
    <xdr:pic>
      <xdr:nvPicPr>
        <xdr:cNvPr id="41" name="Picture 39" descr="http://www.saraivajur.com.br/images/transp.gif">
          <a:extLst>
            <a:ext uri="{FF2B5EF4-FFF2-40B4-BE49-F238E27FC236}">
              <a16:creationId xmlns:a16="http://schemas.microsoft.com/office/drawing/2014/main" id="{6989116E-9714-40F9-B968-4742EC3B8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181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1003898</xdr:colOff>
      <xdr:row>9</xdr:row>
      <xdr:rowOff>9525</xdr:rowOff>
    </xdr:to>
    <xdr:pic>
      <xdr:nvPicPr>
        <xdr:cNvPr id="42" name="Picture 40" descr="http://www.saraivajur.com.br/images/transp.gif">
          <a:extLst>
            <a:ext uri="{FF2B5EF4-FFF2-40B4-BE49-F238E27FC236}">
              <a16:creationId xmlns:a16="http://schemas.microsoft.com/office/drawing/2014/main" id="{5E0EA5B5-A9E4-4F00-8B33-AAB097FD6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3848100</xdr:colOff>
      <xdr:row>9</xdr:row>
      <xdr:rowOff>0</xdr:rowOff>
    </xdr:from>
    <xdr:to>
      <xdr:col>1</xdr:col>
      <xdr:colOff>75489</xdr:colOff>
      <xdr:row>9</xdr:row>
      <xdr:rowOff>9525</xdr:rowOff>
    </xdr:to>
    <xdr:pic>
      <xdr:nvPicPr>
        <xdr:cNvPr id="43" name="Picture 37" descr="http://www.saraivajur.com.br/images/transp.gif">
          <a:extLst>
            <a:ext uri="{FF2B5EF4-FFF2-40B4-BE49-F238E27FC236}">
              <a16:creationId xmlns:a16="http://schemas.microsoft.com/office/drawing/2014/main" id="{8B782EF0-B881-474E-B923-DC745F906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75489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3790950</xdr:colOff>
      <xdr:row>9</xdr:row>
      <xdr:rowOff>0</xdr:rowOff>
    </xdr:from>
    <xdr:to>
      <xdr:col>1</xdr:col>
      <xdr:colOff>85014</xdr:colOff>
      <xdr:row>9</xdr:row>
      <xdr:rowOff>19050</xdr:rowOff>
    </xdr:to>
    <xdr:pic>
      <xdr:nvPicPr>
        <xdr:cNvPr id="44" name="Picture 38" descr="http://www.saraivajur.com.br/images/transp.gif">
          <a:extLst>
            <a:ext uri="{FF2B5EF4-FFF2-40B4-BE49-F238E27FC236}">
              <a16:creationId xmlns:a16="http://schemas.microsoft.com/office/drawing/2014/main" id="{9E1D6394-AA40-4B88-AB5A-083B34748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85014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60494</xdr:colOff>
      <xdr:row>9</xdr:row>
      <xdr:rowOff>9525</xdr:rowOff>
    </xdr:to>
    <xdr:pic>
      <xdr:nvPicPr>
        <xdr:cNvPr id="45" name="Picture 39" descr="http://www.saraivajur.com.br/images/transp.gif">
          <a:extLst>
            <a:ext uri="{FF2B5EF4-FFF2-40B4-BE49-F238E27FC236}">
              <a16:creationId xmlns:a16="http://schemas.microsoft.com/office/drawing/2014/main" id="{A45995D7-4DD8-4040-BDD2-A95A0E4C6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0494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1076450</xdr:colOff>
      <xdr:row>9</xdr:row>
      <xdr:rowOff>9525</xdr:rowOff>
    </xdr:to>
    <xdr:pic>
      <xdr:nvPicPr>
        <xdr:cNvPr id="46" name="Picture 40" descr="http://www.saraivajur.com.br/images/transp.gif">
          <a:extLst>
            <a:ext uri="{FF2B5EF4-FFF2-40B4-BE49-F238E27FC236}">
              <a16:creationId xmlns:a16="http://schemas.microsoft.com/office/drawing/2014/main" id="{F6D7CC5B-B375-43AD-9E62-C792DB8B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763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9525</xdr:rowOff>
    </xdr:to>
    <xdr:pic>
      <xdr:nvPicPr>
        <xdr:cNvPr id="47" name="Picture 2" descr="http://www.saraivajur.com.br/images/transp.gif">
          <a:extLst>
            <a:ext uri="{FF2B5EF4-FFF2-40B4-BE49-F238E27FC236}">
              <a16:creationId xmlns:a16="http://schemas.microsoft.com/office/drawing/2014/main" id="{1FEA5E75-BC4D-4B8A-BB48-CE3E712BE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4533900</xdr:colOff>
      <xdr:row>9</xdr:row>
      <xdr:rowOff>0</xdr:rowOff>
    </xdr:from>
    <xdr:to>
      <xdr:col>1</xdr:col>
      <xdr:colOff>6181</xdr:colOff>
      <xdr:row>9</xdr:row>
      <xdr:rowOff>9525</xdr:rowOff>
    </xdr:to>
    <xdr:pic>
      <xdr:nvPicPr>
        <xdr:cNvPr id="48" name="Picture 39" descr="http://www.saraivajur.com.br/images/transp.gif">
          <a:extLst>
            <a:ext uri="{FF2B5EF4-FFF2-40B4-BE49-F238E27FC236}">
              <a16:creationId xmlns:a16="http://schemas.microsoft.com/office/drawing/2014/main" id="{F576D1B0-C256-4984-A567-9F61641AC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552950"/>
          <a:ext cx="6181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9</xdr:row>
      <xdr:rowOff>0</xdr:rowOff>
    </xdr:from>
    <xdr:to>
      <xdr:col>0</xdr:col>
      <xdr:colOff>1003898</xdr:colOff>
      <xdr:row>9</xdr:row>
      <xdr:rowOff>9525</xdr:rowOff>
    </xdr:to>
    <xdr:pic>
      <xdr:nvPicPr>
        <xdr:cNvPr id="49" name="Picture 40" descr="http://www.saraivajur.com.br/images/transp.gif">
          <a:extLst>
            <a:ext uri="{FF2B5EF4-FFF2-40B4-BE49-F238E27FC236}">
              <a16:creationId xmlns:a16="http://schemas.microsoft.com/office/drawing/2014/main" id="{933813AE-4870-482E-AA39-8782A48A5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552950"/>
          <a:ext cx="3773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50" name="Picture 2" descr="http://www.saraivajur.com.br/images/transp.gif">
          <a:extLst>
            <a:ext uri="{FF2B5EF4-FFF2-40B4-BE49-F238E27FC236}">
              <a16:creationId xmlns:a16="http://schemas.microsoft.com/office/drawing/2014/main" id="{4D65830A-2529-4370-B5FF-95D48C2B7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51" name="Picture 2" descr="http://www.saraivajur.com.br/images/transp.gif">
          <a:extLst>
            <a:ext uri="{FF2B5EF4-FFF2-40B4-BE49-F238E27FC236}">
              <a16:creationId xmlns:a16="http://schemas.microsoft.com/office/drawing/2014/main" id="{4EC1FB11-EB62-456E-B602-D84C69C7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76200</xdr:colOff>
      <xdr:row>9</xdr:row>
      <xdr:rowOff>28575</xdr:rowOff>
    </xdr:to>
    <xdr:pic>
      <xdr:nvPicPr>
        <xdr:cNvPr id="52" name="Picture 2" descr="http://www.saraivajur.com.br/images/transp.gif">
          <a:extLst>
            <a:ext uri="{FF2B5EF4-FFF2-40B4-BE49-F238E27FC236}">
              <a16:creationId xmlns:a16="http://schemas.microsoft.com/office/drawing/2014/main" id="{F393FD81-FDEF-44DE-A752-403FB0B2A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142875</xdr:rowOff>
    </xdr:to>
    <xdr:pic>
      <xdr:nvPicPr>
        <xdr:cNvPr id="53" name="Picture 3" descr="http://www.saraivajur.com.br/images/transp.gif">
          <a:extLst>
            <a:ext uri="{FF2B5EF4-FFF2-40B4-BE49-F238E27FC236}">
              <a16:creationId xmlns:a16="http://schemas.microsoft.com/office/drawing/2014/main" id="{0C106CB6-5FD4-4A10-93B4-00FAAD17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9"/>
  <sheetViews>
    <sheetView tabSelected="1" view="pageLayout" zoomScale="60" zoomScaleNormal="91" zoomScaleSheetLayoutView="80" zoomScalePageLayoutView="60" workbookViewId="0">
      <selection activeCell="A7" sqref="A7:D7"/>
    </sheetView>
  </sheetViews>
  <sheetFormatPr defaultColWidth="0" defaultRowHeight="15" zeroHeight="1" x14ac:dyDescent="0.25"/>
  <cols>
    <col min="1" max="1" width="20.7109375" customWidth="1"/>
    <col min="2" max="2" width="29.5703125" customWidth="1"/>
    <col min="3" max="18" width="13.7109375" customWidth="1"/>
    <col min="19" max="19" width="1.5703125" customWidth="1"/>
    <col min="20" max="20" width="9.140625" hidden="1"/>
    <col min="21" max="21" width="12.85546875" hidden="1"/>
    <col min="22" max="22" width="11.85546875" hidden="1"/>
    <col min="23" max="16384" width="9.140625" hidden="1"/>
  </cols>
  <sheetData>
    <row r="1" spans="1:21" ht="24.95" customHeight="1" x14ac:dyDescent="0.25">
      <c r="A1" s="43"/>
      <c r="B1" s="44" t="s">
        <v>34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21" ht="24.95" customHeight="1" x14ac:dyDescent="0.25">
      <c r="A2" s="46"/>
      <c r="B2" s="30" t="s">
        <v>35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47"/>
    </row>
    <row r="3" spans="1:21" ht="24.95" customHeight="1" thickBot="1" x14ac:dyDescent="0.3">
      <c r="A3" s="48"/>
      <c r="B3" s="49" t="s">
        <v>33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</row>
    <row r="4" spans="1:21" ht="15" customHeight="1" thickBot="1" x14ac:dyDescent="0.3">
      <c r="A4" s="51" t="s">
        <v>36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</row>
    <row r="5" spans="1:21" ht="33" customHeight="1" thickBot="1" x14ac:dyDescent="0.3">
      <c r="A5" s="55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</row>
    <row r="6" spans="1:21" ht="24.95" customHeight="1" x14ac:dyDescent="0.25">
      <c r="A6" s="58" t="s">
        <v>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9"/>
    </row>
    <row r="7" spans="1:21" ht="60" customHeight="1" x14ac:dyDescent="0.25">
      <c r="A7" s="60" t="s">
        <v>8</v>
      </c>
      <c r="B7" s="32"/>
      <c r="C7" s="32"/>
      <c r="D7" s="32"/>
      <c r="E7" s="31" t="s">
        <v>28</v>
      </c>
      <c r="F7" s="31"/>
      <c r="G7" s="31" t="s">
        <v>29</v>
      </c>
      <c r="H7" s="31"/>
      <c r="I7" s="31" t="s">
        <v>30</v>
      </c>
      <c r="J7" s="31"/>
      <c r="K7" s="33" t="s">
        <v>31</v>
      </c>
      <c r="L7" s="34"/>
      <c r="M7" s="33" t="s">
        <v>27</v>
      </c>
      <c r="N7" s="34"/>
      <c r="O7" s="33" t="s">
        <v>26</v>
      </c>
      <c r="P7" s="34"/>
      <c r="Q7" s="33" t="s">
        <v>38</v>
      </c>
      <c r="R7" s="61"/>
    </row>
    <row r="8" spans="1:21" ht="54.95" customHeight="1" x14ac:dyDescent="0.25">
      <c r="A8" s="62" t="s">
        <v>0</v>
      </c>
      <c r="B8" s="35" t="s">
        <v>1</v>
      </c>
      <c r="C8" s="35" t="s">
        <v>2</v>
      </c>
      <c r="D8" s="36" t="s">
        <v>3</v>
      </c>
      <c r="E8" s="36" t="s">
        <v>22</v>
      </c>
      <c r="F8" s="36" t="s">
        <v>23</v>
      </c>
      <c r="G8" s="36" t="s">
        <v>22</v>
      </c>
      <c r="H8" s="36" t="s">
        <v>23</v>
      </c>
      <c r="I8" s="36" t="s">
        <v>22</v>
      </c>
      <c r="J8" s="36" t="s">
        <v>23</v>
      </c>
      <c r="K8" s="36" t="s">
        <v>22</v>
      </c>
      <c r="L8" s="36" t="s">
        <v>23</v>
      </c>
      <c r="M8" s="36" t="s">
        <v>22</v>
      </c>
      <c r="N8" s="36" t="s">
        <v>23</v>
      </c>
      <c r="O8" s="36" t="s">
        <v>22</v>
      </c>
      <c r="P8" s="36" t="s">
        <v>23</v>
      </c>
      <c r="Q8" s="36" t="s">
        <v>22</v>
      </c>
      <c r="R8" s="63" t="s">
        <v>23</v>
      </c>
      <c r="U8" s="2"/>
    </row>
    <row r="9" spans="1:21" ht="15.95" customHeight="1" x14ac:dyDescent="0.25">
      <c r="A9" s="64">
        <v>1</v>
      </c>
      <c r="B9" s="6"/>
      <c r="C9" s="7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65"/>
      <c r="U9" s="2"/>
    </row>
    <row r="10" spans="1:21" x14ac:dyDescent="0.25">
      <c r="A10" s="64">
        <v>2</v>
      </c>
      <c r="B10" s="6"/>
      <c r="C10" s="7"/>
      <c r="D10" s="8"/>
      <c r="E10" s="10"/>
      <c r="F10" s="10"/>
      <c r="G10" s="10"/>
      <c r="H10" s="10"/>
      <c r="I10" s="9"/>
      <c r="J10" s="9"/>
      <c r="K10" s="9"/>
      <c r="L10" s="9"/>
      <c r="M10" s="9"/>
      <c r="N10" s="9"/>
      <c r="O10" s="10"/>
      <c r="P10" s="10"/>
      <c r="Q10" s="10"/>
      <c r="R10" s="66"/>
      <c r="U10" s="2"/>
    </row>
    <row r="11" spans="1:21" ht="15.75" x14ac:dyDescent="0.25">
      <c r="A11" s="64">
        <v>3</v>
      </c>
      <c r="B11" s="6"/>
      <c r="C11" s="7"/>
      <c r="D11" s="11"/>
      <c r="E11" s="10"/>
      <c r="F11" s="10"/>
      <c r="G11" s="10"/>
      <c r="H11" s="10"/>
      <c r="I11" s="12"/>
      <c r="J11" s="12"/>
      <c r="K11" s="12"/>
      <c r="L11" s="12"/>
      <c r="M11" s="12"/>
      <c r="N11" s="12"/>
      <c r="O11" s="10"/>
      <c r="P11" s="10"/>
      <c r="Q11" s="10"/>
      <c r="R11" s="66"/>
      <c r="S11" s="1"/>
      <c r="T11" s="1"/>
      <c r="U11" s="2"/>
    </row>
    <row r="12" spans="1:21" ht="24.75" customHeight="1" x14ac:dyDescent="0.25">
      <c r="A12" s="67" t="s">
        <v>13</v>
      </c>
      <c r="B12" s="20"/>
      <c r="C12" s="20"/>
      <c r="D12" s="21"/>
      <c r="E12" s="37"/>
      <c r="F12" s="4">
        <f>ROUND(SUM(F9:F11),2)</f>
        <v>0</v>
      </c>
      <c r="G12" s="37"/>
      <c r="H12" s="4">
        <f>ROUND(SUM(H9:H11),2)</f>
        <v>0</v>
      </c>
      <c r="I12" s="38"/>
      <c r="J12" s="4">
        <f>ROUND(SUM(J9:J11),2)</f>
        <v>0</v>
      </c>
      <c r="K12" s="39"/>
      <c r="L12" s="4">
        <f>ROUND(SUM(L9:L11),2)</f>
        <v>0</v>
      </c>
      <c r="M12" s="38"/>
      <c r="N12" s="4">
        <f>ROUND(SUM(N9:N11),2)</f>
        <v>0</v>
      </c>
      <c r="O12" s="37"/>
      <c r="P12" s="4">
        <f>ROUND(SUM(P9:P11),2)</f>
        <v>0</v>
      </c>
      <c r="Q12" s="37"/>
      <c r="R12" s="68">
        <f>ROUND(SUM(R9:R11),2)</f>
        <v>0</v>
      </c>
      <c r="S12" s="1"/>
      <c r="T12" s="1"/>
      <c r="U12" s="2"/>
    </row>
    <row r="13" spans="1:21" ht="24.75" customHeight="1" x14ac:dyDescent="0.25">
      <c r="A13" s="69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1" t="e">
        <f>ROUND(AVERAGE(H12,J12,L12,N12,#REF!,#REF!),2)</f>
        <v>#REF!</v>
      </c>
      <c r="L13" s="42"/>
      <c r="M13" s="42"/>
      <c r="N13" s="42"/>
      <c r="O13" s="42"/>
      <c r="P13" s="42"/>
      <c r="Q13" s="42"/>
      <c r="R13" s="70"/>
      <c r="S13" s="1"/>
      <c r="T13" s="1"/>
      <c r="U13" s="2"/>
    </row>
    <row r="14" spans="1:21" ht="52.5" customHeight="1" x14ac:dyDescent="0.25">
      <c r="A14" s="71" t="s">
        <v>12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/>
    </row>
    <row r="15" spans="1:21" ht="19.5" customHeight="1" x14ac:dyDescent="0.25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6"/>
    </row>
    <row r="16" spans="1:21" ht="21.75" customHeight="1" x14ac:dyDescent="0.25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</row>
    <row r="17" spans="1:18" ht="17.25" customHeight="1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9"/>
    </row>
    <row r="18" spans="1:18" ht="132.75" customHeight="1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/>
    </row>
    <row r="19" spans="1:18" ht="82.5" customHeight="1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9"/>
    </row>
    <row r="20" spans="1:18" ht="77.25" customHeight="1" x14ac:dyDescent="0.2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</row>
    <row r="21" spans="1:18" ht="73.5" customHeight="1" x14ac:dyDescent="0.2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</row>
    <row r="22" spans="1:18" ht="15" customHeight="1" x14ac:dyDescent="0.2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</row>
    <row r="23" spans="1:18" ht="18" customHeight="1" x14ac:dyDescent="0.25">
      <c r="A23" s="89" t="s">
        <v>32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</row>
    <row r="24" spans="1:18" ht="18.75" customHeight="1" x14ac:dyDescent="0.25">
      <c r="A24" s="92" t="s">
        <v>4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4"/>
    </row>
    <row r="25" spans="1:18" ht="135" customHeight="1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4"/>
    </row>
    <row r="26" spans="1:18" ht="18.75" customHeight="1" x14ac:dyDescent="0.25">
      <c r="A26" s="89" t="s">
        <v>20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/>
    </row>
    <row r="27" spans="1:18" ht="136.5" customHeight="1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7"/>
    </row>
    <row r="28" spans="1:18" ht="17.25" customHeight="1" x14ac:dyDescent="0.25">
      <c r="A28" s="98" t="s">
        <v>5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100"/>
    </row>
    <row r="29" spans="1:18" ht="134.2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/>
    </row>
    <row r="30" spans="1:18" ht="17.25" customHeight="1" x14ac:dyDescent="0.25">
      <c r="A30" s="89" t="s">
        <v>21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1"/>
    </row>
    <row r="31" spans="1:18" ht="135.75" customHeight="1" x14ac:dyDescent="0.25">
      <c r="A31" s="101" t="s">
        <v>25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3"/>
    </row>
    <row r="32" spans="1:18" ht="18" customHeight="1" x14ac:dyDescent="0.25">
      <c r="A32" s="89" t="s">
        <v>6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1"/>
    </row>
    <row r="33" spans="1:18" ht="137.25" customHeight="1" thickBot="1" x14ac:dyDescent="0.3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6"/>
    </row>
    <row r="34" spans="1:18" x14ac:dyDescent="0.25"/>
    <row r="35" spans="1:18" x14ac:dyDescent="0.25"/>
    <row r="36" spans="1:18" x14ac:dyDescent="0.25"/>
    <row r="37" spans="1:18" x14ac:dyDescent="0.25"/>
    <row r="38" spans="1:18" x14ac:dyDescent="0.25"/>
    <row r="39" spans="1:18" x14ac:dyDescent="0.25"/>
    <row r="40" spans="1:18" x14ac:dyDescent="0.25"/>
    <row r="41" spans="1:18" x14ac:dyDescent="0.25"/>
    <row r="42" spans="1:18" x14ac:dyDescent="0.25"/>
    <row r="43" spans="1:18" x14ac:dyDescent="0.25"/>
    <row r="44" spans="1:18" x14ac:dyDescent="0.25"/>
    <row r="45" spans="1:18" x14ac:dyDescent="0.25"/>
    <row r="46" spans="1:18" x14ac:dyDescent="0.25"/>
    <row r="47" spans="1:18" x14ac:dyDescent="0.25"/>
    <row r="48" spans="1:18" x14ac:dyDescent="0.25"/>
    <row r="49" x14ac:dyDescent="0.25"/>
  </sheetData>
  <protectedRanges>
    <protectedRange sqref="C9:C10 A11:R13" name="Intervalo2"/>
    <protectedRange sqref="A7 B8:D8 B9:B10 D9:D10 A5 C1:H6 A1:B4 A6:B6" name="Intervalo1"/>
  </protectedRanges>
  <mergeCells count="30">
    <mergeCell ref="A1:A3"/>
    <mergeCell ref="A4:R4"/>
    <mergeCell ref="A5:R5"/>
    <mergeCell ref="A22:R22"/>
    <mergeCell ref="A13:J13"/>
    <mergeCell ref="B6:R6"/>
    <mergeCell ref="B1:R1"/>
    <mergeCell ref="A14:R14"/>
    <mergeCell ref="O7:P7"/>
    <mergeCell ref="Q7:R7"/>
    <mergeCell ref="A7:D7"/>
    <mergeCell ref="G7:H7"/>
    <mergeCell ref="E7:F7"/>
    <mergeCell ref="I7:J7"/>
    <mergeCell ref="A12:D12"/>
    <mergeCell ref="K7:L7"/>
    <mergeCell ref="M7:N7"/>
    <mergeCell ref="B3:R3"/>
    <mergeCell ref="B2:R2"/>
    <mergeCell ref="A27:R27"/>
    <mergeCell ref="A32:R32"/>
    <mergeCell ref="A33:R33"/>
    <mergeCell ref="A23:R23"/>
    <mergeCell ref="A24:R24"/>
    <mergeCell ref="A28:R28"/>
    <mergeCell ref="A29:R29"/>
    <mergeCell ref="A26:R26"/>
    <mergeCell ref="A30:R30"/>
    <mergeCell ref="A31:R31"/>
    <mergeCell ref="A25:R25"/>
  </mergeCells>
  <pageMargins left="0.70866141732283472" right="0.34375" top="0.74803149606299213" bottom="0.74803149606299213" header="0.31496062992125984" footer="0.31496062992125984"/>
  <pageSetup paperSize="9" scale="49" fitToHeight="0" orientation="landscape" r:id="rId1"/>
  <headerFooter>
    <oddFooter>&amp;L&amp;"-,Negrito"&amp;10FRM-EMERJ-017-36&amp;C&amp;"-,Negrito"&amp;10Rev.: 00                                                                                                   Data: 15/10/2024&amp;R&amp;P</oddFooter>
  </headerFooter>
  <rowBreaks count="1" manualBreakCount="1">
    <brk id="22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"/>
  <sheetViews>
    <sheetView zoomScale="78" zoomScaleNormal="78" workbookViewId="0">
      <selection activeCell="V16" sqref="V16"/>
    </sheetView>
  </sheetViews>
  <sheetFormatPr defaultRowHeight="15" x14ac:dyDescent="0.25"/>
  <cols>
    <col min="1" max="1" width="33.85546875" style="17" customWidth="1"/>
    <col min="2" max="2" width="19.42578125" bestFit="1" customWidth="1"/>
    <col min="3" max="3" width="15.85546875" bestFit="1" customWidth="1"/>
    <col min="4" max="8" width="12.7109375" customWidth="1"/>
    <col min="10" max="10" width="19.42578125" bestFit="1" customWidth="1"/>
    <col min="11" max="11" width="15.85546875" bestFit="1" customWidth="1"/>
    <col min="12" max="16" width="12.7109375" customWidth="1"/>
  </cols>
  <sheetData>
    <row r="1" spans="1:22" ht="57.75" customHeight="1" x14ac:dyDescent="0.25">
      <c r="A1" s="16" t="s">
        <v>9</v>
      </c>
      <c r="B1" s="3" t="s">
        <v>10</v>
      </c>
      <c r="C1" s="5" t="s">
        <v>14</v>
      </c>
      <c r="D1" s="5" t="s">
        <v>15</v>
      </c>
      <c r="E1" s="5" t="s">
        <v>16</v>
      </c>
      <c r="F1" s="5" t="s">
        <v>11</v>
      </c>
      <c r="G1" s="5" t="s">
        <v>17</v>
      </c>
      <c r="H1" s="5" t="s">
        <v>18</v>
      </c>
      <c r="I1" s="14"/>
      <c r="J1" s="3" t="s">
        <v>10</v>
      </c>
      <c r="K1" s="5" t="s">
        <v>14</v>
      </c>
      <c r="L1" s="5" t="s">
        <v>19</v>
      </c>
      <c r="M1" s="5" t="s">
        <v>16</v>
      </c>
      <c r="N1" s="5" t="s">
        <v>11</v>
      </c>
      <c r="O1" s="5" t="s">
        <v>17</v>
      </c>
      <c r="P1" s="5" t="s">
        <v>18</v>
      </c>
      <c r="Q1" s="14"/>
    </row>
    <row r="2" spans="1:22" x14ac:dyDescent="0.25">
      <c r="A2" s="23"/>
      <c r="B2" s="3"/>
      <c r="C2" s="13"/>
      <c r="D2" s="22" t="e">
        <f>ROUND(AVERAGE(C2:C9),2)</f>
        <v>#DIV/0!</v>
      </c>
      <c r="E2" s="22" t="e">
        <f>ROUND(_xlfn.STDEV.S(C2:C9),2)</f>
        <v>#DIV/0!</v>
      </c>
      <c r="F2" s="22" t="e">
        <f>ROUND(E2/D2,2)</f>
        <v>#DIV/0!</v>
      </c>
      <c r="G2" s="22" t="e">
        <f>ROUND(D2+E2,2)</f>
        <v>#DIV/0!</v>
      </c>
      <c r="H2" s="22" t="e">
        <f>ROUND(D2-E2,2)</f>
        <v>#DIV/0!</v>
      </c>
      <c r="I2" s="14"/>
      <c r="J2" s="3"/>
      <c r="K2" s="13"/>
      <c r="L2" s="24" t="e">
        <f>ROUND(AVERAGE(K2:K7),2)</f>
        <v>#DIV/0!</v>
      </c>
      <c r="M2" s="27" t="e">
        <f>ROUND(_xlfn.STDEV.S(K2:K7),2)</f>
        <v>#DIV/0!</v>
      </c>
      <c r="N2" s="24" t="e">
        <f>ROUND(M2/L2,2)</f>
        <v>#DIV/0!</v>
      </c>
      <c r="O2" s="27" t="e">
        <f>ROUND(M2+L2,2)</f>
        <v>#DIV/0!</v>
      </c>
      <c r="P2" s="27" t="e">
        <f>ROUND(L2-M2,2)</f>
        <v>#DIV/0!</v>
      </c>
      <c r="Q2" s="14"/>
    </row>
    <row r="3" spans="1:22" x14ac:dyDescent="0.25">
      <c r="A3" s="23"/>
      <c r="B3" s="3"/>
      <c r="C3" s="13"/>
      <c r="D3" s="22"/>
      <c r="E3" s="22"/>
      <c r="F3" s="22"/>
      <c r="G3" s="22"/>
      <c r="H3" s="22"/>
      <c r="I3" s="14"/>
      <c r="J3" s="5"/>
      <c r="K3" s="13"/>
      <c r="L3" s="25"/>
      <c r="M3" s="28"/>
      <c r="N3" s="25"/>
      <c r="O3" s="28"/>
      <c r="P3" s="28"/>
      <c r="Q3" s="14"/>
    </row>
    <row r="4" spans="1:22" x14ac:dyDescent="0.25">
      <c r="A4" s="23"/>
      <c r="B4" s="3"/>
      <c r="C4" s="13"/>
      <c r="D4" s="22"/>
      <c r="E4" s="22"/>
      <c r="F4" s="22"/>
      <c r="G4" s="22"/>
      <c r="H4" s="22"/>
      <c r="I4" s="14"/>
      <c r="J4" s="5"/>
      <c r="K4" s="13"/>
      <c r="L4" s="25"/>
      <c r="M4" s="28"/>
      <c r="N4" s="25"/>
      <c r="O4" s="28"/>
      <c r="P4" s="28"/>
      <c r="Q4" s="14"/>
    </row>
    <row r="5" spans="1:22" x14ac:dyDescent="0.25">
      <c r="A5" s="23"/>
      <c r="B5" s="3"/>
      <c r="C5" s="13"/>
      <c r="D5" s="22"/>
      <c r="E5" s="22"/>
      <c r="F5" s="22"/>
      <c r="G5" s="22"/>
      <c r="H5" s="22"/>
      <c r="I5" s="14"/>
      <c r="J5" s="5"/>
      <c r="K5" s="13"/>
      <c r="L5" s="25"/>
      <c r="M5" s="28"/>
      <c r="N5" s="25"/>
      <c r="O5" s="28"/>
      <c r="P5" s="28"/>
      <c r="Q5" s="14"/>
    </row>
    <row r="6" spans="1:22" x14ac:dyDescent="0.25">
      <c r="A6" s="23"/>
      <c r="B6" s="3"/>
      <c r="C6" s="13"/>
      <c r="D6" s="22"/>
      <c r="E6" s="22"/>
      <c r="F6" s="22"/>
      <c r="G6" s="22"/>
      <c r="H6" s="22"/>
      <c r="I6" s="14"/>
      <c r="J6" s="5"/>
      <c r="K6" s="13"/>
      <c r="L6" s="25"/>
      <c r="M6" s="28"/>
      <c r="N6" s="25"/>
      <c r="O6" s="28"/>
      <c r="P6" s="28"/>
      <c r="Q6" s="14"/>
    </row>
    <row r="7" spans="1:22" x14ac:dyDescent="0.25">
      <c r="A7" s="23"/>
      <c r="B7" s="3"/>
      <c r="C7" s="13"/>
      <c r="D7" s="22"/>
      <c r="E7" s="22"/>
      <c r="F7" s="22"/>
      <c r="G7" s="22"/>
      <c r="H7" s="22"/>
      <c r="I7" s="14"/>
      <c r="J7" s="5"/>
      <c r="K7" s="13"/>
      <c r="L7" s="26"/>
      <c r="M7" s="29"/>
      <c r="N7" s="26"/>
      <c r="O7" s="29"/>
      <c r="P7" s="29"/>
      <c r="Q7" s="14"/>
    </row>
    <row r="8" spans="1:22" x14ac:dyDescent="0.25">
      <c r="A8" s="23"/>
      <c r="B8" s="3"/>
      <c r="C8" s="13"/>
      <c r="D8" s="22"/>
      <c r="E8" s="22"/>
      <c r="F8" s="22"/>
      <c r="G8" s="22"/>
      <c r="H8" s="22"/>
      <c r="I8" s="14"/>
      <c r="J8" s="14"/>
      <c r="K8" s="14"/>
      <c r="L8" s="14"/>
      <c r="M8" s="14"/>
      <c r="N8" s="15"/>
      <c r="O8" s="14"/>
      <c r="P8" s="14"/>
      <c r="Q8" s="14"/>
    </row>
    <row r="9" spans="1:22" x14ac:dyDescent="0.25">
      <c r="A9" s="23"/>
      <c r="B9" s="3"/>
      <c r="C9" s="13"/>
      <c r="D9" s="22"/>
      <c r="E9" s="22"/>
      <c r="F9" s="22"/>
      <c r="G9" s="22"/>
      <c r="H9" s="22"/>
      <c r="I9" s="14"/>
      <c r="Q9" s="14"/>
    </row>
    <row r="10" spans="1:22" ht="86.25" customHeight="1" x14ac:dyDescent="0.25">
      <c r="A10" s="19" t="s">
        <v>12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8"/>
      <c r="R10" s="18"/>
      <c r="S10" s="18"/>
      <c r="T10" s="18"/>
      <c r="U10" s="18"/>
      <c r="V10" s="18"/>
    </row>
  </sheetData>
  <protectedRanges>
    <protectedRange sqref="C2 M2 O2:P2" name="Intervalo2"/>
  </protectedRanges>
  <mergeCells count="12">
    <mergeCell ref="A10:P10"/>
    <mergeCell ref="H2:H9"/>
    <mergeCell ref="A2:A9"/>
    <mergeCell ref="D2:D9"/>
    <mergeCell ref="E2:E9"/>
    <mergeCell ref="F2:F9"/>
    <mergeCell ref="G2:G9"/>
    <mergeCell ref="L2:L7"/>
    <mergeCell ref="M2:M7"/>
    <mergeCell ref="N2:N7"/>
    <mergeCell ref="O2:O7"/>
    <mergeCell ref="P2:P7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1263627-a571-4d65-817b-266ce463b7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F475051CC71B498DF74C2702B818C6" ma:contentTypeVersion="18" ma:contentTypeDescription="Crie um novo documento." ma:contentTypeScope="" ma:versionID="e0055b50294e6f1d70456d095390040b">
  <xsd:schema xmlns:xsd="http://www.w3.org/2001/XMLSchema" xmlns:xs="http://www.w3.org/2001/XMLSchema" xmlns:p="http://schemas.microsoft.com/office/2006/metadata/properties" xmlns:ns3="41263627-a571-4d65-817b-266ce463b736" xmlns:ns4="00bfe737-adfb-4ae0-96b9-20dad98bd447" targetNamespace="http://schemas.microsoft.com/office/2006/metadata/properties" ma:root="true" ma:fieldsID="ddb28ec0031bafe73c3cfa853ea7fba4" ns3:_="" ns4:_="">
    <xsd:import namespace="41263627-a571-4d65-817b-266ce463b736"/>
    <xsd:import namespace="00bfe737-adfb-4ae0-96b9-20dad98bd4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63627-a571-4d65-817b-266ce463b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fe737-adfb-4ae0-96b9-20dad98bd4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21E9C3-D3A6-41B7-80F1-596CD982A52E}">
  <ds:schemaRefs>
    <ds:schemaRef ds:uri="http://schemas.microsoft.com/office/infopath/2007/PartnerControls"/>
    <ds:schemaRef ds:uri="http://purl.org/dc/elements/1.1/"/>
    <ds:schemaRef ds:uri="41263627-a571-4d65-817b-266ce463b736"/>
    <ds:schemaRef ds:uri="http://www.w3.org/XML/1998/namespace"/>
    <ds:schemaRef ds:uri="00bfe737-adfb-4ae0-96b9-20dad98bd447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2611C9-2699-46B9-B0A9-84F86F353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263627-a571-4d65-817b-266ce463b736"/>
    <ds:schemaRef ds:uri="00bfe737-adfb-4ae0-96b9-20dad98bd4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1B374-DD40-4DE0-B84F-E122F39A80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MAPA COMP. PREÇOS</vt:lpstr>
      <vt:lpstr>MEMÓRIA DE CÁLCULO</vt:lpstr>
      <vt:lpstr>'MAPA COMP. PREÇOS'!Area_de_impressao</vt:lpstr>
      <vt:lpstr>'MEMÓRIA DE CÁLCULO'!Area_de_impressao</vt:lpstr>
    </vt:vector>
  </TitlesOfParts>
  <Company>PJERJ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 Ribeiro</dc:creator>
  <cp:lastModifiedBy>Wallace Nascimento</cp:lastModifiedBy>
  <cp:lastPrinted>2024-10-10T15:20:10Z</cp:lastPrinted>
  <dcterms:created xsi:type="dcterms:W3CDTF">2023-06-02T18:03:46Z</dcterms:created>
  <dcterms:modified xsi:type="dcterms:W3CDTF">2024-10-10T15:20:46Z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0x010100B9F475051CC71B498DF74C2702B818C6</vt:lpwstr>
  </property>
</Properties>
</file>