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4F138BBE-8910-4BBB-A16D-4F4F1960ED6B}" xr6:coauthVersionLast="36" xr6:coauthVersionMax="36" xr10:uidLastSave="{00000000-0000-0000-0000-000000000000}"/>
  <bookViews>
    <workbookView xWindow="0" yWindow="0" windowWidth="24000" windowHeight="8925" tabRatio="245" activeTab="1" xr2:uid="{00000000-000D-0000-FFFF-FFFF00000000}"/>
  </bookViews>
  <sheets>
    <sheet name="Lançar dados" sheetId="144" r:id="rId1"/>
    <sheet name="Relatório" sheetId="145" r:id="rId2"/>
  </sheets>
  <definedNames>
    <definedName name="_xlnm.Print_Area" localSheetId="1">Relatório!$C$1:$P$22</definedName>
    <definedName name="Soma_O_B" localSheetId="1">Relatório!$E$20,Relatório!$G$20</definedName>
    <definedName name="Soma_O_B">#REF!,#REF!</definedName>
  </definedNames>
  <calcPr calcId="191029"/>
</workbook>
</file>

<file path=xl/calcChain.xml><?xml version="1.0" encoding="utf-8"?>
<calcChain xmlns="http://schemas.openxmlformats.org/spreadsheetml/2006/main">
  <c r="D18" i="145" l="1"/>
  <c r="C9" i="145" l="1"/>
  <c r="K4" i="144" l="1"/>
  <c r="K5" i="144"/>
  <c r="K6" i="144"/>
  <c r="K7" i="144"/>
  <c r="K8" i="144"/>
  <c r="K9" i="144"/>
  <c r="C12" i="145"/>
  <c r="C11" i="145"/>
  <c r="C10" i="145"/>
  <c r="C8" i="145"/>
  <c r="C7" i="145"/>
  <c r="C6" i="145"/>
  <c r="D19" i="145"/>
  <c r="D20" i="145"/>
  <c r="D21" i="145"/>
  <c r="D22" i="145"/>
  <c r="D17" i="145"/>
  <c r="H17" i="145"/>
  <c r="H18" i="145"/>
  <c r="H19" i="145"/>
  <c r="H20" i="145"/>
  <c r="H21" i="145"/>
  <c r="H22" i="145"/>
  <c r="N17" i="145"/>
  <c r="N18" i="145"/>
  <c r="N19" i="145"/>
  <c r="N20" i="145"/>
  <c r="N21" i="145"/>
  <c r="N22" i="145"/>
  <c r="L17" i="145"/>
  <c r="L18" i="145"/>
  <c r="L19" i="145"/>
  <c r="L20" i="145"/>
  <c r="L21" i="145"/>
  <c r="L22" i="145"/>
  <c r="J17" i="145"/>
  <c r="J18" i="145"/>
  <c r="J19" i="145"/>
  <c r="J20" i="145"/>
  <c r="J21" i="145"/>
  <c r="J22" i="145"/>
  <c r="F17" i="145"/>
  <c r="F18" i="145"/>
  <c r="F19" i="145"/>
  <c r="F20" i="145"/>
  <c r="F21" i="145"/>
  <c r="F22" i="145"/>
  <c r="I10" i="144"/>
  <c r="L23" i="145" s="1"/>
  <c r="H10" i="144"/>
  <c r="J23" i="145" s="1"/>
  <c r="G10" i="144"/>
  <c r="H23" i="145" s="1"/>
  <c r="F10" i="144"/>
  <c r="F23" i="145" s="1"/>
  <c r="I20" i="145" l="1"/>
  <c r="E19" i="145"/>
  <c r="E21" i="145"/>
  <c r="G18" i="145"/>
  <c r="G17" i="145"/>
  <c r="J10" i="144"/>
  <c r="N23" i="145" s="1"/>
  <c r="G22" i="145"/>
  <c r="E22" i="145" l="1"/>
  <c r="K17" i="145"/>
  <c r="I17" i="145"/>
  <c r="E17" i="145"/>
  <c r="E20" i="145"/>
  <c r="G19" i="145"/>
  <c r="I21" i="145"/>
  <c r="I18" i="145"/>
  <c r="K21" i="145"/>
  <c r="G20" i="145"/>
  <c r="K18" i="145"/>
  <c r="M22" i="145"/>
  <c r="M20" i="145"/>
  <c r="K20" i="145"/>
  <c r="M19" i="145"/>
  <c r="K22" i="145"/>
  <c r="E18" i="145"/>
  <c r="I22" i="145"/>
  <c r="M21" i="145"/>
  <c r="G21" i="145"/>
  <c r="M18" i="145"/>
  <c r="I19" i="145"/>
  <c r="K19" i="145"/>
  <c r="K10" i="144"/>
  <c r="M17" i="145"/>
  <c r="K23" i="145" l="1"/>
  <c r="I23" i="145"/>
  <c r="G23" i="145"/>
  <c r="E23" i="145"/>
  <c r="M23" i="145"/>
  <c r="C10" i="144" l="1"/>
</calcChain>
</file>

<file path=xl/sharedStrings.xml><?xml version="1.0" encoding="utf-8"?>
<sst xmlns="http://schemas.openxmlformats.org/spreadsheetml/2006/main" count="43" uniqueCount="36">
  <si>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</si>
  <si>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</si>
  <si>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</si>
  <si>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</si>
  <si>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</si>
  <si>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</si>
  <si>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</si>
  <si>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</si>
  <si>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</si>
  <si>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</si>
  <si>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</si>
  <si>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</si>
  <si>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</si>
  <si>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</si>
  <si>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</si>
  <si>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</si>
  <si>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</si>
  <si>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</si>
  <si>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</si>
  <si>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</si>
  <si>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</si>
  <si>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</si>
  <si>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</si>
  <si>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</si>
  <si>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</si>
  <si>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</si>
  <si>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</si>
  <si>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Dedicação e clareza do(s) professor(es) na abordagem do tema de aula.</t>
  </si>
  <si>
    <t>Adequação do conteúdo programático à carga horária.</t>
  </si>
  <si>
    <t>Infraestrutura da Escola (instalações, recursos audiovisuais e serviços de apoio).</t>
  </si>
  <si>
    <t>Contribuição do curso para o aprimoramento profissional.</t>
  </si>
  <si>
    <t>O atendimento prestado pelos funcionários da Escola (cordialidade).</t>
  </si>
  <si>
    <t>Indicadores</t>
  </si>
  <si>
    <t>Porcentagem</t>
  </si>
  <si>
    <t>Recursos didáticos  e pedagogicos: exercícios, estudo  de casos concretos  e do  material de apoio  utilizado.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</si>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</sst>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5" fillId="0" borderId="0" xfId="0" applyFont="1"/>
    <xf numFmtId="10" fontId="6" fillId="11" borderId="0" xfId="1" applyNumberFormat="1" applyFont="1" applyFill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10" borderId="2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3" fillId="2" borderId="0" xfId="0" applyFont="1" applyFill="1"/>
    <xf numFmtId="0" fontId="12" fillId="0" borderId="0" xfId="0" applyFont="1"/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0" fontId="9" fillId="6" borderId="5" xfId="1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0" fontId="9" fillId="7" borderId="5" xfId="1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0" fontId="9" fillId="8" borderId="5" xfId="1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10" fontId="9" fillId="9" borderId="5" xfId="1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10" fontId="11" fillId="6" borderId="1" xfId="1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0" fontId="11" fillId="5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0" fontId="11" fillId="8" borderId="1" xfId="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0" fontId="11" fillId="9" borderId="1" xfId="1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10" fontId="11" fillId="6" borderId="7" xfId="1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10" fontId="11" fillId="7" borderId="7" xfId="1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5" borderId="7" xfId="1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0" fontId="11" fillId="8" borderId="7" xfId="1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10" fontId="11" fillId="9" borderId="7" xfId="1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Lan&#231;ar dad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10</xdr:row>
      <xdr:rowOff>209550</xdr:rowOff>
    </xdr:from>
    <xdr:to>
      <xdr:col>2</xdr:col>
      <xdr:colOff>981075</xdr:colOff>
      <xdr:row>13</xdr:row>
      <xdr:rowOff>57150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1924050" y="3076575"/>
          <a:ext cx="2028825" cy="590550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5</xdr:row>
      <xdr:rowOff>0</xdr:rowOff>
    </xdr:from>
    <xdr:to>
      <xdr:col>14</xdr:col>
      <xdr:colOff>19050</xdr:colOff>
      <xdr:row>12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4762499" y="1238250"/>
          <a:ext cx="17411701" cy="360045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1</xdr:col>
      <xdr:colOff>95251</xdr:colOff>
      <xdr:row>2</xdr:row>
      <xdr:rowOff>148166</xdr:rowOff>
    </xdr:from>
    <xdr:to>
      <xdr:col>1</xdr:col>
      <xdr:colOff>518584</xdr:colOff>
      <xdr:row>12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127001</xdr:colOff>
      <xdr:row>5</xdr:row>
      <xdr:rowOff>0</xdr:rowOff>
    </xdr:from>
    <xdr:to>
      <xdr:col>1</xdr:col>
      <xdr:colOff>487001</xdr:colOff>
      <xdr:row>5</xdr:row>
      <xdr:rowOff>360000</xdr:rowOff>
    </xdr:to>
    <xdr:pic>
      <xdr:nvPicPr>
        <xdr:cNvPr id="13" name="Gráfico 1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10" totalsRowCount="1" headerRowDxfId="36" dataDxfId="35" totalsRowDxfId="34">
  <autoFilter ref="E3:K9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E4:J9">
    <sortCondition ref="E4:E9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D16:N23" totalsRowShown="0" headerRowDxfId="15" dataDxfId="13" headerRowBorderDxfId="14" tableBorderDxfId="12" totalsRowBorderDxfId="11">
  <autoFilter ref="D16:N23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Porcentagem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L18"/>
  <sheetViews>
    <sheetView showGridLines="0" view="pageLayout" zoomScaleNormal="100" workbookViewId="0">
      <selection activeCell="A17" sqref="A17:XFD1048576"/>
    </sheetView>
  </sheetViews>
  <sheetFormatPr defaultColWidth="0" defaultRowHeight="12.75" zeroHeight="1" x14ac:dyDescent="0.2"/>
  <cols>
    <col min="1" max="1" width="3" customWidth="1"/>
    <col min="2" max="2" width="20.7109375" customWidth="1"/>
    <col min="3" max="3" width="18.7109375" customWidth="1"/>
    <col min="4" max="4" width="1.7109375" customWidth="1"/>
    <col min="5" max="5" width="42.28515625" customWidth="1"/>
    <col min="6" max="11" width="8.7109375" customWidth="1"/>
    <col min="12" max="12" width="1.140625" customWidth="1"/>
    <col min="13" max="16384" width="9.140625" hidden="1"/>
  </cols>
  <sheetData>
    <row r="1" spans="2:11" x14ac:dyDescent="0.2"/>
    <row r="2" spans="2:11" ht="30" customHeight="1" x14ac:dyDescent="0.2"/>
    <row r="3" spans="2:11" ht="45" x14ac:dyDescent="0.25">
      <c r="B3" s="24" t="s">
        <v>8</v>
      </c>
      <c r="C3" s="24" t="s">
        <v>13</v>
      </c>
      <c r="D3" s="19"/>
      <c r="E3" s="22" t="s">
        <v>15</v>
      </c>
      <c r="F3" s="23" t="s">
        <v>0</v>
      </c>
      <c r="G3" s="23" t="s">
        <v>1</v>
      </c>
      <c r="H3" s="23" t="s">
        <v>2</v>
      </c>
      <c r="I3" s="23" t="s">
        <v>3</v>
      </c>
      <c r="J3" s="23" t="s">
        <v>4</v>
      </c>
      <c r="K3" s="22" t="s">
        <v>26</v>
      </c>
    </row>
    <row r="4" spans="2:11" s="18" customFormat="1" ht="39.950000000000003" customHeight="1" x14ac:dyDescent="0.2">
      <c r="B4" s="16" t="s">
        <v>10</v>
      </c>
      <c r="C4" s="15"/>
      <c r="D4" s="17"/>
      <c r="E4" s="17" t="s">
        <v>28</v>
      </c>
      <c r="F4" s="17"/>
      <c r="G4" s="17"/>
      <c r="H4" s="17"/>
      <c r="I4" s="17"/>
      <c r="J4" s="17"/>
      <c r="K4" s="20">
        <f>SUM(Tabela6[[#This Row],[Ótimo]:[Péssimo]])</f>
        <v>0</v>
      </c>
    </row>
    <row r="5" spans="2:11" s="18" customFormat="1" ht="39.950000000000003" customHeight="1" x14ac:dyDescent="0.2">
      <c r="B5" s="16" t="s">
        <v>11</v>
      </c>
      <c r="C5" s="16"/>
      <c r="D5" s="17"/>
      <c r="E5" s="17" t="s">
        <v>34</v>
      </c>
      <c r="F5" s="17"/>
      <c r="G5" s="17"/>
      <c r="H5" s="17"/>
      <c r="I5" s="17"/>
      <c r="J5" s="17"/>
      <c r="K5" s="20">
        <f>SUM(Tabela6[[#This Row],[Ótimo]:[Péssimo]])</f>
        <v>0</v>
      </c>
    </row>
    <row r="6" spans="2:11" s="18" customFormat="1" ht="39.950000000000003" customHeight="1" x14ac:dyDescent="0.2">
      <c r="B6" s="16" t="s">
        <v>12</v>
      </c>
      <c r="C6" s="16"/>
      <c r="D6" s="17"/>
      <c r="E6" s="17" t="s">
        <v>27</v>
      </c>
      <c r="F6" s="17"/>
      <c r="G6" s="17"/>
      <c r="H6" s="17"/>
      <c r="I6" s="17"/>
      <c r="J6" s="17"/>
      <c r="K6" s="20">
        <f>SUM(Tabela6[[#This Row],[Ótimo]:[Péssimo]])</f>
        <v>0</v>
      </c>
    </row>
    <row r="7" spans="2:11" s="18" customFormat="1" ht="39.950000000000003" customHeight="1" x14ac:dyDescent="0.2">
      <c r="B7" s="16" t="s">
        <v>13</v>
      </c>
      <c r="C7" s="16"/>
      <c r="D7" s="17"/>
      <c r="E7" s="17" t="s">
        <v>29</v>
      </c>
      <c r="F7" s="17"/>
      <c r="G7" s="17"/>
      <c r="H7" s="17"/>
      <c r="I7" s="17"/>
      <c r="J7" s="17"/>
      <c r="K7" s="20">
        <f>SUM(Tabela6[[#This Row],[Ótimo]:[Péssimo]])</f>
        <v>0</v>
      </c>
    </row>
    <row r="8" spans="2:11" s="18" customFormat="1" ht="39.950000000000003" customHeight="1" x14ac:dyDescent="0.2">
      <c r="B8" s="16" t="s">
        <v>6</v>
      </c>
      <c r="C8" s="16"/>
      <c r="D8" s="17"/>
      <c r="E8" s="17" t="s">
        <v>30</v>
      </c>
      <c r="F8" s="17"/>
      <c r="G8" s="17"/>
      <c r="H8" s="17"/>
      <c r="I8" s="17"/>
      <c r="J8" s="17"/>
      <c r="K8" s="20">
        <f>SUM(Tabela6[[#This Row],[Ótimo]:[Péssimo]])</f>
        <v>0</v>
      </c>
    </row>
    <row r="9" spans="2:11" s="18" customFormat="1" ht="39.950000000000003" customHeight="1" x14ac:dyDescent="0.2">
      <c r="B9" s="16" t="s">
        <v>7</v>
      </c>
      <c r="C9" s="16"/>
      <c r="D9" s="17"/>
      <c r="E9" s="17" t="s">
        <v>31</v>
      </c>
      <c r="F9" s="17"/>
      <c r="G9" s="17"/>
      <c r="H9" s="17"/>
      <c r="I9" s="17"/>
      <c r="J9" s="17"/>
      <c r="K9" s="20">
        <f>SUM(Tabela6[[#This Row],[Ótimo]:[Péssimo]])</f>
        <v>0</v>
      </c>
    </row>
    <row r="10" spans="2:11" ht="39.950000000000003" customHeight="1" x14ac:dyDescent="0.2">
      <c r="B10" s="25" t="s">
        <v>9</v>
      </c>
      <c r="C10" s="3" t="e">
        <f>SUM(Relatório!E23,Relatório!G23)</f>
        <v>#DIV/0!</v>
      </c>
      <c r="D10" s="2"/>
      <c r="E10" s="2" t="s">
        <v>14</v>
      </c>
      <c r="F10" s="21">
        <f>SUBTOTAL(109,Tabela6[Ótimo])</f>
        <v>0</v>
      </c>
      <c r="G10" s="21">
        <f>SUBTOTAL(109,Tabela6[Bom])</f>
        <v>0</v>
      </c>
      <c r="H10" s="21">
        <f>SUBTOTAL(109,Tabela6[Regular])</f>
        <v>0</v>
      </c>
      <c r="I10" s="21">
        <f>SUBTOTAL(109,Tabela6[Ruim])</f>
        <v>0</v>
      </c>
      <c r="J10" s="21">
        <f>SUBTOTAL(109,Tabela6[Péssimo])</f>
        <v>0</v>
      </c>
      <c r="K10" s="21">
        <f>SUBTOTAL(109,Tabela6[Total por docente])</f>
        <v>0</v>
      </c>
    </row>
    <row r="11" spans="2:11" ht="20.100000000000001" customHeight="1" x14ac:dyDescent="0.2"/>
    <row r="12" spans="2:11" ht="20.100000000000001" customHeight="1" x14ac:dyDescent="0.2"/>
    <row r="13" spans="2:11" ht="20.100000000000001" customHeight="1" x14ac:dyDescent="0.2"/>
    <row r="14" spans="2:11" ht="20.100000000000001" customHeight="1" x14ac:dyDescent="0.2"/>
    <row r="15" spans="2:11" ht="20.100000000000001" customHeight="1" x14ac:dyDescent="0.2"/>
    <row r="16" spans="2:11" ht="20.100000000000001" customHeight="1" x14ac:dyDescent="0.2"/>
    <row r="17" ht="20.100000000000001" hidden="1" customHeight="1" x14ac:dyDescent="0.2"/>
    <row r="18" ht="20.100000000000001" hidden="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2" type="noConversion"/>
  <pageMargins left="0.511811024" right="0.34375" top="0.78740157499999996" bottom="0.78740157499999996" header="0.31496062000000002" footer="0.31496062000000002"/>
  <pageSetup paperSize="9" orientation="landscape" r:id="rId1"/>
  <headerFooter>
    <oddFooter>&amp;LFRM-EMERJ-039-10&amp;CREV.:01                                                                                                                               DATA: 15/10/2024&amp;R&amp;N/&amp;N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A1:O173"/>
  <sheetViews>
    <sheetView showGridLines="0" tabSelected="1" view="pageLayout" zoomScale="50" zoomScaleNormal="60" zoomScalePageLayoutView="50" workbookViewId="0">
      <selection activeCell="C5" sqref="C5:N5"/>
    </sheetView>
  </sheetViews>
  <sheetFormatPr defaultColWidth="0" defaultRowHeight="18.75" zeroHeight="1" x14ac:dyDescent="0.3"/>
  <cols>
    <col min="1" max="1" width="22.42578125" customWidth="1"/>
    <col min="2" max="2" width="9.140625" customWidth="1"/>
    <col min="3" max="3" width="35.7109375" style="8" customWidth="1"/>
    <col min="4" max="4" width="90.7109375" style="4" customWidth="1"/>
    <col min="5" max="14" width="15.7109375" style="4" customWidth="1"/>
    <col min="15" max="15" width="8" customWidth="1"/>
    <col min="16" max="16384" width="9.140625" hidden="1"/>
  </cols>
  <sheetData>
    <row r="1" spans="3:14" s="1" customFormat="1" ht="3" customHeight="1" x14ac:dyDescent="0.3">
      <c r="C1" s="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3:14" x14ac:dyDescent="0.3"/>
    <row r="3" spans="3:14" x14ac:dyDescent="0.3"/>
    <row r="4" spans="3:14" ht="25.5" customHeight="1" x14ac:dyDescent="0.2">
      <c r="C4" s="63" t="s">
        <v>35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3:14" s="5" customFormat="1" ht="30" customHeight="1" x14ac:dyDescent="0.2">
      <c r="C5" s="57" t="s">
        <v>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3:14" ht="39.950000000000003" customHeight="1" x14ac:dyDescent="0.25">
      <c r="C6" s="9" t="str">
        <f>'Lançar dados'!B4</f>
        <v>Data da aula</v>
      </c>
    </row>
    <row r="7" spans="3:14" ht="39.950000000000003" customHeight="1" x14ac:dyDescent="0.25">
      <c r="C7" s="9" t="str">
        <f>'Lançar dados'!B5</f>
        <v>Curso</v>
      </c>
      <c r="D7" s="14"/>
    </row>
    <row r="8" spans="3:14" ht="39.950000000000003" customHeight="1" x14ac:dyDescent="0.25">
      <c r="C8" s="9" t="str">
        <f>'Lançar dados'!B6</f>
        <v>Módulo</v>
      </c>
    </row>
    <row r="9" spans="3:14" ht="39.950000000000003" customHeight="1" x14ac:dyDescent="0.25">
      <c r="C9" s="9" t="str">
        <f>'Lançar dados'!B7</f>
        <v>Aula</v>
      </c>
    </row>
    <row r="10" spans="3:14" ht="39.950000000000003" customHeight="1" x14ac:dyDescent="0.25">
      <c r="C10" s="9" t="str">
        <f>'Lançar dados'!B8</f>
        <v>Total de Respostas</v>
      </c>
    </row>
    <row r="11" spans="3:14" ht="39.950000000000003" customHeight="1" x14ac:dyDescent="0.25">
      <c r="C11" s="9" t="str">
        <f>'Lançar dados'!B9</f>
        <v>Total de alunos</v>
      </c>
    </row>
    <row r="12" spans="3:14" ht="39.950000000000003" customHeight="1" x14ac:dyDescent="0.25">
      <c r="C12" s="9" t="str">
        <f>'Lançar dados'!B10</f>
        <v>Resultado O + B</v>
      </c>
    </row>
    <row r="13" spans="3:14" ht="39" customHeight="1" x14ac:dyDescent="0.3"/>
    <row r="14" spans="3:14" ht="31.5" customHeight="1" x14ac:dyDescent="0.3"/>
    <row r="15" spans="3:14" s="6" customFormat="1" ht="39.950000000000003" customHeight="1" x14ac:dyDescent="0.2">
      <c r="C15" s="10"/>
      <c r="D15" s="26" t="s">
        <v>32</v>
      </c>
      <c r="E15" s="58" t="s">
        <v>0</v>
      </c>
      <c r="F15" s="58"/>
      <c r="G15" s="59" t="s">
        <v>1</v>
      </c>
      <c r="H15" s="59"/>
      <c r="I15" s="60" t="s">
        <v>2</v>
      </c>
      <c r="J15" s="60"/>
      <c r="K15" s="61" t="s">
        <v>3</v>
      </c>
      <c r="L15" s="61"/>
      <c r="M15" s="62" t="s">
        <v>4</v>
      </c>
      <c r="N15" s="62"/>
    </row>
    <row r="16" spans="3:14" ht="50.1" customHeight="1" x14ac:dyDescent="0.3">
      <c r="D16" s="12" t="s">
        <v>33</v>
      </c>
      <c r="E16" s="27" t="s">
        <v>16</v>
      </c>
      <c r="F16" s="28" t="s">
        <v>17</v>
      </c>
      <c r="G16" s="29" t="s">
        <v>18</v>
      </c>
      <c r="H16" s="30" t="s">
        <v>19</v>
      </c>
      <c r="I16" s="31" t="s">
        <v>20</v>
      </c>
      <c r="J16" s="32" t="s">
        <v>21</v>
      </c>
      <c r="K16" s="33" t="s">
        <v>22</v>
      </c>
      <c r="L16" s="34" t="s">
        <v>23</v>
      </c>
      <c r="M16" s="35" t="s">
        <v>24</v>
      </c>
      <c r="N16" s="36" t="s">
        <v>25</v>
      </c>
    </row>
    <row r="17" spans="4:14" ht="50.1" customHeight="1" x14ac:dyDescent="0.3">
      <c r="D17" s="11" t="str">
        <f>'Lançar dados'!E4</f>
        <v>Adequação do conteúdo programático à carga horária.</v>
      </c>
      <c r="E17" s="37" t="e">
        <f>Tabela11[[#This Row],[Ótimo nº]]/'Lançar dados'!K4</f>
        <v>#DIV/0!</v>
      </c>
      <c r="F17" s="38">
        <f>'Lançar dados'!F4</f>
        <v>0</v>
      </c>
      <c r="G17" s="39" t="e">
        <f>Tabela11[[#This Row],[Bom nº]]/'Lançar dados'!K4</f>
        <v>#DIV/0!</v>
      </c>
      <c r="H17" s="40">
        <f>'Lançar dados'!G4</f>
        <v>0</v>
      </c>
      <c r="I17" s="41" t="e">
        <f>Tabela11[[#This Row],[Regular nº]]/'Lançar dados'!K4</f>
        <v>#DIV/0!</v>
      </c>
      <c r="J17" s="42">
        <f>'Lançar dados'!H4</f>
        <v>0</v>
      </c>
      <c r="K17" s="43" t="e">
        <f>Tabela11[[#This Row],[Ruim nº]]/'Lançar dados'!K4</f>
        <v>#DIV/0!</v>
      </c>
      <c r="L17" s="44">
        <f>'Lançar dados'!I4</f>
        <v>0</v>
      </c>
      <c r="M17" s="45" t="e">
        <f>Tabela11[[#This Row],[Péssimo n°]]/'Lançar dados'!K4</f>
        <v>#DIV/0!</v>
      </c>
      <c r="N17" s="46">
        <f>'Lançar dados'!J4</f>
        <v>0</v>
      </c>
    </row>
    <row r="18" spans="4:14" ht="50.1" customHeight="1" x14ac:dyDescent="0.3">
      <c r="D18" s="11" t="str">
        <f>'Lançar dados'!E5</f>
        <v>Recursos didáticos  e pedagogicos: exercícios, estudo  de casos concretos  e do  material de apoio  utilizado.</v>
      </c>
      <c r="E18" s="37" t="e">
        <f>Tabela11[[#This Row],[Ótimo nº]]/'Lançar dados'!K5</f>
        <v>#DIV/0!</v>
      </c>
      <c r="F18" s="38">
        <f>'Lançar dados'!F5</f>
        <v>0</v>
      </c>
      <c r="G18" s="39" t="e">
        <f>Tabela11[[#This Row],[Bom nº]]/'Lançar dados'!K5</f>
        <v>#DIV/0!</v>
      </c>
      <c r="H18" s="40">
        <f>'Lançar dados'!G5</f>
        <v>0</v>
      </c>
      <c r="I18" s="41" t="e">
        <f>Tabela11[[#This Row],[Regular nº]]/'Lançar dados'!K5</f>
        <v>#DIV/0!</v>
      </c>
      <c r="J18" s="42">
        <f>'Lançar dados'!H5</f>
        <v>0</v>
      </c>
      <c r="K18" s="43" t="e">
        <f>Tabela11[[#This Row],[Ruim nº]]/'Lançar dados'!K5</f>
        <v>#DIV/0!</v>
      </c>
      <c r="L18" s="44">
        <f>'Lançar dados'!I5</f>
        <v>0</v>
      </c>
      <c r="M18" s="45" t="e">
        <f>Tabela11[[#This Row],[Péssimo n°]]/'Lançar dados'!K5</f>
        <v>#DIV/0!</v>
      </c>
      <c r="N18" s="46">
        <f>'Lançar dados'!J5</f>
        <v>0</v>
      </c>
    </row>
    <row r="19" spans="4:14" ht="50.1" customHeight="1" x14ac:dyDescent="0.3">
      <c r="D19" s="11" t="str">
        <f>'Lançar dados'!E6</f>
        <v>Dedicação e clareza do(s) professor(es) na abordagem do tema de aula.</v>
      </c>
      <c r="E19" s="37" t="e">
        <f>Tabela11[[#This Row],[Ótimo nº]]/'Lançar dados'!K6</f>
        <v>#DIV/0!</v>
      </c>
      <c r="F19" s="38">
        <f>'Lançar dados'!F6</f>
        <v>0</v>
      </c>
      <c r="G19" s="39" t="e">
        <f>Tabela11[[#This Row],[Bom nº]]/'Lançar dados'!K6</f>
        <v>#DIV/0!</v>
      </c>
      <c r="H19" s="40">
        <f>'Lançar dados'!G6</f>
        <v>0</v>
      </c>
      <c r="I19" s="41" t="e">
        <f>Tabela11[[#This Row],[Regular nº]]/'Lançar dados'!K6</f>
        <v>#DIV/0!</v>
      </c>
      <c r="J19" s="42">
        <f>'Lançar dados'!H6</f>
        <v>0</v>
      </c>
      <c r="K19" s="43" t="e">
        <f>Tabela11[[#This Row],[Ruim nº]]/'Lançar dados'!K6</f>
        <v>#DIV/0!</v>
      </c>
      <c r="L19" s="44">
        <f>'Lançar dados'!I6</f>
        <v>0</v>
      </c>
      <c r="M19" s="45" t="e">
        <f>Tabela11[[#This Row],[Péssimo n°]]/'Lançar dados'!K6</f>
        <v>#DIV/0!</v>
      </c>
      <c r="N19" s="46">
        <f>'Lançar dados'!J6</f>
        <v>0</v>
      </c>
    </row>
    <row r="20" spans="4:14" ht="50.1" customHeight="1" x14ac:dyDescent="0.3">
      <c r="D20" s="11" t="str">
        <f>'Lançar dados'!E7</f>
        <v>Infraestrutura da Escola (instalações, recursos audiovisuais e serviços de apoio).</v>
      </c>
      <c r="E20" s="37" t="e">
        <f>Tabela11[[#This Row],[Ótimo nº]]/'Lançar dados'!K7</f>
        <v>#DIV/0!</v>
      </c>
      <c r="F20" s="38">
        <f>'Lançar dados'!F7</f>
        <v>0</v>
      </c>
      <c r="G20" s="39" t="e">
        <f>Tabela11[[#This Row],[Bom nº]]/'Lançar dados'!K7</f>
        <v>#DIV/0!</v>
      </c>
      <c r="H20" s="40">
        <f>'Lançar dados'!G7</f>
        <v>0</v>
      </c>
      <c r="I20" s="41" t="e">
        <f>Tabela11[[#This Row],[Regular nº]]/'Lançar dados'!K7</f>
        <v>#DIV/0!</v>
      </c>
      <c r="J20" s="42">
        <f>'Lançar dados'!H7</f>
        <v>0</v>
      </c>
      <c r="K20" s="43" t="e">
        <f>Tabela11[[#This Row],[Ruim nº]]/'Lançar dados'!K7</f>
        <v>#DIV/0!</v>
      </c>
      <c r="L20" s="44">
        <f>'Lançar dados'!I7</f>
        <v>0</v>
      </c>
      <c r="M20" s="45" t="e">
        <f>Tabela11[[#This Row],[Péssimo n°]]/'Lançar dados'!K7</f>
        <v>#DIV/0!</v>
      </c>
      <c r="N20" s="46">
        <f>'Lançar dados'!J7</f>
        <v>0</v>
      </c>
    </row>
    <row r="21" spans="4:14" ht="50.1" customHeight="1" x14ac:dyDescent="0.3">
      <c r="D21" s="11" t="str">
        <f>'Lançar dados'!E8</f>
        <v>Contribuição do curso para o aprimoramento profissional.</v>
      </c>
      <c r="E21" s="37" t="e">
        <f>Tabela11[[#This Row],[Ótimo nº]]/'Lançar dados'!K8</f>
        <v>#DIV/0!</v>
      </c>
      <c r="F21" s="38">
        <f>'Lançar dados'!F8</f>
        <v>0</v>
      </c>
      <c r="G21" s="39" t="e">
        <f>Tabela11[[#This Row],[Bom nº]]/'Lançar dados'!K8</f>
        <v>#DIV/0!</v>
      </c>
      <c r="H21" s="40">
        <f>'Lançar dados'!G8</f>
        <v>0</v>
      </c>
      <c r="I21" s="41" t="e">
        <f>Tabela11[[#This Row],[Regular nº]]/'Lançar dados'!K8</f>
        <v>#DIV/0!</v>
      </c>
      <c r="J21" s="42">
        <f>'Lançar dados'!H8</f>
        <v>0</v>
      </c>
      <c r="K21" s="43" t="e">
        <f>Tabela11[[#This Row],[Ruim nº]]/'Lançar dados'!K8</f>
        <v>#DIV/0!</v>
      </c>
      <c r="L21" s="44">
        <f>'Lançar dados'!I8</f>
        <v>0</v>
      </c>
      <c r="M21" s="45" t="e">
        <f>Tabela11[[#This Row],[Péssimo n°]]/'Lançar dados'!K8</f>
        <v>#DIV/0!</v>
      </c>
      <c r="N21" s="46">
        <f>'Lançar dados'!J8</f>
        <v>0</v>
      </c>
    </row>
    <row r="22" spans="4:14" ht="50.1" customHeight="1" x14ac:dyDescent="0.3">
      <c r="D22" s="11" t="str">
        <f>'Lançar dados'!E9</f>
        <v>O atendimento prestado pelos funcionários da Escola (cordialidade).</v>
      </c>
      <c r="E22" s="37" t="e">
        <f>Tabela11[[#This Row],[Ótimo nº]]/'Lançar dados'!K9</f>
        <v>#DIV/0!</v>
      </c>
      <c r="F22" s="38">
        <f>'Lançar dados'!F9</f>
        <v>0</v>
      </c>
      <c r="G22" s="39" t="e">
        <f>Tabela11[[#This Row],[Bom nº]]/'Lançar dados'!K9</f>
        <v>#DIV/0!</v>
      </c>
      <c r="H22" s="40">
        <f>'Lançar dados'!G9</f>
        <v>0</v>
      </c>
      <c r="I22" s="41" t="e">
        <f>Tabela11[[#This Row],[Regular nº]]/'Lançar dados'!K9</f>
        <v>#DIV/0!</v>
      </c>
      <c r="J22" s="42">
        <f>'Lançar dados'!H9</f>
        <v>0</v>
      </c>
      <c r="K22" s="43" t="e">
        <f>Tabela11[[#This Row],[Ruim nº]]/'Lançar dados'!K9</f>
        <v>#DIV/0!</v>
      </c>
      <c r="L22" s="44">
        <f>'Lançar dados'!I9</f>
        <v>0</v>
      </c>
      <c r="M22" s="45" t="e">
        <f>Tabela11[[#This Row],[Péssimo n°]]/'Lançar dados'!K9</f>
        <v>#DIV/0!</v>
      </c>
      <c r="N22" s="46">
        <f>'Lançar dados'!J9</f>
        <v>0</v>
      </c>
    </row>
    <row r="23" spans="4:14" ht="50.1" customHeight="1" x14ac:dyDescent="0.3">
      <c r="D23" s="11" t="s">
        <v>5</v>
      </c>
      <c r="E23" s="47" t="e">
        <f>Tabela11[[#This Row],[Ótimo nº]]/'Lançar dados'!K10</f>
        <v>#DIV/0!</v>
      </c>
      <c r="F23" s="48">
        <f>'Lançar dados'!F10</f>
        <v>0</v>
      </c>
      <c r="G23" s="49" t="e">
        <f>Tabela11[[#This Row],[Bom nº]]/'Lançar dados'!K10</f>
        <v>#DIV/0!</v>
      </c>
      <c r="H23" s="50">
        <f>'Lançar dados'!G10</f>
        <v>0</v>
      </c>
      <c r="I23" s="51" t="e">
        <f>Tabela11[[#This Row],[Regular nº]]/'Lançar dados'!K10</f>
        <v>#DIV/0!</v>
      </c>
      <c r="J23" s="52">
        <f>'Lançar dados'!H10</f>
        <v>0</v>
      </c>
      <c r="K23" s="53" t="e">
        <f>Tabela11[[#This Row],[Ruim nº]]/'Lançar dados'!K10</f>
        <v>#DIV/0!</v>
      </c>
      <c r="L23" s="54">
        <f>'Lançar dados'!I10</f>
        <v>0</v>
      </c>
      <c r="M23" s="55" t="e">
        <f>Tabela11[[#This Row],[Péssimo n°]]/'Lançar dados'!K10</f>
        <v>#DIV/0!</v>
      </c>
      <c r="N23" s="56">
        <f>'Lançar dados'!J10</f>
        <v>0</v>
      </c>
    </row>
    <row r="24" spans="4:14" ht="20.100000000000001" customHeight="1" x14ac:dyDescent="0.3"/>
    <row r="25" spans="4:14" ht="20.100000000000001" customHeight="1" x14ac:dyDescent="0.3"/>
    <row r="26" spans="4:14" ht="20.100000000000001" customHeight="1" x14ac:dyDescent="0.3"/>
    <row r="27" spans="4:14" ht="20.100000000000001" customHeight="1" x14ac:dyDescent="0.3"/>
    <row r="28" spans="4:14" ht="20.100000000000001" customHeight="1" x14ac:dyDescent="0.3"/>
    <row r="29" spans="4:14" ht="20.100000000000001" customHeight="1" x14ac:dyDescent="0.3"/>
    <row r="30" spans="4:14" ht="20.100000000000001" customHeight="1" x14ac:dyDescent="0.3"/>
    <row r="31" spans="4:14" ht="20.100000000000001" customHeight="1" x14ac:dyDescent="0.3"/>
    <row r="32" spans="4:14" ht="20.100000000000001" customHeight="1" x14ac:dyDescent="0.3"/>
    <row r="33" ht="20.100000000000001" customHeight="1" x14ac:dyDescent="0.3"/>
    <row r="34" ht="20.100000000000001" customHeight="1" x14ac:dyDescent="0.3"/>
    <row r="35" ht="20.100000000000001" hidden="1" customHeight="1" x14ac:dyDescent="0.3"/>
    <row r="36" ht="20.100000000000001" hidden="1" customHeight="1" x14ac:dyDescent="0.3"/>
    <row r="37" ht="20.100000000000001" hidden="1" customHeight="1" x14ac:dyDescent="0.3"/>
    <row r="38" ht="20.100000000000001" hidden="1" customHeight="1" x14ac:dyDescent="0.3"/>
    <row r="39" ht="20.100000000000001" hidden="1" customHeight="1" x14ac:dyDescent="0.3"/>
    <row r="40" ht="20.100000000000001" hidden="1" customHeight="1" x14ac:dyDescent="0.3"/>
    <row r="41" ht="20.100000000000001" hidden="1" customHeight="1" x14ac:dyDescent="0.3"/>
    <row r="42" ht="20.100000000000001" hidden="1" customHeight="1" x14ac:dyDescent="0.3"/>
    <row r="43" ht="20.100000000000001" hidden="1" customHeight="1" x14ac:dyDescent="0.3"/>
    <row r="44" ht="20.100000000000001" hidden="1" customHeight="1" x14ac:dyDescent="0.3"/>
    <row r="45" ht="20.100000000000001" hidden="1" customHeight="1" x14ac:dyDescent="0.3"/>
    <row r="46" ht="20.100000000000001" hidden="1" customHeight="1" x14ac:dyDescent="0.3"/>
    <row r="47" ht="20.100000000000001" hidden="1" customHeight="1" x14ac:dyDescent="0.3"/>
    <row r="48" ht="20.100000000000001" hidden="1" customHeight="1" x14ac:dyDescent="0.3"/>
    <row r="49" ht="20.100000000000001" hidden="1" customHeight="1" x14ac:dyDescent="0.3"/>
    <row r="50" ht="20.100000000000001" hidden="1" customHeight="1" x14ac:dyDescent="0.3"/>
    <row r="51" ht="20.100000000000001" hidden="1" customHeight="1" x14ac:dyDescent="0.3"/>
    <row r="52" ht="20.100000000000001" hidden="1" customHeight="1" x14ac:dyDescent="0.3"/>
    <row r="53" ht="20.100000000000001" hidden="1" customHeight="1" x14ac:dyDescent="0.3"/>
    <row r="54" ht="20.100000000000001" hidden="1" customHeight="1" x14ac:dyDescent="0.3"/>
    <row r="55" ht="20.100000000000001" hidden="1" customHeight="1" x14ac:dyDescent="0.3"/>
    <row r="56" ht="20.100000000000001" hidden="1" customHeight="1" x14ac:dyDescent="0.3"/>
    <row r="57" ht="20.100000000000001" hidden="1" customHeight="1" x14ac:dyDescent="0.3"/>
    <row r="58" ht="20.100000000000001" hidden="1" customHeight="1" x14ac:dyDescent="0.3"/>
    <row r="59" ht="20.100000000000001" hidden="1" customHeight="1" x14ac:dyDescent="0.3"/>
    <row r="60" ht="20.100000000000001" hidden="1" customHeight="1" x14ac:dyDescent="0.3"/>
    <row r="61" ht="20.100000000000001" hidden="1" customHeight="1" x14ac:dyDescent="0.3"/>
    <row r="62" ht="20.100000000000001" hidden="1" customHeight="1" x14ac:dyDescent="0.3"/>
    <row r="63" ht="20.100000000000001" hidden="1" customHeight="1" x14ac:dyDescent="0.3"/>
    <row r="64" ht="20.100000000000001" hidden="1" customHeight="1" x14ac:dyDescent="0.3"/>
    <row r="65" ht="20.100000000000001" hidden="1" customHeight="1" x14ac:dyDescent="0.3"/>
    <row r="66" ht="20.100000000000001" hidden="1" customHeight="1" x14ac:dyDescent="0.3"/>
    <row r="67" ht="20.100000000000001" hidden="1" customHeight="1" x14ac:dyDescent="0.3"/>
    <row r="68" ht="20.100000000000001" hidden="1" customHeight="1" x14ac:dyDescent="0.3"/>
    <row r="69" ht="20.100000000000001" hidden="1" customHeight="1" x14ac:dyDescent="0.3"/>
    <row r="70" ht="20.100000000000001" hidden="1" customHeight="1" x14ac:dyDescent="0.3"/>
    <row r="71" ht="20.100000000000001" hidden="1" customHeight="1" x14ac:dyDescent="0.3"/>
    <row r="72" ht="20.100000000000001" hidden="1" customHeight="1" x14ac:dyDescent="0.3"/>
    <row r="73" ht="20.100000000000001" hidden="1" customHeight="1" x14ac:dyDescent="0.3"/>
    <row r="74" ht="20.100000000000001" hidden="1" customHeight="1" x14ac:dyDescent="0.3"/>
    <row r="75" ht="20.100000000000001" hidden="1" customHeight="1" x14ac:dyDescent="0.3"/>
    <row r="76" ht="20.100000000000001" hidden="1" customHeight="1" x14ac:dyDescent="0.3"/>
    <row r="77" ht="20.100000000000001" hidden="1" customHeight="1" x14ac:dyDescent="0.3"/>
    <row r="78" ht="20.100000000000001" hidden="1" customHeight="1" x14ac:dyDescent="0.3"/>
    <row r="79" ht="20.100000000000001" hidden="1" customHeight="1" x14ac:dyDescent="0.3"/>
    <row r="80" ht="20.100000000000001" hidden="1" customHeight="1" x14ac:dyDescent="0.3"/>
    <row r="81" ht="20.100000000000001" hidden="1" customHeight="1" x14ac:dyDescent="0.3"/>
    <row r="82" ht="20.100000000000001" hidden="1" customHeight="1" x14ac:dyDescent="0.3"/>
    <row r="83" ht="20.100000000000001" hidden="1" customHeight="1" x14ac:dyDescent="0.3"/>
    <row r="84" ht="20.100000000000001" hidden="1" customHeight="1" x14ac:dyDescent="0.3"/>
    <row r="85" ht="20.100000000000001" hidden="1" customHeight="1" x14ac:dyDescent="0.3"/>
    <row r="86" ht="20.100000000000001" hidden="1" customHeight="1" x14ac:dyDescent="0.3"/>
    <row r="87" ht="20.100000000000001" hidden="1" customHeight="1" x14ac:dyDescent="0.3"/>
    <row r="88" ht="20.100000000000001" hidden="1" customHeight="1" x14ac:dyDescent="0.3"/>
    <row r="89" ht="20.100000000000001" hidden="1" customHeight="1" x14ac:dyDescent="0.3"/>
    <row r="90" ht="20.100000000000001" hidden="1" customHeight="1" x14ac:dyDescent="0.3"/>
    <row r="91" ht="20.100000000000001" hidden="1" customHeight="1" x14ac:dyDescent="0.3"/>
    <row r="92" ht="20.100000000000001" hidden="1" customHeight="1" x14ac:dyDescent="0.3"/>
    <row r="93" ht="20.100000000000001" hidden="1" customHeight="1" x14ac:dyDescent="0.3"/>
    <row r="94" ht="20.100000000000001" hidden="1" customHeight="1" x14ac:dyDescent="0.3"/>
    <row r="95" ht="20.100000000000001" hidden="1" customHeight="1" x14ac:dyDescent="0.3"/>
    <row r="96" ht="20.100000000000001" hidden="1" customHeight="1" x14ac:dyDescent="0.3"/>
    <row r="97" ht="20.100000000000001" hidden="1" customHeight="1" x14ac:dyDescent="0.3"/>
    <row r="98" ht="20.100000000000001" hidden="1" customHeight="1" x14ac:dyDescent="0.3"/>
    <row r="99" ht="20.100000000000001" hidden="1" customHeight="1" x14ac:dyDescent="0.3"/>
    <row r="100" ht="20.100000000000001" hidden="1" customHeight="1" x14ac:dyDescent="0.3"/>
    <row r="101" ht="20.100000000000001" hidden="1" customHeight="1" x14ac:dyDescent="0.3"/>
    <row r="102" ht="20.100000000000001" hidden="1" customHeight="1" x14ac:dyDescent="0.3"/>
    <row r="103" ht="20.100000000000001" hidden="1" customHeight="1" x14ac:dyDescent="0.3"/>
    <row r="104" ht="20.100000000000001" hidden="1" customHeight="1" x14ac:dyDescent="0.3"/>
    <row r="105" ht="20.100000000000001" hidden="1" customHeight="1" x14ac:dyDescent="0.3"/>
    <row r="106" ht="20.100000000000001" hidden="1" customHeight="1" x14ac:dyDescent="0.3"/>
    <row r="107" ht="20.100000000000001" hidden="1" customHeight="1" x14ac:dyDescent="0.3"/>
    <row r="108" ht="20.100000000000001" hidden="1" customHeight="1" x14ac:dyDescent="0.3"/>
    <row r="109" ht="20.100000000000001" hidden="1" customHeight="1" x14ac:dyDescent="0.3"/>
    <row r="110" ht="20.100000000000001" hidden="1" customHeight="1" x14ac:dyDescent="0.3"/>
    <row r="111" ht="20.100000000000001" hidden="1" customHeight="1" x14ac:dyDescent="0.3"/>
    <row r="112" ht="20.100000000000001" hidden="1" customHeight="1" x14ac:dyDescent="0.3"/>
    <row r="113" ht="20.100000000000001" hidden="1" customHeight="1" x14ac:dyDescent="0.3"/>
    <row r="114" ht="20.100000000000001" hidden="1" customHeight="1" x14ac:dyDescent="0.3"/>
    <row r="115" ht="20.100000000000001" hidden="1" customHeight="1" x14ac:dyDescent="0.3"/>
    <row r="116" ht="20.100000000000001" hidden="1" customHeight="1" x14ac:dyDescent="0.3"/>
    <row r="117" ht="20.100000000000001" hidden="1" customHeight="1" x14ac:dyDescent="0.3"/>
    <row r="118" ht="20.100000000000001" hidden="1" customHeight="1" x14ac:dyDescent="0.3"/>
    <row r="119" ht="20.100000000000001" hidden="1" customHeight="1" x14ac:dyDescent="0.3"/>
    <row r="120" ht="20.100000000000001" hidden="1" customHeight="1" x14ac:dyDescent="0.3"/>
    <row r="121" ht="20.100000000000001" hidden="1" customHeight="1" x14ac:dyDescent="0.3"/>
    <row r="122" ht="20.100000000000001" hidden="1" customHeight="1" x14ac:dyDescent="0.3"/>
    <row r="123" ht="20.100000000000001" hidden="1" customHeight="1" x14ac:dyDescent="0.3"/>
    <row r="124" ht="20.100000000000001" hidden="1" customHeight="1" x14ac:dyDescent="0.3"/>
    <row r="125" ht="20.100000000000001" hidden="1" customHeight="1" x14ac:dyDescent="0.3"/>
    <row r="126" ht="20.100000000000001" hidden="1" customHeight="1" x14ac:dyDescent="0.3"/>
    <row r="127" ht="20.100000000000001" hidden="1" customHeight="1" x14ac:dyDescent="0.3"/>
    <row r="128" ht="20.100000000000001" hidden="1" customHeight="1" x14ac:dyDescent="0.3"/>
    <row r="129" ht="20.100000000000001" hidden="1" customHeight="1" x14ac:dyDescent="0.3"/>
    <row r="130" ht="20.100000000000001" hidden="1" customHeight="1" x14ac:dyDescent="0.3"/>
    <row r="131" ht="20.100000000000001" hidden="1" customHeight="1" x14ac:dyDescent="0.3"/>
    <row r="132" ht="20.100000000000001" hidden="1" customHeight="1" x14ac:dyDescent="0.3"/>
    <row r="133" ht="20.100000000000001" hidden="1" customHeight="1" x14ac:dyDescent="0.3"/>
    <row r="134" ht="20.100000000000001" hidden="1" customHeight="1" x14ac:dyDescent="0.3"/>
    <row r="135" ht="20.100000000000001" hidden="1" customHeight="1" x14ac:dyDescent="0.3"/>
    <row r="136" ht="20.100000000000001" hidden="1" customHeight="1" x14ac:dyDescent="0.3"/>
    <row r="137" ht="20.100000000000001" hidden="1" customHeight="1" x14ac:dyDescent="0.3"/>
    <row r="138" ht="20.100000000000001" hidden="1" customHeight="1" x14ac:dyDescent="0.3"/>
    <row r="139" ht="20.100000000000001" hidden="1" customHeight="1" x14ac:dyDescent="0.3"/>
    <row r="140" ht="20.100000000000001" hidden="1" customHeight="1" x14ac:dyDescent="0.3"/>
    <row r="141" ht="20.100000000000001" hidden="1" customHeight="1" x14ac:dyDescent="0.3"/>
    <row r="142" ht="20.100000000000001" hidden="1" customHeight="1" x14ac:dyDescent="0.3"/>
    <row r="143" ht="20.100000000000001" hidden="1" customHeight="1" x14ac:dyDescent="0.3"/>
    <row r="144" ht="20.100000000000001" hidden="1" customHeight="1" x14ac:dyDescent="0.3"/>
    <row r="145" ht="20.100000000000001" hidden="1" customHeight="1" x14ac:dyDescent="0.3"/>
    <row r="146" ht="20.100000000000001" hidden="1" customHeight="1" x14ac:dyDescent="0.3"/>
    <row r="147" ht="20.100000000000001" hidden="1" customHeight="1" x14ac:dyDescent="0.3"/>
    <row r="148" ht="20.100000000000001" hidden="1" customHeight="1" x14ac:dyDescent="0.3"/>
    <row r="149" ht="20.100000000000001" hidden="1" customHeight="1" x14ac:dyDescent="0.3"/>
    <row r="150" ht="20.100000000000001" hidden="1" customHeight="1" x14ac:dyDescent="0.3"/>
    <row r="151" ht="20.100000000000001" hidden="1" customHeight="1" x14ac:dyDescent="0.3"/>
    <row r="152" ht="20.100000000000001" hidden="1" customHeight="1" x14ac:dyDescent="0.3"/>
    <row r="153" ht="20.100000000000001" hidden="1" customHeight="1" x14ac:dyDescent="0.3"/>
    <row r="154" ht="20.100000000000001" hidden="1" customHeight="1" x14ac:dyDescent="0.3"/>
    <row r="155" ht="20.100000000000001" hidden="1" customHeight="1" x14ac:dyDescent="0.3"/>
    <row r="156" ht="20.100000000000001" hidden="1" customHeight="1" x14ac:dyDescent="0.3"/>
    <row r="157" ht="20.100000000000001" hidden="1" customHeight="1" x14ac:dyDescent="0.3"/>
    <row r="158" ht="20.100000000000001" hidden="1" customHeight="1" x14ac:dyDescent="0.3"/>
    <row r="159" ht="20.100000000000001" hidden="1" customHeight="1" x14ac:dyDescent="0.3"/>
    <row r="160" ht="20.100000000000001" hidden="1" customHeight="1" x14ac:dyDescent="0.3"/>
    <row r="161" ht="20.100000000000001" hidden="1" customHeight="1" x14ac:dyDescent="0.3"/>
    <row r="162" ht="20.100000000000001" hidden="1" customHeight="1" x14ac:dyDescent="0.3"/>
    <row r="163" ht="20.100000000000001" hidden="1" customHeight="1" x14ac:dyDescent="0.3"/>
    <row r="164" ht="20.100000000000001" hidden="1" customHeight="1" x14ac:dyDescent="0.3"/>
    <row r="165" ht="20.100000000000001" hidden="1" customHeight="1" x14ac:dyDescent="0.3"/>
    <row r="166" ht="20.100000000000001" hidden="1" customHeight="1" x14ac:dyDescent="0.3"/>
    <row r="167" ht="20.100000000000001" hidden="1" customHeight="1" x14ac:dyDescent="0.3"/>
    <row r="168" ht="20.100000000000001" hidden="1" customHeight="1" x14ac:dyDescent="0.3"/>
    <row r="169" ht="20.100000000000001" hidden="1" customHeight="1" x14ac:dyDescent="0.3"/>
    <row r="170" ht="20.100000000000001" hidden="1" customHeight="1" x14ac:dyDescent="0.3"/>
    <row r="171" ht="20.100000000000001" hidden="1" customHeight="1" x14ac:dyDescent="0.3"/>
    <row r="172" ht="20.100000000000001" hidden="1" customHeight="1" x14ac:dyDescent="0.3"/>
    <row r="173" ht="20.100000000000001" hidden="1" customHeight="1" x14ac:dyDescent="0.3"/>
  </sheetData>
  <mergeCells count="7">
    <mergeCell ref="C4:N4"/>
    <mergeCell ref="C5:N5"/>
    <mergeCell ref="E15:F15"/>
    <mergeCell ref="G15:H15"/>
    <mergeCell ref="I15:J15"/>
    <mergeCell ref="K15:L15"/>
    <mergeCell ref="M15:N15"/>
  </mergeCells>
  <pageMargins left="0.51181102362204722" right="0.28125" top="0.78740157480314965" bottom="0.78740157480314965" header="0.31496062992125984" footer="0.31496062992125984"/>
  <pageSetup paperSize="9" scale="43" orientation="landscape" r:id="rId1"/>
  <headerFooter>
    <oddHeader xml:space="preserve">&amp;L&amp;G&amp;C&amp;"-,Negrito"&amp;22TRIBUNAL DE JUSTIÇA DO ESTADO DO RIO DE JANEIRO&amp;20
ESCOLA DA MAGISTRATURA DO ESTADO DO RIO DE JANEIRO 
&amp;ERELATÓRIO DE AVALIAÇÃO DOS CURSOS DE ESPECIALIZAÇÃO
</oddHeader>
    <oddFooter>&amp;L&amp;"-,Negrito"FRM-EMERJ-039-10&amp;C&amp;"-,Negrito"REV.:01                                                                                                                               DATA: 15/10/2024&amp;R&amp;16&amp;N/&amp;N</oddFooter>
  </headerFooter>
  <ignoredErrors>
    <ignoredError sqref="D23" calculatedColumn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Lançar dados</vt:lpstr>
      <vt:lpstr>Relatório</vt:lpstr>
      <vt:lpstr>Relatório!Area_de_impressao</vt:lpstr>
      <vt:lpstr>Relatório!Soma_O_B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2024-10-11T19:27:40Z</cp:lastPrinted>
  <dcterms:created xsi:type="dcterms:W3CDTF">2007-12-19T03:32:17Z</dcterms:created>
  <dcterms:modified xsi:type="dcterms:W3CDTF">2024-10-11T19:29:15Z</dcterms:modified>
</cp:coreProperties>
</file>