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2_CASTELO D'ÁGUA ITATIAIA\"/>
    </mc:Choice>
  </mc:AlternateContent>
  <xr:revisionPtr revIDLastSave="0" documentId="8_{E5D75B97-FA62-4CFC-8BA1-134D1ECE1CDF}" xr6:coauthVersionLast="36" xr6:coauthVersionMax="36" xr10:uidLastSave="{00000000-0000-0000-0000-000000000000}"/>
  <bookViews>
    <workbookView xWindow="28680" yWindow="-120" windowWidth="24240" windowHeight="13290" xr2:uid="{00000000-000D-0000-FFFF-FFFF00000000}"/>
  </bookViews>
  <sheets>
    <sheet name="MEDIÇÃO FINAL " sheetId="25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FINAL '!$A$12:$BB$524</definedName>
    <definedName name="_PM2" localSheetId="0">#REF!</definedName>
    <definedName name="_PM2">#REF!</definedName>
    <definedName name="_xlnm.Print_Area" localSheetId="0">'MEDIÇÃO FINAL '!$B$1:$AY$525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FINAL '!$7:$11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AQ19" i="25" l="1"/>
  <c r="AQ18" i="25"/>
  <c r="AQ16" i="25" l="1"/>
  <c r="AQ414" i="25"/>
  <c r="AQ149" i="25"/>
  <c r="AQ112" i="25"/>
  <c r="AR16" i="25" l="1"/>
  <c r="AZ496" i="25"/>
  <c r="AZ495" i="25"/>
  <c r="AZ494" i="25"/>
  <c r="AZ493" i="25"/>
  <c r="AZ492" i="25"/>
  <c r="AZ491" i="25"/>
  <c r="BA491" i="25" s="1"/>
  <c r="AZ490" i="25"/>
  <c r="AZ489" i="25"/>
  <c r="AZ488" i="25"/>
  <c r="AZ487" i="25"/>
  <c r="AZ486" i="25"/>
  <c r="AZ485" i="25"/>
  <c r="AZ484" i="25"/>
  <c r="AZ483" i="25"/>
  <c r="AZ482" i="25"/>
  <c r="AZ481" i="25"/>
  <c r="AZ480" i="25"/>
  <c r="AZ479" i="25"/>
  <c r="BA479" i="25" s="1"/>
  <c r="AZ478" i="25"/>
  <c r="BA478" i="25" s="1"/>
  <c r="AZ477" i="25"/>
  <c r="AZ476" i="25"/>
  <c r="AZ475" i="25"/>
  <c r="AZ474" i="25"/>
  <c r="AZ473" i="25"/>
  <c r="AZ472" i="25"/>
  <c r="AZ471" i="25"/>
  <c r="AZ470" i="25"/>
  <c r="AZ469" i="25"/>
  <c r="AZ468" i="25"/>
  <c r="AZ467" i="25"/>
  <c r="AZ466" i="25"/>
  <c r="AZ465" i="25"/>
  <c r="AZ464" i="25"/>
  <c r="AZ463" i="25"/>
  <c r="AZ462" i="25"/>
  <c r="AZ461" i="25"/>
  <c r="AZ460" i="25"/>
  <c r="AZ459" i="25"/>
  <c r="AZ458" i="25"/>
  <c r="AZ457" i="25"/>
  <c r="AZ456" i="25"/>
  <c r="AZ455" i="25"/>
  <c r="AZ454" i="25"/>
  <c r="AZ453" i="25"/>
  <c r="AZ452" i="25"/>
  <c r="AZ451" i="25"/>
  <c r="AZ450" i="25"/>
  <c r="AZ449" i="25"/>
  <c r="AZ448" i="25"/>
  <c r="AZ447" i="25"/>
  <c r="AZ446" i="25"/>
  <c r="AZ445" i="25"/>
  <c r="AZ444" i="25"/>
  <c r="AZ443" i="25"/>
  <c r="AZ442" i="25"/>
  <c r="AZ441" i="25"/>
  <c r="AZ440" i="25"/>
  <c r="AZ439" i="25"/>
  <c r="AZ438" i="25"/>
  <c r="AZ437" i="25"/>
  <c r="AZ436" i="25"/>
  <c r="AZ435" i="25"/>
  <c r="AZ434" i="25"/>
  <c r="AZ433" i="25"/>
  <c r="AZ432" i="25"/>
  <c r="AZ431" i="25"/>
  <c r="AZ430" i="25"/>
  <c r="AZ429" i="25"/>
  <c r="AZ428" i="25"/>
  <c r="AZ427" i="25"/>
  <c r="AZ426" i="25"/>
  <c r="AZ425" i="25"/>
  <c r="AZ424" i="25"/>
  <c r="AZ423" i="25"/>
  <c r="AZ422" i="25"/>
  <c r="AZ421" i="25"/>
  <c r="AZ420" i="25"/>
  <c r="AZ419" i="25"/>
  <c r="AZ418" i="25"/>
  <c r="AZ417" i="25"/>
  <c r="AZ416" i="25"/>
  <c r="AZ415" i="25"/>
  <c r="AZ414" i="25"/>
  <c r="AZ413" i="25"/>
  <c r="AZ412" i="25"/>
  <c r="AZ411" i="25"/>
  <c r="AZ410" i="25"/>
  <c r="AZ409" i="25"/>
  <c r="AZ408" i="25"/>
  <c r="AZ407" i="25"/>
  <c r="AZ406" i="25"/>
  <c r="AZ405" i="25"/>
  <c r="AZ404" i="25"/>
  <c r="AZ403" i="25"/>
  <c r="AZ402" i="25"/>
  <c r="AZ401" i="25"/>
  <c r="AZ400" i="25"/>
  <c r="AZ399" i="25"/>
  <c r="AZ398" i="25"/>
  <c r="AZ397" i="25"/>
  <c r="AZ396" i="25"/>
  <c r="AZ395" i="25"/>
  <c r="AZ394" i="25"/>
  <c r="AZ393" i="25"/>
  <c r="AZ392" i="25"/>
  <c r="AZ391" i="25"/>
  <c r="AZ390" i="25"/>
  <c r="AZ389" i="25"/>
  <c r="AZ388" i="25"/>
  <c r="AZ387" i="25"/>
  <c r="AZ386" i="25"/>
  <c r="AZ385" i="25"/>
  <c r="AZ384" i="25"/>
  <c r="AZ383" i="25"/>
  <c r="AZ382" i="25"/>
  <c r="AZ381" i="25"/>
  <c r="AZ380" i="25"/>
  <c r="AZ379" i="25"/>
  <c r="AZ378" i="25"/>
  <c r="BA378" i="25" s="1"/>
  <c r="AZ377" i="25"/>
  <c r="BA377" i="25" s="1"/>
  <c r="AZ376" i="25"/>
  <c r="AZ375" i="25"/>
  <c r="AZ374" i="25"/>
  <c r="AZ373" i="25"/>
  <c r="AZ372" i="25"/>
  <c r="AZ371" i="25"/>
  <c r="AZ370" i="25"/>
  <c r="AZ369" i="25"/>
  <c r="AZ368" i="25"/>
  <c r="AZ367" i="25"/>
  <c r="AZ366" i="25"/>
  <c r="AZ365" i="25"/>
  <c r="AZ364" i="25"/>
  <c r="AZ363" i="25"/>
  <c r="AZ362" i="25"/>
  <c r="AZ361" i="25"/>
  <c r="AZ360" i="25"/>
  <c r="AZ359" i="25"/>
  <c r="AZ358" i="25"/>
  <c r="AZ357" i="25"/>
  <c r="AZ356" i="25"/>
  <c r="AZ355" i="25"/>
  <c r="AZ354" i="25"/>
  <c r="AZ353" i="25"/>
  <c r="AZ352" i="25"/>
  <c r="AZ351" i="25"/>
  <c r="AZ350" i="25"/>
  <c r="AZ349" i="25"/>
  <c r="AZ348" i="25"/>
  <c r="AZ347" i="25"/>
  <c r="AZ346" i="25"/>
  <c r="AZ345" i="25"/>
  <c r="AZ344" i="25"/>
  <c r="BA344" i="25" s="1"/>
  <c r="AZ343" i="25"/>
  <c r="BA343" i="25" s="1"/>
  <c r="AZ342" i="25"/>
  <c r="BA342" i="25" s="1"/>
  <c r="AZ341" i="25"/>
  <c r="AZ340" i="25"/>
  <c r="AZ339" i="25"/>
  <c r="AZ338" i="25"/>
  <c r="AZ337" i="25"/>
  <c r="AZ336" i="25"/>
  <c r="AZ335" i="25"/>
  <c r="AZ334" i="25"/>
  <c r="AZ333" i="25"/>
  <c r="AZ332" i="25"/>
  <c r="AZ331" i="25"/>
  <c r="AZ330" i="25"/>
  <c r="AZ329" i="25"/>
  <c r="AZ328" i="25"/>
  <c r="AZ327" i="25"/>
  <c r="AZ326" i="25"/>
  <c r="AZ325" i="25"/>
  <c r="AZ324" i="25"/>
  <c r="AZ323" i="25"/>
  <c r="AZ322" i="25"/>
  <c r="AZ321" i="25"/>
  <c r="AZ320" i="25"/>
  <c r="AZ319" i="25"/>
  <c r="AZ318" i="25"/>
  <c r="AZ317" i="25"/>
  <c r="BA317" i="25" s="1"/>
  <c r="AZ316" i="25"/>
  <c r="BA316" i="25" s="1"/>
  <c r="AZ315" i="25"/>
  <c r="AZ314" i="25"/>
  <c r="AZ313" i="25"/>
  <c r="AZ312" i="25"/>
  <c r="AZ311" i="25"/>
  <c r="AZ310" i="25"/>
  <c r="AZ309" i="25"/>
  <c r="AZ308" i="25"/>
  <c r="AZ307" i="25"/>
  <c r="AZ306" i="25"/>
  <c r="AZ305" i="25"/>
  <c r="AZ304" i="25"/>
  <c r="AZ303" i="25"/>
  <c r="AZ302" i="25"/>
  <c r="AZ301" i="25"/>
  <c r="AZ300" i="25"/>
  <c r="BA300" i="25" s="1"/>
  <c r="AZ299" i="25"/>
  <c r="AZ298" i="25"/>
  <c r="AZ297" i="25"/>
  <c r="AZ296" i="25"/>
  <c r="AZ295" i="25"/>
  <c r="AZ294" i="25"/>
  <c r="AZ293" i="25"/>
  <c r="AZ292" i="25"/>
  <c r="AZ291" i="25"/>
  <c r="AZ290" i="25"/>
  <c r="AZ289" i="25"/>
  <c r="AZ288" i="25"/>
  <c r="AZ287" i="25"/>
  <c r="AZ286" i="25"/>
  <c r="AZ285" i="25"/>
  <c r="AZ284" i="25"/>
  <c r="AZ283" i="25"/>
  <c r="AZ282" i="25"/>
  <c r="AZ281" i="25"/>
  <c r="AZ280" i="25"/>
  <c r="AZ279" i="25"/>
  <c r="AZ278" i="25"/>
  <c r="AZ277" i="25"/>
  <c r="AZ276" i="25"/>
  <c r="AZ275" i="25"/>
  <c r="AZ274" i="25"/>
  <c r="AZ273" i="25"/>
  <c r="AZ272" i="25"/>
  <c r="AZ271" i="25"/>
  <c r="AZ270" i="25"/>
  <c r="AZ269" i="25"/>
  <c r="AZ268" i="25"/>
  <c r="AZ267" i="25"/>
  <c r="AZ266" i="25"/>
  <c r="AZ265" i="25"/>
  <c r="AZ264" i="25"/>
  <c r="AZ263" i="25"/>
  <c r="AZ262" i="25"/>
  <c r="AZ261" i="25"/>
  <c r="AZ260" i="25"/>
  <c r="AZ259" i="25"/>
  <c r="AZ258" i="25"/>
  <c r="AZ257" i="25"/>
  <c r="AZ256" i="25"/>
  <c r="AZ255" i="25"/>
  <c r="AZ254" i="25"/>
  <c r="BA254" i="25" s="1"/>
  <c r="AZ253" i="25"/>
  <c r="AZ252" i="25"/>
  <c r="BA252" i="25" s="1"/>
  <c r="AZ251" i="25"/>
  <c r="AZ250" i="25"/>
  <c r="AZ249" i="25"/>
  <c r="AZ248" i="25"/>
  <c r="AZ247" i="25"/>
  <c r="AZ246" i="25"/>
  <c r="AZ245" i="25"/>
  <c r="AZ244" i="25"/>
  <c r="BA244" i="25" s="1"/>
  <c r="AZ243" i="25"/>
  <c r="AZ242" i="25"/>
  <c r="AZ241" i="25"/>
  <c r="AZ240" i="25"/>
  <c r="AZ239" i="25"/>
  <c r="AZ238" i="25"/>
  <c r="BA238" i="25" s="1"/>
  <c r="AZ237" i="25"/>
  <c r="BA237" i="25" s="1"/>
  <c r="AZ236" i="25"/>
  <c r="AZ235" i="25"/>
  <c r="AZ234" i="25"/>
  <c r="AZ233" i="25"/>
  <c r="AZ232" i="25"/>
  <c r="AZ231" i="25"/>
  <c r="AZ230" i="25"/>
  <c r="AZ229" i="25"/>
  <c r="AZ228" i="25"/>
  <c r="AZ227" i="25"/>
  <c r="AZ226" i="25"/>
  <c r="AZ225" i="25"/>
  <c r="AZ224" i="25"/>
  <c r="BA224" i="25" s="1"/>
  <c r="AZ223" i="25"/>
  <c r="AZ222" i="25"/>
  <c r="BA222" i="25" s="1"/>
  <c r="AZ221" i="25"/>
  <c r="AZ220" i="25"/>
  <c r="AZ219" i="25"/>
  <c r="AZ218" i="25"/>
  <c r="AZ217" i="25"/>
  <c r="AZ216" i="25"/>
  <c r="AZ215" i="25"/>
  <c r="AZ214" i="25"/>
  <c r="AZ213" i="25"/>
  <c r="AZ212" i="25"/>
  <c r="AZ211" i="25"/>
  <c r="AZ210" i="25"/>
  <c r="AZ209" i="25"/>
  <c r="AZ208" i="25"/>
  <c r="AZ207" i="25"/>
  <c r="AZ206" i="25"/>
  <c r="AZ205" i="25"/>
  <c r="AZ204" i="25"/>
  <c r="AZ203" i="25"/>
  <c r="AZ202" i="25"/>
  <c r="AZ201" i="25"/>
  <c r="AZ200" i="25"/>
  <c r="AZ199" i="25"/>
  <c r="AZ198" i="25"/>
  <c r="AZ197" i="25"/>
  <c r="AZ196" i="25"/>
  <c r="AZ195" i="25"/>
  <c r="AZ194" i="25"/>
  <c r="AZ193" i="25"/>
  <c r="AZ192" i="25"/>
  <c r="AZ191" i="25"/>
  <c r="AZ190" i="25"/>
  <c r="AZ189" i="25"/>
  <c r="AZ188" i="25"/>
  <c r="AZ187" i="25"/>
  <c r="AZ186" i="25"/>
  <c r="AZ185" i="25"/>
  <c r="AZ184" i="25"/>
  <c r="AZ183" i="25"/>
  <c r="AZ182" i="25"/>
  <c r="AZ181" i="25"/>
  <c r="AZ180" i="25"/>
  <c r="AZ179" i="25"/>
  <c r="AZ178" i="25"/>
  <c r="AZ177" i="25"/>
  <c r="AZ176" i="25"/>
  <c r="AZ175" i="25"/>
  <c r="AZ174" i="25"/>
  <c r="AZ173" i="25"/>
  <c r="AZ172" i="25"/>
  <c r="AZ171" i="25"/>
  <c r="AZ170" i="25"/>
  <c r="AZ169" i="25"/>
  <c r="AZ168" i="25"/>
  <c r="AZ167" i="25"/>
  <c r="AZ166" i="25"/>
  <c r="AZ165" i="25"/>
  <c r="AZ164" i="25"/>
  <c r="AZ163" i="25"/>
  <c r="AZ162" i="25"/>
  <c r="AZ161" i="25"/>
  <c r="AZ160" i="25"/>
  <c r="AZ159" i="25"/>
  <c r="AZ158" i="25"/>
  <c r="AZ157" i="25"/>
  <c r="AZ156" i="25"/>
  <c r="AZ155" i="25"/>
  <c r="AZ154" i="25"/>
  <c r="AZ153" i="25"/>
  <c r="AZ152" i="25"/>
  <c r="AZ151" i="25"/>
  <c r="AZ150" i="25"/>
  <c r="AZ149" i="25"/>
  <c r="AZ148" i="25"/>
  <c r="AZ147" i="25"/>
  <c r="AZ146" i="25"/>
  <c r="AZ145" i="25"/>
  <c r="AZ144" i="25"/>
  <c r="AZ143" i="25"/>
  <c r="AZ142" i="25"/>
  <c r="AZ141" i="25"/>
  <c r="AZ140" i="25"/>
  <c r="AZ139" i="25"/>
  <c r="AZ138" i="25"/>
  <c r="AZ137" i="25"/>
  <c r="AZ136" i="25"/>
  <c r="AZ135" i="25"/>
  <c r="AZ134" i="25"/>
  <c r="AZ133" i="25"/>
  <c r="AZ132" i="25"/>
  <c r="AZ131" i="25"/>
  <c r="AZ130" i="25"/>
  <c r="AZ129" i="25"/>
  <c r="AZ128" i="25"/>
  <c r="AZ127" i="25"/>
  <c r="AZ126" i="25"/>
  <c r="AZ125" i="25"/>
  <c r="AZ124" i="25"/>
  <c r="AZ123" i="25"/>
  <c r="AZ122" i="25"/>
  <c r="AZ121" i="25"/>
  <c r="AZ120" i="25"/>
  <c r="AZ119" i="25"/>
  <c r="AZ118" i="25"/>
  <c r="AZ117" i="25"/>
  <c r="AZ116" i="25"/>
  <c r="AZ115" i="25"/>
  <c r="AZ114" i="25"/>
  <c r="AZ113" i="25"/>
  <c r="AZ112" i="25"/>
  <c r="AZ111" i="25"/>
  <c r="AZ110" i="25"/>
  <c r="AZ109" i="25"/>
  <c r="AZ108" i="25"/>
  <c r="AZ107" i="25"/>
  <c r="AZ106" i="25"/>
  <c r="AZ105" i="25"/>
  <c r="AZ104" i="25"/>
  <c r="AZ103" i="25"/>
  <c r="AZ102" i="25"/>
  <c r="AZ101" i="25"/>
  <c r="AZ100" i="25"/>
  <c r="AZ99" i="25"/>
  <c r="AZ98" i="25"/>
  <c r="AZ97" i="25"/>
  <c r="AZ96" i="25"/>
  <c r="AZ95" i="25"/>
  <c r="AZ94" i="25"/>
  <c r="AZ93" i="25"/>
  <c r="AZ92" i="25"/>
  <c r="AZ91" i="25"/>
  <c r="AZ90" i="25"/>
  <c r="AZ89" i="25"/>
  <c r="AZ88" i="25"/>
  <c r="AZ87" i="25"/>
  <c r="AZ86" i="25"/>
  <c r="AZ85" i="25"/>
  <c r="AZ84" i="25"/>
  <c r="AZ83" i="25"/>
  <c r="AZ82" i="25"/>
  <c r="AZ81" i="25"/>
  <c r="AZ80" i="25"/>
  <c r="AZ79" i="25"/>
  <c r="AZ78" i="25"/>
  <c r="AZ77" i="25"/>
  <c r="AZ76" i="25"/>
  <c r="AZ75" i="25"/>
  <c r="AZ74" i="25"/>
  <c r="AZ73" i="25"/>
  <c r="AZ72" i="25"/>
  <c r="AZ71" i="25"/>
  <c r="AZ70" i="25"/>
  <c r="AZ69" i="25"/>
  <c r="AZ68" i="25"/>
  <c r="AZ67" i="25"/>
  <c r="AZ66" i="25"/>
  <c r="AZ65" i="25"/>
  <c r="AZ64" i="25"/>
  <c r="AZ63" i="25"/>
  <c r="AZ62" i="25"/>
  <c r="BA62" i="25" s="1"/>
  <c r="AZ61" i="25"/>
  <c r="AZ60" i="25"/>
  <c r="AZ59" i="25"/>
  <c r="AZ58" i="25"/>
  <c r="AZ57" i="25"/>
  <c r="AZ56" i="25"/>
  <c r="AZ55" i="25"/>
  <c r="AZ54" i="25"/>
  <c r="AZ53" i="25"/>
  <c r="AZ52" i="25"/>
  <c r="AZ51" i="25"/>
  <c r="AZ50" i="25"/>
  <c r="AZ49" i="25"/>
  <c r="AZ48" i="25"/>
  <c r="AZ47" i="25"/>
  <c r="AZ46" i="25"/>
  <c r="AZ45" i="25"/>
  <c r="AZ44" i="25"/>
  <c r="AZ43" i="25"/>
  <c r="AZ42" i="25"/>
  <c r="AZ41" i="25"/>
  <c r="AZ40" i="25"/>
  <c r="AZ39" i="25"/>
  <c r="AZ38" i="25"/>
  <c r="AZ37" i="25"/>
  <c r="AZ36" i="25"/>
  <c r="AZ35" i="25"/>
  <c r="AZ34" i="25"/>
  <c r="AZ33" i="25"/>
  <c r="AZ32" i="25"/>
  <c r="AZ31" i="25"/>
  <c r="AZ30" i="25"/>
  <c r="AZ29" i="25"/>
  <c r="AZ28" i="25"/>
  <c r="AZ27" i="25"/>
  <c r="AZ26" i="25"/>
  <c r="AZ25" i="25"/>
  <c r="AZ24" i="25"/>
  <c r="AZ23" i="25"/>
  <c r="AZ22" i="25"/>
  <c r="AZ21" i="25"/>
  <c r="AZ20" i="25"/>
  <c r="AZ19" i="25"/>
  <c r="AZ18" i="25"/>
  <c r="AZ17" i="25"/>
  <c r="AZ16" i="25"/>
  <c r="AZ15" i="25"/>
  <c r="AZ14" i="25"/>
  <c r="BA253" i="25"/>
  <c r="AZ13" i="25"/>
  <c r="AS8" i="25"/>
  <c r="AS496" i="25"/>
  <c r="AS495" i="25"/>
  <c r="AS494" i="25"/>
  <c r="AS493" i="25"/>
  <c r="AS492" i="25"/>
  <c r="AS491" i="25"/>
  <c r="AS490" i="25"/>
  <c r="AS489" i="25"/>
  <c r="AS488" i="25"/>
  <c r="AS487" i="25"/>
  <c r="AS486" i="25"/>
  <c r="AS485" i="25"/>
  <c r="AS484" i="25"/>
  <c r="AS483" i="25"/>
  <c r="AS482" i="25"/>
  <c r="AS481" i="25"/>
  <c r="AS480" i="25"/>
  <c r="AS479" i="25"/>
  <c r="AS478" i="25"/>
  <c r="AS477" i="25"/>
  <c r="AS476" i="25"/>
  <c r="AS475" i="25"/>
  <c r="AS474" i="25"/>
  <c r="AS473" i="25"/>
  <c r="AS472" i="25"/>
  <c r="AS471" i="25"/>
  <c r="AS470" i="25"/>
  <c r="AS469" i="25"/>
  <c r="AS468" i="25"/>
  <c r="AS467" i="25"/>
  <c r="AS466" i="25"/>
  <c r="AS465" i="25"/>
  <c r="AS464" i="25"/>
  <c r="AS463" i="25"/>
  <c r="AS462" i="25"/>
  <c r="AS461" i="25"/>
  <c r="AS460" i="25"/>
  <c r="AS459" i="25"/>
  <c r="AS458" i="25"/>
  <c r="AS457" i="25"/>
  <c r="AS456" i="25"/>
  <c r="AS455" i="25"/>
  <c r="AS454" i="25"/>
  <c r="AS453" i="25"/>
  <c r="AS452" i="25"/>
  <c r="AS451" i="25"/>
  <c r="AS450" i="25"/>
  <c r="AS449" i="25"/>
  <c r="AS448" i="25"/>
  <c r="AS447" i="25"/>
  <c r="AS446" i="25"/>
  <c r="AS445" i="25"/>
  <c r="AS444" i="25"/>
  <c r="AS443" i="25"/>
  <c r="AS442" i="25"/>
  <c r="AS441" i="25"/>
  <c r="AS440" i="25"/>
  <c r="AS439" i="25"/>
  <c r="AS438" i="25"/>
  <c r="AS437" i="25"/>
  <c r="AS436" i="25"/>
  <c r="AS435" i="25"/>
  <c r="AS434" i="25"/>
  <c r="AS433" i="25"/>
  <c r="AS432" i="25"/>
  <c r="AS431" i="25"/>
  <c r="AS430" i="25"/>
  <c r="AS429" i="25"/>
  <c r="AS428" i="25"/>
  <c r="AS427" i="25"/>
  <c r="AS426" i="25"/>
  <c r="AS425" i="25"/>
  <c r="AS424" i="25"/>
  <c r="AS423" i="25"/>
  <c r="AS422" i="25"/>
  <c r="AS421" i="25"/>
  <c r="AS420" i="25"/>
  <c r="AS419" i="25"/>
  <c r="AS418" i="25"/>
  <c r="AS417" i="25"/>
  <c r="AS416" i="25"/>
  <c r="AS415" i="25"/>
  <c r="AS414" i="25"/>
  <c r="AS413" i="25"/>
  <c r="AS412" i="25"/>
  <c r="AS411" i="25"/>
  <c r="AS410" i="25"/>
  <c r="AS409" i="25"/>
  <c r="AS408" i="25"/>
  <c r="AS407" i="25"/>
  <c r="AS406" i="25"/>
  <c r="AS405" i="25"/>
  <c r="AS404" i="25"/>
  <c r="AS403" i="25"/>
  <c r="AS402" i="25"/>
  <c r="AS401" i="25"/>
  <c r="AS400" i="25"/>
  <c r="AS399" i="25"/>
  <c r="AS398" i="25"/>
  <c r="AS397" i="25"/>
  <c r="AS396" i="25"/>
  <c r="AS395" i="25"/>
  <c r="AS394" i="25"/>
  <c r="AS393" i="25"/>
  <c r="AS392" i="25"/>
  <c r="AS391" i="25"/>
  <c r="AS390" i="25"/>
  <c r="AS389" i="25"/>
  <c r="AS388" i="25"/>
  <c r="AS387" i="25"/>
  <c r="AS386" i="25"/>
  <c r="AS385" i="25"/>
  <c r="AS384" i="25"/>
  <c r="AS383" i="25"/>
  <c r="AS382" i="25"/>
  <c r="AS381" i="25"/>
  <c r="AS380" i="25"/>
  <c r="AS379" i="25"/>
  <c r="AS378" i="25"/>
  <c r="AS377" i="25"/>
  <c r="AS376" i="25"/>
  <c r="AS375" i="25"/>
  <c r="AS374" i="25"/>
  <c r="AS373" i="25"/>
  <c r="AS372" i="25"/>
  <c r="AS371" i="25"/>
  <c r="AS370" i="25"/>
  <c r="AS369" i="25"/>
  <c r="AS368" i="25"/>
  <c r="AS367" i="25"/>
  <c r="AS366" i="25"/>
  <c r="AS365" i="25"/>
  <c r="AS364" i="25"/>
  <c r="AS363" i="25"/>
  <c r="AS362" i="25"/>
  <c r="AS361" i="25"/>
  <c r="AS360" i="25"/>
  <c r="AS359" i="25"/>
  <c r="AS358" i="25"/>
  <c r="AS357" i="25"/>
  <c r="AS356" i="25"/>
  <c r="AS355" i="25"/>
  <c r="AS354" i="25"/>
  <c r="AS353" i="25"/>
  <c r="AS352" i="25"/>
  <c r="AS351" i="25"/>
  <c r="AS350" i="25"/>
  <c r="AS349" i="25"/>
  <c r="AS348" i="25"/>
  <c r="AS347" i="25"/>
  <c r="AS346" i="25"/>
  <c r="AS345" i="25"/>
  <c r="AS344" i="25"/>
  <c r="AS343" i="25"/>
  <c r="AS342" i="25"/>
  <c r="AS341" i="25"/>
  <c r="AS340" i="25"/>
  <c r="AS339" i="25"/>
  <c r="AS338" i="25"/>
  <c r="AS337" i="25"/>
  <c r="AS336" i="25"/>
  <c r="AS335" i="25"/>
  <c r="AS334" i="25"/>
  <c r="AS333" i="25"/>
  <c r="AS332" i="25"/>
  <c r="AS331" i="25"/>
  <c r="AS330" i="25"/>
  <c r="AS329" i="25"/>
  <c r="AS328" i="25"/>
  <c r="AS327" i="25"/>
  <c r="AS326" i="25"/>
  <c r="AS325" i="25"/>
  <c r="AS324" i="25"/>
  <c r="AS323" i="25"/>
  <c r="AS322" i="25"/>
  <c r="AS321" i="25"/>
  <c r="AS320" i="25"/>
  <c r="AS319" i="25"/>
  <c r="AS318" i="25"/>
  <c r="AS317" i="25"/>
  <c r="AS316" i="25"/>
  <c r="AS315" i="25"/>
  <c r="AS314" i="25"/>
  <c r="AS313" i="25"/>
  <c r="AS312" i="25"/>
  <c r="AS311" i="25"/>
  <c r="AS310" i="25"/>
  <c r="AS309" i="25"/>
  <c r="AS308" i="25"/>
  <c r="AS307" i="25"/>
  <c r="AS306" i="25"/>
  <c r="AS305" i="25"/>
  <c r="AS304" i="25"/>
  <c r="AS303" i="25"/>
  <c r="AS302" i="25"/>
  <c r="AS301" i="25"/>
  <c r="AS300" i="25"/>
  <c r="AS299" i="25"/>
  <c r="AS298" i="25"/>
  <c r="AS297" i="25"/>
  <c r="AS296" i="25"/>
  <c r="AS295" i="25"/>
  <c r="AS294" i="25"/>
  <c r="AS293" i="25"/>
  <c r="AS292" i="25"/>
  <c r="AS291" i="25"/>
  <c r="AS290" i="25"/>
  <c r="AS289" i="25"/>
  <c r="AS288" i="25"/>
  <c r="AS287" i="25"/>
  <c r="AS286" i="25"/>
  <c r="AS285" i="25"/>
  <c r="AS284" i="25"/>
  <c r="AS283" i="25"/>
  <c r="AS282" i="25"/>
  <c r="AS281" i="25"/>
  <c r="AS280" i="25"/>
  <c r="AS279" i="25"/>
  <c r="AS278" i="25"/>
  <c r="AS277" i="25"/>
  <c r="AS276" i="25"/>
  <c r="AS275" i="25"/>
  <c r="AS274" i="25"/>
  <c r="AS273" i="25"/>
  <c r="AS272" i="25"/>
  <c r="AS271" i="25"/>
  <c r="AS270" i="25"/>
  <c r="AS269" i="25"/>
  <c r="AS268" i="25"/>
  <c r="AS267" i="25"/>
  <c r="AS266" i="25"/>
  <c r="AS265" i="25"/>
  <c r="AS264" i="25"/>
  <c r="AS263" i="25"/>
  <c r="AS262" i="25"/>
  <c r="AS261" i="25"/>
  <c r="AS260" i="25"/>
  <c r="AS259" i="25"/>
  <c r="AS258" i="25"/>
  <c r="AS257" i="25"/>
  <c r="AS256" i="25"/>
  <c r="AS255" i="25"/>
  <c r="AS254" i="25"/>
  <c r="AS253" i="25"/>
  <c r="AS252" i="25"/>
  <c r="AS251" i="25"/>
  <c r="AS250" i="25"/>
  <c r="AS249" i="25"/>
  <c r="AS248" i="25"/>
  <c r="AS247" i="25"/>
  <c r="AS246" i="25"/>
  <c r="AS245" i="25"/>
  <c r="AS244" i="25"/>
  <c r="AS243" i="25"/>
  <c r="AS242" i="25"/>
  <c r="AS241" i="25"/>
  <c r="AS240" i="25"/>
  <c r="AS239" i="25"/>
  <c r="AS238" i="25"/>
  <c r="AS237" i="25"/>
  <c r="AS236" i="25"/>
  <c r="AS235" i="25"/>
  <c r="AS234" i="25"/>
  <c r="AS233" i="25"/>
  <c r="AS232" i="25"/>
  <c r="AS231" i="25"/>
  <c r="AS230" i="25"/>
  <c r="AS229" i="25"/>
  <c r="AS228" i="25"/>
  <c r="AS227" i="25"/>
  <c r="AS226" i="25"/>
  <c r="AS225" i="25"/>
  <c r="AS224" i="25"/>
  <c r="AS223" i="25"/>
  <c r="AS222" i="25"/>
  <c r="AS221" i="25"/>
  <c r="AS220" i="25"/>
  <c r="AS219" i="25"/>
  <c r="AS218" i="25"/>
  <c r="AS217" i="25"/>
  <c r="AS216" i="25"/>
  <c r="AS215" i="25"/>
  <c r="AS214" i="25"/>
  <c r="AS213" i="25"/>
  <c r="AS212" i="25"/>
  <c r="AS211" i="25"/>
  <c r="AS210" i="25"/>
  <c r="AS209" i="25"/>
  <c r="AS208" i="25"/>
  <c r="AS207" i="25"/>
  <c r="AS206" i="25"/>
  <c r="AS205" i="25"/>
  <c r="AS204" i="25"/>
  <c r="AS203" i="25"/>
  <c r="AS202" i="25"/>
  <c r="AS201" i="25"/>
  <c r="AS200" i="25"/>
  <c r="AS199" i="25"/>
  <c r="AS198" i="25"/>
  <c r="AS197" i="25"/>
  <c r="AS196" i="25"/>
  <c r="AS195" i="25"/>
  <c r="AS194" i="25"/>
  <c r="AS193" i="25"/>
  <c r="AS192" i="25"/>
  <c r="AS191" i="25"/>
  <c r="AS190" i="25"/>
  <c r="AS189" i="25"/>
  <c r="AS188" i="25"/>
  <c r="AS187" i="25"/>
  <c r="AS186" i="25"/>
  <c r="AS185" i="25"/>
  <c r="AS184" i="25"/>
  <c r="AS183" i="25"/>
  <c r="AS182" i="25"/>
  <c r="AS181" i="25"/>
  <c r="AS180" i="25"/>
  <c r="AS179" i="25"/>
  <c r="AS178" i="25"/>
  <c r="AS177" i="25"/>
  <c r="AS176" i="25"/>
  <c r="AS175" i="25"/>
  <c r="AS174" i="25"/>
  <c r="AS173" i="25"/>
  <c r="AS172" i="25"/>
  <c r="AS171" i="25"/>
  <c r="AS170" i="25"/>
  <c r="AS169" i="25"/>
  <c r="AS168" i="25"/>
  <c r="AS167" i="25"/>
  <c r="AS166" i="25"/>
  <c r="AS165" i="25"/>
  <c r="AS164" i="25"/>
  <c r="AS163" i="25"/>
  <c r="AS162" i="25"/>
  <c r="AS161" i="25"/>
  <c r="AS160" i="25"/>
  <c r="AS159" i="25"/>
  <c r="AS158" i="25"/>
  <c r="AS157" i="25"/>
  <c r="AS156" i="25"/>
  <c r="AS155" i="25"/>
  <c r="AS154" i="25"/>
  <c r="AS153" i="25"/>
  <c r="AS152" i="25"/>
  <c r="AS151" i="25"/>
  <c r="AS150" i="25"/>
  <c r="AS149" i="25"/>
  <c r="AS148" i="25"/>
  <c r="AS147" i="25"/>
  <c r="AS146" i="25"/>
  <c r="AS145" i="25"/>
  <c r="AS144" i="25"/>
  <c r="AS143" i="25"/>
  <c r="AS142" i="25"/>
  <c r="AS141" i="25"/>
  <c r="AS140" i="25"/>
  <c r="AS139" i="25"/>
  <c r="AS138" i="25"/>
  <c r="AS137" i="25"/>
  <c r="AS136" i="25"/>
  <c r="AS135" i="25"/>
  <c r="AS134" i="25"/>
  <c r="AS133" i="25"/>
  <c r="AS132" i="25"/>
  <c r="AS131" i="25"/>
  <c r="AS130" i="25"/>
  <c r="AS129" i="25"/>
  <c r="AS128" i="25"/>
  <c r="AS127" i="25"/>
  <c r="AS126" i="25"/>
  <c r="AS125" i="25"/>
  <c r="AS124" i="25"/>
  <c r="AS123" i="25"/>
  <c r="AS122" i="25"/>
  <c r="AS121" i="25"/>
  <c r="AS120" i="25"/>
  <c r="AS119" i="25"/>
  <c r="AS118" i="25"/>
  <c r="AS117" i="25"/>
  <c r="AS116" i="25"/>
  <c r="AS115" i="25"/>
  <c r="AS114" i="25"/>
  <c r="AS113" i="25"/>
  <c r="AS112" i="25"/>
  <c r="AS111" i="25"/>
  <c r="AS110" i="25"/>
  <c r="AS109" i="25"/>
  <c r="AS108" i="25"/>
  <c r="AS107" i="25"/>
  <c r="AS106" i="25"/>
  <c r="AS105" i="25"/>
  <c r="AS104" i="25"/>
  <c r="AS103" i="25"/>
  <c r="AS102" i="25"/>
  <c r="AS101" i="25"/>
  <c r="AS100" i="25"/>
  <c r="AS99" i="25"/>
  <c r="AS98" i="25"/>
  <c r="AS97" i="25"/>
  <c r="AS96" i="25"/>
  <c r="AS95" i="25"/>
  <c r="AS94" i="25"/>
  <c r="AS93" i="25"/>
  <c r="AS92" i="25"/>
  <c r="AS91" i="25"/>
  <c r="AS90" i="25"/>
  <c r="AS89" i="25"/>
  <c r="AS88" i="25"/>
  <c r="AS87" i="25"/>
  <c r="AS86" i="25"/>
  <c r="AS85" i="25"/>
  <c r="AS84" i="25"/>
  <c r="AS83" i="25"/>
  <c r="AS82" i="25"/>
  <c r="AS81" i="25"/>
  <c r="AS80" i="25"/>
  <c r="AS79" i="25"/>
  <c r="AS78" i="25"/>
  <c r="AS77" i="25"/>
  <c r="AS76" i="25"/>
  <c r="AS75" i="25"/>
  <c r="AS74" i="25"/>
  <c r="AS73" i="25"/>
  <c r="AS72" i="25"/>
  <c r="AS71" i="25"/>
  <c r="AS70" i="25"/>
  <c r="AS69" i="25"/>
  <c r="AS68" i="25"/>
  <c r="AS67" i="25"/>
  <c r="AS66" i="25"/>
  <c r="AS65" i="25"/>
  <c r="AS64" i="25"/>
  <c r="AS63" i="25"/>
  <c r="AS62" i="25"/>
  <c r="AS61" i="25"/>
  <c r="AS60" i="25"/>
  <c r="AS59" i="25"/>
  <c r="AS58" i="25"/>
  <c r="AS57" i="25"/>
  <c r="AS56" i="25"/>
  <c r="AS55" i="25"/>
  <c r="AS54" i="25"/>
  <c r="AS53" i="25"/>
  <c r="AS52" i="25"/>
  <c r="AS51" i="25"/>
  <c r="AS50" i="25"/>
  <c r="AS49" i="25"/>
  <c r="AS48" i="25"/>
  <c r="AS47" i="25"/>
  <c r="AS46" i="25"/>
  <c r="AS45" i="25"/>
  <c r="AS44" i="25"/>
  <c r="AS43" i="25"/>
  <c r="AS42" i="25"/>
  <c r="AS41" i="25"/>
  <c r="AS40" i="25"/>
  <c r="AS39" i="25"/>
  <c r="AS38" i="25"/>
  <c r="AS37" i="25"/>
  <c r="AS36" i="25"/>
  <c r="AS35" i="25"/>
  <c r="AS34" i="25"/>
  <c r="AS33" i="25"/>
  <c r="AS32" i="25"/>
  <c r="AS31" i="25"/>
  <c r="AS30" i="25"/>
  <c r="AS29" i="25"/>
  <c r="AS28" i="25"/>
  <c r="AS27" i="25"/>
  <c r="AS26" i="25"/>
  <c r="AS25" i="25"/>
  <c r="AS24" i="25"/>
  <c r="AS23" i="25"/>
  <c r="AS22" i="25"/>
  <c r="AS21" i="25"/>
  <c r="AS20" i="25"/>
  <c r="AS19" i="25"/>
  <c r="AS18" i="25"/>
  <c r="AS17" i="25"/>
  <c r="AS16" i="25"/>
  <c r="N496" i="25"/>
  <c r="N495" i="25"/>
  <c r="N494" i="25"/>
  <c r="N493" i="25"/>
  <c r="N492" i="25"/>
  <c r="N491" i="25"/>
  <c r="N490" i="25"/>
  <c r="N489" i="25"/>
  <c r="N488" i="25"/>
  <c r="N487" i="25"/>
  <c r="N486" i="25"/>
  <c r="N485" i="25"/>
  <c r="N484" i="25"/>
  <c r="N483" i="25"/>
  <c r="N482" i="25"/>
  <c r="N481" i="25"/>
  <c r="N480" i="25"/>
  <c r="N479" i="25"/>
  <c r="N478" i="25"/>
  <c r="N477" i="25"/>
  <c r="N476" i="25"/>
  <c r="N475" i="25"/>
  <c r="N474" i="25"/>
  <c r="N473" i="25"/>
  <c r="N472" i="25"/>
  <c r="N471" i="25"/>
  <c r="N470" i="25"/>
  <c r="N469" i="25"/>
  <c r="N468" i="25"/>
  <c r="N467" i="25"/>
  <c r="N466" i="25"/>
  <c r="N465" i="25"/>
  <c r="N464" i="25"/>
  <c r="N463" i="25"/>
  <c r="N462" i="25"/>
  <c r="N461" i="25"/>
  <c r="N460" i="25"/>
  <c r="N459" i="25"/>
  <c r="N458" i="25"/>
  <c r="N457" i="25"/>
  <c r="N456" i="25"/>
  <c r="N455" i="25"/>
  <c r="N454" i="25"/>
  <c r="N453" i="25"/>
  <c r="N452" i="25"/>
  <c r="N451" i="25"/>
  <c r="N450" i="25"/>
  <c r="N449" i="25"/>
  <c r="N448" i="25"/>
  <c r="N447" i="25"/>
  <c r="N446" i="25"/>
  <c r="N445" i="25"/>
  <c r="N444" i="25"/>
  <c r="N443" i="25"/>
  <c r="N442" i="25"/>
  <c r="N441" i="25"/>
  <c r="N440" i="25"/>
  <c r="N439" i="25"/>
  <c r="N438" i="25"/>
  <c r="N437" i="25"/>
  <c r="N436" i="25"/>
  <c r="N435" i="25"/>
  <c r="N434" i="25"/>
  <c r="N433" i="25"/>
  <c r="N432" i="25"/>
  <c r="N431" i="25"/>
  <c r="N430" i="25"/>
  <c r="N429" i="25"/>
  <c r="N428" i="25"/>
  <c r="N427" i="25"/>
  <c r="N426" i="25"/>
  <c r="N425" i="25"/>
  <c r="N424" i="25"/>
  <c r="N423" i="25"/>
  <c r="N422" i="25"/>
  <c r="N421" i="25"/>
  <c r="N420" i="25"/>
  <c r="N419" i="25"/>
  <c r="N418" i="25"/>
  <c r="N417" i="25"/>
  <c r="N416" i="25"/>
  <c r="N415" i="25"/>
  <c r="N414" i="25"/>
  <c r="N413" i="25"/>
  <c r="N412" i="25"/>
  <c r="N411" i="25"/>
  <c r="N410" i="25"/>
  <c r="N409" i="25"/>
  <c r="N408" i="25"/>
  <c r="N407" i="25"/>
  <c r="N406" i="25"/>
  <c r="N405" i="25"/>
  <c r="N404" i="25"/>
  <c r="N403" i="25"/>
  <c r="N402" i="25"/>
  <c r="N401" i="25"/>
  <c r="N400" i="25"/>
  <c r="N399" i="25"/>
  <c r="N398" i="25"/>
  <c r="N397" i="25"/>
  <c r="N396" i="25"/>
  <c r="N395" i="25"/>
  <c r="N394" i="25"/>
  <c r="N393" i="25"/>
  <c r="N392" i="25"/>
  <c r="N391" i="25"/>
  <c r="N390" i="25"/>
  <c r="N389" i="25"/>
  <c r="N388" i="25"/>
  <c r="N387" i="25"/>
  <c r="N386" i="25"/>
  <c r="N385" i="25"/>
  <c r="N384" i="25"/>
  <c r="N383" i="25"/>
  <c r="N382" i="25"/>
  <c r="N381" i="25"/>
  <c r="N380" i="25"/>
  <c r="N379" i="25"/>
  <c r="N378" i="25"/>
  <c r="N377" i="25"/>
  <c r="N376" i="25"/>
  <c r="N375" i="25"/>
  <c r="N374" i="25"/>
  <c r="N373" i="25"/>
  <c r="N372" i="25"/>
  <c r="N371" i="25"/>
  <c r="N370" i="25"/>
  <c r="N369" i="25"/>
  <c r="N368" i="25"/>
  <c r="N367" i="25"/>
  <c r="N366" i="25"/>
  <c r="N365" i="25"/>
  <c r="N364" i="25"/>
  <c r="N363" i="25"/>
  <c r="N362" i="25"/>
  <c r="N361" i="25"/>
  <c r="N360" i="25"/>
  <c r="N359" i="25"/>
  <c r="N358" i="25"/>
  <c r="N357" i="25"/>
  <c r="N356" i="25"/>
  <c r="N355" i="25"/>
  <c r="N354" i="25"/>
  <c r="N353" i="25"/>
  <c r="N352" i="25"/>
  <c r="N351" i="25"/>
  <c r="N350" i="25"/>
  <c r="N349" i="25"/>
  <c r="N348" i="25"/>
  <c r="N347" i="25"/>
  <c r="N346" i="25"/>
  <c r="N345" i="25"/>
  <c r="N344" i="25"/>
  <c r="N343" i="25"/>
  <c r="N342" i="25"/>
  <c r="N341" i="25"/>
  <c r="N340" i="25"/>
  <c r="N339" i="25"/>
  <c r="N338" i="25"/>
  <c r="N337" i="25"/>
  <c r="N336" i="25"/>
  <c r="N335" i="25"/>
  <c r="N334" i="25"/>
  <c r="N333" i="25"/>
  <c r="N332" i="25"/>
  <c r="N331" i="25"/>
  <c r="N330" i="25"/>
  <c r="N329" i="25"/>
  <c r="N328" i="25"/>
  <c r="N327" i="25"/>
  <c r="N326" i="25"/>
  <c r="N325" i="25"/>
  <c r="N324" i="25"/>
  <c r="N323" i="25"/>
  <c r="N322" i="25"/>
  <c r="N321" i="25"/>
  <c r="N320" i="25"/>
  <c r="N319" i="25"/>
  <c r="N318" i="25"/>
  <c r="N317" i="25"/>
  <c r="N316" i="25"/>
  <c r="N315" i="25"/>
  <c r="N314" i="25"/>
  <c r="N313" i="25"/>
  <c r="N312" i="25"/>
  <c r="N311" i="25"/>
  <c r="N310" i="25"/>
  <c r="N309" i="25"/>
  <c r="N308" i="25"/>
  <c r="N307" i="25"/>
  <c r="N306" i="25"/>
  <c r="N305" i="25"/>
  <c r="N304" i="25"/>
  <c r="N303" i="25"/>
  <c r="N302" i="25"/>
  <c r="N301" i="25"/>
  <c r="N300" i="25"/>
  <c r="N299" i="25"/>
  <c r="N298" i="25"/>
  <c r="N297" i="25"/>
  <c r="N296" i="25"/>
  <c r="N295" i="25"/>
  <c r="N294" i="25"/>
  <c r="N293" i="25"/>
  <c r="N292" i="25"/>
  <c r="N291" i="25"/>
  <c r="N290" i="25"/>
  <c r="N289" i="25"/>
  <c r="N288" i="25"/>
  <c r="N287" i="25"/>
  <c r="N286" i="25"/>
  <c r="N285" i="25"/>
  <c r="N284" i="25"/>
  <c r="N283" i="25"/>
  <c r="N282" i="25"/>
  <c r="N281" i="25"/>
  <c r="N280" i="25"/>
  <c r="N279" i="25"/>
  <c r="N278" i="25"/>
  <c r="N277" i="25"/>
  <c r="N276" i="25"/>
  <c r="N275" i="25"/>
  <c r="N274" i="25"/>
  <c r="N273" i="25"/>
  <c r="N272" i="25"/>
  <c r="N271" i="25"/>
  <c r="N270" i="25"/>
  <c r="N269" i="25"/>
  <c r="N268" i="25"/>
  <c r="N267" i="25"/>
  <c r="N266" i="25"/>
  <c r="N265" i="25"/>
  <c r="N264" i="25"/>
  <c r="N263" i="25"/>
  <c r="N262" i="25"/>
  <c r="N261" i="25"/>
  <c r="N260" i="25"/>
  <c r="N259" i="25"/>
  <c r="N258" i="25"/>
  <c r="N257" i="25"/>
  <c r="N256" i="25"/>
  <c r="N255" i="25"/>
  <c r="N254" i="25"/>
  <c r="N253" i="25"/>
  <c r="N252" i="25"/>
  <c r="N251" i="25"/>
  <c r="N250" i="25"/>
  <c r="N249" i="25"/>
  <c r="N248" i="25"/>
  <c r="N247" i="25"/>
  <c r="N246" i="25"/>
  <c r="N245" i="25"/>
  <c r="N244" i="25"/>
  <c r="N243" i="25"/>
  <c r="N242" i="25"/>
  <c r="N241" i="25"/>
  <c r="N240" i="25"/>
  <c r="N239" i="25"/>
  <c r="N238" i="25"/>
  <c r="N237" i="25"/>
  <c r="N236" i="25"/>
  <c r="N235" i="25"/>
  <c r="N234" i="25"/>
  <c r="N233" i="25"/>
  <c r="N232" i="25"/>
  <c r="N231" i="25"/>
  <c r="N230" i="25"/>
  <c r="N229" i="25"/>
  <c r="N228" i="25"/>
  <c r="N227" i="25"/>
  <c r="N226" i="25"/>
  <c r="N225" i="25"/>
  <c r="N224" i="25"/>
  <c r="N223" i="25"/>
  <c r="N222" i="25"/>
  <c r="N221" i="25"/>
  <c r="N220" i="25"/>
  <c r="N219" i="25"/>
  <c r="N218" i="25"/>
  <c r="N217" i="25"/>
  <c r="N216" i="25"/>
  <c r="N215" i="25"/>
  <c r="N214" i="25"/>
  <c r="N213" i="25"/>
  <c r="N212" i="25"/>
  <c r="N211" i="25"/>
  <c r="N210" i="25"/>
  <c r="N209" i="25"/>
  <c r="N208" i="25"/>
  <c r="N207" i="25"/>
  <c r="N206" i="25"/>
  <c r="N205" i="25"/>
  <c r="N204" i="25"/>
  <c r="N203" i="25"/>
  <c r="N202" i="25"/>
  <c r="N201" i="25"/>
  <c r="N200" i="25"/>
  <c r="N199" i="25"/>
  <c r="N198" i="25"/>
  <c r="N197" i="25"/>
  <c r="N196" i="25"/>
  <c r="N195" i="25"/>
  <c r="N194" i="25"/>
  <c r="N193" i="25"/>
  <c r="N192" i="25"/>
  <c r="N191" i="25"/>
  <c r="N190" i="25"/>
  <c r="N189" i="25"/>
  <c r="N188" i="25"/>
  <c r="N187" i="25"/>
  <c r="N186" i="25"/>
  <c r="N185" i="25"/>
  <c r="N184" i="25"/>
  <c r="N183" i="25"/>
  <c r="N182" i="25"/>
  <c r="N181" i="25"/>
  <c r="N180" i="25"/>
  <c r="N179" i="25"/>
  <c r="N178" i="25"/>
  <c r="N177" i="25"/>
  <c r="N176" i="25"/>
  <c r="N175" i="25"/>
  <c r="N174" i="25"/>
  <c r="N173" i="25"/>
  <c r="N172" i="25"/>
  <c r="N171" i="25"/>
  <c r="N170" i="25"/>
  <c r="N169" i="25"/>
  <c r="N168" i="25"/>
  <c r="N167" i="25"/>
  <c r="N166" i="25"/>
  <c r="N165" i="25"/>
  <c r="N164" i="25"/>
  <c r="N163" i="25"/>
  <c r="N162" i="25"/>
  <c r="N161" i="25"/>
  <c r="N160" i="25"/>
  <c r="N159" i="25"/>
  <c r="N158" i="25"/>
  <c r="N157" i="25"/>
  <c r="N156" i="25"/>
  <c r="N155" i="25"/>
  <c r="N154" i="25"/>
  <c r="N153" i="25"/>
  <c r="N152" i="25"/>
  <c r="N151" i="25"/>
  <c r="N150" i="25"/>
  <c r="N149" i="25"/>
  <c r="N148" i="25"/>
  <c r="N147" i="25"/>
  <c r="N146" i="25"/>
  <c r="N145" i="25"/>
  <c r="N144" i="25"/>
  <c r="N143" i="25"/>
  <c r="N142" i="25"/>
  <c r="N141" i="25"/>
  <c r="N140" i="25"/>
  <c r="N139" i="25"/>
  <c r="N138" i="25"/>
  <c r="N137" i="25"/>
  <c r="N136" i="25"/>
  <c r="N135" i="25"/>
  <c r="N134" i="25"/>
  <c r="N133" i="25"/>
  <c r="N132" i="25"/>
  <c r="N131" i="25"/>
  <c r="N130" i="25"/>
  <c r="N129" i="25"/>
  <c r="N128" i="25"/>
  <c r="N127" i="25"/>
  <c r="N126" i="25"/>
  <c r="N125" i="25"/>
  <c r="N124" i="25"/>
  <c r="N123" i="25"/>
  <c r="N122" i="25"/>
  <c r="N121" i="25"/>
  <c r="N120" i="25"/>
  <c r="N119" i="25"/>
  <c r="N118" i="25"/>
  <c r="N117" i="25"/>
  <c r="N116" i="25"/>
  <c r="N115" i="25"/>
  <c r="N114" i="25"/>
  <c r="N113" i="25"/>
  <c r="N112" i="25"/>
  <c r="N111" i="25"/>
  <c r="N110" i="25"/>
  <c r="N109" i="25"/>
  <c r="N108" i="25"/>
  <c r="N107" i="25"/>
  <c r="N106" i="25"/>
  <c r="N105" i="25"/>
  <c r="N104" i="25"/>
  <c r="N103" i="25"/>
  <c r="N102" i="25"/>
  <c r="N101" i="25"/>
  <c r="N100" i="25"/>
  <c r="N99" i="25"/>
  <c r="N98" i="25"/>
  <c r="N97" i="25"/>
  <c r="N96" i="25"/>
  <c r="N95" i="25"/>
  <c r="N94" i="25"/>
  <c r="N93" i="25"/>
  <c r="N92" i="25"/>
  <c r="N91" i="25"/>
  <c r="N90" i="25"/>
  <c r="N89" i="25"/>
  <c r="N88" i="25"/>
  <c r="N87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L496" i="25"/>
  <c r="L495" i="25"/>
  <c r="L494" i="25"/>
  <c r="L493" i="25"/>
  <c r="L492" i="25"/>
  <c r="L491" i="25"/>
  <c r="L490" i="25"/>
  <c r="L489" i="25"/>
  <c r="L488" i="25"/>
  <c r="L487" i="25"/>
  <c r="L486" i="25"/>
  <c r="L485" i="25"/>
  <c r="L484" i="25"/>
  <c r="L483" i="25"/>
  <c r="L482" i="25"/>
  <c r="L481" i="25"/>
  <c r="L480" i="25"/>
  <c r="L479" i="25"/>
  <c r="L478" i="25"/>
  <c r="L477" i="25"/>
  <c r="L476" i="25"/>
  <c r="L475" i="25"/>
  <c r="L474" i="25"/>
  <c r="L473" i="25"/>
  <c r="L472" i="25"/>
  <c r="L471" i="25"/>
  <c r="L470" i="25"/>
  <c r="L469" i="25"/>
  <c r="L468" i="25"/>
  <c r="L467" i="25"/>
  <c r="L466" i="25"/>
  <c r="L465" i="25"/>
  <c r="L464" i="25"/>
  <c r="L463" i="25"/>
  <c r="L462" i="25"/>
  <c r="L461" i="25"/>
  <c r="L460" i="25"/>
  <c r="L459" i="25"/>
  <c r="L458" i="25"/>
  <c r="L457" i="25"/>
  <c r="L456" i="25"/>
  <c r="L455" i="25"/>
  <c r="L454" i="25"/>
  <c r="L453" i="25"/>
  <c r="L452" i="25"/>
  <c r="L451" i="25"/>
  <c r="L450" i="25"/>
  <c r="L449" i="25"/>
  <c r="L448" i="25"/>
  <c r="L447" i="25"/>
  <c r="L446" i="25"/>
  <c r="L445" i="25"/>
  <c r="L444" i="25"/>
  <c r="L443" i="25"/>
  <c r="L442" i="25"/>
  <c r="L441" i="25"/>
  <c r="L440" i="25"/>
  <c r="L439" i="25"/>
  <c r="L438" i="25"/>
  <c r="L437" i="25"/>
  <c r="L436" i="25"/>
  <c r="L435" i="25"/>
  <c r="L434" i="25"/>
  <c r="L433" i="25"/>
  <c r="L432" i="25"/>
  <c r="L431" i="25"/>
  <c r="L430" i="25"/>
  <c r="L429" i="25"/>
  <c r="L428" i="25"/>
  <c r="L427" i="25"/>
  <c r="L426" i="25"/>
  <c r="L425" i="25"/>
  <c r="L424" i="25"/>
  <c r="L423" i="25"/>
  <c r="L422" i="25"/>
  <c r="L421" i="25"/>
  <c r="L420" i="25"/>
  <c r="L419" i="25"/>
  <c r="L418" i="25"/>
  <c r="L417" i="25"/>
  <c r="L416" i="25"/>
  <c r="L415" i="25"/>
  <c r="L414" i="25"/>
  <c r="L413" i="25"/>
  <c r="L412" i="25"/>
  <c r="L411" i="25"/>
  <c r="L410" i="25"/>
  <c r="L409" i="25"/>
  <c r="L408" i="25"/>
  <c r="L407" i="25"/>
  <c r="L406" i="25"/>
  <c r="L405" i="25"/>
  <c r="L404" i="25"/>
  <c r="L403" i="25"/>
  <c r="L402" i="25"/>
  <c r="L401" i="25"/>
  <c r="L400" i="25"/>
  <c r="L399" i="25"/>
  <c r="L398" i="25"/>
  <c r="L397" i="25"/>
  <c r="L396" i="25"/>
  <c r="L395" i="25"/>
  <c r="L394" i="25"/>
  <c r="L393" i="25"/>
  <c r="L392" i="25"/>
  <c r="L391" i="25"/>
  <c r="L390" i="25"/>
  <c r="L389" i="25"/>
  <c r="L388" i="25"/>
  <c r="L387" i="25"/>
  <c r="L386" i="25"/>
  <c r="L385" i="25"/>
  <c r="L384" i="25"/>
  <c r="L383" i="25"/>
  <c r="L382" i="25"/>
  <c r="L381" i="25"/>
  <c r="L380" i="25"/>
  <c r="L379" i="25"/>
  <c r="L378" i="25"/>
  <c r="L377" i="25"/>
  <c r="L376" i="25"/>
  <c r="L375" i="25"/>
  <c r="L374" i="25"/>
  <c r="L373" i="25"/>
  <c r="L372" i="25"/>
  <c r="L371" i="25"/>
  <c r="L370" i="25"/>
  <c r="L369" i="25"/>
  <c r="L368" i="25"/>
  <c r="L367" i="25"/>
  <c r="L366" i="25"/>
  <c r="L365" i="25"/>
  <c r="L364" i="25"/>
  <c r="L363" i="25"/>
  <c r="L362" i="25"/>
  <c r="L361" i="25"/>
  <c r="L360" i="25"/>
  <c r="L359" i="25"/>
  <c r="L358" i="25"/>
  <c r="L357" i="25"/>
  <c r="L356" i="25"/>
  <c r="L355" i="25"/>
  <c r="L354" i="25"/>
  <c r="L353" i="25"/>
  <c r="L352" i="25"/>
  <c r="L351" i="25"/>
  <c r="L350" i="25"/>
  <c r="L349" i="25"/>
  <c r="L348" i="25"/>
  <c r="L347" i="25"/>
  <c r="L346" i="25"/>
  <c r="L345" i="25"/>
  <c r="L344" i="25"/>
  <c r="L343" i="25"/>
  <c r="L342" i="25"/>
  <c r="L341" i="25"/>
  <c r="L340" i="25"/>
  <c r="L339" i="25"/>
  <c r="L338" i="25"/>
  <c r="L337" i="25"/>
  <c r="L336" i="25"/>
  <c r="L335" i="25"/>
  <c r="L334" i="25"/>
  <c r="L333" i="25"/>
  <c r="L332" i="25"/>
  <c r="L331" i="25"/>
  <c r="L330" i="25"/>
  <c r="L329" i="25"/>
  <c r="L328" i="25"/>
  <c r="L327" i="25"/>
  <c r="L326" i="25"/>
  <c r="L325" i="25"/>
  <c r="L324" i="25"/>
  <c r="L323" i="25"/>
  <c r="L322" i="25"/>
  <c r="L321" i="25"/>
  <c r="L320" i="25"/>
  <c r="L319" i="25"/>
  <c r="L318" i="25"/>
  <c r="L317" i="25"/>
  <c r="L316" i="25"/>
  <c r="L315" i="25"/>
  <c r="L314" i="25"/>
  <c r="L313" i="25"/>
  <c r="L312" i="25"/>
  <c r="L311" i="25"/>
  <c r="L310" i="25"/>
  <c r="L309" i="25"/>
  <c r="L308" i="25"/>
  <c r="L307" i="25"/>
  <c r="L306" i="25"/>
  <c r="L305" i="25"/>
  <c r="L304" i="25"/>
  <c r="L303" i="25"/>
  <c r="L302" i="25"/>
  <c r="L301" i="25"/>
  <c r="L300" i="25"/>
  <c r="L299" i="25"/>
  <c r="L298" i="25"/>
  <c r="L297" i="25"/>
  <c r="L296" i="25"/>
  <c r="L295" i="25"/>
  <c r="L294" i="25"/>
  <c r="L293" i="25"/>
  <c r="L292" i="25"/>
  <c r="L291" i="25"/>
  <c r="L290" i="25"/>
  <c r="L289" i="25"/>
  <c r="L288" i="25"/>
  <c r="L287" i="25"/>
  <c r="L286" i="25"/>
  <c r="L285" i="25"/>
  <c r="L284" i="25"/>
  <c r="L283" i="25"/>
  <c r="L282" i="25"/>
  <c r="L281" i="25"/>
  <c r="L280" i="25"/>
  <c r="L279" i="25"/>
  <c r="L278" i="25"/>
  <c r="L277" i="25"/>
  <c r="L276" i="25"/>
  <c r="L275" i="25"/>
  <c r="L274" i="25"/>
  <c r="L273" i="25"/>
  <c r="L272" i="25"/>
  <c r="L271" i="25"/>
  <c r="L270" i="25"/>
  <c r="L269" i="25"/>
  <c r="L268" i="25"/>
  <c r="L267" i="25"/>
  <c r="L266" i="25"/>
  <c r="L265" i="25"/>
  <c r="L264" i="25"/>
  <c r="L263" i="25"/>
  <c r="L262" i="25"/>
  <c r="L261" i="25"/>
  <c r="L260" i="25"/>
  <c r="L259" i="25"/>
  <c r="L258" i="25"/>
  <c r="L257" i="25"/>
  <c r="L256" i="25"/>
  <c r="L255" i="25"/>
  <c r="L254" i="25"/>
  <c r="L253" i="25"/>
  <c r="L252" i="25"/>
  <c r="L251" i="25"/>
  <c r="L250" i="25"/>
  <c r="L249" i="25"/>
  <c r="L248" i="25"/>
  <c r="L247" i="25"/>
  <c r="L246" i="25"/>
  <c r="L245" i="25"/>
  <c r="L244" i="25"/>
  <c r="L243" i="25"/>
  <c r="L242" i="25"/>
  <c r="L241" i="25"/>
  <c r="L240" i="25"/>
  <c r="L239" i="25"/>
  <c r="L238" i="25"/>
  <c r="L237" i="25"/>
  <c r="L236" i="25"/>
  <c r="L235" i="25"/>
  <c r="L234" i="25"/>
  <c r="L233" i="25"/>
  <c r="L232" i="25"/>
  <c r="L231" i="25"/>
  <c r="L230" i="25"/>
  <c r="L229" i="25"/>
  <c r="L228" i="25"/>
  <c r="L227" i="25"/>
  <c r="L226" i="25"/>
  <c r="L225" i="25"/>
  <c r="L224" i="25"/>
  <c r="L223" i="25"/>
  <c r="L222" i="25"/>
  <c r="L221" i="25"/>
  <c r="L220" i="25"/>
  <c r="L219" i="25"/>
  <c r="L218" i="25"/>
  <c r="L217" i="25"/>
  <c r="L216" i="25"/>
  <c r="L215" i="25"/>
  <c r="L214" i="25"/>
  <c r="L213" i="25"/>
  <c r="L212" i="25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L192" i="25"/>
  <c r="L191" i="25"/>
  <c r="L190" i="25"/>
  <c r="L189" i="25"/>
  <c r="L188" i="25"/>
  <c r="L187" i="25"/>
  <c r="L186" i="25"/>
  <c r="L185" i="25"/>
  <c r="L184" i="25"/>
  <c r="L183" i="25"/>
  <c r="L182" i="25"/>
  <c r="L181" i="25"/>
  <c r="L180" i="25"/>
  <c r="L179" i="25"/>
  <c r="L178" i="25"/>
  <c r="L177" i="25"/>
  <c r="L176" i="25"/>
  <c r="L175" i="25"/>
  <c r="L174" i="25"/>
  <c r="L173" i="25"/>
  <c r="L172" i="25"/>
  <c r="L171" i="25"/>
  <c r="L170" i="25"/>
  <c r="L169" i="25"/>
  <c r="L168" i="25"/>
  <c r="L167" i="25"/>
  <c r="L166" i="25"/>
  <c r="L165" i="25"/>
  <c r="L164" i="25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8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L119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J496" i="25"/>
  <c r="J495" i="25"/>
  <c r="J494" i="25"/>
  <c r="J493" i="25"/>
  <c r="J492" i="25"/>
  <c r="J491" i="25"/>
  <c r="J490" i="25"/>
  <c r="J489" i="25"/>
  <c r="J488" i="25"/>
  <c r="J487" i="25"/>
  <c r="J486" i="25"/>
  <c r="J485" i="25"/>
  <c r="J484" i="25"/>
  <c r="J483" i="25"/>
  <c r="J482" i="25"/>
  <c r="J481" i="25"/>
  <c r="J480" i="25"/>
  <c r="J479" i="25"/>
  <c r="J478" i="25"/>
  <c r="J477" i="25"/>
  <c r="J476" i="25"/>
  <c r="J475" i="25"/>
  <c r="J474" i="25"/>
  <c r="J473" i="25"/>
  <c r="J472" i="25"/>
  <c r="J471" i="25"/>
  <c r="J470" i="25"/>
  <c r="J469" i="25"/>
  <c r="J468" i="25"/>
  <c r="J467" i="25"/>
  <c r="J466" i="25"/>
  <c r="J465" i="25"/>
  <c r="J464" i="25"/>
  <c r="J463" i="25"/>
  <c r="J462" i="25"/>
  <c r="J461" i="25"/>
  <c r="J460" i="25"/>
  <c r="J459" i="25"/>
  <c r="J458" i="25"/>
  <c r="J457" i="25"/>
  <c r="J456" i="25"/>
  <c r="J455" i="25"/>
  <c r="J454" i="25"/>
  <c r="J453" i="25"/>
  <c r="J452" i="25"/>
  <c r="J451" i="25"/>
  <c r="J450" i="25"/>
  <c r="J449" i="25"/>
  <c r="J448" i="25"/>
  <c r="J447" i="25"/>
  <c r="J446" i="25"/>
  <c r="J445" i="25"/>
  <c r="J444" i="25"/>
  <c r="J443" i="25"/>
  <c r="J442" i="25"/>
  <c r="J441" i="25"/>
  <c r="J440" i="25"/>
  <c r="J439" i="25"/>
  <c r="J438" i="25"/>
  <c r="J437" i="25"/>
  <c r="J436" i="25"/>
  <c r="J435" i="25"/>
  <c r="J434" i="25"/>
  <c r="J433" i="25"/>
  <c r="J432" i="25"/>
  <c r="J431" i="25"/>
  <c r="J430" i="25"/>
  <c r="J429" i="25"/>
  <c r="J428" i="25"/>
  <c r="J427" i="25"/>
  <c r="J426" i="25"/>
  <c r="J425" i="25"/>
  <c r="J424" i="25"/>
  <c r="J423" i="25"/>
  <c r="J422" i="25"/>
  <c r="J421" i="25"/>
  <c r="J420" i="25"/>
  <c r="J419" i="25"/>
  <c r="J418" i="25"/>
  <c r="J417" i="25"/>
  <c r="J416" i="25"/>
  <c r="J415" i="25"/>
  <c r="J414" i="25"/>
  <c r="J413" i="25"/>
  <c r="J412" i="25"/>
  <c r="J411" i="25"/>
  <c r="J410" i="25"/>
  <c r="J409" i="25"/>
  <c r="J408" i="25"/>
  <c r="J407" i="25"/>
  <c r="J406" i="25"/>
  <c r="J405" i="25"/>
  <c r="J404" i="25"/>
  <c r="J403" i="25"/>
  <c r="J402" i="25"/>
  <c r="J401" i="25"/>
  <c r="J400" i="25"/>
  <c r="J399" i="25"/>
  <c r="J398" i="25"/>
  <c r="J397" i="25"/>
  <c r="J396" i="25"/>
  <c r="J395" i="25"/>
  <c r="J394" i="25"/>
  <c r="J393" i="25"/>
  <c r="J392" i="25"/>
  <c r="J391" i="25"/>
  <c r="J390" i="25"/>
  <c r="J389" i="25"/>
  <c r="J388" i="25"/>
  <c r="J387" i="25"/>
  <c r="J386" i="25"/>
  <c r="J385" i="25"/>
  <c r="J384" i="25"/>
  <c r="J383" i="25"/>
  <c r="J382" i="25"/>
  <c r="J381" i="25"/>
  <c r="J380" i="25"/>
  <c r="J379" i="25"/>
  <c r="J378" i="25"/>
  <c r="J377" i="25"/>
  <c r="J376" i="25"/>
  <c r="J375" i="25"/>
  <c r="J374" i="25"/>
  <c r="J373" i="25"/>
  <c r="J372" i="25"/>
  <c r="J371" i="25"/>
  <c r="J370" i="25"/>
  <c r="J369" i="25"/>
  <c r="J368" i="25"/>
  <c r="J367" i="25"/>
  <c r="J366" i="25"/>
  <c r="J365" i="25"/>
  <c r="J364" i="25"/>
  <c r="J363" i="25"/>
  <c r="J362" i="25"/>
  <c r="J361" i="25"/>
  <c r="J360" i="25"/>
  <c r="J359" i="25"/>
  <c r="J358" i="25"/>
  <c r="J357" i="25"/>
  <c r="J356" i="25"/>
  <c r="J355" i="25"/>
  <c r="J354" i="25"/>
  <c r="J353" i="25"/>
  <c r="J352" i="25"/>
  <c r="J351" i="25"/>
  <c r="J350" i="25"/>
  <c r="J349" i="25"/>
  <c r="J348" i="25"/>
  <c r="J347" i="25"/>
  <c r="J346" i="25"/>
  <c r="J345" i="25"/>
  <c r="J344" i="25"/>
  <c r="J343" i="25"/>
  <c r="J342" i="25"/>
  <c r="J341" i="25"/>
  <c r="J340" i="25"/>
  <c r="J339" i="25"/>
  <c r="J338" i="25"/>
  <c r="J337" i="25"/>
  <c r="J336" i="25"/>
  <c r="J335" i="25"/>
  <c r="J334" i="25"/>
  <c r="J333" i="25"/>
  <c r="J332" i="25"/>
  <c r="J331" i="25"/>
  <c r="J330" i="25"/>
  <c r="J329" i="25"/>
  <c r="J328" i="25"/>
  <c r="J327" i="25"/>
  <c r="J326" i="25"/>
  <c r="J325" i="25"/>
  <c r="J324" i="25"/>
  <c r="J323" i="25"/>
  <c r="J322" i="25"/>
  <c r="J321" i="25"/>
  <c r="J320" i="25"/>
  <c r="J319" i="25"/>
  <c r="J318" i="25"/>
  <c r="J317" i="25"/>
  <c r="J316" i="25"/>
  <c r="J315" i="25"/>
  <c r="J314" i="25"/>
  <c r="J313" i="25"/>
  <c r="J312" i="25"/>
  <c r="J311" i="25"/>
  <c r="J310" i="25"/>
  <c r="J309" i="25"/>
  <c r="J308" i="25"/>
  <c r="J307" i="25"/>
  <c r="J306" i="25"/>
  <c r="J305" i="25"/>
  <c r="J304" i="25"/>
  <c r="J303" i="25"/>
  <c r="J302" i="25"/>
  <c r="J301" i="25"/>
  <c r="J300" i="25"/>
  <c r="J299" i="25"/>
  <c r="J298" i="25"/>
  <c r="J297" i="25"/>
  <c r="J296" i="25"/>
  <c r="J295" i="25"/>
  <c r="J294" i="25"/>
  <c r="J293" i="25"/>
  <c r="J292" i="25"/>
  <c r="J291" i="25"/>
  <c r="J290" i="25"/>
  <c r="J289" i="25"/>
  <c r="J288" i="25"/>
  <c r="J287" i="25"/>
  <c r="J286" i="25"/>
  <c r="J285" i="25"/>
  <c r="J284" i="25"/>
  <c r="J283" i="25"/>
  <c r="J282" i="25"/>
  <c r="J281" i="25"/>
  <c r="J280" i="25"/>
  <c r="J279" i="25"/>
  <c r="J278" i="25"/>
  <c r="J277" i="25"/>
  <c r="J276" i="25"/>
  <c r="J275" i="25"/>
  <c r="J274" i="25"/>
  <c r="J273" i="25"/>
  <c r="J272" i="25"/>
  <c r="J271" i="25"/>
  <c r="J270" i="25"/>
  <c r="J269" i="25"/>
  <c r="J268" i="25"/>
  <c r="J267" i="25"/>
  <c r="J266" i="25"/>
  <c r="J265" i="25"/>
  <c r="J264" i="25"/>
  <c r="J263" i="25"/>
  <c r="J262" i="25"/>
  <c r="J261" i="25"/>
  <c r="J260" i="25"/>
  <c r="J259" i="25"/>
  <c r="J258" i="25"/>
  <c r="J257" i="25"/>
  <c r="J256" i="25"/>
  <c r="J255" i="25"/>
  <c r="J254" i="25"/>
  <c r="J253" i="25"/>
  <c r="J252" i="25"/>
  <c r="J251" i="25"/>
  <c r="J250" i="25"/>
  <c r="J249" i="25"/>
  <c r="J248" i="25"/>
  <c r="J247" i="25"/>
  <c r="J246" i="25"/>
  <c r="J245" i="25"/>
  <c r="J244" i="25"/>
  <c r="J243" i="25"/>
  <c r="J242" i="25"/>
  <c r="J241" i="25"/>
  <c r="J240" i="25"/>
  <c r="J239" i="25"/>
  <c r="J238" i="25"/>
  <c r="J237" i="25"/>
  <c r="J236" i="25"/>
  <c r="J235" i="25"/>
  <c r="J234" i="25"/>
  <c r="J233" i="25"/>
  <c r="J232" i="25"/>
  <c r="J231" i="25"/>
  <c r="J230" i="25"/>
  <c r="J229" i="25"/>
  <c r="J228" i="25"/>
  <c r="J227" i="25"/>
  <c r="J226" i="25"/>
  <c r="J225" i="25"/>
  <c r="J224" i="25"/>
  <c r="J223" i="25"/>
  <c r="J222" i="25"/>
  <c r="J221" i="25"/>
  <c r="J220" i="25"/>
  <c r="J219" i="25"/>
  <c r="J218" i="25"/>
  <c r="J217" i="25"/>
  <c r="J216" i="25"/>
  <c r="J215" i="25"/>
  <c r="J214" i="25"/>
  <c r="J213" i="25"/>
  <c r="J212" i="25"/>
  <c r="J211" i="25"/>
  <c r="J210" i="25"/>
  <c r="J209" i="25"/>
  <c r="J208" i="25"/>
  <c r="J207" i="25"/>
  <c r="J206" i="25"/>
  <c r="J205" i="25"/>
  <c r="J204" i="25"/>
  <c r="J203" i="25"/>
  <c r="J202" i="25"/>
  <c r="J201" i="25"/>
  <c r="J200" i="25"/>
  <c r="J199" i="25"/>
  <c r="J198" i="25"/>
  <c r="J197" i="25"/>
  <c r="J196" i="25"/>
  <c r="J195" i="25"/>
  <c r="J194" i="25"/>
  <c r="J193" i="25"/>
  <c r="J192" i="25"/>
  <c r="J191" i="25"/>
  <c r="J190" i="25"/>
  <c r="J189" i="25"/>
  <c r="J188" i="25"/>
  <c r="J187" i="25"/>
  <c r="J186" i="25"/>
  <c r="J185" i="25"/>
  <c r="J184" i="25"/>
  <c r="J183" i="25"/>
  <c r="J182" i="25"/>
  <c r="J181" i="25"/>
  <c r="J180" i="25"/>
  <c r="J179" i="25"/>
  <c r="J178" i="25"/>
  <c r="J177" i="25"/>
  <c r="J176" i="25"/>
  <c r="J175" i="25"/>
  <c r="J174" i="25"/>
  <c r="J173" i="25"/>
  <c r="J172" i="25"/>
  <c r="J171" i="25"/>
  <c r="J170" i="25"/>
  <c r="J169" i="25"/>
  <c r="J168" i="25"/>
  <c r="J167" i="25"/>
  <c r="J166" i="25"/>
  <c r="J165" i="25"/>
  <c r="J164" i="25"/>
  <c r="J163" i="25"/>
  <c r="J162" i="25"/>
  <c r="J161" i="25"/>
  <c r="J160" i="25"/>
  <c r="J159" i="25"/>
  <c r="J158" i="25"/>
  <c r="J157" i="25"/>
  <c r="J156" i="25"/>
  <c r="J155" i="25"/>
  <c r="J154" i="25"/>
  <c r="J153" i="25"/>
  <c r="J152" i="25"/>
  <c r="J151" i="25"/>
  <c r="J150" i="25"/>
  <c r="J149" i="25"/>
  <c r="J148" i="25"/>
  <c r="J147" i="25"/>
  <c r="J146" i="25"/>
  <c r="J145" i="25"/>
  <c r="J144" i="25"/>
  <c r="J143" i="25"/>
  <c r="J142" i="25"/>
  <c r="J141" i="25"/>
  <c r="J140" i="25"/>
  <c r="J139" i="25"/>
  <c r="J138" i="25"/>
  <c r="J137" i="25"/>
  <c r="J136" i="25"/>
  <c r="J135" i="25"/>
  <c r="J134" i="25"/>
  <c r="J133" i="25"/>
  <c r="J132" i="25"/>
  <c r="J131" i="25"/>
  <c r="J130" i="25"/>
  <c r="J129" i="25"/>
  <c r="J128" i="25"/>
  <c r="J127" i="25"/>
  <c r="J126" i="25"/>
  <c r="J125" i="25"/>
  <c r="J124" i="25"/>
  <c r="J123" i="25"/>
  <c r="J122" i="25"/>
  <c r="J121" i="25"/>
  <c r="J120" i="25"/>
  <c r="J119" i="25"/>
  <c r="J118" i="25"/>
  <c r="J117" i="25"/>
  <c r="J116" i="25"/>
  <c r="J115" i="25"/>
  <c r="J114" i="25"/>
  <c r="J113" i="25"/>
  <c r="J112" i="25"/>
  <c r="J111" i="25"/>
  <c r="J110" i="25"/>
  <c r="J109" i="25"/>
  <c r="J108" i="25"/>
  <c r="J107" i="25"/>
  <c r="J106" i="25"/>
  <c r="J105" i="25"/>
  <c r="J104" i="25"/>
  <c r="J103" i="25"/>
  <c r="J102" i="25"/>
  <c r="J101" i="25"/>
  <c r="J100" i="25"/>
  <c r="J99" i="25"/>
  <c r="J98" i="25"/>
  <c r="J97" i="25"/>
  <c r="J96" i="25"/>
  <c r="J95" i="25"/>
  <c r="J94" i="25"/>
  <c r="J93" i="25"/>
  <c r="J92" i="25"/>
  <c r="J91" i="25"/>
  <c r="J90" i="25"/>
  <c r="J89" i="25"/>
  <c r="J88" i="25"/>
  <c r="J87" i="25"/>
  <c r="J86" i="25"/>
  <c r="J85" i="25"/>
  <c r="J84" i="25"/>
  <c r="J83" i="25"/>
  <c r="J82" i="25"/>
  <c r="J81" i="25"/>
  <c r="J80" i="25"/>
  <c r="J79" i="25"/>
  <c r="J78" i="25"/>
  <c r="J77" i="25"/>
  <c r="J76" i="25"/>
  <c r="J75" i="25"/>
  <c r="J74" i="25"/>
  <c r="J73" i="25"/>
  <c r="J72" i="25"/>
  <c r="J71" i="25"/>
  <c r="J70" i="25"/>
  <c r="J69" i="25"/>
  <c r="J68" i="25"/>
  <c r="J67" i="25"/>
  <c r="J66" i="25"/>
  <c r="J65" i="25"/>
  <c r="J64" i="25"/>
  <c r="J63" i="25"/>
  <c r="J62" i="25"/>
  <c r="J61" i="25"/>
  <c r="J60" i="25"/>
  <c r="J59" i="25"/>
  <c r="J58" i="25"/>
  <c r="J57" i="25"/>
  <c r="J56" i="25"/>
  <c r="J55" i="25"/>
  <c r="J54" i="25"/>
  <c r="J53" i="25"/>
  <c r="J52" i="25"/>
  <c r="J51" i="25"/>
  <c r="J50" i="25"/>
  <c r="J49" i="25"/>
  <c r="J48" i="25"/>
  <c r="J47" i="25"/>
  <c r="J46" i="25"/>
  <c r="J45" i="25"/>
  <c r="J44" i="25"/>
  <c r="J43" i="25"/>
  <c r="J42" i="25"/>
  <c r="J41" i="25"/>
  <c r="J40" i="25"/>
  <c r="J39" i="25"/>
  <c r="J38" i="25"/>
  <c r="J37" i="25"/>
  <c r="J36" i="25"/>
  <c r="J35" i="25"/>
  <c r="J34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AR496" i="25"/>
  <c r="AQ496" i="25"/>
  <c r="AR495" i="25"/>
  <c r="AQ495" i="25"/>
  <c r="AR494" i="25"/>
  <c r="AQ494" i="25"/>
  <c r="AR493" i="25"/>
  <c r="AQ493" i="25"/>
  <c r="AR492" i="25"/>
  <c r="AQ492" i="25"/>
  <c r="AR491" i="25"/>
  <c r="AU491" i="25" s="1"/>
  <c r="AQ491" i="25"/>
  <c r="AR490" i="25"/>
  <c r="AQ490" i="25"/>
  <c r="AR489" i="25"/>
  <c r="AQ489" i="25"/>
  <c r="AR488" i="25"/>
  <c r="AQ488" i="25"/>
  <c r="AR487" i="25"/>
  <c r="AQ487" i="25"/>
  <c r="AR486" i="25"/>
  <c r="AQ486" i="25"/>
  <c r="AR485" i="25"/>
  <c r="AQ485" i="25"/>
  <c r="AR484" i="25"/>
  <c r="AQ484" i="25"/>
  <c r="AR483" i="25"/>
  <c r="AQ483" i="25"/>
  <c r="AR482" i="25"/>
  <c r="AQ482" i="25"/>
  <c r="AR481" i="25"/>
  <c r="AQ481" i="25"/>
  <c r="AR480" i="25"/>
  <c r="AQ480" i="25"/>
  <c r="AR479" i="25"/>
  <c r="AQ479" i="25"/>
  <c r="AT479" i="25" s="1"/>
  <c r="AW479" i="25" s="1"/>
  <c r="AR478" i="25"/>
  <c r="AQ478" i="25"/>
  <c r="AT478" i="25" s="1"/>
  <c r="AR477" i="25"/>
  <c r="AQ477" i="25"/>
  <c r="AR476" i="25"/>
  <c r="AQ476" i="25"/>
  <c r="AR475" i="25"/>
  <c r="AQ475" i="25"/>
  <c r="AR474" i="25"/>
  <c r="AQ474" i="25"/>
  <c r="AR473" i="25"/>
  <c r="AQ473" i="25"/>
  <c r="AR472" i="25"/>
  <c r="AQ472" i="25"/>
  <c r="AR471" i="25"/>
  <c r="AQ471" i="25"/>
  <c r="AR470" i="25"/>
  <c r="AQ470" i="25"/>
  <c r="AR469" i="25"/>
  <c r="AQ469" i="25"/>
  <c r="AR468" i="25"/>
  <c r="AQ468" i="25"/>
  <c r="AR467" i="25"/>
  <c r="AQ467" i="25"/>
  <c r="AR466" i="25"/>
  <c r="AQ466" i="25"/>
  <c r="AR465" i="25"/>
  <c r="AQ465" i="25"/>
  <c r="AR464" i="25"/>
  <c r="AQ464" i="25"/>
  <c r="AR463" i="25"/>
  <c r="AQ463" i="25"/>
  <c r="AR462" i="25"/>
  <c r="AQ462" i="25"/>
  <c r="AR461" i="25"/>
  <c r="AQ461" i="25"/>
  <c r="AR460" i="25"/>
  <c r="AQ460" i="25"/>
  <c r="AR459" i="25"/>
  <c r="AQ459" i="25"/>
  <c r="AR458" i="25"/>
  <c r="AQ458" i="25"/>
  <c r="AR457" i="25"/>
  <c r="AQ457" i="25"/>
  <c r="AR456" i="25"/>
  <c r="AQ456" i="25"/>
  <c r="AR455" i="25"/>
  <c r="AQ455" i="25"/>
  <c r="AR454" i="25"/>
  <c r="AQ454" i="25"/>
  <c r="AR453" i="25"/>
  <c r="AQ453" i="25"/>
  <c r="AR452" i="25"/>
  <c r="AQ452" i="25"/>
  <c r="AR451" i="25"/>
  <c r="AQ451" i="25"/>
  <c r="AR450" i="25"/>
  <c r="AQ450" i="25"/>
  <c r="AR449" i="25"/>
  <c r="AQ449" i="25"/>
  <c r="AR448" i="25"/>
  <c r="AQ448" i="25"/>
  <c r="AR447" i="25"/>
  <c r="AQ447" i="25"/>
  <c r="AR446" i="25"/>
  <c r="AQ446" i="25"/>
  <c r="AR445" i="25"/>
  <c r="AQ445" i="25"/>
  <c r="AR444" i="25"/>
  <c r="AQ444" i="25"/>
  <c r="AR443" i="25"/>
  <c r="AQ443" i="25"/>
  <c r="AR442" i="25"/>
  <c r="AQ442" i="25"/>
  <c r="AR441" i="25"/>
  <c r="AQ441" i="25"/>
  <c r="AR440" i="25"/>
  <c r="AQ440" i="25"/>
  <c r="AR439" i="25"/>
  <c r="AQ439" i="25"/>
  <c r="AR438" i="25"/>
  <c r="AQ438" i="25"/>
  <c r="AR437" i="25"/>
  <c r="AQ437" i="25"/>
  <c r="AR436" i="25"/>
  <c r="AQ436" i="25"/>
  <c r="AR435" i="25"/>
  <c r="AQ435" i="25"/>
  <c r="AR434" i="25"/>
  <c r="AQ434" i="25"/>
  <c r="AR433" i="25"/>
  <c r="AQ433" i="25"/>
  <c r="AR432" i="25"/>
  <c r="AQ432" i="25"/>
  <c r="AR431" i="25"/>
  <c r="AQ431" i="25"/>
  <c r="AR430" i="25"/>
  <c r="AQ430" i="25"/>
  <c r="AR429" i="25"/>
  <c r="AQ429" i="25"/>
  <c r="AR428" i="25"/>
  <c r="AQ428" i="25"/>
  <c r="AR427" i="25"/>
  <c r="AQ427" i="25"/>
  <c r="AR426" i="25"/>
  <c r="AQ426" i="25"/>
  <c r="AR425" i="25"/>
  <c r="AQ425" i="25"/>
  <c r="AR424" i="25"/>
  <c r="AQ424" i="25"/>
  <c r="AR423" i="25"/>
  <c r="AQ423" i="25"/>
  <c r="AR422" i="25"/>
  <c r="AQ422" i="25"/>
  <c r="AR421" i="25"/>
  <c r="AQ421" i="25"/>
  <c r="AR420" i="25"/>
  <c r="AQ420" i="25"/>
  <c r="AR419" i="25"/>
  <c r="AQ419" i="25"/>
  <c r="AR418" i="25"/>
  <c r="AQ418" i="25"/>
  <c r="AR417" i="25"/>
  <c r="AQ417" i="25"/>
  <c r="AR416" i="25"/>
  <c r="AQ416" i="25"/>
  <c r="AR415" i="25"/>
  <c r="AQ415" i="25"/>
  <c r="AR414" i="25"/>
  <c r="AR413" i="25"/>
  <c r="AQ413" i="25"/>
  <c r="AR412" i="25"/>
  <c r="AQ412" i="25"/>
  <c r="AR411" i="25"/>
  <c r="AQ411" i="25"/>
  <c r="AR410" i="25"/>
  <c r="AQ410" i="25"/>
  <c r="AR409" i="25"/>
  <c r="AQ409" i="25"/>
  <c r="AR408" i="25"/>
  <c r="AQ408" i="25"/>
  <c r="AR407" i="25"/>
  <c r="AQ407" i="25"/>
  <c r="AR406" i="25"/>
  <c r="AQ406" i="25"/>
  <c r="AR405" i="25"/>
  <c r="AQ405" i="25"/>
  <c r="AR404" i="25"/>
  <c r="AQ404" i="25"/>
  <c r="AR403" i="25"/>
  <c r="AQ403" i="25"/>
  <c r="AR402" i="25"/>
  <c r="AQ402" i="25"/>
  <c r="AR401" i="25"/>
  <c r="AQ401" i="25"/>
  <c r="AR400" i="25"/>
  <c r="AQ400" i="25"/>
  <c r="AR399" i="25"/>
  <c r="AQ399" i="25"/>
  <c r="AR398" i="25"/>
  <c r="AQ398" i="25"/>
  <c r="AR397" i="25"/>
  <c r="AQ397" i="25"/>
  <c r="AR396" i="25"/>
  <c r="AQ396" i="25"/>
  <c r="AR395" i="25"/>
  <c r="AQ395" i="25"/>
  <c r="AR394" i="25"/>
  <c r="AQ394" i="25"/>
  <c r="AR393" i="25"/>
  <c r="AQ393" i="25"/>
  <c r="AR392" i="25"/>
  <c r="AQ392" i="25"/>
  <c r="AR391" i="25"/>
  <c r="AQ391" i="25"/>
  <c r="AR390" i="25"/>
  <c r="AQ390" i="25"/>
  <c r="AR389" i="25"/>
  <c r="AQ389" i="25"/>
  <c r="AR388" i="25"/>
  <c r="AQ388" i="25"/>
  <c r="AR387" i="25"/>
  <c r="AQ387" i="25"/>
  <c r="AR386" i="25"/>
  <c r="AQ386" i="25"/>
  <c r="AR385" i="25"/>
  <c r="AQ385" i="25"/>
  <c r="AR384" i="25"/>
  <c r="AQ384" i="25"/>
  <c r="AR383" i="25"/>
  <c r="AQ383" i="25"/>
  <c r="AR382" i="25"/>
  <c r="AQ382" i="25"/>
  <c r="AR381" i="25"/>
  <c r="AQ381" i="25"/>
  <c r="AR380" i="25"/>
  <c r="AQ380" i="25"/>
  <c r="AR379" i="25"/>
  <c r="AQ379" i="25"/>
  <c r="AR378" i="25"/>
  <c r="AU378" i="25" s="1"/>
  <c r="AQ378" i="25"/>
  <c r="AR377" i="25"/>
  <c r="AU377" i="25" s="1"/>
  <c r="AQ377" i="25"/>
  <c r="AR376" i="25"/>
  <c r="AQ376" i="25"/>
  <c r="AR375" i="25"/>
  <c r="AQ375" i="25"/>
  <c r="AR374" i="25"/>
  <c r="AQ374" i="25"/>
  <c r="AR373" i="25"/>
  <c r="AQ373" i="25"/>
  <c r="AR372" i="25"/>
  <c r="AQ372" i="25"/>
  <c r="AR371" i="25"/>
  <c r="AQ371" i="25"/>
  <c r="AR370" i="25"/>
  <c r="AQ370" i="25"/>
  <c r="AR369" i="25"/>
  <c r="AQ369" i="25"/>
  <c r="AR368" i="25"/>
  <c r="AQ368" i="25"/>
  <c r="AR367" i="25"/>
  <c r="AQ367" i="25"/>
  <c r="AR366" i="25"/>
  <c r="AQ366" i="25"/>
  <c r="AR365" i="25"/>
  <c r="AQ365" i="25"/>
  <c r="AR364" i="25"/>
  <c r="AQ364" i="25"/>
  <c r="AR363" i="25"/>
  <c r="AQ363" i="25"/>
  <c r="AR362" i="25"/>
  <c r="AQ362" i="25"/>
  <c r="AR361" i="25"/>
  <c r="AQ361" i="25"/>
  <c r="AR360" i="25"/>
  <c r="AQ360" i="25"/>
  <c r="AR359" i="25"/>
  <c r="AQ359" i="25"/>
  <c r="AR358" i="25"/>
  <c r="AQ358" i="25"/>
  <c r="AR357" i="25"/>
  <c r="AQ357" i="25"/>
  <c r="AR356" i="25"/>
  <c r="AQ356" i="25"/>
  <c r="AR355" i="25"/>
  <c r="AQ355" i="25"/>
  <c r="AR354" i="25"/>
  <c r="AQ354" i="25"/>
  <c r="AR353" i="25"/>
  <c r="AQ353" i="25"/>
  <c r="AR352" i="25"/>
  <c r="AQ352" i="25"/>
  <c r="AR351" i="25"/>
  <c r="AQ351" i="25"/>
  <c r="AR350" i="25"/>
  <c r="AQ350" i="25"/>
  <c r="AR349" i="25"/>
  <c r="AQ349" i="25"/>
  <c r="AR348" i="25"/>
  <c r="AQ348" i="25"/>
  <c r="AR347" i="25"/>
  <c r="AQ347" i="25"/>
  <c r="AR346" i="25"/>
  <c r="AQ346" i="25"/>
  <c r="AR345" i="25"/>
  <c r="AQ345" i="25"/>
  <c r="AR344" i="25"/>
  <c r="AU344" i="25" s="1"/>
  <c r="AQ344" i="25"/>
  <c r="AR343" i="25"/>
  <c r="AU343" i="25" s="1"/>
  <c r="AQ343" i="25"/>
  <c r="AR342" i="25"/>
  <c r="AU342" i="25" s="1"/>
  <c r="AQ342" i="25"/>
  <c r="AR341" i="25"/>
  <c r="AQ341" i="25"/>
  <c r="AR340" i="25"/>
  <c r="AQ340" i="25"/>
  <c r="AR339" i="25"/>
  <c r="AQ339" i="25"/>
  <c r="AR338" i="25"/>
  <c r="AQ338" i="25"/>
  <c r="AR337" i="25"/>
  <c r="AQ337" i="25"/>
  <c r="AR336" i="25"/>
  <c r="AQ336" i="25"/>
  <c r="AR335" i="25"/>
  <c r="AQ335" i="25"/>
  <c r="AR334" i="25"/>
  <c r="AQ334" i="25"/>
  <c r="AR333" i="25"/>
  <c r="AQ333" i="25"/>
  <c r="AR332" i="25"/>
  <c r="AQ332" i="25"/>
  <c r="AR331" i="25"/>
  <c r="AQ331" i="25"/>
  <c r="AR330" i="25"/>
  <c r="AQ330" i="25"/>
  <c r="AR329" i="25"/>
  <c r="AQ329" i="25"/>
  <c r="AR328" i="25"/>
  <c r="AQ328" i="25"/>
  <c r="AR327" i="25"/>
  <c r="AQ327" i="25"/>
  <c r="AR326" i="25"/>
  <c r="AQ326" i="25"/>
  <c r="AR325" i="25"/>
  <c r="AQ325" i="25"/>
  <c r="AR324" i="25"/>
  <c r="AQ324" i="25"/>
  <c r="AR323" i="25"/>
  <c r="AQ323" i="25"/>
  <c r="AR322" i="25"/>
  <c r="AQ322" i="25"/>
  <c r="AR321" i="25"/>
  <c r="AQ321" i="25"/>
  <c r="AR320" i="25"/>
  <c r="AQ320" i="25"/>
  <c r="AR319" i="25"/>
  <c r="AQ319" i="25"/>
  <c r="AR318" i="25"/>
  <c r="AQ318" i="25"/>
  <c r="AR317" i="25"/>
  <c r="AU317" i="25" s="1"/>
  <c r="AQ317" i="25"/>
  <c r="AR316" i="25"/>
  <c r="AU316" i="25" s="1"/>
  <c r="AQ316" i="25"/>
  <c r="AR315" i="25"/>
  <c r="AQ315" i="25"/>
  <c r="AR314" i="25"/>
  <c r="AQ314" i="25"/>
  <c r="AR313" i="25"/>
  <c r="AQ313" i="25"/>
  <c r="AR312" i="25"/>
  <c r="AQ312" i="25"/>
  <c r="AR311" i="25"/>
  <c r="AQ311" i="25"/>
  <c r="AR310" i="25"/>
  <c r="AQ310" i="25"/>
  <c r="AR309" i="25"/>
  <c r="AQ309" i="25"/>
  <c r="AR308" i="25"/>
  <c r="AQ308" i="25"/>
  <c r="AR307" i="25"/>
  <c r="AQ307" i="25"/>
  <c r="AR306" i="25"/>
  <c r="AQ306" i="25"/>
  <c r="AR305" i="25"/>
  <c r="AQ305" i="25"/>
  <c r="AR304" i="25"/>
  <c r="AQ304" i="25"/>
  <c r="AR303" i="25"/>
  <c r="AQ303" i="25"/>
  <c r="AR302" i="25"/>
  <c r="AQ302" i="25"/>
  <c r="AR301" i="25"/>
  <c r="AQ301" i="25"/>
  <c r="AR300" i="25"/>
  <c r="AU300" i="25" s="1"/>
  <c r="AQ300" i="25"/>
  <c r="AR299" i="25"/>
  <c r="AQ299" i="25"/>
  <c r="AR298" i="25"/>
  <c r="AQ298" i="25"/>
  <c r="AR297" i="25"/>
  <c r="AQ297" i="25"/>
  <c r="AR296" i="25"/>
  <c r="AQ296" i="25"/>
  <c r="AR295" i="25"/>
  <c r="AQ295" i="25"/>
  <c r="AR294" i="25"/>
  <c r="AQ294" i="25"/>
  <c r="AR293" i="25"/>
  <c r="AQ293" i="25"/>
  <c r="AR292" i="25"/>
  <c r="AQ292" i="25"/>
  <c r="AR291" i="25"/>
  <c r="AQ291" i="25"/>
  <c r="AR290" i="25"/>
  <c r="AQ290" i="25"/>
  <c r="AR289" i="25"/>
  <c r="AQ289" i="25"/>
  <c r="AR288" i="25"/>
  <c r="AQ288" i="25"/>
  <c r="AR287" i="25"/>
  <c r="AQ287" i="25"/>
  <c r="AR286" i="25"/>
  <c r="AQ286" i="25"/>
  <c r="AR285" i="25"/>
  <c r="AQ285" i="25"/>
  <c r="AR284" i="25"/>
  <c r="AQ284" i="25"/>
  <c r="AR283" i="25"/>
  <c r="AQ283" i="25"/>
  <c r="AR282" i="25"/>
  <c r="AQ282" i="25"/>
  <c r="AR281" i="25"/>
  <c r="AQ281" i="25"/>
  <c r="AR280" i="25"/>
  <c r="AQ280" i="25"/>
  <c r="AR279" i="25"/>
  <c r="AQ279" i="25"/>
  <c r="AR278" i="25"/>
  <c r="AQ278" i="25"/>
  <c r="AR277" i="25"/>
  <c r="AQ277" i="25"/>
  <c r="AR276" i="25"/>
  <c r="AQ276" i="25"/>
  <c r="AR275" i="25"/>
  <c r="AQ275" i="25"/>
  <c r="AR274" i="25"/>
  <c r="AQ274" i="25"/>
  <c r="AR273" i="25"/>
  <c r="AQ273" i="25"/>
  <c r="AR272" i="25"/>
  <c r="AQ272" i="25"/>
  <c r="AR271" i="25"/>
  <c r="AQ271" i="25"/>
  <c r="AR270" i="25"/>
  <c r="AQ270" i="25"/>
  <c r="AR269" i="25"/>
  <c r="AQ269" i="25"/>
  <c r="AR268" i="25"/>
  <c r="AQ268" i="25"/>
  <c r="AR267" i="25"/>
  <c r="AQ267" i="25"/>
  <c r="AR266" i="25"/>
  <c r="AQ266" i="25"/>
  <c r="AR265" i="25"/>
  <c r="AQ265" i="25"/>
  <c r="AR264" i="25"/>
  <c r="AQ264" i="25"/>
  <c r="AR263" i="25"/>
  <c r="AQ263" i="25"/>
  <c r="AR262" i="25"/>
  <c r="AQ262" i="25"/>
  <c r="AR261" i="25"/>
  <c r="AQ261" i="25"/>
  <c r="AR260" i="25"/>
  <c r="AQ260" i="25"/>
  <c r="AR259" i="25"/>
  <c r="AQ259" i="25"/>
  <c r="AR258" i="25"/>
  <c r="AQ258" i="25"/>
  <c r="AR257" i="25"/>
  <c r="AQ257" i="25"/>
  <c r="AR256" i="25"/>
  <c r="AQ256" i="25"/>
  <c r="AR255" i="25"/>
  <c r="AQ255" i="25"/>
  <c r="AR254" i="25"/>
  <c r="AQ254" i="25"/>
  <c r="AT254" i="25" s="1"/>
  <c r="AR253" i="25"/>
  <c r="AQ253" i="25"/>
  <c r="AT253" i="25" s="1"/>
  <c r="AR252" i="25"/>
  <c r="AQ252" i="25"/>
  <c r="AT252" i="25" s="1"/>
  <c r="AR251" i="25"/>
  <c r="AQ251" i="25"/>
  <c r="AR250" i="25"/>
  <c r="AQ250" i="25"/>
  <c r="AR249" i="25"/>
  <c r="AQ249" i="25"/>
  <c r="AR248" i="25"/>
  <c r="AQ248" i="25"/>
  <c r="AR247" i="25"/>
  <c r="AQ247" i="25"/>
  <c r="AR246" i="25"/>
  <c r="AQ246" i="25"/>
  <c r="AR245" i="25"/>
  <c r="AQ245" i="25"/>
  <c r="AR244" i="25"/>
  <c r="AU244" i="25" s="1"/>
  <c r="AQ244" i="25"/>
  <c r="AR243" i="25"/>
  <c r="AQ243" i="25"/>
  <c r="AR242" i="25"/>
  <c r="AQ242" i="25"/>
  <c r="AR241" i="25"/>
  <c r="AQ241" i="25"/>
  <c r="AR240" i="25"/>
  <c r="AQ240" i="25"/>
  <c r="AR239" i="25"/>
  <c r="AQ239" i="25"/>
  <c r="AR238" i="25"/>
  <c r="AQ238" i="25"/>
  <c r="AT238" i="25" s="1"/>
  <c r="AR237" i="25"/>
  <c r="AQ237" i="25"/>
  <c r="AT237" i="25" s="1"/>
  <c r="AR236" i="25"/>
  <c r="AQ236" i="25"/>
  <c r="AT236" i="25" s="1"/>
  <c r="AR235" i="25"/>
  <c r="AQ235" i="25"/>
  <c r="AT235" i="25" s="1"/>
  <c r="AR234" i="25"/>
  <c r="AQ234" i="25"/>
  <c r="AR233" i="25"/>
  <c r="AQ233" i="25"/>
  <c r="AR232" i="25"/>
  <c r="AQ232" i="25"/>
  <c r="AR231" i="25"/>
  <c r="AQ231" i="25"/>
  <c r="AR230" i="25"/>
  <c r="AQ230" i="25"/>
  <c r="AR229" i="25"/>
  <c r="AQ229" i="25"/>
  <c r="AR228" i="25"/>
  <c r="AQ228" i="25"/>
  <c r="AR227" i="25"/>
  <c r="AQ227" i="25"/>
  <c r="AR226" i="25"/>
  <c r="AQ226" i="25"/>
  <c r="AR225" i="25"/>
  <c r="AQ225" i="25"/>
  <c r="AR224" i="25"/>
  <c r="AQ224" i="25"/>
  <c r="AR223" i="25"/>
  <c r="AQ223" i="25"/>
  <c r="AR222" i="25"/>
  <c r="AQ222" i="25"/>
  <c r="AR221" i="25"/>
  <c r="AQ221" i="25"/>
  <c r="AR220" i="25"/>
  <c r="AQ220" i="25"/>
  <c r="AR219" i="25"/>
  <c r="AQ219" i="25"/>
  <c r="AR218" i="25"/>
  <c r="AQ218" i="25"/>
  <c r="AR217" i="25"/>
  <c r="AQ217" i="25"/>
  <c r="AR216" i="25"/>
  <c r="AQ216" i="25"/>
  <c r="AR215" i="25"/>
  <c r="AQ215" i="25"/>
  <c r="AR214" i="25"/>
  <c r="AQ214" i="25"/>
  <c r="AR213" i="25"/>
  <c r="AQ213" i="25"/>
  <c r="AR212" i="25"/>
  <c r="AQ212" i="25"/>
  <c r="AR211" i="25"/>
  <c r="AQ211" i="25"/>
  <c r="AR210" i="25"/>
  <c r="AQ210" i="25"/>
  <c r="AR209" i="25"/>
  <c r="AQ209" i="25"/>
  <c r="AR208" i="25"/>
  <c r="AQ208" i="25"/>
  <c r="AR207" i="25"/>
  <c r="AQ207" i="25"/>
  <c r="AR206" i="25"/>
  <c r="AQ206" i="25"/>
  <c r="AR205" i="25"/>
  <c r="AQ205" i="25"/>
  <c r="AR204" i="25"/>
  <c r="AQ204" i="25"/>
  <c r="AR203" i="25"/>
  <c r="AQ203" i="25"/>
  <c r="AR202" i="25"/>
  <c r="AQ202" i="25"/>
  <c r="AR201" i="25"/>
  <c r="AQ201" i="25"/>
  <c r="AR200" i="25"/>
  <c r="AQ200" i="25"/>
  <c r="AR199" i="25"/>
  <c r="AQ199" i="25"/>
  <c r="AR198" i="25"/>
  <c r="AQ198" i="25"/>
  <c r="AR197" i="25"/>
  <c r="AQ197" i="25"/>
  <c r="AR196" i="25"/>
  <c r="AQ196" i="25"/>
  <c r="AR195" i="25"/>
  <c r="AQ195" i="25"/>
  <c r="AR194" i="25"/>
  <c r="AQ194" i="25"/>
  <c r="AR193" i="25"/>
  <c r="AQ193" i="25"/>
  <c r="AR192" i="25"/>
  <c r="AQ192" i="25"/>
  <c r="AR191" i="25"/>
  <c r="AQ191" i="25"/>
  <c r="AR190" i="25"/>
  <c r="AQ190" i="25"/>
  <c r="AR189" i="25"/>
  <c r="AQ189" i="25"/>
  <c r="AR188" i="25"/>
  <c r="AQ188" i="25"/>
  <c r="AR187" i="25"/>
  <c r="AQ187" i="25"/>
  <c r="AR186" i="25"/>
  <c r="AQ186" i="25"/>
  <c r="AR185" i="25"/>
  <c r="AQ185" i="25"/>
  <c r="AR184" i="25"/>
  <c r="AQ184" i="25"/>
  <c r="AR183" i="25"/>
  <c r="AQ183" i="25"/>
  <c r="AR182" i="25"/>
  <c r="AQ182" i="25"/>
  <c r="AR181" i="25"/>
  <c r="AQ181" i="25"/>
  <c r="AR180" i="25"/>
  <c r="AQ180" i="25"/>
  <c r="AR179" i="25"/>
  <c r="AQ179" i="25"/>
  <c r="AR178" i="25"/>
  <c r="AQ178" i="25"/>
  <c r="AR177" i="25"/>
  <c r="AQ177" i="25"/>
  <c r="AR176" i="25"/>
  <c r="AQ176" i="25"/>
  <c r="AR175" i="25"/>
  <c r="AQ175" i="25"/>
  <c r="AR174" i="25"/>
  <c r="AQ174" i="25"/>
  <c r="AR173" i="25"/>
  <c r="AQ173" i="25"/>
  <c r="AR172" i="25"/>
  <c r="AQ172" i="25"/>
  <c r="AR171" i="25"/>
  <c r="AQ171" i="25"/>
  <c r="AR170" i="25"/>
  <c r="AQ170" i="25"/>
  <c r="AR169" i="25"/>
  <c r="AQ169" i="25"/>
  <c r="AR168" i="25"/>
  <c r="AQ168" i="25"/>
  <c r="AR167" i="25"/>
  <c r="AQ167" i="25"/>
  <c r="AR166" i="25"/>
  <c r="AQ166" i="25"/>
  <c r="AR165" i="25"/>
  <c r="AQ165" i="25"/>
  <c r="AR164" i="25"/>
  <c r="AQ164" i="25"/>
  <c r="AR163" i="25"/>
  <c r="AQ163" i="25"/>
  <c r="AR162" i="25"/>
  <c r="AQ162" i="25"/>
  <c r="AR161" i="25"/>
  <c r="AQ161" i="25"/>
  <c r="AR160" i="25"/>
  <c r="AQ160" i="25"/>
  <c r="AR159" i="25"/>
  <c r="AQ159" i="25"/>
  <c r="AR158" i="25"/>
  <c r="AQ158" i="25"/>
  <c r="AR157" i="25"/>
  <c r="AQ157" i="25"/>
  <c r="AR156" i="25"/>
  <c r="AQ156" i="25"/>
  <c r="AR155" i="25"/>
  <c r="AQ155" i="25"/>
  <c r="AR154" i="25"/>
  <c r="AQ154" i="25"/>
  <c r="AR153" i="25"/>
  <c r="AQ153" i="25"/>
  <c r="AR152" i="25"/>
  <c r="AQ152" i="25"/>
  <c r="AR151" i="25"/>
  <c r="AQ151" i="25"/>
  <c r="AR150" i="25"/>
  <c r="AQ150" i="25"/>
  <c r="AR149" i="25"/>
  <c r="AR148" i="25"/>
  <c r="AQ148" i="25"/>
  <c r="AR147" i="25"/>
  <c r="AQ147" i="25"/>
  <c r="AR146" i="25"/>
  <c r="AQ146" i="25"/>
  <c r="AR145" i="25"/>
  <c r="AQ145" i="25"/>
  <c r="AR144" i="25"/>
  <c r="AQ144" i="25"/>
  <c r="AR143" i="25"/>
  <c r="AQ143" i="25"/>
  <c r="AR142" i="25"/>
  <c r="AQ142" i="25"/>
  <c r="AR141" i="25"/>
  <c r="AQ141" i="25"/>
  <c r="AR140" i="25"/>
  <c r="AQ140" i="25"/>
  <c r="AR139" i="25"/>
  <c r="AQ139" i="25"/>
  <c r="AR138" i="25"/>
  <c r="AQ138" i="25"/>
  <c r="AR137" i="25"/>
  <c r="AQ137" i="25"/>
  <c r="AR136" i="25"/>
  <c r="AQ136" i="25"/>
  <c r="AR135" i="25"/>
  <c r="AQ135" i="25"/>
  <c r="AR134" i="25"/>
  <c r="AQ134" i="25"/>
  <c r="AR133" i="25"/>
  <c r="AQ133" i="25"/>
  <c r="AR132" i="25"/>
  <c r="AQ132" i="25"/>
  <c r="AR131" i="25"/>
  <c r="AQ131" i="25"/>
  <c r="AR130" i="25"/>
  <c r="AQ130" i="25"/>
  <c r="AR129" i="25"/>
  <c r="AQ129" i="25"/>
  <c r="AR128" i="25"/>
  <c r="AQ128" i="25"/>
  <c r="AR127" i="25"/>
  <c r="AQ127" i="25"/>
  <c r="AR126" i="25"/>
  <c r="AQ126" i="25"/>
  <c r="AR125" i="25"/>
  <c r="AQ125" i="25"/>
  <c r="AR124" i="25"/>
  <c r="AQ124" i="25"/>
  <c r="AR123" i="25"/>
  <c r="AQ123" i="25"/>
  <c r="AR122" i="25"/>
  <c r="AQ122" i="25"/>
  <c r="AR121" i="25"/>
  <c r="AQ121" i="25"/>
  <c r="AR120" i="25"/>
  <c r="AQ120" i="25"/>
  <c r="AR119" i="25"/>
  <c r="AQ119" i="25"/>
  <c r="AR118" i="25"/>
  <c r="AQ118" i="25"/>
  <c r="AR117" i="25"/>
  <c r="AQ117" i="25"/>
  <c r="AR116" i="25"/>
  <c r="AQ116" i="25"/>
  <c r="AR115" i="25"/>
  <c r="AQ115" i="25"/>
  <c r="AR114" i="25"/>
  <c r="AQ114" i="25"/>
  <c r="AR113" i="25"/>
  <c r="AQ113" i="25"/>
  <c r="AR112" i="25"/>
  <c r="AR111" i="25"/>
  <c r="AQ111" i="25"/>
  <c r="AR110" i="25"/>
  <c r="AQ110" i="25"/>
  <c r="AR109" i="25"/>
  <c r="AQ109" i="25"/>
  <c r="AR108" i="25"/>
  <c r="AQ108" i="25"/>
  <c r="AR107" i="25"/>
  <c r="AQ107" i="25"/>
  <c r="AR106" i="25"/>
  <c r="AQ106" i="25"/>
  <c r="AR105" i="25"/>
  <c r="AQ105" i="25"/>
  <c r="AR104" i="25"/>
  <c r="AQ104" i="25"/>
  <c r="AR103" i="25"/>
  <c r="AQ103" i="25"/>
  <c r="AR102" i="25"/>
  <c r="AQ102" i="25"/>
  <c r="AR101" i="25"/>
  <c r="AQ101" i="25"/>
  <c r="AR100" i="25"/>
  <c r="AQ100" i="25"/>
  <c r="AR99" i="25"/>
  <c r="AQ99" i="25"/>
  <c r="AR98" i="25"/>
  <c r="AQ98" i="25"/>
  <c r="AR97" i="25"/>
  <c r="AQ97" i="25"/>
  <c r="AR96" i="25"/>
  <c r="AQ96" i="25"/>
  <c r="AR95" i="25"/>
  <c r="AQ95" i="25"/>
  <c r="AR94" i="25"/>
  <c r="AQ94" i="25"/>
  <c r="AR93" i="25"/>
  <c r="AQ93" i="25"/>
  <c r="AR92" i="25"/>
  <c r="AQ92" i="25"/>
  <c r="AR91" i="25"/>
  <c r="AQ91" i="25"/>
  <c r="AR90" i="25"/>
  <c r="AQ90" i="25"/>
  <c r="AR89" i="25"/>
  <c r="AQ89" i="25"/>
  <c r="AR88" i="25"/>
  <c r="AQ88" i="25"/>
  <c r="AR87" i="25"/>
  <c r="AQ87" i="25"/>
  <c r="AR86" i="25"/>
  <c r="AQ86" i="25"/>
  <c r="AR85" i="25"/>
  <c r="AQ85" i="25"/>
  <c r="AR84" i="25"/>
  <c r="AQ84" i="25"/>
  <c r="AR83" i="25"/>
  <c r="AQ83" i="25"/>
  <c r="AR82" i="25"/>
  <c r="AQ82" i="25"/>
  <c r="AR81" i="25"/>
  <c r="AQ81" i="25"/>
  <c r="AR80" i="25"/>
  <c r="AQ80" i="25"/>
  <c r="AR79" i="25"/>
  <c r="AQ79" i="25"/>
  <c r="AR78" i="25"/>
  <c r="AQ78" i="25"/>
  <c r="AR77" i="25"/>
  <c r="AQ77" i="25"/>
  <c r="AR76" i="25"/>
  <c r="AQ76" i="25"/>
  <c r="AR75" i="25"/>
  <c r="AQ75" i="25"/>
  <c r="AR74" i="25"/>
  <c r="AQ74" i="25"/>
  <c r="AR73" i="25"/>
  <c r="AQ73" i="25"/>
  <c r="AR72" i="25"/>
  <c r="AQ72" i="25"/>
  <c r="AR71" i="25"/>
  <c r="AQ71" i="25"/>
  <c r="AR70" i="25"/>
  <c r="AQ70" i="25"/>
  <c r="AR69" i="25"/>
  <c r="AQ69" i="25"/>
  <c r="AR68" i="25"/>
  <c r="AQ68" i="25"/>
  <c r="AR67" i="25"/>
  <c r="AQ67" i="25"/>
  <c r="AR66" i="25"/>
  <c r="AQ66" i="25"/>
  <c r="AR65" i="25"/>
  <c r="AQ65" i="25"/>
  <c r="AR64" i="25"/>
  <c r="AQ64" i="25"/>
  <c r="AR63" i="25"/>
  <c r="AQ63" i="25"/>
  <c r="AR62" i="25"/>
  <c r="AU62" i="25" s="1"/>
  <c r="AQ62" i="25"/>
  <c r="AR61" i="25"/>
  <c r="AQ61" i="25"/>
  <c r="AR60" i="25"/>
  <c r="AQ60" i="25"/>
  <c r="AR59" i="25"/>
  <c r="AQ59" i="25"/>
  <c r="AR58" i="25"/>
  <c r="AQ58" i="25"/>
  <c r="AR57" i="25"/>
  <c r="AQ57" i="25"/>
  <c r="AR56" i="25"/>
  <c r="AQ56" i="25"/>
  <c r="AR55" i="25"/>
  <c r="AQ55" i="25"/>
  <c r="AR54" i="25"/>
  <c r="AQ54" i="25"/>
  <c r="AR53" i="25"/>
  <c r="AQ53" i="25"/>
  <c r="AR52" i="25"/>
  <c r="AQ52" i="25"/>
  <c r="AR51" i="25"/>
  <c r="AQ51" i="25"/>
  <c r="AR50" i="25"/>
  <c r="AQ50" i="25"/>
  <c r="AR49" i="25"/>
  <c r="AQ49" i="25"/>
  <c r="AR48" i="25"/>
  <c r="AQ48" i="25"/>
  <c r="AR47" i="25"/>
  <c r="AQ47" i="25"/>
  <c r="AR46" i="25"/>
  <c r="AQ46" i="25"/>
  <c r="AR45" i="25"/>
  <c r="AQ45" i="25"/>
  <c r="AR44" i="25"/>
  <c r="AQ44" i="25"/>
  <c r="AR43" i="25"/>
  <c r="AQ43" i="25"/>
  <c r="AR42" i="25"/>
  <c r="AQ42" i="25"/>
  <c r="AR41" i="25"/>
  <c r="AQ41" i="25"/>
  <c r="AR40" i="25"/>
  <c r="AQ40" i="25"/>
  <c r="AR39" i="25"/>
  <c r="AQ39" i="25"/>
  <c r="AR38" i="25"/>
  <c r="AQ38" i="25"/>
  <c r="AR37" i="25"/>
  <c r="AQ37" i="25"/>
  <c r="AR36" i="25"/>
  <c r="AQ36" i="25"/>
  <c r="AR35" i="25"/>
  <c r="AQ35" i="25"/>
  <c r="AR34" i="25"/>
  <c r="AQ34" i="25"/>
  <c r="AR33" i="25"/>
  <c r="AQ33" i="25"/>
  <c r="AR32" i="25"/>
  <c r="AQ32" i="25"/>
  <c r="AR31" i="25"/>
  <c r="AQ31" i="25"/>
  <c r="AR30" i="25"/>
  <c r="AQ30" i="25"/>
  <c r="AR29" i="25"/>
  <c r="AQ29" i="25"/>
  <c r="AR28" i="25"/>
  <c r="AQ28" i="25"/>
  <c r="AR27" i="25"/>
  <c r="AQ27" i="25"/>
  <c r="AR26" i="25"/>
  <c r="AQ26" i="25"/>
  <c r="AR25" i="25"/>
  <c r="AQ25" i="25"/>
  <c r="AR24" i="25"/>
  <c r="AQ24" i="25"/>
  <c r="AR23" i="25"/>
  <c r="AQ23" i="25"/>
  <c r="AR22" i="25"/>
  <c r="AQ22" i="25"/>
  <c r="AR21" i="25"/>
  <c r="AQ21" i="25"/>
  <c r="AR20" i="25"/>
  <c r="AQ20" i="25"/>
  <c r="AR19" i="25"/>
  <c r="AR18" i="25"/>
  <c r="AR17" i="25"/>
  <c r="AQ17" i="25"/>
  <c r="L14" i="25"/>
  <c r="AX491" i="25" l="1"/>
  <c r="AT244" i="25"/>
  <c r="AW244" i="25" s="1"/>
  <c r="AT378" i="25"/>
  <c r="AW378" i="25" s="1"/>
  <c r="AU478" i="25"/>
  <c r="AX478" i="25" s="1"/>
  <c r="AU252" i="25"/>
  <c r="AX252" i="25" s="1"/>
  <c r="AT317" i="25"/>
  <c r="AW317" i="25" s="1"/>
  <c r="AT377" i="25"/>
  <c r="AW377" i="25" s="1"/>
  <c r="AT300" i="25"/>
  <c r="AW300" i="25" s="1"/>
  <c r="AT316" i="25"/>
  <c r="AW316" i="25" s="1"/>
  <c r="AT344" i="25"/>
  <c r="AW344" i="25" s="1"/>
  <c r="AU236" i="25"/>
  <c r="AX236" i="25" s="1"/>
  <c r="AU238" i="25"/>
  <c r="AX238" i="25" s="1"/>
  <c r="AU254" i="25"/>
  <c r="AX254" i="25" s="1"/>
  <c r="AT491" i="25"/>
  <c r="AW491" i="25" s="1"/>
  <c r="AT343" i="25"/>
  <c r="AW343" i="25" s="1"/>
  <c r="AU479" i="25"/>
  <c r="AX479" i="25" s="1"/>
  <c r="AU235" i="25"/>
  <c r="AX235" i="25" s="1"/>
  <c r="AU237" i="25"/>
  <c r="AX237" i="25" s="1"/>
  <c r="AU253" i="25"/>
  <c r="AX253" i="25" s="1"/>
  <c r="AW235" i="25"/>
  <c r="AX343" i="25"/>
  <c r="AV30" i="25"/>
  <c r="AV38" i="25"/>
  <c r="AV46" i="25"/>
  <c r="AV70" i="25"/>
  <c r="AV78" i="25"/>
  <c r="AV90" i="25"/>
  <c r="AV98" i="25"/>
  <c r="AV106" i="25"/>
  <c r="AV114" i="25"/>
  <c r="AV122" i="25"/>
  <c r="AV130" i="25"/>
  <c r="AV138" i="25"/>
  <c r="AV146" i="25"/>
  <c r="AV154" i="25"/>
  <c r="AV162" i="25"/>
  <c r="AV170" i="25"/>
  <c r="AV178" i="25"/>
  <c r="AV186" i="25"/>
  <c r="AV194" i="25"/>
  <c r="AV202" i="25"/>
  <c r="AV210" i="25"/>
  <c r="AV218" i="25"/>
  <c r="AV226" i="25"/>
  <c r="AV234" i="25"/>
  <c r="AV242" i="25"/>
  <c r="AV250" i="25"/>
  <c r="AV258" i="25"/>
  <c r="AV286" i="25"/>
  <c r="AV298" i="25"/>
  <c r="AV306" i="25"/>
  <c r="AV314" i="25"/>
  <c r="AV322" i="25"/>
  <c r="AV330" i="25"/>
  <c r="AV338" i="25"/>
  <c r="AV350" i="25"/>
  <c r="AV358" i="25"/>
  <c r="AV362" i="25"/>
  <c r="AV370" i="25"/>
  <c r="AV374" i="25"/>
  <c r="AV390" i="25"/>
  <c r="AV398" i="25"/>
  <c r="AV406" i="25"/>
  <c r="AV410" i="25"/>
  <c r="AV422" i="25"/>
  <c r="AV430" i="25"/>
  <c r="AV438" i="25"/>
  <c r="AV454" i="25"/>
  <c r="AV462" i="25"/>
  <c r="AV470" i="25"/>
  <c r="AV486" i="25"/>
  <c r="AW236" i="25"/>
  <c r="AW252" i="25"/>
  <c r="AV18" i="25"/>
  <c r="AV26" i="25"/>
  <c r="AV42" i="25"/>
  <c r="AV50" i="25"/>
  <c r="AV58" i="25"/>
  <c r="AV66" i="25"/>
  <c r="AV74" i="25"/>
  <c r="AV82" i="25"/>
  <c r="AV86" i="25"/>
  <c r="AV94" i="25"/>
  <c r="AV102" i="25"/>
  <c r="AV110" i="25"/>
  <c r="AV118" i="25"/>
  <c r="AV126" i="25"/>
  <c r="AV134" i="25"/>
  <c r="AV142" i="25"/>
  <c r="AV150" i="25"/>
  <c r="AV158" i="25"/>
  <c r="AV166" i="25"/>
  <c r="AV182" i="25"/>
  <c r="AV190" i="25"/>
  <c r="AV198" i="25"/>
  <c r="AV206" i="25"/>
  <c r="AV214" i="25"/>
  <c r="AV222" i="25"/>
  <c r="AV230" i="25"/>
  <c r="AV262" i="25"/>
  <c r="AV270" i="25"/>
  <c r="AV278" i="25"/>
  <c r="AV282" i="25"/>
  <c r="AV294" i="25"/>
  <c r="AV302" i="25"/>
  <c r="AV310" i="25"/>
  <c r="AV318" i="25"/>
  <c r="AV326" i="25"/>
  <c r="AV334" i="25"/>
  <c r="AV346" i="25"/>
  <c r="AV354" i="25"/>
  <c r="AV366" i="25"/>
  <c r="AV378" i="25"/>
  <c r="AV386" i="25"/>
  <c r="AV394" i="25"/>
  <c r="AV402" i="25"/>
  <c r="AV414" i="25"/>
  <c r="AV418" i="25"/>
  <c r="AV426" i="25"/>
  <c r="AV434" i="25"/>
  <c r="AV442" i="25"/>
  <c r="AV450" i="25"/>
  <c r="AV458" i="25"/>
  <c r="AV466" i="25"/>
  <c r="AV478" i="25"/>
  <c r="AV482" i="25"/>
  <c r="AV490" i="25"/>
  <c r="AV494" i="25"/>
  <c r="AX244" i="25"/>
  <c r="AX300" i="25"/>
  <c r="AV39" i="25"/>
  <c r="AV47" i="25"/>
  <c r="AV51" i="25"/>
  <c r="AV63" i="25"/>
  <c r="AV71" i="25"/>
  <c r="AV83" i="25"/>
  <c r="AV95" i="25"/>
  <c r="AV103" i="25"/>
  <c r="AV107" i="25"/>
  <c r="AV119" i="25"/>
  <c r="AV131" i="25"/>
  <c r="AV143" i="25"/>
  <c r="AV187" i="25"/>
  <c r="AV271" i="25"/>
  <c r="AV351" i="25"/>
  <c r="AV435" i="25"/>
  <c r="AX316" i="25"/>
  <c r="AX344" i="25"/>
  <c r="AV23" i="25"/>
  <c r="AV27" i="25"/>
  <c r="AV43" i="25"/>
  <c r="AV55" i="25"/>
  <c r="AV67" i="25"/>
  <c r="AV79" i="25"/>
  <c r="AV87" i="25"/>
  <c r="AV91" i="25"/>
  <c r="AV99" i="25"/>
  <c r="AV111" i="25"/>
  <c r="AV115" i="25"/>
  <c r="AV127" i="25"/>
  <c r="AV135" i="25"/>
  <c r="AV139" i="25"/>
  <c r="AV147" i="25"/>
  <c r="AV151" i="25"/>
  <c r="AV155" i="25"/>
  <c r="AV163" i="25"/>
  <c r="AV167" i="25"/>
  <c r="AV171" i="25"/>
  <c r="AV175" i="25"/>
  <c r="AV179" i="25"/>
  <c r="AV183" i="25"/>
  <c r="AV191" i="25"/>
  <c r="AV203" i="25"/>
  <c r="AV211" i="25"/>
  <c r="AV219" i="25"/>
  <c r="AV227" i="25"/>
  <c r="AV235" i="25"/>
  <c r="AV243" i="25"/>
  <c r="AV251" i="25"/>
  <c r="AV255" i="25"/>
  <c r="AV263" i="25"/>
  <c r="AV279" i="25"/>
  <c r="AV283" i="25"/>
  <c r="AV291" i="25"/>
  <c r="AV303" i="25"/>
  <c r="AV311" i="25"/>
  <c r="AV319" i="25"/>
  <c r="AV327" i="25"/>
  <c r="AV335" i="25"/>
  <c r="AV347" i="25"/>
  <c r="AV363" i="25"/>
  <c r="AV379" i="25"/>
  <c r="AV387" i="25"/>
  <c r="AV395" i="25"/>
  <c r="AV403" i="25"/>
  <c r="AV411" i="25"/>
  <c r="AV419" i="25"/>
  <c r="AV427" i="25"/>
  <c r="AV439" i="25"/>
  <c r="AV459" i="25"/>
  <c r="AV467" i="25"/>
  <c r="AV24" i="25"/>
  <c r="AV28" i="25"/>
  <c r="AV32" i="25"/>
  <c r="AV36" i="25"/>
  <c r="AV40" i="25"/>
  <c r="AV44" i="25"/>
  <c r="AV48" i="25"/>
  <c r="AV52" i="25"/>
  <c r="AV60" i="25"/>
  <c r="AV64" i="25"/>
  <c r="AV68" i="25"/>
  <c r="AV72" i="25"/>
  <c r="AV76" i="25"/>
  <c r="AV80" i="25"/>
  <c r="AV84" i="25"/>
  <c r="AV88" i="25"/>
  <c r="AV92" i="25"/>
  <c r="AV96" i="25"/>
  <c r="AV100" i="25"/>
  <c r="AV104" i="25"/>
  <c r="AV108" i="25"/>
  <c r="AV112" i="25"/>
  <c r="AV57" i="25"/>
  <c r="AV381" i="25"/>
  <c r="AV75" i="25"/>
  <c r="AV123" i="25"/>
  <c r="AV159" i="25"/>
  <c r="AV195" i="25"/>
  <c r="AV199" i="25"/>
  <c r="AV207" i="25"/>
  <c r="AV215" i="25"/>
  <c r="AV223" i="25"/>
  <c r="AV231" i="25"/>
  <c r="AV239" i="25"/>
  <c r="AV247" i="25"/>
  <c r="AV259" i="25"/>
  <c r="AV267" i="25"/>
  <c r="AV275" i="25"/>
  <c r="AV287" i="25"/>
  <c r="AV295" i="25"/>
  <c r="AV299" i="25"/>
  <c r="AV307" i="25"/>
  <c r="AV315" i="25"/>
  <c r="AV323" i="25"/>
  <c r="AV331" i="25"/>
  <c r="AV339" i="25"/>
  <c r="AV359" i="25"/>
  <c r="AV367" i="25"/>
  <c r="AV383" i="25"/>
  <c r="AV391" i="25"/>
  <c r="AV399" i="25"/>
  <c r="AV407" i="25"/>
  <c r="AV415" i="25"/>
  <c r="AV423" i="25"/>
  <c r="AV443" i="25"/>
  <c r="AV451" i="25"/>
  <c r="AV463" i="25"/>
  <c r="AV495" i="25"/>
  <c r="AV19" i="25"/>
  <c r="AX62" i="25"/>
  <c r="AX342" i="25"/>
  <c r="AX378" i="25"/>
  <c r="AV344" i="25"/>
  <c r="AV17" i="25"/>
  <c r="AV21" i="25"/>
  <c r="AV25" i="25"/>
  <c r="AV29" i="25"/>
  <c r="AV33" i="25"/>
  <c r="AV37" i="25"/>
  <c r="AV41" i="25"/>
  <c r="AV45" i="25"/>
  <c r="AV49" i="25"/>
  <c r="AV53" i="25"/>
  <c r="AV61" i="25"/>
  <c r="AV65" i="25"/>
  <c r="AV69" i="25"/>
  <c r="AV153" i="25"/>
  <c r="AV157" i="25"/>
  <c r="AV161" i="25"/>
  <c r="AV181" i="25"/>
  <c r="AV185" i="25"/>
  <c r="AV189" i="25"/>
  <c r="AV197" i="25"/>
  <c r="AV201" i="25"/>
  <c r="AV205" i="25"/>
  <c r="AV209" i="25"/>
  <c r="AV213" i="25"/>
  <c r="AV217" i="25"/>
  <c r="AV221" i="25"/>
  <c r="AV225" i="25"/>
  <c r="AV233" i="25"/>
  <c r="AV241" i="25"/>
  <c r="AV245" i="25"/>
  <c r="AV249" i="25"/>
  <c r="AV257" i="25"/>
  <c r="AV261" i="25"/>
  <c r="AV269" i="25"/>
  <c r="AV273" i="25"/>
  <c r="AV277" i="25"/>
  <c r="AV281" i="25"/>
  <c r="AV289" i="25"/>
  <c r="AV293" i="25"/>
  <c r="AV297" i="25"/>
  <c r="AV301" i="25"/>
  <c r="AV313" i="25"/>
  <c r="AV321" i="25"/>
  <c r="AV325" i="25"/>
  <c r="AV329" i="25"/>
  <c r="AV333" i="25"/>
  <c r="AV337" i="25"/>
  <c r="AV341" i="25"/>
  <c r="AV345" i="25"/>
  <c r="AV349" i="25"/>
  <c r="AV353" i="25"/>
  <c r="AV357" i="25"/>
  <c r="AV361" i="25"/>
  <c r="AV365" i="25"/>
  <c r="AV369" i="25"/>
  <c r="AV373" i="25"/>
  <c r="AV389" i="25"/>
  <c r="AV393" i="25"/>
  <c r="AV405" i="25"/>
  <c r="AV409" i="25"/>
  <c r="AV413" i="25"/>
  <c r="AV417" i="25"/>
  <c r="AV421" i="25"/>
  <c r="AV425" i="25"/>
  <c r="AV433" i="25"/>
  <c r="AV437" i="25"/>
  <c r="AV441" i="25"/>
  <c r="AV445" i="25"/>
  <c r="AV449" i="25"/>
  <c r="AV453" i="25"/>
  <c r="AV457" i="25"/>
  <c r="AV461" i="25"/>
  <c r="AV465" i="25"/>
  <c r="AV469" i="25"/>
  <c r="AV473" i="25"/>
  <c r="AV477" i="25"/>
  <c r="AV481" i="25"/>
  <c r="AV485" i="25"/>
  <c r="AV489" i="25"/>
  <c r="AV493" i="25"/>
  <c r="AV116" i="25"/>
  <c r="AV120" i="25"/>
  <c r="AV124" i="25"/>
  <c r="AV128" i="25"/>
  <c r="AV132" i="25"/>
  <c r="AV136" i="25"/>
  <c r="AV140" i="25"/>
  <c r="AV144" i="25"/>
  <c r="AV152" i="25"/>
  <c r="AV156" i="25"/>
  <c r="AV160" i="25"/>
  <c r="AV164" i="25"/>
  <c r="AV168" i="25"/>
  <c r="AV172" i="25"/>
  <c r="AV180" i="25"/>
  <c r="AV184" i="25"/>
  <c r="AV188" i="25"/>
  <c r="AV192" i="25"/>
  <c r="AV200" i="25"/>
  <c r="AV204" i="25"/>
  <c r="AV208" i="25"/>
  <c r="AV212" i="25"/>
  <c r="AV216" i="25"/>
  <c r="AV220" i="25"/>
  <c r="AV224" i="25"/>
  <c r="AV228" i="25"/>
  <c r="AV232" i="25"/>
  <c r="AV236" i="25"/>
  <c r="AV240" i="25"/>
  <c r="AV256" i="25"/>
  <c r="AV260" i="25"/>
  <c r="AV264" i="25"/>
  <c r="AV268" i="25"/>
  <c r="AV272" i="25"/>
  <c r="AV280" i="25"/>
  <c r="AV284" i="25"/>
  <c r="AV288" i="25"/>
  <c r="AV292" i="25"/>
  <c r="AV296" i="25"/>
  <c r="AV304" i="25"/>
  <c r="AV308" i="25"/>
  <c r="AV312" i="25"/>
  <c r="AV320" i="25"/>
  <c r="AV328" i="25"/>
  <c r="AV348" i="25"/>
  <c r="AV352" i="25"/>
  <c r="AV356" i="25"/>
  <c r="AV360" i="25"/>
  <c r="AV368" i="25"/>
  <c r="AV372" i="25"/>
  <c r="AV380" i="25"/>
  <c r="AV384" i="25"/>
  <c r="AV388" i="25"/>
  <c r="AV392" i="25"/>
  <c r="AV396" i="25"/>
  <c r="AV400" i="25"/>
  <c r="AV408" i="25"/>
  <c r="AV412" i="25"/>
  <c r="AV416" i="25"/>
  <c r="AV420" i="25"/>
  <c r="AV428" i="25"/>
  <c r="AV432" i="25"/>
  <c r="AV436" i="25"/>
  <c r="AV440" i="25"/>
  <c r="AV444" i="25"/>
  <c r="AV448" i="25"/>
  <c r="AV452" i="25"/>
  <c r="AV456" i="25"/>
  <c r="AV460" i="25"/>
  <c r="AV464" i="25"/>
  <c r="AV476" i="25"/>
  <c r="AV480" i="25"/>
  <c r="AV488" i="25"/>
  <c r="AV492" i="25"/>
  <c r="AX317" i="25"/>
  <c r="AX377" i="25"/>
  <c r="AW238" i="25"/>
  <c r="AW254" i="25"/>
  <c r="AW478" i="25"/>
  <c r="AV455" i="25"/>
  <c r="AV34" i="25"/>
  <c r="AV59" i="25"/>
  <c r="AV62" i="25"/>
  <c r="AW237" i="25"/>
  <c r="AW253" i="25"/>
  <c r="AV20" i="25"/>
  <c r="AV176" i="25"/>
  <c r="AV31" i="25"/>
  <c r="AV174" i="25"/>
  <c r="AV246" i="25"/>
  <c r="AV266" i="25"/>
  <c r="L497" i="25"/>
  <c r="AV73" i="25"/>
  <c r="AV77" i="25"/>
  <c r="AV81" i="25"/>
  <c r="AV85" i="25"/>
  <c r="AV89" i="25"/>
  <c r="AV93" i="25"/>
  <c r="AV97" i="25"/>
  <c r="AV101" i="25"/>
  <c r="AV105" i="25"/>
  <c r="AV109" i="25"/>
  <c r="AV113" i="25"/>
  <c r="AV117" i="25"/>
  <c r="AV121" i="25"/>
  <c r="AV125" i="25"/>
  <c r="AV129" i="25"/>
  <c r="AV133" i="25"/>
  <c r="AV137" i="25"/>
  <c r="AV141" i="25"/>
  <c r="AV145" i="25"/>
  <c r="AV285" i="25"/>
  <c r="AV305" i="25"/>
  <c r="AV309" i="25"/>
  <c r="AV385" i="25"/>
  <c r="AV397" i="25"/>
  <c r="AV401" i="25"/>
  <c r="AV54" i="25"/>
  <c r="AV149" i="25"/>
  <c r="AV429" i="25"/>
  <c r="AV165" i="25"/>
  <c r="AV177" i="25"/>
  <c r="AV332" i="25"/>
  <c r="AV404" i="25"/>
  <c r="AV496" i="25"/>
  <c r="AV371" i="25"/>
  <c r="AV375" i="25"/>
  <c r="AV431" i="25"/>
  <c r="AV487" i="25"/>
  <c r="AV16" i="25"/>
  <c r="AV22" i="25"/>
  <c r="AV35" i="25"/>
  <c r="AV56" i="25"/>
  <c r="AV148" i="25"/>
  <c r="AV244" i="25"/>
  <c r="AV254" i="25"/>
  <c r="AV355" i="25"/>
  <c r="AV479" i="25"/>
  <c r="AV491" i="25"/>
  <c r="AV248" i="25"/>
  <c r="AV336" i="25"/>
  <c r="AV340" i="25"/>
  <c r="AV237" i="25"/>
  <c r="AV252" i="25"/>
  <c r="AV316" i="25"/>
  <c r="AV377" i="25"/>
  <c r="AV446" i="25"/>
  <c r="AV173" i="25"/>
  <c r="AV193" i="25"/>
  <c r="AV196" i="25"/>
  <c r="AV238" i="25"/>
  <c r="AV253" i="25"/>
  <c r="AV274" i="25"/>
  <c r="AV276" i="25"/>
  <c r="AV342" i="25"/>
  <c r="AV364" i="25"/>
  <c r="AV382" i="25"/>
  <c r="AV447" i="25"/>
  <c r="AV475" i="25"/>
  <c r="AV169" i="25"/>
  <c r="AV229" i="25"/>
  <c r="AV265" i="25"/>
  <c r="AV290" i="25"/>
  <c r="AV300" i="25"/>
  <c r="AV317" i="25"/>
  <c r="AV324" i="25"/>
  <c r="AV343" i="25"/>
  <c r="AV376" i="25"/>
  <c r="AV424" i="25"/>
  <c r="AV484" i="25"/>
  <c r="AV468" i="25"/>
  <c r="AV471" i="25"/>
  <c r="AV472" i="25"/>
  <c r="AV474" i="25"/>
  <c r="AV483" i="25"/>
  <c r="AT342" i="25"/>
  <c r="AW342" i="25" s="1"/>
  <c r="AT62" i="25"/>
  <c r="AW62" i="25" s="1"/>
  <c r="AR497" i="25"/>
  <c r="AQ499" i="25"/>
  <c r="AQ497" i="25"/>
  <c r="BA236" i="25"/>
  <c r="BA235" i="25" s="1"/>
  <c r="BA496" i="25"/>
  <c r="BA495" i="25" s="1"/>
  <c r="AO496" i="25"/>
  <c r="AN496" i="25"/>
  <c r="AL496" i="25"/>
  <c r="AK496" i="25"/>
  <c r="AI496" i="25"/>
  <c r="AH496" i="25"/>
  <c r="AF496" i="25"/>
  <c r="AE496" i="25"/>
  <c r="AC496" i="25"/>
  <c r="AB496" i="25"/>
  <c r="Z496" i="25"/>
  <c r="Y496" i="25"/>
  <c r="W496" i="25"/>
  <c r="V496" i="25"/>
  <c r="T496" i="25"/>
  <c r="S496" i="25"/>
  <c r="Q496" i="25"/>
  <c r="P496" i="25"/>
  <c r="AO495" i="25"/>
  <c r="AN495" i="25"/>
  <c r="AL495" i="25"/>
  <c r="AK495" i="25"/>
  <c r="AI495" i="25"/>
  <c r="AH495" i="25"/>
  <c r="AF495" i="25"/>
  <c r="AE495" i="25"/>
  <c r="AC495" i="25"/>
  <c r="AB495" i="25"/>
  <c r="Z495" i="25"/>
  <c r="Y495" i="25"/>
  <c r="W495" i="25"/>
  <c r="V495" i="25"/>
  <c r="T495" i="25"/>
  <c r="S495" i="25"/>
  <c r="Q495" i="25"/>
  <c r="P495" i="25"/>
  <c r="BA494" i="25"/>
  <c r="BA493" i="25" s="1"/>
  <c r="AO494" i="25"/>
  <c r="AN494" i="25"/>
  <c r="AL494" i="25"/>
  <c r="AK494" i="25"/>
  <c r="AI494" i="25"/>
  <c r="AH494" i="25"/>
  <c r="AF494" i="25"/>
  <c r="AE494" i="25"/>
  <c r="AC494" i="25"/>
  <c r="AB494" i="25"/>
  <c r="Z494" i="25"/>
  <c r="Y494" i="25"/>
  <c r="W494" i="25"/>
  <c r="V494" i="25"/>
  <c r="T494" i="25"/>
  <c r="S494" i="25"/>
  <c r="Q494" i="25"/>
  <c r="P494" i="25"/>
  <c r="AO493" i="25"/>
  <c r="AN493" i="25"/>
  <c r="AL493" i="25"/>
  <c r="AK493" i="25"/>
  <c r="AI493" i="25"/>
  <c r="AH493" i="25"/>
  <c r="AF493" i="25"/>
  <c r="AE493" i="25"/>
  <c r="AC493" i="25"/>
  <c r="AB493" i="25"/>
  <c r="Z493" i="25"/>
  <c r="Y493" i="25"/>
  <c r="W493" i="25"/>
  <c r="V493" i="25"/>
  <c r="T493" i="25"/>
  <c r="S493" i="25"/>
  <c r="Q493" i="25"/>
  <c r="P493" i="25"/>
  <c r="AO492" i="25"/>
  <c r="AN492" i="25"/>
  <c r="AL492" i="25"/>
  <c r="AK492" i="25"/>
  <c r="AI492" i="25"/>
  <c r="AH492" i="25"/>
  <c r="AF492" i="25"/>
  <c r="AE492" i="25"/>
  <c r="AC492" i="25"/>
  <c r="AB492" i="25"/>
  <c r="Z492" i="25"/>
  <c r="Y492" i="25"/>
  <c r="W492" i="25"/>
  <c r="V492" i="25"/>
  <c r="T492" i="25"/>
  <c r="S492" i="25"/>
  <c r="Q492" i="25"/>
  <c r="P492" i="25"/>
  <c r="BA490" i="25"/>
  <c r="AO490" i="25"/>
  <c r="AN490" i="25"/>
  <c r="AL490" i="25"/>
  <c r="AK490" i="25"/>
  <c r="AI490" i="25"/>
  <c r="AH490" i="25"/>
  <c r="AF490" i="25"/>
  <c r="AE490" i="25"/>
  <c r="AC490" i="25"/>
  <c r="AB490" i="25"/>
  <c r="Z490" i="25"/>
  <c r="Y490" i="25"/>
  <c r="W490" i="25"/>
  <c r="V490" i="25"/>
  <c r="T490" i="25"/>
  <c r="S490" i="25"/>
  <c r="Q490" i="25"/>
  <c r="P490" i="25"/>
  <c r="BA489" i="25"/>
  <c r="AO489" i="25"/>
  <c r="AN489" i="25"/>
  <c r="AL489" i="25"/>
  <c r="AK489" i="25"/>
  <c r="AI489" i="25"/>
  <c r="AH489" i="25"/>
  <c r="AF489" i="25"/>
  <c r="AE489" i="25"/>
  <c r="AC489" i="25"/>
  <c r="AB489" i="25"/>
  <c r="Z489" i="25"/>
  <c r="Y489" i="25"/>
  <c r="W489" i="25"/>
  <c r="V489" i="25"/>
  <c r="T489" i="25"/>
  <c r="S489" i="25"/>
  <c r="Q489" i="25"/>
  <c r="P489" i="25"/>
  <c r="BA488" i="25"/>
  <c r="AO488" i="25"/>
  <c r="AN488" i="25"/>
  <c r="AL488" i="25"/>
  <c r="AK488" i="25"/>
  <c r="AI488" i="25"/>
  <c r="AH488" i="25"/>
  <c r="AF488" i="25"/>
  <c r="AE488" i="25"/>
  <c r="AC488" i="25"/>
  <c r="AB488" i="25"/>
  <c r="Z488" i="25"/>
  <c r="Y488" i="25"/>
  <c r="W488" i="25"/>
  <c r="V488" i="25"/>
  <c r="T488" i="25"/>
  <c r="S488" i="25"/>
  <c r="Q488" i="25"/>
  <c r="P488" i="25"/>
  <c r="BA487" i="25"/>
  <c r="AO487" i="25"/>
  <c r="AN487" i="25"/>
  <c r="AL487" i="25"/>
  <c r="AK487" i="25"/>
  <c r="AI487" i="25"/>
  <c r="AH487" i="25"/>
  <c r="AF487" i="25"/>
  <c r="AE487" i="25"/>
  <c r="AC487" i="25"/>
  <c r="AB487" i="25"/>
  <c r="Z487" i="25"/>
  <c r="Y487" i="25"/>
  <c r="W487" i="25"/>
  <c r="V487" i="25"/>
  <c r="T487" i="25"/>
  <c r="S487" i="25"/>
  <c r="Q487" i="25"/>
  <c r="P487" i="25"/>
  <c r="AO486" i="25"/>
  <c r="AN486" i="25"/>
  <c r="AL486" i="25"/>
  <c r="AK486" i="25"/>
  <c r="AI486" i="25"/>
  <c r="AH486" i="25"/>
  <c r="AF486" i="25"/>
  <c r="AE486" i="25"/>
  <c r="AC486" i="25"/>
  <c r="AB486" i="25"/>
  <c r="Z486" i="25"/>
  <c r="Y486" i="25"/>
  <c r="W486" i="25"/>
  <c r="V486" i="25"/>
  <c r="T486" i="25"/>
  <c r="S486" i="25"/>
  <c r="Q486" i="25"/>
  <c r="P486" i="25"/>
  <c r="BA485" i="25"/>
  <c r="AO485" i="25"/>
  <c r="AN485" i="25"/>
  <c r="AL485" i="25"/>
  <c r="AK485" i="25"/>
  <c r="AI485" i="25"/>
  <c r="AH485" i="25"/>
  <c r="AF485" i="25"/>
  <c r="AE485" i="25"/>
  <c r="AC485" i="25"/>
  <c r="AB485" i="25"/>
  <c r="Z485" i="25"/>
  <c r="Y485" i="25"/>
  <c r="W485" i="25"/>
  <c r="V485" i="25"/>
  <c r="T485" i="25"/>
  <c r="S485" i="25"/>
  <c r="Q485" i="25"/>
  <c r="P485" i="25"/>
  <c r="BA484" i="25"/>
  <c r="AO484" i="25"/>
  <c r="AN484" i="25"/>
  <c r="AL484" i="25"/>
  <c r="AK484" i="25"/>
  <c r="AI484" i="25"/>
  <c r="AH484" i="25"/>
  <c r="AF484" i="25"/>
  <c r="AE484" i="25"/>
  <c r="AC484" i="25"/>
  <c r="AB484" i="25"/>
  <c r="Z484" i="25"/>
  <c r="Y484" i="25"/>
  <c r="W484" i="25"/>
  <c r="V484" i="25"/>
  <c r="T484" i="25"/>
  <c r="S484" i="25"/>
  <c r="Q484" i="25"/>
  <c r="P484" i="25"/>
  <c r="BA483" i="25"/>
  <c r="AO483" i="25"/>
  <c r="AN483" i="25"/>
  <c r="AL483" i="25"/>
  <c r="AK483" i="25"/>
  <c r="AI483" i="25"/>
  <c r="AH483" i="25"/>
  <c r="AF483" i="25"/>
  <c r="AE483" i="25"/>
  <c r="AC483" i="25"/>
  <c r="AB483" i="25"/>
  <c r="Z483" i="25"/>
  <c r="Y483" i="25"/>
  <c r="W483" i="25"/>
  <c r="V483" i="25"/>
  <c r="T483" i="25"/>
  <c r="S483" i="25"/>
  <c r="Q483" i="25"/>
  <c r="P483" i="25"/>
  <c r="BA482" i="25"/>
  <c r="AO482" i="25"/>
  <c r="AN482" i="25"/>
  <c r="AL482" i="25"/>
  <c r="AK482" i="25"/>
  <c r="AI482" i="25"/>
  <c r="AH482" i="25"/>
  <c r="AF482" i="25"/>
  <c r="AE482" i="25"/>
  <c r="AC482" i="25"/>
  <c r="AB482" i="25"/>
  <c r="Z482" i="25"/>
  <c r="Y482" i="25"/>
  <c r="W482" i="25"/>
  <c r="V482" i="25"/>
  <c r="T482" i="25"/>
  <c r="S482" i="25"/>
  <c r="Q482" i="25"/>
  <c r="P482" i="25"/>
  <c r="AO481" i="25"/>
  <c r="AN481" i="25"/>
  <c r="AL481" i="25"/>
  <c r="AK481" i="25"/>
  <c r="AI481" i="25"/>
  <c r="AH481" i="25"/>
  <c r="AF481" i="25"/>
  <c r="AE481" i="25"/>
  <c r="AC481" i="25"/>
  <c r="AB481" i="25"/>
  <c r="Z481" i="25"/>
  <c r="Y481" i="25"/>
  <c r="W481" i="25"/>
  <c r="V481" i="25"/>
  <c r="T481" i="25"/>
  <c r="S481" i="25"/>
  <c r="Q481" i="25"/>
  <c r="P481" i="25"/>
  <c r="AO480" i="25"/>
  <c r="AN480" i="25"/>
  <c r="AL480" i="25"/>
  <c r="AK480" i="25"/>
  <c r="AI480" i="25"/>
  <c r="AH480" i="25"/>
  <c r="AF480" i="25"/>
  <c r="AE480" i="25"/>
  <c r="AC480" i="25"/>
  <c r="AB480" i="25"/>
  <c r="Z480" i="25"/>
  <c r="Y480" i="25"/>
  <c r="W480" i="25"/>
  <c r="V480" i="25"/>
  <c r="T480" i="25"/>
  <c r="S480" i="25"/>
  <c r="Q480" i="25"/>
  <c r="P480" i="25"/>
  <c r="BA477" i="25"/>
  <c r="AO477" i="25"/>
  <c r="AN477" i="25"/>
  <c r="AL477" i="25"/>
  <c r="AK477" i="25"/>
  <c r="AI477" i="25"/>
  <c r="AH477" i="25"/>
  <c r="AF477" i="25"/>
  <c r="AE477" i="25"/>
  <c r="AC477" i="25"/>
  <c r="AB477" i="25"/>
  <c r="Z477" i="25"/>
  <c r="Y477" i="25"/>
  <c r="W477" i="25"/>
  <c r="V477" i="25"/>
  <c r="T477" i="25"/>
  <c r="S477" i="25"/>
  <c r="Q477" i="25"/>
  <c r="P477" i="25"/>
  <c r="BA476" i="25"/>
  <c r="AO476" i="25"/>
  <c r="AN476" i="25"/>
  <c r="AL476" i="25"/>
  <c r="AK476" i="25"/>
  <c r="AI476" i="25"/>
  <c r="AH476" i="25"/>
  <c r="AF476" i="25"/>
  <c r="AE476" i="25"/>
  <c r="AC476" i="25"/>
  <c r="AB476" i="25"/>
  <c r="Z476" i="25"/>
  <c r="Y476" i="25"/>
  <c r="W476" i="25"/>
  <c r="V476" i="25"/>
  <c r="T476" i="25"/>
  <c r="S476" i="25"/>
  <c r="Q476" i="25"/>
  <c r="P476" i="25"/>
  <c r="BA475" i="25"/>
  <c r="AO475" i="25"/>
  <c r="AN475" i="25"/>
  <c r="AL475" i="25"/>
  <c r="AK475" i="25"/>
  <c r="AI475" i="25"/>
  <c r="AH475" i="25"/>
  <c r="AF475" i="25"/>
  <c r="AE475" i="25"/>
  <c r="AC475" i="25"/>
  <c r="AB475" i="25"/>
  <c r="Z475" i="25"/>
  <c r="Y475" i="25"/>
  <c r="W475" i="25"/>
  <c r="V475" i="25"/>
  <c r="T475" i="25"/>
  <c r="S475" i="25"/>
  <c r="Q475" i="25"/>
  <c r="P475" i="25"/>
  <c r="BA474" i="25"/>
  <c r="AO474" i="25"/>
  <c r="AN474" i="25"/>
  <c r="AL474" i="25"/>
  <c r="AK474" i="25"/>
  <c r="AI474" i="25"/>
  <c r="AH474" i="25"/>
  <c r="AF474" i="25"/>
  <c r="AE474" i="25"/>
  <c r="AC474" i="25"/>
  <c r="AB474" i="25"/>
  <c r="Z474" i="25"/>
  <c r="Y474" i="25"/>
  <c r="W474" i="25"/>
  <c r="V474" i="25"/>
  <c r="T474" i="25"/>
  <c r="S474" i="25"/>
  <c r="Q474" i="25"/>
  <c r="P474" i="25"/>
  <c r="AO473" i="25"/>
  <c r="AN473" i="25"/>
  <c r="AL473" i="25"/>
  <c r="AK473" i="25"/>
  <c r="AI473" i="25"/>
  <c r="AH473" i="25"/>
  <c r="AF473" i="25"/>
  <c r="AE473" i="25"/>
  <c r="AC473" i="25"/>
  <c r="AB473" i="25"/>
  <c r="Z473" i="25"/>
  <c r="Y473" i="25"/>
  <c r="W473" i="25"/>
  <c r="V473" i="25"/>
  <c r="T473" i="25"/>
  <c r="S473" i="25"/>
  <c r="Q473" i="25"/>
  <c r="P473" i="25"/>
  <c r="BA472" i="25"/>
  <c r="AO472" i="25"/>
  <c r="AN472" i="25"/>
  <c r="AL472" i="25"/>
  <c r="AK472" i="25"/>
  <c r="AI472" i="25"/>
  <c r="AH472" i="25"/>
  <c r="AF472" i="25"/>
  <c r="AE472" i="25"/>
  <c r="AC472" i="25"/>
  <c r="AB472" i="25"/>
  <c r="Z472" i="25"/>
  <c r="Y472" i="25"/>
  <c r="W472" i="25"/>
  <c r="V472" i="25"/>
  <c r="T472" i="25"/>
  <c r="S472" i="25"/>
  <c r="Q472" i="25"/>
  <c r="P472" i="25"/>
  <c r="BA471" i="25"/>
  <c r="AO471" i="25"/>
  <c r="AN471" i="25"/>
  <c r="AL471" i="25"/>
  <c r="AK471" i="25"/>
  <c r="AI471" i="25"/>
  <c r="AH471" i="25"/>
  <c r="AF471" i="25"/>
  <c r="AE471" i="25"/>
  <c r="AC471" i="25"/>
  <c r="AB471" i="25"/>
  <c r="Z471" i="25"/>
  <c r="Y471" i="25"/>
  <c r="W471" i="25"/>
  <c r="V471" i="25"/>
  <c r="T471" i="25"/>
  <c r="S471" i="25"/>
  <c r="Q471" i="25"/>
  <c r="P471" i="25"/>
  <c r="AO470" i="25"/>
  <c r="AN470" i="25"/>
  <c r="AL470" i="25"/>
  <c r="AK470" i="25"/>
  <c r="AI470" i="25"/>
  <c r="AH470" i="25"/>
  <c r="AF470" i="25"/>
  <c r="AE470" i="25"/>
  <c r="AC470" i="25"/>
  <c r="AB470" i="25"/>
  <c r="Z470" i="25"/>
  <c r="Y470" i="25"/>
  <c r="W470" i="25"/>
  <c r="V470" i="25"/>
  <c r="T470" i="25"/>
  <c r="S470" i="25"/>
  <c r="Q470" i="25"/>
  <c r="P470" i="25"/>
  <c r="BA469" i="25"/>
  <c r="AO469" i="25"/>
  <c r="AN469" i="25"/>
  <c r="AL469" i="25"/>
  <c r="AK469" i="25"/>
  <c r="AI469" i="25"/>
  <c r="AH469" i="25"/>
  <c r="AF469" i="25"/>
  <c r="AE469" i="25"/>
  <c r="AC469" i="25"/>
  <c r="AB469" i="25"/>
  <c r="Z469" i="25"/>
  <c r="Y469" i="25"/>
  <c r="W469" i="25"/>
  <c r="V469" i="25"/>
  <c r="T469" i="25"/>
  <c r="S469" i="25"/>
  <c r="Q469" i="25"/>
  <c r="P469" i="25"/>
  <c r="BA468" i="25"/>
  <c r="AO468" i="25"/>
  <c r="AN468" i="25"/>
  <c r="AL468" i="25"/>
  <c r="AK468" i="25"/>
  <c r="AI468" i="25"/>
  <c r="AH468" i="25"/>
  <c r="AF468" i="25"/>
  <c r="AE468" i="25"/>
  <c r="AC468" i="25"/>
  <c r="AB468" i="25"/>
  <c r="Z468" i="25"/>
  <c r="Y468" i="25"/>
  <c r="W468" i="25"/>
  <c r="V468" i="25"/>
  <c r="T468" i="25"/>
  <c r="S468" i="25"/>
  <c r="Q468" i="25"/>
  <c r="P468" i="25"/>
  <c r="AO467" i="25"/>
  <c r="AN467" i="25"/>
  <c r="AL467" i="25"/>
  <c r="AK467" i="25"/>
  <c r="AI467" i="25"/>
  <c r="AH467" i="25"/>
  <c r="AF467" i="25"/>
  <c r="AE467" i="25"/>
  <c r="AC467" i="25"/>
  <c r="AB467" i="25"/>
  <c r="Z467" i="25"/>
  <c r="Y467" i="25"/>
  <c r="W467" i="25"/>
  <c r="V467" i="25"/>
  <c r="T467" i="25"/>
  <c r="S467" i="25"/>
  <c r="Q467" i="25"/>
  <c r="P467" i="25"/>
  <c r="AO466" i="25"/>
  <c r="AN466" i="25"/>
  <c r="AL466" i="25"/>
  <c r="AK466" i="25"/>
  <c r="AI466" i="25"/>
  <c r="AH466" i="25"/>
  <c r="AF466" i="25"/>
  <c r="AE466" i="25"/>
  <c r="AC466" i="25"/>
  <c r="AB466" i="25"/>
  <c r="Z466" i="25"/>
  <c r="Y466" i="25"/>
  <c r="W466" i="25"/>
  <c r="V466" i="25"/>
  <c r="T466" i="25"/>
  <c r="S466" i="25"/>
  <c r="Q466" i="25"/>
  <c r="P466" i="25"/>
  <c r="BA465" i="25"/>
  <c r="AO465" i="25"/>
  <c r="AN465" i="25"/>
  <c r="AL465" i="25"/>
  <c r="AK465" i="25"/>
  <c r="AI465" i="25"/>
  <c r="AH465" i="25"/>
  <c r="AF465" i="25"/>
  <c r="AE465" i="25"/>
  <c r="AC465" i="25"/>
  <c r="AB465" i="25"/>
  <c r="Z465" i="25"/>
  <c r="Y465" i="25"/>
  <c r="W465" i="25"/>
  <c r="V465" i="25"/>
  <c r="T465" i="25"/>
  <c r="S465" i="25"/>
  <c r="Q465" i="25"/>
  <c r="P465" i="25"/>
  <c r="BA464" i="25"/>
  <c r="AO464" i="25"/>
  <c r="AN464" i="25"/>
  <c r="AL464" i="25"/>
  <c r="AK464" i="25"/>
  <c r="AI464" i="25"/>
  <c r="AH464" i="25"/>
  <c r="AF464" i="25"/>
  <c r="AE464" i="25"/>
  <c r="AC464" i="25"/>
  <c r="AB464" i="25"/>
  <c r="Z464" i="25"/>
  <c r="Y464" i="25"/>
  <c r="W464" i="25"/>
  <c r="V464" i="25"/>
  <c r="T464" i="25"/>
  <c r="S464" i="25"/>
  <c r="Q464" i="25"/>
  <c r="P464" i="25"/>
  <c r="BA463" i="25"/>
  <c r="AO463" i="25"/>
  <c r="AN463" i="25"/>
  <c r="AL463" i="25"/>
  <c r="AK463" i="25"/>
  <c r="AI463" i="25"/>
  <c r="AH463" i="25"/>
  <c r="AF463" i="25"/>
  <c r="AE463" i="25"/>
  <c r="AC463" i="25"/>
  <c r="AB463" i="25"/>
  <c r="Z463" i="25"/>
  <c r="Y463" i="25"/>
  <c r="W463" i="25"/>
  <c r="V463" i="25"/>
  <c r="T463" i="25"/>
  <c r="S463" i="25"/>
  <c r="Q463" i="25"/>
  <c r="P463" i="25"/>
  <c r="BA462" i="25"/>
  <c r="AO462" i="25"/>
  <c r="AN462" i="25"/>
  <c r="AL462" i="25"/>
  <c r="AK462" i="25"/>
  <c r="AI462" i="25"/>
  <c r="AH462" i="25"/>
  <c r="AF462" i="25"/>
  <c r="AE462" i="25"/>
  <c r="AC462" i="25"/>
  <c r="AB462" i="25"/>
  <c r="Z462" i="25"/>
  <c r="Y462" i="25"/>
  <c r="W462" i="25"/>
  <c r="V462" i="25"/>
  <c r="T462" i="25"/>
  <c r="S462" i="25"/>
  <c r="Q462" i="25"/>
  <c r="P462" i="25"/>
  <c r="BA461" i="25"/>
  <c r="AO461" i="25"/>
  <c r="AN461" i="25"/>
  <c r="AL461" i="25"/>
  <c r="AK461" i="25"/>
  <c r="AI461" i="25"/>
  <c r="AH461" i="25"/>
  <c r="AF461" i="25"/>
  <c r="AE461" i="25"/>
  <c r="AC461" i="25"/>
  <c r="AB461" i="25"/>
  <c r="Z461" i="25"/>
  <c r="Y461" i="25"/>
  <c r="W461" i="25"/>
  <c r="V461" i="25"/>
  <c r="T461" i="25"/>
  <c r="S461" i="25"/>
  <c r="Q461" i="25"/>
  <c r="P461" i="25"/>
  <c r="BA460" i="25"/>
  <c r="AO460" i="25"/>
  <c r="AN460" i="25"/>
  <c r="AL460" i="25"/>
  <c r="AK460" i="25"/>
  <c r="AI460" i="25"/>
  <c r="AH460" i="25"/>
  <c r="AF460" i="25"/>
  <c r="AE460" i="25"/>
  <c r="AC460" i="25"/>
  <c r="AB460" i="25"/>
  <c r="Z460" i="25"/>
  <c r="Y460" i="25"/>
  <c r="W460" i="25"/>
  <c r="V460" i="25"/>
  <c r="T460" i="25"/>
  <c r="S460" i="25"/>
  <c r="Q460" i="25"/>
  <c r="P460" i="25"/>
  <c r="BA459" i="25"/>
  <c r="AO459" i="25"/>
  <c r="AN459" i="25"/>
  <c r="AL459" i="25"/>
  <c r="AK459" i="25"/>
  <c r="AI459" i="25"/>
  <c r="AH459" i="25"/>
  <c r="AF459" i="25"/>
  <c r="AE459" i="25"/>
  <c r="AC459" i="25"/>
  <c r="AB459" i="25"/>
  <c r="Z459" i="25"/>
  <c r="Y459" i="25"/>
  <c r="W459" i="25"/>
  <c r="V459" i="25"/>
  <c r="T459" i="25"/>
  <c r="S459" i="25"/>
  <c r="Q459" i="25"/>
  <c r="P459" i="25"/>
  <c r="BA458" i="25"/>
  <c r="AO458" i="25"/>
  <c r="AN458" i="25"/>
  <c r="AL458" i="25"/>
  <c r="AK458" i="25"/>
  <c r="AI458" i="25"/>
  <c r="AH458" i="25"/>
  <c r="AF458" i="25"/>
  <c r="AE458" i="25"/>
  <c r="AC458" i="25"/>
  <c r="AB458" i="25"/>
  <c r="Z458" i="25"/>
  <c r="Y458" i="25"/>
  <c r="W458" i="25"/>
  <c r="V458" i="25"/>
  <c r="T458" i="25"/>
  <c r="S458" i="25"/>
  <c r="Q458" i="25"/>
  <c r="P458" i="25"/>
  <c r="BA457" i="25"/>
  <c r="AO457" i="25"/>
  <c r="AN457" i="25"/>
  <c r="AL457" i="25"/>
  <c r="AK457" i="25"/>
  <c r="AI457" i="25"/>
  <c r="AH457" i="25"/>
  <c r="AF457" i="25"/>
  <c r="AE457" i="25"/>
  <c r="AC457" i="25"/>
  <c r="AB457" i="25"/>
  <c r="Z457" i="25"/>
  <c r="Y457" i="25"/>
  <c r="W457" i="25"/>
  <c r="V457" i="25"/>
  <c r="T457" i="25"/>
  <c r="S457" i="25"/>
  <c r="Q457" i="25"/>
  <c r="P457" i="25"/>
  <c r="BA456" i="25"/>
  <c r="AO456" i="25"/>
  <c r="AN456" i="25"/>
  <c r="AL456" i="25"/>
  <c r="AK456" i="25"/>
  <c r="AI456" i="25"/>
  <c r="AH456" i="25"/>
  <c r="AF456" i="25"/>
  <c r="AE456" i="25"/>
  <c r="AC456" i="25"/>
  <c r="AB456" i="25"/>
  <c r="Z456" i="25"/>
  <c r="Y456" i="25"/>
  <c r="W456" i="25"/>
  <c r="V456" i="25"/>
  <c r="T456" i="25"/>
  <c r="S456" i="25"/>
  <c r="Q456" i="25"/>
  <c r="P456" i="25"/>
  <c r="BA455" i="25"/>
  <c r="AO455" i="25"/>
  <c r="AN455" i="25"/>
  <c r="AL455" i="25"/>
  <c r="AK455" i="25"/>
  <c r="AI455" i="25"/>
  <c r="AH455" i="25"/>
  <c r="AF455" i="25"/>
  <c r="AE455" i="25"/>
  <c r="AC455" i="25"/>
  <c r="AB455" i="25"/>
  <c r="Z455" i="25"/>
  <c r="Y455" i="25"/>
  <c r="W455" i="25"/>
  <c r="V455" i="25"/>
  <c r="T455" i="25"/>
  <c r="S455" i="25"/>
  <c r="Q455" i="25"/>
  <c r="P455" i="25"/>
  <c r="BA454" i="25"/>
  <c r="AO454" i="25"/>
  <c r="AN454" i="25"/>
  <c r="AL454" i="25"/>
  <c r="AK454" i="25"/>
  <c r="AI454" i="25"/>
  <c r="AH454" i="25"/>
  <c r="AF454" i="25"/>
  <c r="AE454" i="25"/>
  <c r="AC454" i="25"/>
  <c r="AB454" i="25"/>
  <c r="Z454" i="25"/>
  <c r="Y454" i="25"/>
  <c r="W454" i="25"/>
  <c r="V454" i="25"/>
  <c r="T454" i="25"/>
  <c r="S454" i="25"/>
  <c r="Q454" i="25"/>
  <c r="P454" i="25"/>
  <c r="AO453" i="25"/>
  <c r="AN453" i="25"/>
  <c r="AL453" i="25"/>
  <c r="AK453" i="25"/>
  <c r="AI453" i="25"/>
  <c r="AH453" i="25"/>
  <c r="AF453" i="25"/>
  <c r="AE453" i="25"/>
  <c r="AC453" i="25"/>
  <c r="AB453" i="25"/>
  <c r="Z453" i="25"/>
  <c r="Y453" i="25"/>
  <c r="W453" i="25"/>
  <c r="V453" i="25"/>
  <c r="T453" i="25"/>
  <c r="S453" i="25"/>
  <c r="Q453" i="25"/>
  <c r="P453" i="25"/>
  <c r="BA452" i="25"/>
  <c r="AO452" i="25"/>
  <c r="AN452" i="25"/>
  <c r="AL452" i="25"/>
  <c r="AK452" i="25"/>
  <c r="AI452" i="25"/>
  <c r="AH452" i="25"/>
  <c r="AF452" i="25"/>
  <c r="AE452" i="25"/>
  <c r="AC452" i="25"/>
  <c r="AB452" i="25"/>
  <c r="Z452" i="25"/>
  <c r="Y452" i="25"/>
  <c r="W452" i="25"/>
  <c r="V452" i="25"/>
  <c r="T452" i="25"/>
  <c r="S452" i="25"/>
  <c r="Q452" i="25"/>
  <c r="P452" i="25"/>
  <c r="BA451" i="25"/>
  <c r="AO451" i="25"/>
  <c r="AN451" i="25"/>
  <c r="AL451" i="25"/>
  <c r="AK451" i="25"/>
  <c r="AI451" i="25"/>
  <c r="AH451" i="25"/>
  <c r="AF451" i="25"/>
  <c r="AE451" i="25"/>
  <c r="AC451" i="25"/>
  <c r="AB451" i="25"/>
  <c r="Z451" i="25"/>
  <c r="Y451" i="25"/>
  <c r="W451" i="25"/>
  <c r="V451" i="25"/>
  <c r="T451" i="25"/>
  <c r="S451" i="25"/>
  <c r="Q451" i="25"/>
  <c r="P451" i="25"/>
  <c r="AO450" i="25"/>
  <c r="AN450" i="25"/>
  <c r="AL450" i="25"/>
  <c r="AK450" i="25"/>
  <c r="AI450" i="25"/>
  <c r="AH450" i="25"/>
  <c r="AF450" i="25"/>
  <c r="AE450" i="25"/>
  <c r="AC450" i="25"/>
  <c r="AB450" i="25"/>
  <c r="Z450" i="25"/>
  <c r="Y450" i="25"/>
  <c r="W450" i="25"/>
  <c r="V450" i="25"/>
  <c r="T450" i="25"/>
  <c r="S450" i="25"/>
  <c r="Q450" i="25"/>
  <c r="P450" i="25"/>
  <c r="BA449" i="25"/>
  <c r="AO449" i="25"/>
  <c r="AN449" i="25"/>
  <c r="AL449" i="25"/>
  <c r="AK449" i="25"/>
  <c r="AI449" i="25"/>
  <c r="AH449" i="25"/>
  <c r="AF449" i="25"/>
  <c r="AE449" i="25"/>
  <c r="AC449" i="25"/>
  <c r="AB449" i="25"/>
  <c r="Z449" i="25"/>
  <c r="Y449" i="25"/>
  <c r="W449" i="25"/>
  <c r="V449" i="25"/>
  <c r="T449" i="25"/>
  <c r="S449" i="25"/>
  <c r="Q449" i="25"/>
  <c r="P449" i="25"/>
  <c r="AO448" i="25"/>
  <c r="AN448" i="25"/>
  <c r="AL448" i="25"/>
  <c r="AK448" i="25"/>
  <c r="AI448" i="25"/>
  <c r="AH448" i="25"/>
  <c r="AF448" i="25"/>
  <c r="AE448" i="25"/>
  <c r="AC448" i="25"/>
  <c r="AB448" i="25"/>
  <c r="Z448" i="25"/>
  <c r="Y448" i="25"/>
  <c r="W448" i="25"/>
  <c r="V448" i="25"/>
  <c r="T448" i="25"/>
  <c r="S448" i="25"/>
  <c r="Q448" i="25"/>
  <c r="P448" i="25"/>
  <c r="BA447" i="25"/>
  <c r="AO447" i="25"/>
  <c r="AN447" i="25"/>
  <c r="AL447" i="25"/>
  <c r="AK447" i="25"/>
  <c r="AI447" i="25"/>
  <c r="AH447" i="25"/>
  <c r="AF447" i="25"/>
  <c r="AE447" i="25"/>
  <c r="AC447" i="25"/>
  <c r="AB447" i="25"/>
  <c r="Z447" i="25"/>
  <c r="Y447" i="25"/>
  <c r="W447" i="25"/>
  <c r="V447" i="25"/>
  <c r="T447" i="25"/>
  <c r="S447" i="25"/>
  <c r="Q447" i="25"/>
  <c r="P447" i="25"/>
  <c r="BA446" i="25"/>
  <c r="AO446" i="25"/>
  <c r="AN446" i="25"/>
  <c r="AL446" i="25"/>
  <c r="AK446" i="25"/>
  <c r="AI446" i="25"/>
  <c r="AH446" i="25"/>
  <c r="AF446" i="25"/>
  <c r="AE446" i="25"/>
  <c r="AC446" i="25"/>
  <c r="AB446" i="25"/>
  <c r="Z446" i="25"/>
  <c r="Y446" i="25"/>
  <c r="W446" i="25"/>
  <c r="V446" i="25"/>
  <c r="T446" i="25"/>
  <c r="S446" i="25"/>
  <c r="Q446" i="25"/>
  <c r="P446" i="25"/>
  <c r="BA445" i="25"/>
  <c r="AO445" i="25"/>
  <c r="AN445" i="25"/>
  <c r="AL445" i="25"/>
  <c r="AK445" i="25"/>
  <c r="AI445" i="25"/>
  <c r="AH445" i="25"/>
  <c r="AF445" i="25"/>
  <c r="AE445" i="25"/>
  <c r="AC445" i="25"/>
  <c r="AB445" i="25"/>
  <c r="Z445" i="25"/>
  <c r="Y445" i="25"/>
  <c r="W445" i="25"/>
  <c r="V445" i="25"/>
  <c r="T445" i="25"/>
  <c r="S445" i="25"/>
  <c r="Q445" i="25"/>
  <c r="P445" i="25"/>
  <c r="BA444" i="25"/>
  <c r="AO444" i="25"/>
  <c r="AN444" i="25"/>
  <c r="AL444" i="25"/>
  <c r="AK444" i="25"/>
  <c r="AI444" i="25"/>
  <c r="AH444" i="25"/>
  <c r="AF444" i="25"/>
  <c r="AE444" i="25"/>
  <c r="AC444" i="25"/>
  <c r="AB444" i="25"/>
  <c r="Z444" i="25"/>
  <c r="Y444" i="25"/>
  <c r="W444" i="25"/>
  <c r="V444" i="25"/>
  <c r="T444" i="25"/>
  <c r="S444" i="25"/>
  <c r="Q444" i="25"/>
  <c r="P444" i="25"/>
  <c r="BA443" i="25"/>
  <c r="AO443" i="25"/>
  <c r="AN443" i="25"/>
  <c r="AL443" i="25"/>
  <c r="AK443" i="25"/>
  <c r="AI443" i="25"/>
  <c r="AH443" i="25"/>
  <c r="AF443" i="25"/>
  <c r="AE443" i="25"/>
  <c r="AC443" i="25"/>
  <c r="AB443" i="25"/>
  <c r="Z443" i="25"/>
  <c r="Y443" i="25"/>
  <c r="W443" i="25"/>
  <c r="V443" i="25"/>
  <c r="T443" i="25"/>
  <c r="S443" i="25"/>
  <c r="Q443" i="25"/>
  <c r="P443" i="25"/>
  <c r="BA442" i="25"/>
  <c r="AO442" i="25"/>
  <c r="AN442" i="25"/>
  <c r="AL442" i="25"/>
  <c r="AK442" i="25"/>
  <c r="AI442" i="25"/>
  <c r="AH442" i="25"/>
  <c r="AF442" i="25"/>
  <c r="AE442" i="25"/>
  <c r="AC442" i="25"/>
  <c r="AB442" i="25"/>
  <c r="Z442" i="25"/>
  <c r="Y442" i="25"/>
  <c r="W442" i="25"/>
  <c r="V442" i="25"/>
  <c r="T442" i="25"/>
  <c r="S442" i="25"/>
  <c r="Q442" i="25"/>
  <c r="P442" i="25"/>
  <c r="BA441" i="25"/>
  <c r="AO441" i="25"/>
  <c r="AN441" i="25"/>
  <c r="AL441" i="25"/>
  <c r="AK441" i="25"/>
  <c r="AI441" i="25"/>
  <c r="AH441" i="25"/>
  <c r="AF441" i="25"/>
  <c r="AE441" i="25"/>
  <c r="AC441" i="25"/>
  <c r="AB441" i="25"/>
  <c r="Z441" i="25"/>
  <c r="Y441" i="25"/>
  <c r="W441" i="25"/>
  <c r="V441" i="25"/>
  <c r="T441" i="25"/>
  <c r="S441" i="25"/>
  <c r="Q441" i="25"/>
  <c r="P441" i="25"/>
  <c r="BA440" i="25"/>
  <c r="AO440" i="25"/>
  <c r="AN440" i="25"/>
  <c r="AL440" i="25"/>
  <c r="AK440" i="25"/>
  <c r="AI440" i="25"/>
  <c r="AH440" i="25"/>
  <c r="AF440" i="25"/>
  <c r="AE440" i="25"/>
  <c r="AC440" i="25"/>
  <c r="AB440" i="25"/>
  <c r="Z440" i="25"/>
  <c r="Y440" i="25"/>
  <c r="W440" i="25"/>
  <c r="V440" i="25"/>
  <c r="T440" i="25"/>
  <c r="S440" i="25"/>
  <c r="Q440" i="25"/>
  <c r="P440" i="25"/>
  <c r="BA439" i="25"/>
  <c r="AO439" i="25"/>
  <c r="AN439" i="25"/>
  <c r="AL439" i="25"/>
  <c r="AK439" i="25"/>
  <c r="AI439" i="25"/>
  <c r="AH439" i="25"/>
  <c r="AF439" i="25"/>
  <c r="AE439" i="25"/>
  <c r="AC439" i="25"/>
  <c r="AB439" i="25"/>
  <c r="Z439" i="25"/>
  <c r="Y439" i="25"/>
  <c r="W439" i="25"/>
  <c r="V439" i="25"/>
  <c r="T439" i="25"/>
  <c r="S439" i="25"/>
  <c r="Q439" i="25"/>
  <c r="P439" i="25"/>
  <c r="BA438" i="25"/>
  <c r="AO438" i="25"/>
  <c r="AN438" i="25"/>
  <c r="AL438" i="25"/>
  <c r="AK438" i="25"/>
  <c r="AI438" i="25"/>
  <c r="AH438" i="25"/>
  <c r="AF438" i="25"/>
  <c r="AE438" i="25"/>
  <c r="AC438" i="25"/>
  <c r="AB438" i="25"/>
  <c r="Z438" i="25"/>
  <c r="Y438" i="25"/>
  <c r="W438" i="25"/>
  <c r="V438" i="25"/>
  <c r="T438" i="25"/>
  <c r="S438" i="25"/>
  <c r="Q438" i="25"/>
  <c r="P438" i="25"/>
  <c r="BA437" i="25"/>
  <c r="AO437" i="25"/>
  <c r="AN437" i="25"/>
  <c r="AL437" i="25"/>
  <c r="AK437" i="25"/>
  <c r="AI437" i="25"/>
  <c r="AH437" i="25"/>
  <c r="AF437" i="25"/>
  <c r="AE437" i="25"/>
  <c r="AC437" i="25"/>
  <c r="AB437" i="25"/>
  <c r="Z437" i="25"/>
  <c r="Y437" i="25"/>
  <c r="W437" i="25"/>
  <c r="V437" i="25"/>
  <c r="T437" i="25"/>
  <c r="S437" i="25"/>
  <c r="Q437" i="25"/>
  <c r="P437" i="25"/>
  <c r="BA436" i="25"/>
  <c r="AO436" i="25"/>
  <c r="AN436" i="25"/>
  <c r="AL436" i="25"/>
  <c r="AK436" i="25"/>
  <c r="AI436" i="25"/>
  <c r="AH436" i="25"/>
  <c r="AF436" i="25"/>
  <c r="AE436" i="25"/>
  <c r="AC436" i="25"/>
  <c r="AB436" i="25"/>
  <c r="Z436" i="25"/>
  <c r="Y436" i="25"/>
  <c r="W436" i="25"/>
  <c r="V436" i="25"/>
  <c r="T436" i="25"/>
  <c r="S436" i="25"/>
  <c r="Q436" i="25"/>
  <c r="P436" i="25"/>
  <c r="BA435" i="25"/>
  <c r="AO435" i="25"/>
  <c r="AN435" i="25"/>
  <c r="AL435" i="25"/>
  <c r="AK435" i="25"/>
  <c r="AI435" i="25"/>
  <c r="AH435" i="25"/>
  <c r="AF435" i="25"/>
  <c r="AE435" i="25"/>
  <c r="AC435" i="25"/>
  <c r="AB435" i="25"/>
  <c r="Z435" i="25"/>
  <c r="Y435" i="25"/>
  <c r="W435" i="25"/>
  <c r="V435" i="25"/>
  <c r="T435" i="25"/>
  <c r="S435" i="25"/>
  <c r="Q435" i="25"/>
  <c r="P435" i="25"/>
  <c r="BA434" i="25"/>
  <c r="AO434" i="25"/>
  <c r="AN434" i="25"/>
  <c r="AL434" i="25"/>
  <c r="AK434" i="25"/>
  <c r="AI434" i="25"/>
  <c r="AH434" i="25"/>
  <c r="AF434" i="25"/>
  <c r="AE434" i="25"/>
  <c r="AC434" i="25"/>
  <c r="AB434" i="25"/>
  <c r="Z434" i="25"/>
  <c r="Y434" i="25"/>
  <c r="W434" i="25"/>
  <c r="V434" i="25"/>
  <c r="T434" i="25"/>
  <c r="S434" i="25"/>
  <c r="Q434" i="25"/>
  <c r="P434" i="25"/>
  <c r="BA433" i="25"/>
  <c r="AO433" i="25"/>
  <c r="AN433" i="25"/>
  <c r="AL433" i="25"/>
  <c r="AK433" i="25"/>
  <c r="AI433" i="25"/>
  <c r="AH433" i="25"/>
  <c r="AF433" i="25"/>
  <c r="AE433" i="25"/>
  <c r="AC433" i="25"/>
  <c r="AB433" i="25"/>
  <c r="Z433" i="25"/>
  <c r="Y433" i="25"/>
  <c r="W433" i="25"/>
  <c r="V433" i="25"/>
  <c r="T433" i="25"/>
  <c r="S433" i="25"/>
  <c r="Q433" i="25"/>
  <c r="P433" i="25"/>
  <c r="BA432" i="25"/>
  <c r="AO432" i="25"/>
  <c r="AN432" i="25"/>
  <c r="AL432" i="25"/>
  <c r="AK432" i="25"/>
  <c r="AI432" i="25"/>
  <c r="AH432" i="25"/>
  <c r="AF432" i="25"/>
  <c r="AE432" i="25"/>
  <c r="AC432" i="25"/>
  <c r="AB432" i="25"/>
  <c r="Z432" i="25"/>
  <c r="Y432" i="25"/>
  <c r="W432" i="25"/>
  <c r="V432" i="25"/>
  <c r="T432" i="25"/>
  <c r="S432" i="25"/>
  <c r="Q432" i="25"/>
  <c r="P432" i="25"/>
  <c r="BA431" i="25"/>
  <c r="AO431" i="25"/>
  <c r="AN431" i="25"/>
  <c r="AL431" i="25"/>
  <c r="AK431" i="25"/>
  <c r="AI431" i="25"/>
  <c r="AH431" i="25"/>
  <c r="AF431" i="25"/>
  <c r="AE431" i="25"/>
  <c r="AC431" i="25"/>
  <c r="AB431" i="25"/>
  <c r="Z431" i="25"/>
  <c r="Y431" i="25"/>
  <c r="W431" i="25"/>
  <c r="V431" i="25"/>
  <c r="T431" i="25"/>
  <c r="S431" i="25"/>
  <c r="Q431" i="25"/>
  <c r="P431" i="25"/>
  <c r="BA430" i="25"/>
  <c r="AO430" i="25"/>
  <c r="AN430" i="25"/>
  <c r="AL430" i="25"/>
  <c r="AK430" i="25"/>
  <c r="AI430" i="25"/>
  <c r="AH430" i="25"/>
  <c r="AF430" i="25"/>
  <c r="AE430" i="25"/>
  <c r="AC430" i="25"/>
  <c r="AB430" i="25"/>
  <c r="Z430" i="25"/>
  <c r="Y430" i="25"/>
  <c r="W430" i="25"/>
  <c r="V430" i="25"/>
  <c r="T430" i="25"/>
  <c r="S430" i="25"/>
  <c r="Q430" i="25"/>
  <c r="P430" i="25"/>
  <c r="BA429" i="25"/>
  <c r="AO429" i="25"/>
  <c r="AN429" i="25"/>
  <c r="AL429" i="25"/>
  <c r="AK429" i="25"/>
  <c r="AI429" i="25"/>
  <c r="AH429" i="25"/>
  <c r="AF429" i="25"/>
  <c r="AE429" i="25"/>
  <c r="AC429" i="25"/>
  <c r="AB429" i="25"/>
  <c r="Z429" i="25"/>
  <c r="Y429" i="25"/>
  <c r="W429" i="25"/>
  <c r="V429" i="25"/>
  <c r="T429" i="25"/>
  <c r="S429" i="25"/>
  <c r="Q429" i="25"/>
  <c r="P429" i="25"/>
  <c r="BA428" i="25"/>
  <c r="AO428" i="25"/>
  <c r="AN428" i="25"/>
  <c r="AL428" i="25"/>
  <c r="AK428" i="25"/>
  <c r="AI428" i="25"/>
  <c r="AH428" i="25"/>
  <c r="AF428" i="25"/>
  <c r="AE428" i="25"/>
  <c r="AC428" i="25"/>
  <c r="AB428" i="25"/>
  <c r="Z428" i="25"/>
  <c r="Y428" i="25"/>
  <c r="W428" i="25"/>
  <c r="V428" i="25"/>
  <c r="T428" i="25"/>
  <c r="S428" i="25"/>
  <c r="Q428" i="25"/>
  <c r="P428" i="25"/>
  <c r="BA427" i="25"/>
  <c r="AO427" i="25"/>
  <c r="AN427" i="25"/>
  <c r="AL427" i="25"/>
  <c r="AK427" i="25"/>
  <c r="AI427" i="25"/>
  <c r="AH427" i="25"/>
  <c r="AF427" i="25"/>
  <c r="AE427" i="25"/>
  <c r="AC427" i="25"/>
  <c r="AB427" i="25"/>
  <c r="Z427" i="25"/>
  <c r="Y427" i="25"/>
  <c r="W427" i="25"/>
  <c r="V427" i="25"/>
  <c r="T427" i="25"/>
  <c r="S427" i="25"/>
  <c r="Q427" i="25"/>
  <c r="P427" i="25"/>
  <c r="BA426" i="25"/>
  <c r="AO426" i="25"/>
  <c r="AN426" i="25"/>
  <c r="AL426" i="25"/>
  <c r="AK426" i="25"/>
  <c r="AI426" i="25"/>
  <c r="AH426" i="25"/>
  <c r="AF426" i="25"/>
  <c r="AE426" i="25"/>
  <c r="AC426" i="25"/>
  <c r="AB426" i="25"/>
  <c r="Z426" i="25"/>
  <c r="Y426" i="25"/>
  <c r="W426" i="25"/>
  <c r="V426" i="25"/>
  <c r="T426" i="25"/>
  <c r="S426" i="25"/>
  <c r="Q426" i="25"/>
  <c r="P426" i="25"/>
  <c r="BA425" i="25"/>
  <c r="AO425" i="25"/>
  <c r="AN425" i="25"/>
  <c r="AL425" i="25"/>
  <c r="AK425" i="25"/>
  <c r="AI425" i="25"/>
  <c r="AH425" i="25"/>
  <c r="AF425" i="25"/>
  <c r="AE425" i="25"/>
  <c r="AC425" i="25"/>
  <c r="AB425" i="25"/>
  <c r="Z425" i="25"/>
  <c r="Y425" i="25"/>
  <c r="W425" i="25"/>
  <c r="V425" i="25"/>
  <c r="T425" i="25"/>
  <c r="S425" i="25"/>
  <c r="Q425" i="25"/>
  <c r="P425" i="25"/>
  <c r="BA424" i="25"/>
  <c r="AO424" i="25"/>
  <c r="AN424" i="25"/>
  <c r="AL424" i="25"/>
  <c r="AK424" i="25"/>
  <c r="AI424" i="25"/>
  <c r="AH424" i="25"/>
  <c r="AF424" i="25"/>
  <c r="AE424" i="25"/>
  <c r="AC424" i="25"/>
  <c r="AB424" i="25"/>
  <c r="Z424" i="25"/>
  <c r="Y424" i="25"/>
  <c r="W424" i="25"/>
  <c r="V424" i="25"/>
  <c r="T424" i="25"/>
  <c r="S424" i="25"/>
  <c r="Q424" i="25"/>
  <c r="P424" i="25"/>
  <c r="BA423" i="25"/>
  <c r="AO423" i="25"/>
  <c r="AN423" i="25"/>
  <c r="AL423" i="25"/>
  <c r="AK423" i="25"/>
  <c r="AI423" i="25"/>
  <c r="AH423" i="25"/>
  <c r="AF423" i="25"/>
  <c r="AE423" i="25"/>
  <c r="AC423" i="25"/>
  <c r="AB423" i="25"/>
  <c r="Z423" i="25"/>
  <c r="Y423" i="25"/>
  <c r="W423" i="25"/>
  <c r="V423" i="25"/>
  <c r="T423" i="25"/>
  <c r="S423" i="25"/>
  <c r="Q423" i="25"/>
  <c r="P423" i="25"/>
  <c r="BA422" i="25"/>
  <c r="AO422" i="25"/>
  <c r="AN422" i="25"/>
  <c r="AL422" i="25"/>
  <c r="AK422" i="25"/>
  <c r="AI422" i="25"/>
  <c r="AH422" i="25"/>
  <c r="AF422" i="25"/>
  <c r="AE422" i="25"/>
  <c r="AC422" i="25"/>
  <c r="AB422" i="25"/>
  <c r="Z422" i="25"/>
  <c r="Y422" i="25"/>
  <c r="W422" i="25"/>
  <c r="V422" i="25"/>
  <c r="T422" i="25"/>
  <c r="S422" i="25"/>
  <c r="Q422" i="25"/>
  <c r="P422" i="25"/>
  <c r="BA421" i="25"/>
  <c r="AO421" i="25"/>
  <c r="AN421" i="25"/>
  <c r="AL421" i="25"/>
  <c r="AK421" i="25"/>
  <c r="AI421" i="25"/>
  <c r="AH421" i="25"/>
  <c r="AF421" i="25"/>
  <c r="AE421" i="25"/>
  <c r="AC421" i="25"/>
  <c r="AB421" i="25"/>
  <c r="Z421" i="25"/>
  <c r="Y421" i="25"/>
  <c r="W421" i="25"/>
  <c r="V421" i="25"/>
  <c r="T421" i="25"/>
  <c r="S421" i="25"/>
  <c r="Q421" i="25"/>
  <c r="P421" i="25"/>
  <c r="BA420" i="25"/>
  <c r="AO420" i="25"/>
  <c r="AN420" i="25"/>
  <c r="AL420" i="25"/>
  <c r="AK420" i="25"/>
  <c r="AI420" i="25"/>
  <c r="AH420" i="25"/>
  <c r="AF420" i="25"/>
  <c r="AE420" i="25"/>
  <c r="AC420" i="25"/>
  <c r="AB420" i="25"/>
  <c r="Z420" i="25"/>
  <c r="Y420" i="25"/>
  <c r="W420" i="25"/>
  <c r="V420" i="25"/>
  <c r="T420" i="25"/>
  <c r="S420" i="25"/>
  <c r="Q420" i="25"/>
  <c r="P420" i="25"/>
  <c r="BA419" i="25"/>
  <c r="AO419" i="25"/>
  <c r="AN419" i="25"/>
  <c r="AL419" i="25"/>
  <c r="AK419" i="25"/>
  <c r="AI419" i="25"/>
  <c r="AH419" i="25"/>
  <c r="AF419" i="25"/>
  <c r="AE419" i="25"/>
  <c r="AC419" i="25"/>
  <c r="AB419" i="25"/>
  <c r="Z419" i="25"/>
  <c r="Y419" i="25"/>
  <c r="W419" i="25"/>
  <c r="V419" i="25"/>
  <c r="T419" i="25"/>
  <c r="S419" i="25"/>
  <c r="Q419" i="25"/>
  <c r="P419" i="25"/>
  <c r="BA418" i="25"/>
  <c r="AO418" i="25"/>
  <c r="AN418" i="25"/>
  <c r="AL418" i="25"/>
  <c r="AK418" i="25"/>
  <c r="AI418" i="25"/>
  <c r="AH418" i="25"/>
  <c r="AF418" i="25"/>
  <c r="AE418" i="25"/>
  <c r="AC418" i="25"/>
  <c r="AB418" i="25"/>
  <c r="Z418" i="25"/>
  <c r="Y418" i="25"/>
  <c r="W418" i="25"/>
  <c r="V418" i="25"/>
  <c r="T418" i="25"/>
  <c r="S418" i="25"/>
  <c r="Q418" i="25"/>
  <c r="P418" i="25"/>
  <c r="BA417" i="25"/>
  <c r="AO417" i="25"/>
  <c r="AN417" i="25"/>
  <c r="AL417" i="25"/>
  <c r="AK417" i="25"/>
  <c r="AI417" i="25"/>
  <c r="AH417" i="25"/>
  <c r="AF417" i="25"/>
  <c r="AE417" i="25"/>
  <c r="AC417" i="25"/>
  <c r="AB417" i="25"/>
  <c r="Z417" i="25"/>
  <c r="Y417" i="25"/>
  <c r="W417" i="25"/>
  <c r="V417" i="25"/>
  <c r="T417" i="25"/>
  <c r="S417" i="25"/>
  <c r="Q417" i="25"/>
  <c r="P417" i="25"/>
  <c r="AO416" i="25"/>
  <c r="AN416" i="25"/>
  <c r="AL416" i="25"/>
  <c r="AK416" i="25"/>
  <c r="AI416" i="25"/>
  <c r="AH416" i="25"/>
  <c r="AF416" i="25"/>
  <c r="AE416" i="25"/>
  <c r="AC416" i="25"/>
  <c r="AB416" i="25"/>
  <c r="Z416" i="25"/>
  <c r="Y416" i="25"/>
  <c r="W416" i="25"/>
  <c r="V416" i="25"/>
  <c r="T416" i="25"/>
  <c r="S416" i="25"/>
  <c r="Q416" i="25"/>
  <c r="P416" i="25"/>
  <c r="BA415" i="25"/>
  <c r="AO415" i="25"/>
  <c r="AN415" i="25"/>
  <c r="AL415" i="25"/>
  <c r="AK415" i="25"/>
  <c r="AI415" i="25"/>
  <c r="AH415" i="25"/>
  <c r="AF415" i="25"/>
  <c r="AE415" i="25"/>
  <c r="AC415" i="25"/>
  <c r="AB415" i="25"/>
  <c r="Z415" i="25"/>
  <c r="Y415" i="25"/>
  <c r="W415" i="25"/>
  <c r="V415" i="25"/>
  <c r="T415" i="25"/>
  <c r="S415" i="25"/>
  <c r="Q415" i="25"/>
  <c r="P415" i="25"/>
  <c r="BA414" i="25"/>
  <c r="AO414" i="25"/>
  <c r="AN414" i="25"/>
  <c r="AL414" i="25"/>
  <c r="AK414" i="25"/>
  <c r="AI414" i="25"/>
  <c r="AH414" i="25"/>
  <c r="AF414" i="25"/>
  <c r="AE414" i="25"/>
  <c r="AC414" i="25"/>
  <c r="AB414" i="25"/>
  <c r="Z414" i="25"/>
  <c r="Y414" i="25"/>
  <c r="W414" i="25"/>
  <c r="V414" i="25"/>
  <c r="T414" i="25"/>
  <c r="S414" i="25"/>
  <c r="Q414" i="25"/>
  <c r="P414" i="25"/>
  <c r="BA413" i="25"/>
  <c r="AO413" i="25"/>
  <c r="AN413" i="25"/>
  <c r="AL413" i="25"/>
  <c r="AK413" i="25"/>
  <c r="AI413" i="25"/>
  <c r="AH413" i="25"/>
  <c r="AF413" i="25"/>
  <c r="AE413" i="25"/>
  <c r="AC413" i="25"/>
  <c r="AB413" i="25"/>
  <c r="Z413" i="25"/>
  <c r="Y413" i="25"/>
  <c r="W413" i="25"/>
  <c r="V413" i="25"/>
  <c r="T413" i="25"/>
  <c r="S413" i="25"/>
  <c r="Q413" i="25"/>
  <c r="P413" i="25"/>
  <c r="BA412" i="25"/>
  <c r="AO412" i="25"/>
  <c r="AN412" i="25"/>
  <c r="AL412" i="25"/>
  <c r="AK412" i="25"/>
  <c r="AI412" i="25"/>
  <c r="AH412" i="25"/>
  <c r="AF412" i="25"/>
  <c r="AE412" i="25"/>
  <c r="AC412" i="25"/>
  <c r="AB412" i="25"/>
  <c r="Z412" i="25"/>
  <c r="Y412" i="25"/>
  <c r="W412" i="25"/>
  <c r="V412" i="25"/>
  <c r="T412" i="25"/>
  <c r="S412" i="25"/>
  <c r="Q412" i="25"/>
  <c r="P412" i="25"/>
  <c r="BA411" i="25"/>
  <c r="AO411" i="25"/>
  <c r="AN411" i="25"/>
  <c r="AL411" i="25"/>
  <c r="AK411" i="25"/>
  <c r="AI411" i="25"/>
  <c r="AH411" i="25"/>
  <c r="AF411" i="25"/>
  <c r="AE411" i="25"/>
  <c r="AC411" i="25"/>
  <c r="AB411" i="25"/>
  <c r="Z411" i="25"/>
  <c r="Y411" i="25"/>
  <c r="W411" i="25"/>
  <c r="V411" i="25"/>
  <c r="T411" i="25"/>
  <c r="S411" i="25"/>
  <c r="Q411" i="25"/>
  <c r="P411" i="25"/>
  <c r="BA410" i="25"/>
  <c r="AO410" i="25"/>
  <c r="AN410" i="25"/>
  <c r="AL410" i="25"/>
  <c r="AK410" i="25"/>
  <c r="AI410" i="25"/>
  <c r="AH410" i="25"/>
  <c r="AF410" i="25"/>
  <c r="AE410" i="25"/>
  <c r="AC410" i="25"/>
  <c r="AB410" i="25"/>
  <c r="Z410" i="25"/>
  <c r="Y410" i="25"/>
  <c r="W410" i="25"/>
  <c r="V410" i="25"/>
  <c r="T410" i="25"/>
  <c r="S410" i="25"/>
  <c r="Q410" i="25"/>
  <c r="P410" i="25"/>
  <c r="BA409" i="25"/>
  <c r="AO409" i="25"/>
  <c r="AN409" i="25"/>
  <c r="AL409" i="25"/>
  <c r="AK409" i="25"/>
  <c r="AI409" i="25"/>
  <c r="AH409" i="25"/>
  <c r="AF409" i="25"/>
  <c r="AE409" i="25"/>
  <c r="AC409" i="25"/>
  <c r="AB409" i="25"/>
  <c r="Z409" i="25"/>
  <c r="Y409" i="25"/>
  <c r="W409" i="25"/>
  <c r="V409" i="25"/>
  <c r="T409" i="25"/>
  <c r="S409" i="25"/>
  <c r="Q409" i="25"/>
  <c r="P409" i="25"/>
  <c r="BA408" i="25"/>
  <c r="BA407" i="25" s="1"/>
  <c r="AO408" i="25"/>
  <c r="AN408" i="25"/>
  <c r="AL408" i="25"/>
  <c r="AK408" i="25"/>
  <c r="AI408" i="25"/>
  <c r="AH408" i="25"/>
  <c r="AF408" i="25"/>
  <c r="AE408" i="25"/>
  <c r="AC408" i="25"/>
  <c r="AB408" i="25"/>
  <c r="Z408" i="25"/>
  <c r="Y408" i="25"/>
  <c r="W408" i="25"/>
  <c r="V408" i="25"/>
  <c r="T408" i="25"/>
  <c r="S408" i="25"/>
  <c r="Q408" i="25"/>
  <c r="P408" i="25"/>
  <c r="AO407" i="25"/>
  <c r="AN407" i="25"/>
  <c r="AL407" i="25"/>
  <c r="AK407" i="25"/>
  <c r="AI407" i="25"/>
  <c r="AH407" i="25"/>
  <c r="AF407" i="25"/>
  <c r="AE407" i="25"/>
  <c r="AC407" i="25"/>
  <c r="AB407" i="25"/>
  <c r="Z407" i="25"/>
  <c r="Y407" i="25"/>
  <c r="W407" i="25"/>
  <c r="V407" i="25"/>
  <c r="T407" i="25"/>
  <c r="S407" i="25"/>
  <c r="Q407" i="25"/>
  <c r="P407" i="25"/>
  <c r="AO406" i="25"/>
  <c r="AN406" i="25"/>
  <c r="AL406" i="25"/>
  <c r="AK406" i="25"/>
  <c r="AI406" i="25"/>
  <c r="AH406" i="25"/>
  <c r="AF406" i="25"/>
  <c r="AE406" i="25"/>
  <c r="AC406" i="25"/>
  <c r="AB406" i="25"/>
  <c r="Z406" i="25"/>
  <c r="Y406" i="25"/>
  <c r="W406" i="25"/>
  <c r="V406" i="25"/>
  <c r="T406" i="25"/>
  <c r="S406" i="25"/>
  <c r="Q406" i="25"/>
  <c r="P406" i="25"/>
  <c r="BA405" i="25"/>
  <c r="AO405" i="25"/>
  <c r="AN405" i="25"/>
  <c r="AL405" i="25"/>
  <c r="AK405" i="25"/>
  <c r="AI405" i="25"/>
  <c r="AH405" i="25"/>
  <c r="AF405" i="25"/>
  <c r="AE405" i="25"/>
  <c r="AC405" i="25"/>
  <c r="AB405" i="25"/>
  <c r="Z405" i="25"/>
  <c r="Y405" i="25"/>
  <c r="W405" i="25"/>
  <c r="V405" i="25"/>
  <c r="T405" i="25"/>
  <c r="S405" i="25"/>
  <c r="Q405" i="25"/>
  <c r="P405" i="25"/>
  <c r="BA404" i="25"/>
  <c r="AO404" i="25"/>
  <c r="AN404" i="25"/>
  <c r="AL404" i="25"/>
  <c r="AK404" i="25"/>
  <c r="AI404" i="25"/>
  <c r="AH404" i="25"/>
  <c r="AF404" i="25"/>
  <c r="AE404" i="25"/>
  <c r="AC404" i="25"/>
  <c r="AB404" i="25"/>
  <c r="Z404" i="25"/>
  <c r="Y404" i="25"/>
  <c r="W404" i="25"/>
  <c r="V404" i="25"/>
  <c r="T404" i="25"/>
  <c r="S404" i="25"/>
  <c r="Q404" i="25"/>
  <c r="P404" i="25"/>
  <c r="BA403" i="25"/>
  <c r="AO403" i="25"/>
  <c r="AN403" i="25"/>
  <c r="AL403" i="25"/>
  <c r="AK403" i="25"/>
  <c r="AI403" i="25"/>
  <c r="AH403" i="25"/>
  <c r="AF403" i="25"/>
  <c r="AE403" i="25"/>
  <c r="AC403" i="25"/>
  <c r="AB403" i="25"/>
  <c r="Z403" i="25"/>
  <c r="Y403" i="25"/>
  <c r="W403" i="25"/>
  <c r="V403" i="25"/>
  <c r="T403" i="25"/>
  <c r="S403" i="25"/>
  <c r="Q403" i="25"/>
  <c r="P403" i="25"/>
  <c r="BA402" i="25"/>
  <c r="AO402" i="25"/>
  <c r="AN402" i="25"/>
  <c r="AL402" i="25"/>
  <c r="AK402" i="25"/>
  <c r="AI402" i="25"/>
  <c r="AH402" i="25"/>
  <c r="AF402" i="25"/>
  <c r="AE402" i="25"/>
  <c r="AC402" i="25"/>
  <c r="AB402" i="25"/>
  <c r="Z402" i="25"/>
  <c r="Y402" i="25"/>
  <c r="W402" i="25"/>
  <c r="V402" i="25"/>
  <c r="T402" i="25"/>
  <c r="S402" i="25"/>
  <c r="Q402" i="25"/>
  <c r="P402" i="25"/>
  <c r="AO401" i="25"/>
  <c r="AN401" i="25"/>
  <c r="AL401" i="25"/>
  <c r="AK401" i="25"/>
  <c r="AI401" i="25"/>
  <c r="AH401" i="25"/>
  <c r="AF401" i="25"/>
  <c r="AE401" i="25"/>
  <c r="AC401" i="25"/>
  <c r="AB401" i="25"/>
  <c r="Z401" i="25"/>
  <c r="Y401" i="25"/>
  <c r="W401" i="25"/>
  <c r="V401" i="25"/>
  <c r="T401" i="25"/>
  <c r="S401" i="25"/>
  <c r="Q401" i="25"/>
  <c r="P401" i="25"/>
  <c r="AO400" i="25"/>
  <c r="AN400" i="25"/>
  <c r="AL400" i="25"/>
  <c r="AK400" i="25"/>
  <c r="AI400" i="25"/>
  <c r="AH400" i="25"/>
  <c r="AF400" i="25"/>
  <c r="AE400" i="25"/>
  <c r="AC400" i="25"/>
  <c r="AB400" i="25"/>
  <c r="Z400" i="25"/>
  <c r="Y400" i="25"/>
  <c r="W400" i="25"/>
  <c r="V400" i="25"/>
  <c r="T400" i="25"/>
  <c r="S400" i="25"/>
  <c r="Q400" i="25"/>
  <c r="P400" i="25"/>
  <c r="BA399" i="25"/>
  <c r="AO399" i="25"/>
  <c r="AN399" i="25"/>
  <c r="AL399" i="25"/>
  <c r="AK399" i="25"/>
  <c r="AI399" i="25"/>
  <c r="AH399" i="25"/>
  <c r="AF399" i="25"/>
  <c r="AE399" i="25"/>
  <c r="AC399" i="25"/>
  <c r="AB399" i="25"/>
  <c r="Z399" i="25"/>
  <c r="Y399" i="25"/>
  <c r="W399" i="25"/>
  <c r="V399" i="25"/>
  <c r="T399" i="25"/>
  <c r="S399" i="25"/>
  <c r="Q399" i="25"/>
  <c r="P399" i="25"/>
  <c r="BA398" i="25"/>
  <c r="AO398" i="25"/>
  <c r="AN398" i="25"/>
  <c r="AL398" i="25"/>
  <c r="AK398" i="25"/>
  <c r="AI398" i="25"/>
  <c r="AH398" i="25"/>
  <c r="AF398" i="25"/>
  <c r="AE398" i="25"/>
  <c r="AC398" i="25"/>
  <c r="AB398" i="25"/>
  <c r="Z398" i="25"/>
  <c r="Y398" i="25"/>
  <c r="W398" i="25"/>
  <c r="V398" i="25"/>
  <c r="T398" i="25"/>
  <c r="S398" i="25"/>
  <c r="Q398" i="25"/>
  <c r="P398" i="25"/>
  <c r="BA397" i="25"/>
  <c r="AO397" i="25"/>
  <c r="AN397" i="25"/>
  <c r="AL397" i="25"/>
  <c r="AK397" i="25"/>
  <c r="AI397" i="25"/>
  <c r="AH397" i="25"/>
  <c r="AF397" i="25"/>
  <c r="AE397" i="25"/>
  <c r="AC397" i="25"/>
  <c r="AB397" i="25"/>
  <c r="Z397" i="25"/>
  <c r="Y397" i="25"/>
  <c r="W397" i="25"/>
  <c r="V397" i="25"/>
  <c r="T397" i="25"/>
  <c r="S397" i="25"/>
  <c r="Q397" i="25"/>
  <c r="P397" i="25"/>
  <c r="BA396" i="25"/>
  <c r="AO396" i="25"/>
  <c r="AN396" i="25"/>
  <c r="AL396" i="25"/>
  <c r="AK396" i="25"/>
  <c r="AI396" i="25"/>
  <c r="AH396" i="25"/>
  <c r="AF396" i="25"/>
  <c r="AE396" i="25"/>
  <c r="AC396" i="25"/>
  <c r="AB396" i="25"/>
  <c r="Z396" i="25"/>
  <c r="Y396" i="25"/>
  <c r="W396" i="25"/>
  <c r="V396" i="25"/>
  <c r="T396" i="25"/>
  <c r="S396" i="25"/>
  <c r="Q396" i="25"/>
  <c r="P396" i="25"/>
  <c r="AO395" i="25"/>
  <c r="AN395" i="25"/>
  <c r="AL395" i="25"/>
  <c r="AK395" i="25"/>
  <c r="AI395" i="25"/>
  <c r="AH395" i="25"/>
  <c r="AF395" i="25"/>
  <c r="AE395" i="25"/>
  <c r="AC395" i="25"/>
  <c r="AB395" i="25"/>
  <c r="Z395" i="25"/>
  <c r="Y395" i="25"/>
  <c r="W395" i="25"/>
  <c r="V395" i="25"/>
  <c r="T395" i="25"/>
  <c r="S395" i="25"/>
  <c r="Q395" i="25"/>
  <c r="P395" i="25"/>
  <c r="AO394" i="25"/>
  <c r="AN394" i="25"/>
  <c r="AL394" i="25"/>
  <c r="AK394" i="25"/>
  <c r="AI394" i="25"/>
  <c r="AH394" i="25"/>
  <c r="AF394" i="25"/>
  <c r="AE394" i="25"/>
  <c r="AC394" i="25"/>
  <c r="AB394" i="25"/>
  <c r="Z394" i="25"/>
  <c r="Y394" i="25"/>
  <c r="W394" i="25"/>
  <c r="V394" i="25"/>
  <c r="T394" i="25"/>
  <c r="S394" i="25"/>
  <c r="Q394" i="25"/>
  <c r="P394" i="25"/>
  <c r="BA393" i="25"/>
  <c r="AO393" i="25"/>
  <c r="AN393" i="25"/>
  <c r="AL393" i="25"/>
  <c r="AK393" i="25"/>
  <c r="AI393" i="25"/>
  <c r="AH393" i="25"/>
  <c r="AF393" i="25"/>
  <c r="AE393" i="25"/>
  <c r="AC393" i="25"/>
  <c r="AB393" i="25"/>
  <c r="Z393" i="25"/>
  <c r="Y393" i="25"/>
  <c r="W393" i="25"/>
  <c r="V393" i="25"/>
  <c r="T393" i="25"/>
  <c r="S393" i="25"/>
  <c r="Q393" i="25"/>
  <c r="P393" i="25"/>
  <c r="BA392" i="25"/>
  <c r="AO392" i="25"/>
  <c r="AN392" i="25"/>
  <c r="AL392" i="25"/>
  <c r="AK392" i="25"/>
  <c r="AI392" i="25"/>
  <c r="AH392" i="25"/>
  <c r="AF392" i="25"/>
  <c r="AE392" i="25"/>
  <c r="AC392" i="25"/>
  <c r="AB392" i="25"/>
  <c r="Z392" i="25"/>
  <c r="Y392" i="25"/>
  <c r="W392" i="25"/>
  <c r="V392" i="25"/>
  <c r="T392" i="25"/>
  <c r="S392" i="25"/>
  <c r="Q392" i="25"/>
  <c r="P392" i="25"/>
  <c r="BA391" i="25"/>
  <c r="AO391" i="25"/>
  <c r="AN391" i="25"/>
  <c r="AL391" i="25"/>
  <c r="AK391" i="25"/>
  <c r="AI391" i="25"/>
  <c r="AH391" i="25"/>
  <c r="AF391" i="25"/>
  <c r="AE391" i="25"/>
  <c r="AC391" i="25"/>
  <c r="AB391" i="25"/>
  <c r="Z391" i="25"/>
  <c r="Y391" i="25"/>
  <c r="W391" i="25"/>
  <c r="V391" i="25"/>
  <c r="T391" i="25"/>
  <c r="S391" i="25"/>
  <c r="Q391" i="25"/>
  <c r="P391" i="25"/>
  <c r="BA390" i="25"/>
  <c r="AO390" i="25"/>
  <c r="AN390" i="25"/>
  <c r="AL390" i="25"/>
  <c r="AK390" i="25"/>
  <c r="AI390" i="25"/>
  <c r="AH390" i="25"/>
  <c r="AF390" i="25"/>
  <c r="AE390" i="25"/>
  <c r="AC390" i="25"/>
  <c r="AB390" i="25"/>
  <c r="Z390" i="25"/>
  <c r="Y390" i="25"/>
  <c r="W390" i="25"/>
  <c r="V390" i="25"/>
  <c r="T390" i="25"/>
  <c r="S390" i="25"/>
  <c r="Q390" i="25"/>
  <c r="P390" i="25"/>
  <c r="AO389" i="25"/>
  <c r="AN389" i="25"/>
  <c r="AL389" i="25"/>
  <c r="AK389" i="25"/>
  <c r="AI389" i="25"/>
  <c r="AH389" i="25"/>
  <c r="AF389" i="25"/>
  <c r="AE389" i="25"/>
  <c r="AC389" i="25"/>
  <c r="AB389" i="25"/>
  <c r="Z389" i="25"/>
  <c r="Y389" i="25"/>
  <c r="W389" i="25"/>
  <c r="V389" i="25"/>
  <c r="T389" i="25"/>
  <c r="S389" i="25"/>
  <c r="Q389" i="25"/>
  <c r="P389" i="25"/>
  <c r="BA388" i="25"/>
  <c r="AO388" i="25"/>
  <c r="AN388" i="25"/>
  <c r="AL388" i="25"/>
  <c r="AK388" i="25"/>
  <c r="AI388" i="25"/>
  <c r="AH388" i="25"/>
  <c r="AF388" i="25"/>
  <c r="AE388" i="25"/>
  <c r="AC388" i="25"/>
  <c r="AB388" i="25"/>
  <c r="Z388" i="25"/>
  <c r="Y388" i="25"/>
  <c r="W388" i="25"/>
  <c r="V388" i="25"/>
  <c r="T388" i="25"/>
  <c r="S388" i="25"/>
  <c r="Q388" i="25"/>
  <c r="P388" i="25"/>
  <c r="BA387" i="25"/>
  <c r="AO387" i="25"/>
  <c r="AN387" i="25"/>
  <c r="AL387" i="25"/>
  <c r="AK387" i="25"/>
  <c r="AI387" i="25"/>
  <c r="AH387" i="25"/>
  <c r="AF387" i="25"/>
  <c r="AE387" i="25"/>
  <c r="AC387" i="25"/>
  <c r="AB387" i="25"/>
  <c r="Z387" i="25"/>
  <c r="Y387" i="25"/>
  <c r="W387" i="25"/>
  <c r="V387" i="25"/>
  <c r="T387" i="25"/>
  <c r="S387" i="25"/>
  <c r="Q387" i="25"/>
  <c r="P387" i="25"/>
  <c r="BA386" i="25"/>
  <c r="AO386" i="25"/>
  <c r="AN386" i="25"/>
  <c r="AL386" i="25"/>
  <c r="AK386" i="25"/>
  <c r="AI386" i="25"/>
  <c r="AH386" i="25"/>
  <c r="AF386" i="25"/>
  <c r="AE386" i="25"/>
  <c r="AC386" i="25"/>
  <c r="AB386" i="25"/>
  <c r="Z386" i="25"/>
  <c r="Y386" i="25"/>
  <c r="W386" i="25"/>
  <c r="V386" i="25"/>
  <c r="T386" i="25"/>
  <c r="S386" i="25"/>
  <c r="Q386" i="25"/>
  <c r="P386" i="25"/>
  <c r="AO385" i="25"/>
  <c r="AN385" i="25"/>
  <c r="AL385" i="25"/>
  <c r="AK385" i="25"/>
  <c r="AI385" i="25"/>
  <c r="AH385" i="25"/>
  <c r="AF385" i="25"/>
  <c r="AE385" i="25"/>
  <c r="AC385" i="25"/>
  <c r="AB385" i="25"/>
  <c r="Z385" i="25"/>
  <c r="Y385" i="25"/>
  <c r="W385" i="25"/>
  <c r="V385" i="25"/>
  <c r="T385" i="25"/>
  <c r="S385" i="25"/>
  <c r="Q385" i="25"/>
  <c r="P385" i="25"/>
  <c r="AO384" i="25"/>
  <c r="AN384" i="25"/>
  <c r="AL384" i="25"/>
  <c r="AK384" i="25"/>
  <c r="AI384" i="25"/>
  <c r="AH384" i="25"/>
  <c r="AF384" i="25"/>
  <c r="AE384" i="25"/>
  <c r="AC384" i="25"/>
  <c r="AB384" i="25"/>
  <c r="Z384" i="25"/>
  <c r="Y384" i="25"/>
  <c r="W384" i="25"/>
  <c r="V384" i="25"/>
  <c r="T384" i="25"/>
  <c r="S384" i="25"/>
  <c r="Q384" i="25"/>
  <c r="P384" i="25"/>
  <c r="BA383" i="25"/>
  <c r="AO383" i="25"/>
  <c r="AN383" i="25"/>
  <c r="AL383" i="25"/>
  <c r="AK383" i="25"/>
  <c r="AI383" i="25"/>
  <c r="AH383" i="25"/>
  <c r="AF383" i="25"/>
  <c r="AE383" i="25"/>
  <c r="AC383" i="25"/>
  <c r="AB383" i="25"/>
  <c r="Z383" i="25"/>
  <c r="Y383" i="25"/>
  <c r="W383" i="25"/>
  <c r="V383" i="25"/>
  <c r="T383" i="25"/>
  <c r="S383" i="25"/>
  <c r="Q383" i="25"/>
  <c r="P383" i="25"/>
  <c r="BA382" i="25"/>
  <c r="AO382" i="25"/>
  <c r="AN382" i="25"/>
  <c r="AL382" i="25"/>
  <c r="AK382" i="25"/>
  <c r="AI382" i="25"/>
  <c r="AH382" i="25"/>
  <c r="AF382" i="25"/>
  <c r="AE382" i="25"/>
  <c r="AC382" i="25"/>
  <c r="AB382" i="25"/>
  <c r="Z382" i="25"/>
  <c r="Y382" i="25"/>
  <c r="W382" i="25"/>
  <c r="V382" i="25"/>
  <c r="T382" i="25"/>
  <c r="S382" i="25"/>
  <c r="Q382" i="25"/>
  <c r="P382" i="25"/>
  <c r="BA381" i="25"/>
  <c r="AO381" i="25"/>
  <c r="AN381" i="25"/>
  <c r="AL381" i="25"/>
  <c r="AK381" i="25"/>
  <c r="AI381" i="25"/>
  <c r="AH381" i="25"/>
  <c r="AF381" i="25"/>
  <c r="AE381" i="25"/>
  <c r="AC381" i="25"/>
  <c r="AB381" i="25"/>
  <c r="Z381" i="25"/>
  <c r="Y381" i="25"/>
  <c r="W381" i="25"/>
  <c r="V381" i="25"/>
  <c r="T381" i="25"/>
  <c r="S381" i="25"/>
  <c r="Q381" i="25"/>
  <c r="P381" i="25"/>
  <c r="BA380" i="25"/>
  <c r="AO380" i="25"/>
  <c r="AN380" i="25"/>
  <c r="AL380" i="25"/>
  <c r="AK380" i="25"/>
  <c r="AI380" i="25"/>
  <c r="AH380" i="25"/>
  <c r="AF380" i="25"/>
  <c r="AE380" i="25"/>
  <c r="AC380" i="25"/>
  <c r="AB380" i="25"/>
  <c r="Z380" i="25"/>
  <c r="Y380" i="25"/>
  <c r="W380" i="25"/>
  <c r="V380" i="25"/>
  <c r="T380" i="25"/>
  <c r="S380" i="25"/>
  <c r="Q380" i="25"/>
  <c r="P380" i="25"/>
  <c r="AO379" i="25"/>
  <c r="AN379" i="25"/>
  <c r="AL379" i="25"/>
  <c r="AK379" i="25"/>
  <c r="AI379" i="25"/>
  <c r="AH379" i="25"/>
  <c r="AF379" i="25"/>
  <c r="AE379" i="25"/>
  <c r="AC379" i="25"/>
  <c r="AB379" i="25"/>
  <c r="Z379" i="25"/>
  <c r="Y379" i="25"/>
  <c r="W379" i="25"/>
  <c r="V379" i="25"/>
  <c r="T379" i="25"/>
  <c r="S379" i="25"/>
  <c r="Q379" i="25"/>
  <c r="P379" i="25"/>
  <c r="BA376" i="25"/>
  <c r="AO376" i="25"/>
  <c r="AN376" i="25"/>
  <c r="AL376" i="25"/>
  <c r="AK376" i="25"/>
  <c r="AI376" i="25"/>
  <c r="AH376" i="25"/>
  <c r="AF376" i="25"/>
  <c r="AE376" i="25"/>
  <c r="AC376" i="25"/>
  <c r="AB376" i="25"/>
  <c r="Z376" i="25"/>
  <c r="Y376" i="25"/>
  <c r="W376" i="25"/>
  <c r="V376" i="25"/>
  <c r="T376" i="25"/>
  <c r="S376" i="25"/>
  <c r="Q376" i="25"/>
  <c r="P376" i="25"/>
  <c r="BA375" i="25"/>
  <c r="AO375" i="25"/>
  <c r="AN375" i="25"/>
  <c r="AL375" i="25"/>
  <c r="AK375" i="25"/>
  <c r="AI375" i="25"/>
  <c r="AH375" i="25"/>
  <c r="AF375" i="25"/>
  <c r="AE375" i="25"/>
  <c r="AC375" i="25"/>
  <c r="AB375" i="25"/>
  <c r="Z375" i="25"/>
  <c r="Y375" i="25"/>
  <c r="W375" i="25"/>
  <c r="V375" i="25"/>
  <c r="T375" i="25"/>
  <c r="S375" i="25"/>
  <c r="Q375" i="25"/>
  <c r="P375" i="25"/>
  <c r="BA374" i="25"/>
  <c r="AO374" i="25"/>
  <c r="AN374" i="25"/>
  <c r="AL374" i="25"/>
  <c r="AK374" i="25"/>
  <c r="AI374" i="25"/>
  <c r="AH374" i="25"/>
  <c r="AF374" i="25"/>
  <c r="AE374" i="25"/>
  <c r="AC374" i="25"/>
  <c r="AB374" i="25"/>
  <c r="Z374" i="25"/>
  <c r="Y374" i="25"/>
  <c r="W374" i="25"/>
  <c r="V374" i="25"/>
  <c r="T374" i="25"/>
  <c r="S374" i="25"/>
  <c r="Q374" i="25"/>
  <c r="P374" i="25"/>
  <c r="BA373" i="25"/>
  <c r="AO373" i="25"/>
  <c r="AN373" i="25"/>
  <c r="AL373" i="25"/>
  <c r="AK373" i="25"/>
  <c r="AI373" i="25"/>
  <c r="AH373" i="25"/>
  <c r="AF373" i="25"/>
  <c r="AE373" i="25"/>
  <c r="AC373" i="25"/>
  <c r="AB373" i="25"/>
  <c r="Z373" i="25"/>
  <c r="Y373" i="25"/>
  <c r="W373" i="25"/>
  <c r="V373" i="25"/>
  <c r="T373" i="25"/>
  <c r="S373" i="25"/>
  <c r="Q373" i="25"/>
  <c r="P373" i="25"/>
  <c r="BA372" i="25"/>
  <c r="AO372" i="25"/>
  <c r="AN372" i="25"/>
  <c r="AL372" i="25"/>
  <c r="AK372" i="25"/>
  <c r="AI372" i="25"/>
  <c r="AH372" i="25"/>
  <c r="AF372" i="25"/>
  <c r="AE372" i="25"/>
  <c r="AC372" i="25"/>
  <c r="AB372" i="25"/>
  <c r="Z372" i="25"/>
  <c r="Y372" i="25"/>
  <c r="W372" i="25"/>
  <c r="V372" i="25"/>
  <c r="T372" i="25"/>
  <c r="S372" i="25"/>
  <c r="Q372" i="25"/>
  <c r="P372" i="25"/>
  <c r="BA371" i="25"/>
  <c r="AO371" i="25"/>
  <c r="AN371" i="25"/>
  <c r="AL371" i="25"/>
  <c r="AK371" i="25"/>
  <c r="AI371" i="25"/>
  <c r="AH371" i="25"/>
  <c r="AF371" i="25"/>
  <c r="AE371" i="25"/>
  <c r="AC371" i="25"/>
  <c r="AB371" i="25"/>
  <c r="Z371" i="25"/>
  <c r="Y371" i="25"/>
  <c r="W371" i="25"/>
  <c r="V371" i="25"/>
  <c r="T371" i="25"/>
  <c r="S371" i="25"/>
  <c r="Q371" i="25"/>
  <c r="P371" i="25"/>
  <c r="BA370" i="25"/>
  <c r="AO370" i="25"/>
  <c r="AN370" i="25"/>
  <c r="AL370" i="25"/>
  <c r="AK370" i="25"/>
  <c r="AI370" i="25"/>
  <c r="AH370" i="25"/>
  <c r="AF370" i="25"/>
  <c r="AE370" i="25"/>
  <c r="AC370" i="25"/>
  <c r="AB370" i="25"/>
  <c r="Z370" i="25"/>
  <c r="Y370" i="25"/>
  <c r="W370" i="25"/>
  <c r="V370" i="25"/>
  <c r="T370" i="25"/>
  <c r="S370" i="25"/>
  <c r="Q370" i="25"/>
  <c r="P370" i="25"/>
  <c r="BA369" i="25"/>
  <c r="AO369" i="25"/>
  <c r="AN369" i="25"/>
  <c r="AL369" i="25"/>
  <c r="AK369" i="25"/>
  <c r="AI369" i="25"/>
  <c r="AH369" i="25"/>
  <c r="AF369" i="25"/>
  <c r="AE369" i="25"/>
  <c r="AC369" i="25"/>
  <c r="AB369" i="25"/>
  <c r="Z369" i="25"/>
  <c r="Y369" i="25"/>
  <c r="W369" i="25"/>
  <c r="V369" i="25"/>
  <c r="T369" i="25"/>
  <c r="S369" i="25"/>
  <c r="Q369" i="25"/>
  <c r="P369" i="25"/>
  <c r="AO368" i="25"/>
  <c r="AN368" i="25"/>
  <c r="AL368" i="25"/>
  <c r="AK368" i="25"/>
  <c r="AI368" i="25"/>
  <c r="AH368" i="25"/>
  <c r="AF368" i="25"/>
  <c r="AE368" i="25"/>
  <c r="AC368" i="25"/>
  <c r="AB368" i="25"/>
  <c r="Z368" i="25"/>
  <c r="Y368" i="25"/>
  <c r="W368" i="25"/>
  <c r="V368" i="25"/>
  <c r="T368" i="25"/>
  <c r="S368" i="25"/>
  <c r="Q368" i="25"/>
  <c r="P368" i="25"/>
  <c r="BA367" i="25"/>
  <c r="BA366" i="25" s="1"/>
  <c r="AO367" i="25"/>
  <c r="AN367" i="25"/>
  <c r="AL367" i="25"/>
  <c r="AK367" i="25"/>
  <c r="AI367" i="25"/>
  <c r="AH367" i="25"/>
  <c r="AF367" i="25"/>
  <c r="AE367" i="25"/>
  <c r="AC367" i="25"/>
  <c r="AB367" i="25"/>
  <c r="Z367" i="25"/>
  <c r="Y367" i="25"/>
  <c r="W367" i="25"/>
  <c r="V367" i="25"/>
  <c r="T367" i="25"/>
  <c r="S367" i="25"/>
  <c r="Q367" i="25"/>
  <c r="P367" i="25"/>
  <c r="AO366" i="25"/>
  <c r="AN366" i="25"/>
  <c r="AL366" i="25"/>
  <c r="AK366" i="25"/>
  <c r="AI366" i="25"/>
  <c r="AH366" i="25"/>
  <c r="AF366" i="25"/>
  <c r="AE366" i="25"/>
  <c r="AC366" i="25"/>
  <c r="AB366" i="25"/>
  <c r="Z366" i="25"/>
  <c r="Y366" i="25"/>
  <c r="W366" i="25"/>
  <c r="V366" i="25"/>
  <c r="T366" i="25"/>
  <c r="S366" i="25"/>
  <c r="Q366" i="25"/>
  <c r="P366" i="25"/>
  <c r="BA365" i="25"/>
  <c r="AO365" i="25"/>
  <c r="AN365" i="25"/>
  <c r="AL365" i="25"/>
  <c r="AK365" i="25"/>
  <c r="AI365" i="25"/>
  <c r="AH365" i="25"/>
  <c r="AF365" i="25"/>
  <c r="AE365" i="25"/>
  <c r="AC365" i="25"/>
  <c r="AB365" i="25"/>
  <c r="Z365" i="25"/>
  <c r="Y365" i="25"/>
  <c r="W365" i="25"/>
  <c r="V365" i="25"/>
  <c r="T365" i="25"/>
  <c r="S365" i="25"/>
  <c r="Q365" i="25"/>
  <c r="P365" i="25"/>
  <c r="BA364" i="25"/>
  <c r="AO364" i="25"/>
  <c r="AN364" i="25"/>
  <c r="AL364" i="25"/>
  <c r="AK364" i="25"/>
  <c r="AI364" i="25"/>
  <c r="AH364" i="25"/>
  <c r="AF364" i="25"/>
  <c r="AE364" i="25"/>
  <c r="AC364" i="25"/>
  <c r="AB364" i="25"/>
  <c r="Z364" i="25"/>
  <c r="Y364" i="25"/>
  <c r="W364" i="25"/>
  <c r="V364" i="25"/>
  <c r="T364" i="25"/>
  <c r="S364" i="25"/>
  <c r="Q364" i="25"/>
  <c r="P364" i="25"/>
  <c r="BA363" i="25"/>
  <c r="AO363" i="25"/>
  <c r="AN363" i="25"/>
  <c r="AL363" i="25"/>
  <c r="AK363" i="25"/>
  <c r="AI363" i="25"/>
  <c r="AH363" i="25"/>
  <c r="AF363" i="25"/>
  <c r="AE363" i="25"/>
  <c r="AC363" i="25"/>
  <c r="AB363" i="25"/>
  <c r="Z363" i="25"/>
  <c r="Y363" i="25"/>
  <c r="W363" i="25"/>
  <c r="V363" i="25"/>
  <c r="T363" i="25"/>
  <c r="S363" i="25"/>
  <c r="Q363" i="25"/>
  <c r="P363" i="25"/>
  <c r="AO362" i="25"/>
  <c r="AN362" i="25"/>
  <c r="AL362" i="25"/>
  <c r="AK362" i="25"/>
  <c r="AI362" i="25"/>
  <c r="AH362" i="25"/>
  <c r="AF362" i="25"/>
  <c r="AE362" i="25"/>
  <c r="AC362" i="25"/>
  <c r="AB362" i="25"/>
  <c r="Z362" i="25"/>
  <c r="Y362" i="25"/>
  <c r="W362" i="25"/>
  <c r="V362" i="25"/>
  <c r="T362" i="25"/>
  <c r="S362" i="25"/>
  <c r="Q362" i="25"/>
  <c r="P362" i="25"/>
  <c r="BA361" i="25"/>
  <c r="AO361" i="25"/>
  <c r="AN361" i="25"/>
  <c r="AL361" i="25"/>
  <c r="AK361" i="25"/>
  <c r="AI361" i="25"/>
  <c r="AH361" i="25"/>
  <c r="AF361" i="25"/>
  <c r="AE361" i="25"/>
  <c r="AC361" i="25"/>
  <c r="AB361" i="25"/>
  <c r="Z361" i="25"/>
  <c r="Y361" i="25"/>
  <c r="W361" i="25"/>
  <c r="V361" i="25"/>
  <c r="T361" i="25"/>
  <c r="S361" i="25"/>
  <c r="Q361" i="25"/>
  <c r="P361" i="25"/>
  <c r="BA360" i="25"/>
  <c r="AO360" i="25"/>
  <c r="AN360" i="25"/>
  <c r="AL360" i="25"/>
  <c r="AK360" i="25"/>
  <c r="AI360" i="25"/>
  <c r="AH360" i="25"/>
  <c r="AF360" i="25"/>
  <c r="AE360" i="25"/>
  <c r="AC360" i="25"/>
  <c r="AB360" i="25"/>
  <c r="Z360" i="25"/>
  <c r="Y360" i="25"/>
  <c r="W360" i="25"/>
  <c r="V360" i="25"/>
  <c r="T360" i="25"/>
  <c r="S360" i="25"/>
  <c r="Q360" i="25"/>
  <c r="P360" i="25"/>
  <c r="BA359" i="25"/>
  <c r="AO359" i="25"/>
  <c r="AN359" i="25"/>
  <c r="AL359" i="25"/>
  <c r="AK359" i="25"/>
  <c r="AI359" i="25"/>
  <c r="AH359" i="25"/>
  <c r="AF359" i="25"/>
  <c r="AE359" i="25"/>
  <c r="AC359" i="25"/>
  <c r="AB359" i="25"/>
  <c r="Z359" i="25"/>
  <c r="Y359" i="25"/>
  <c r="W359" i="25"/>
  <c r="V359" i="25"/>
  <c r="T359" i="25"/>
  <c r="S359" i="25"/>
  <c r="Q359" i="25"/>
  <c r="P359" i="25"/>
  <c r="BA358" i="25"/>
  <c r="AO358" i="25"/>
  <c r="AN358" i="25"/>
  <c r="AL358" i="25"/>
  <c r="AK358" i="25"/>
  <c r="AI358" i="25"/>
  <c r="AH358" i="25"/>
  <c r="AF358" i="25"/>
  <c r="AE358" i="25"/>
  <c r="AC358" i="25"/>
  <c r="AB358" i="25"/>
  <c r="Z358" i="25"/>
  <c r="Y358" i="25"/>
  <c r="W358" i="25"/>
  <c r="V358" i="25"/>
  <c r="T358" i="25"/>
  <c r="S358" i="25"/>
  <c r="Q358" i="25"/>
  <c r="P358" i="25"/>
  <c r="AO357" i="25"/>
  <c r="AN357" i="25"/>
  <c r="AL357" i="25"/>
  <c r="AK357" i="25"/>
  <c r="AI357" i="25"/>
  <c r="AH357" i="25"/>
  <c r="AF357" i="25"/>
  <c r="AE357" i="25"/>
  <c r="AC357" i="25"/>
  <c r="AB357" i="25"/>
  <c r="Z357" i="25"/>
  <c r="Y357" i="25"/>
  <c r="W357" i="25"/>
  <c r="V357" i="25"/>
  <c r="T357" i="25"/>
  <c r="S357" i="25"/>
  <c r="Q357" i="25"/>
  <c r="P357" i="25"/>
  <c r="BA356" i="25"/>
  <c r="AO356" i="25"/>
  <c r="AN356" i="25"/>
  <c r="AL356" i="25"/>
  <c r="AK356" i="25"/>
  <c r="AI356" i="25"/>
  <c r="AH356" i="25"/>
  <c r="AF356" i="25"/>
  <c r="AE356" i="25"/>
  <c r="AC356" i="25"/>
  <c r="AB356" i="25"/>
  <c r="Z356" i="25"/>
  <c r="Y356" i="25"/>
  <c r="W356" i="25"/>
  <c r="V356" i="25"/>
  <c r="T356" i="25"/>
  <c r="S356" i="25"/>
  <c r="Q356" i="25"/>
  <c r="P356" i="25"/>
  <c r="BA355" i="25"/>
  <c r="AO355" i="25"/>
  <c r="AN355" i="25"/>
  <c r="AL355" i="25"/>
  <c r="AK355" i="25"/>
  <c r="AI355" i="25"/>
  <c r="AH355" i="25"/>
  <c r="AF355" i="25"/>
  <c r="AE355" i="25"/>
  <c r="AC355" i="25"/>
  <c r="AB355" i="25"/>
  <c r="Z355" i="25"/>
  <c r="Y355" i="25"/>
  <c r="W355" i="25"/>
  <c r="V355" i="25"/>
  <c r="T355" i="25"/>
  <c r="S355" i="25"/>
  <c r="Q355" i="25"/>
  <c r="P355" i="25"/>
  <c r="AO354" i="25"/>
  <c r="AN354" i="25"/>
  <c r="AL354" i="25"/>
  <c r="AK354" i="25"/>
  <c r="AI354" i="25"/>
  <c r="AH354" i="25"/>
  <c r="AF354" i="25"/>
  <c r="AE354" i="25"/>
  <c r="AC354" i="25"/>
  <c r="AB354" i="25"/>
  <c r="Z354" i="25"/>
  <c r="Y354" i="25"/>
  <c r="W354" i="25"/>
  <c r="V354" i="25"/>
  <c r="T354" i="25"/>
  <c r="S354" i="25"/>
  <c r="Q354" i="25"/>
  <c r="P354" i="25"/>
  <c r="BA353" i="25"/>
  <c r="BA352" i="25" s="1"/>
  <c r="AO353" i="25"/>
  <c r="AN353" i="25"/>
  <c r="AL353" i="25"/>
  <c r="AK353" i="25"/>
  <c r="AI353" i="25"/>
  <c r="AH353" i="25"/>
  <c r="AF353" i="25"/>
  <c r="AE353" i="25"/>
  <c r="AC353" i="25"/>
  <c r="AB353" i="25"/>
  <c r="Z353" i="25"/>
  <c r="Y353" i="25"/>
  <c r="W353" i="25"/>
  <c r="V353" i="25"/>
  <c r="T353" i="25"/>
  <c r="S353" i="25"/>
  <c r="Q353" i="25"/>
  <c r="P353" i="25"/>
  <c r="AO352" i="25"/>
  <c r="AN352" i="25"/>
  <c r="AL352" i="25"/>
  <c r="AK352" i="25"/>
  <c r="AI352" i="25"/>
  <c r="AH352" i="25"/>
  <c r="AF352" i="25"/>
  <c r="AE352" i="25"/>
  <c r="AC352" i="25"/>
  <c r="AB352" i="25"/>
  <c r="Z352" i="25"/>
  <c r="Y352" i="25"/>
  <c r="W352" i="25"/>
  <c r="V352" i="25"/>
  <c r="T352" i="25"/>
  <c r="S352" i="25"/>
  <c r="Q352" i="25"/>
  <c r="P352" i="25"/>
  <c r="AO351" i="25"/>
  <c r="AN351" i="25"/>
  <c r="AL351" i="25"/>
  <c r="AK351" i="25"/>
  <c r="AI351" i="25"/>
  <c r="AH351" i="25"/>
  <c r="AF351" i="25"/>
  <c r="AE351" i="25"/>
  <c r="AC351" i="25"/>
  <c r="AB351" i="25"/>
  <c r="Z351" i="25"/>
  <c r="Y351" i="25"/>
  <c r="W351" i="25"/>
  <c r="V351" i="25"/>
  <c r="T351" i="25"/>
  <c r="S351" i="25"/>
  <c r="Q351" i="25"/>
  <c r="P351" i="25"/>
  <c r="BA350" i="25"/>
  <c r="AO350" i="25"/>
  <c r="AN350" i="25"/>
  <c r="AL350" i="25"/>
  <c r="AK350" i="25"/>
  <c r="AI350" i="25"/>
  <c r="AH350" i="25"/>
  <c r="AF350" i="25"/>
  <c r="AE350" i="25"/>
  <c r="AC350" i="25"/>
  <c r="AB350" i="25"/>
  <c r="Z350" i="25"/>
  <c r="Y350" i="25"/>
  <c r="W350" i="25"/>
  <c r="V350" i="25"/>
  <c r="T350" i="25"/>
  <c r="S350" i="25"/>
  <c r="Q350" i="25"/>
  <c r="P350" i="25"/>
  <c r="BA349" i="25"/>
  <c r="AO349" i="25"/>
  <c r="AN349" i="25"/>
  <c r="AL349" i="25"/>
  <c r="AK349" i="25"/>
  <c r="AI349" i="25"/>
  <c r="AH349" i="25"/>
  <c r="AF349" i="25"/>
  <c r="AE349" i="25"/>
  <c r="AC349" i="25"/>
  <c r="AB349" i="25"/>
  <c r="Z349" i="25"/>
  <c r="Y349" i="25"/>
  <c r="W349" i="25"/>
  <c r="V349" i="25"/>
  <c r="T349" i="25"/>
  <c r="S349" i="25"/>
  <c r="Q349" i="25"/>
  <c r="P349" i="25"/>
  <c r="AO348" i="25"/>
  <c r="AN348" i="25"/>
  <c r="AL348" i="25"/>
  <c r="AK348" i="25"/>
  <c r="AI348" i="25"/>
  <c r="AH348" i="25"/>
  <c r="AF348" i="25"/>
  <c r="AE348" i="25"/>
  <c r="AC348" i="25"/>
  <c r="AB348" i="25"/>
  <c r="Z348" i="25"/>
  <c r="Y348" i="25"/>
  <c r="W348" i="25"/>
  <c r="V348" i="25"/>
  <c r="T348" i="25"/>
  <c r="S348" i="25"/>
  <c r="Q348" i="25"/>
  <c r="P348" i="25"/>
  <c r="AO347" i="25"/>
  <c r="AN347" i="25"/>
  <c r="AL347" i="25"/>
  <c r="AK347" i="25"/>
  <c r="AI347" i="25"/>
  <c r="AH347" i="25"/>
  <c r="AF347" i="25"/>
  <c r="AE347" i="25"/>
  <c r="AC347" i="25"/>
  <c r="AB347" i="25"/>
  <c r="Z347" i="25"/>
  <c r="Y347" i="25"/>
  <c r="W347" i="25"/>
  <c r="V347" i="25"/>
  <c r="T347" i="25"/>
  <c r="S347" i="25"/>
  <c r="Q347" i="25"/>
  <c r="P347" i="25"/>
  <c r="BA346" i="25"/>
  <c r="BA345" i="25" s="1"/>
  <c r="AO346" i="25"/>
  <c r="AN346" i="25"/>
  <c r="AL346" i="25"/>
  <c r="AK346" i="25"/>
  <c r="AI346" i="25"/>
  <c r="AH346" i="25"/>
  <c r="AF346" i="25"/>
  <c r="AE346" i="25"/>
  <c r="AC346" i="25"/>
  <c r="AB346" i="25"/>
  <c r="Z346" i="25"/>
  <c r="Y346" i="25"/>
  <c r="W346" i="25"/>
  <c r="V346" i="25"/>
  <c r="T346" i="25"/>
  <c r="S346" i="25"/>
  <c r="Q346" i="25"/>
  <c r="P346" i="25"/>
  <c r="AO345" i="25"/>
  <c r="AN345" i="25"/>
  <c r="AL345" i="25"/>
  <c r="AK345" i="25"/>
  <c r="AI345" i="25"/>
  <c r="AH345" i="25"/>
  <c r="AF345" i="25"/>
  <c r="AE345" i="25"/>
  <c r="AC345" i="25"/>
  <c r="AB345" i="25"/>
  <c r="Z345" i="25"/>
  <c r="Y345" i="25"/>
  <c r="W345" i="25"/>
  <c r="V345" i="25"/>
  <c r="T345" i="25"/>
  <c r="S345" i="25"/>
  <c r="Q345" i="25"/>
  <c r="P345" i="25"/>
  <c r="BA341" i="25"/>
  <c r="AO341" i="25"/>
  <c r="AN341" i="25"/>
  <c r="AL341" i="25"/>
  <c r="AK341" i="25"/>
  <c r="AI341" i="25"/>
  <c r="AH341" i="25"/>
  <c r="AF341" i="25"/>
  <c r="AE341" i="25"/>
  <c r="AC341" i="25"/>
  <c r="AB341" i="25"/>
  <c r="Z341" i="25"/>
  <c r="Y341" i="25"/>
  <c r="W341" i="25"/>
  <c r="V341" i="25"/>
  <c r="T341" i="25"/>
  <c r="S341" i="25"/>
  <c r="Q341" i="25"/>
  <c r="P341" i="25"/>
  <c r="BA340" i="25"/>
  <c r="AO340" i="25"/>
  <c r="AN340" i="25"/>
  <c r="AL340" i="25"/>
  <c r="AK340" i="25"/>
  <c r="AI340" i="25"/>
  <c r="AH340" i="25"/>
  <c r="AF340" i="25"/>
  <c r="AE340" i="25"/>
  <c r="AC340" i="25"/>
  <c r="AB340" i="25"/>
  <c r="Z340" i="25"/>
  <c r="Y340" i="25"/>
  <c r="W340" i="25"/>
  <c r="V340" i="25"/>
  <c r="T340" i="25"/>
  <c r="S340" i="25"/>
  <c r="Q340" i="25"/>
  <c r="P340" i="25"/>
  <c r="BA339" i="25"/>
  <c r="AO339" i="25"/>
  <c r="AN339" i="25"/>
  <c r="AL339" i="25"/>
  <c r="AK339" i="25"/>
  <c r="AI339" i="25"/>
  <c r="AH339" i="25"/>
  <c r="AF339" i="25"/>
  <c r="AE339" i="25"/>
  <c r="AC339" i="25"/>
  <c r="AB339" i="25"/>
  <c r="Z339" i="25"/>
  <c r="Y339" i="25"/>
  <c r="W339" i="25"/>
  <c r="V339" i="25"/>
  <c r="T339" i="25"/>
  <c r="S339" i="25"/>
  <c r="Q339" i="25"/>
  <c r="P339" i="25"/>
  <c r="BA338" i="25"/>
  <c r="AO338" i="25"/>
  <c r="AN338" i="25"/>
  <c r="AL338" i="25"/>
  <c r="AK338" i="25"/>
  <c r="AI338" i="25"/>
  <c r="AH338" i="25"/>
  <c r="AF338" i="25"/>
  <c r="AE338" i="25"/>
  <c r="AC338" i="25"/>
  <c r="AB338" i="25"/>
  <c r="Z338" i="25"/>
  <c r="Y338" i="25"/>
  <c r="W338" i="25"/>
  <c r="V338" i="25"/>
  <c r="T338" i="25"/>
  <c r="S338" i="25"/>
  <c r="Q338" i="25"/>
  <c r="P338" i="25"/>
  <c r="AO337" i="25"/>
  <c r="AN337" i="25"/>
  <c r="AL337" i="25"/>
  <c r="AK337" i="25"/>
  <c r="AI337" i="25"/>
  <c r="AH337" i="25"/>
  <c r="AF337" i="25"/>
  <c r="AE337" i="25"/>
  <c r="AC337" i="25"/>
  <c r="AB337" i="25"/>
  <c r="Z337" i="25"/>
  <c r="Y337" i="25"/>
  <c r="W337" i="25"/>
  <c r="V337" i="25"/>
  <c r="T337" i="25"/>
  <c r="S337" i="25"/>
  <c r="Q337" i="25"/>
  <c r="P337" i="25"/>
  <c r="AO336" i="25"/>
  <c r="AN336" i="25"/>
  <c r="AL336" i="25"/>
  <c r="AK336" i="25"/>
  <c r="AI336" i="25"/>
  <c r="AH336" i="25"/>
  <c r="AF336" i="25"/>
  <c r="AE336" i="25"/>
  <c r="AC336" i="25"/>
  <c r="AB336" i="25"/>
  <c r="Z336" i="25"/>
  <c r="Y336" i="25"/>
  <c r="W336" i="25"/>
  <c r="V336" i="25"/>
  <c r="T336" i="25"/>
  <c r="S336" i="25"/>
  <c r="Q336" i="25"/>
  <c r="P336" i="25"/>
  <c r="BA335" i="25"/>
  <c r="AO335" i="25"/>
  <c r="AN335" i="25"/>
  <c r="AL335" i="25"/>
  <c r="AK335" i="25"/>
  <c r="AI335" i="25"/>
  <c r="AH335" i="25"/>
  <c r="AF335" i="25"/>
  <c r="AE335" i="25"/>
  <c r="AC335" i="25"/>
  <c r="AB335" i="25"/>
  <c r="Z335" i="25"/>
  <c r="Y335" i="25"/>
  <c r="W335" i="25"/>
  <c r="V335" i="25"/>
  <c r="T335" i="25"/>
  <c r="S335" i="25"/>
  <c r="Q335" i="25"/>
  <c r="P335" i="25"/>
  <c r="BA334" i="25"/>
  <c r="AO334" i="25"/>
  <c r="AN334" i="25"/>
  <c r="AL334" i="25"/>
  <c r="AK334" i="25"/>
  <c r="AI334" i="25"/>
  <c r="AH334" i="25"/>
  <c r="AF334" i="25"/>
  <c r="AE334" i="25"/>
  <c r="AC334" i="25"/>
  <c r="AB334" i="25"/>
  <c r="Z334" i="25"/>
  <c r="Y334" i="25"/>
  <c r="W334" i="25"/>
  <c r="V334" i="25"/>
  <c r="T334" i="25"/>
  <c r="S334" i="25"/>
  <c r="Q334" i="25"/>
  <c r="P334" i="25"/>
  <c r="AO333" i="25"/>
  <c r="AN333" i="25"/>
  <c r="AL333" i="25"/>
  <c r="AK333" i="25"/>
  <c r="AI333" i="25"/>
  <c r="AH333" i="25"/>
  <c r="AF333" i="25"/>
  <c r="AE333" i="25"/>
  <c r="AC333" i="25"/>
  <c r="AB333" i="25"/>
  <c r="Z333" i="25"/>
  <c r="Y333" i="25"/>
  <c r="W333" i="25"/>
  <c r="V333" i="25"/>
  <c r="T333" i="25"/>
  <c r="S333" i="25"/>
  <c r="Q333" i="25"/>
  <c r="P333" i="25"/>
  <c r="BA332" i="25"/>
  <c r="AO332" i="25"/>
  <c r="AN332" i="25"/>
  <c r="AL332" i="25"/>
  <c r="AK332" i="25"/>
  <c r="AI332" i="25"/>
  <c r="AH332" i="25"/>
  <c r="AF332" i="25"/>
  <c r="AE332" i="25"/>
  <c r="AC332" i="25"/>
  <c r="AB332" i="25"/>
  <c r="Z332" i="25"/>
  <c r="Y332" i="25"/>
  <c r="W332" i="25"/>
  <c r="V332" i="25"/>
  <c r="T332" i="25"/>
  <c r="S332" i="25"/>
  <c r="Q332" i="25"/>
  <c r="P332" i="25"/>
  <c r="BA331" i="25"/>
  <c r="AO331" i="25"/>
  <c r="AN331" i="25"/>
  <c r="AL331" i="25"/>
  <c r="AK331" i="25"/>
  <c r="AI331" i="25"/>
  <c r="AH331" i="25"/>
  <c r="AF331" i="25"/>
  <c r="AE331" i="25"/>
  <c r="AC331" i="25"/>
  <c r="AB331" i="25"/>
  <c r="Z331" i="25"/>
  <c r="Y331" i="25"/>
  <c r="W331" i="25"/>
  <c r="V331" i="25"/>
  <c r="T331" i="25"/>
  <c r="S331" i="25"/>
  <c r="Q331" i="25"/>
  <c r="P331" i="25"/>
  <c r="BA330" i="25"/>
  <c r="AO330" i="25"/>
  <c r="AN330" i="25"/>
  <c r="AL330" i="25"/>
  <c r="AK330" i="25"/>
  <c r="AI330" i="25"/>
  <c r="AH330" i="25"/>
  <c r="AF330" i="25"/>
  <c r="AE330" i="25"/>
  <c r="AC330" i="25"/>
  <c r="AB330" i="25"/>
  <c r="Z330" i="25"/>
  <c r="Y330" i="25"/>
  <c r="W330" i="25"/>
  <c r="V330" i="25"/>
  <c r="T330" i="25"/>
  <c r="S330" i="25"/>
  <c r="Q330" i="25"/>
  <c r="P330" i="25"/>
  <c r="BA329" i="25"/>
  <c r="AO329" i="25"/>
  <c r="AN329" i="25"/>
  <c r="AL329" i="25"/>
  <c r="AK329" i="25"/>
  <c r="AI329" i="25"/>
  <c r="AH329" i="25"/>
  <c r="AF329" i="25"/>
  <c r="AE329" i="25"/>
  <c r="AC329" i="25"/>
  <c r="AB329" i="25"/>
  <c r="Z329" i="25"/>
  <c r="Y329" i="25"/>
  <c r="W329" i="25"/>
  <c r="V329" i="25"/>
  <c r="T329" i="25"/>
  <c r="S329" i="25"/>
  <c r="Q329" i="25"/>
  <c r="P329" i="25"/>
  <c r="BA328" i="25"/>
  <c r="AO328" i="25"/>
  <c r="AN328" i="25"/>
  <c r="AL328" i="25"/>
  <c r="AK328" i="25"/>
  <c r="AI328" i="25"/>
  <c r="AH328" i="25"/>
  <c r="AF328" i="25"/>
  <c r="AE328" i="25"/>
  <c r="AC328" i="25"/>
  <c r="AB328" i="25"/>
  <c r="Z328" i="25"/>
  <c r="Y328" i="25"/>
  <c r="W328" i="25"/>
  <c r="V328" i="25"/>
  <c r="T328" i="25"/>
  <c r="S328" i="25"/>
  <c r="Q328" i="25"/>
  <c r="P328" i="25"/>
  <c r="BA327" i="25"/>
  <c r="AO327" i="25"/>
  <c r="AN327" i="25"/>
  <c r="AL327" i="25"/>
  <c r="AK327" i="25"/>
  <c r="AI327" i="25"/>
  <c r="AH327" i="25"/>
  <c r="AF327" i="25"/>
  <c r="AE327" i="25"/>
  <c r="AC327" i="25"/>
  <c r="AB327" i="25"/>
  <c r="Z327" i="25"/>
  <c r="Y327" i="25"/>
  <c r="W327" i="25"/>
  <c r="V327" i="25"/>
  <c r="T327" i="25"/>
  <c r="S327" i="25"/>
  <c r="Q327" i="25"/>
  <c r="P327" i="25"/>
  <c r="AO326" i="25"/>
  <c r="AN326" i="25"/>
  <c r="AL326" i="25"/>
  <c r="AK326" i="25"/>
  <c r="AI326" i="25"/>
  <c r="AH326" i="25"/>
  <c r="AF326" i="25"/>
  <c r="AE326" i="25"/>
  <c r="AC326" i="25"/>
  <c r="AB326" i="25"/>
  <c r="Z326" i="25"/>
  <c r="Y326" i="25"/>
  <c r="W326" i="25"/>
  <c r="V326" i="25"/>
  <c r="T326" i="25"/>
  <c r="S326" i="25"/>
  <c r="Q326" i="25"/>
  <c r="P326" i="25"/>
  <c r="BA325" i="25"/>
  <c r="AO325" i="25"/>
  <c r="AN325" i="25"/>
  <c r="AL325" i="25"/>
  <c r="AK325" i="25"/>
  <c r="AI325" i="25"/>
  <c r="AH325" i="25"/>
  <c r="AF325" i="25"/>
  <c r="AE325" i="25"/>
  <c r="AC325" i="25"/>
  <c r="AB325" i="25"/>
  <c r="Z325" i="25"/>
  <c r="Y325" i="25"/>
  <c r="W325" i="25"/>
  <c r="V325" i="25"/>
  <c r="T325" i="25"/>
  <c r="S325" i="25"/>
  <c r="Q325" i="25"/>
  <c r="P325" i="25"/>
  <c r="BA324" i="25"/>
  <c r="AO324" i="25"/>
  <c r="AN324" i="25"/>
  <c r="AL324" i="25"/>
  <c r="AK324" i="25"/>
  <c r="AI324" i="25"/>
  <c r="AH324" i="25"/>
  <c r="AF324" i="25"/>
  <c r="AE324" i="25"/>
  <c r="AC324" i="25"/>
  <c r="AB324" i="25"/>
  <c r="Z324" i="25"/>
  <c r="Y324" i="25"/>
  <c r="W324" i="25"/>
  <c r="V324" i="25"/>
  <c r="T324" i="25"/>
  <c r="S324" i="25"/>
  <c r="Q324" i="25"/>
  <c r="P324" i="25"/>
  <c r="BA323" i="25"/>
  <c r="AO323" i="25"/>
  <c r="AN323" i="25"/>
  <c r="AL323" i="25"/>
  <c r="AK323" i="25"/>
  <c r="AI323" i="25"/>
  <c r="AH323" i="25"/>
  <c r="AF323" i="25"/>
  <c r="AE323" i="25"/>
  <c r="AC323" i="25"/>
  <c r="AB323" i="25"/>
  <c r="Z323" i="25"/>
  <c r="Y323" i="25"/>
  <c r="W323" i="25"/>
  <c r="V323" i="25"/>
  <c r="T323" i="25"/>
  <c r="S323" i="25"/>
  <c r="Q323" i="25"/>
  <c r="P323" i="25"/>
  <c r="AO322" i="25"/>
  <c r="AN322" i="25"/>
  <c r="AL322" i="25"/>
  <c r="AK322" i="25"/>
  <c r="AI322" i="25"/>
  <c r="AH322" i="25"/>
  <c r="AF322" i="25"/>
  <c r="AE322" i="25"/>
  <c r="AC322" i="25"/>
  <c r="AB322" i="25"/>
  <c r="Z322" i="25"/>
  <c r="Y322" i="25"/>
  <c r="W322" i="25"/>
  <c r="V322" i="25"/>
  <c r="T322" i="25"/>
  <c r="S322" i="25"/>
  <c r="Q322" i="25"/>
  <c r="P322" i="25"/>
  <c r="BA321" i="25"/>
  <c r="BA320" i="25" s="1"/>
  <c r="BA319" i="25" s="1"/>
  <c r="AO321" i="25"/>
  <c r="AN321" i="25"/>
  <c r="AL321" i="25"/>
  <c r="AK321" i="25"/>
  <c r="AI321" i="25"/>
  <c r="AH321" i="25"/>
  <c r="AF321" i="25"/>
  <c r="AE321" i="25"/>
  <c r="AC321" i="25"/>
  <c r="AB321" i="25"/>
  <c r="Z321" i="25"/>
  <c r="Y321" i="25"/>
  <c r="W321" i="25"/>
  <c r="V321" i="25"/>
  <c r="T321" i="25"/>
  <c r="S321" i="25"/>
  <c r="Q321" i="25"/>
  <c r="P321" i="25"/>
  <c r="AO320" i="25"/>
  <c r="AN320" i="25"/>
  <c r="AL320" i="25"/>
  <c r="AK320" i="25"/>
  <c r="AI320" i="25"/>
  <c r="AH320" i="25"/>
  <c r="AF320" i="25"/>
  <c r="AE320" i="25"/>
  <c r="AC320" i="25"/>
  <c r="AB320" i="25"/>
  <c r="Z320" i="25"/>
  <c r="Y320" i="25"/>
  <c r="W320" i="25"/>
  <c r="V320" i="25"/>
  <c r="T320" i="25"/>
  <c r="S320" i="25"/>
  <c r="Q320" i="25"/>
  <c r="P320" i="25"/>
  <c r="AO319" i="25"/>
  <c r="AN319" i="25"/>
  <c r="AL319" i="25"/>
  <c r="AK319" i="25"/>
  <c r="AI319" i="25"/>
  <c r="AH319" i="25"/>
  <c r="AF319" i="25"/>
  <c r="AE319" i="25"/>
  <c r="AC319" i="25"/>
  <c r="AB319" i="25"/>
  <c r="Z319" i="25"/>
  <c r="Y319" i="25"/>
  <c r="W319" i="25"/>
  <c r="V319" i="25"/>
  <c r="T319" i="25"/>
  <c r="S319" i="25"/>
  <c r="Q319" i="25"/>
  <c r="P319" i="25"/>
  <c r="AO318" i="25"/>
  <c r="AN318" i="25"/>
  <c r="AL318" i="25"/>
  <c r="AK318" i="25"/>
  <c r="AI318" i="25"/>
  <c r="AH318" i="25"/>
  <c r="AF318" i="25"/>
  <c r="AE318" i="25"/>
  <c r="AC318" i="25"/>
  <c r="AB318" i="25"/>
  <c r="Z318" i="25"/>
  <c r="Y318" i="25"/>
  <c r="W318" i="25"/>
  <c r="V318" i="25"/>
  <c r="T318" i="25"/>
  <c r="S318" i="25"/>
  <c r="Q318" i="25"/>
  <c r="P318" i="25"/>
  <c r="BA315" i="25"/>
  <c r="AO315" i="25"/>
  <c r="AN315" i="25"/>
  <c r="AL315" i="25"/>
  <c r="AK315" i="25"/>
  <c r="AI315" i="25"/>
  <c r="AH315" i="25"/>
  <c r="AF315" i="25"/>
  <c r="AE315" i="25"/>
  <c r="AC315" i="25"/>
  <c r="AB315" i="25"/>
  <c r="Z315" i="25"/>
  <c r="Y315" i="25"/>
  <c r="W315" i="25"/>
  <c r="V315" i="25"/>
  <c r="T315" i="25"/>
  <c r="S315" i="25"/>
  <c r="Q315" i="25"/>
  <c r="P315" i="25"/>
  <c r="BA314" i="25"/>
  <c r="BA313" i="25" s="1"/>
  <c r="AO314" i="25"/>
  <c r="AN314" i="25"/>
  <c r="AL314" i="25"/>
  <c r="AK314" i="25"/>
  <c r="AI314" i="25"/>
  <c r="AH314" i="25"/>
  <c r="AF314" i="25"/>
  <c r="AE314" i="25"/>
  <c r="AC314" i="25"/>
  <c r="AB314" i="25"/>
  <c r="Z314" i="25"/>
  <c r="Y314" i="25"/>
  <c r="W314" i="25"/>
  <c r="V314" i="25"/>
  <c r="T314" i="25"/>
  <c r="S314" i="25"/>
  <c r="Q314" i="25"/>
  <c r="P314" i="25"/>
  <c r="AO313" i="25"/>
  <c r="AN313" i="25"/>
  <c r="AL313" i="25"/>
  <c r="AK313" i="25"/>
  <c r="AI313" i="25"/>
  <c r="AH313" i="25"/>
  <c r="AF313" i="25"/>
  <c r="AE313" i="25"/>
  <c r="AC313" i="25"/>
  <c r="AB313" i="25"/>
  <c r="Z313" i="25"/>
  <c r="Y313" i="25"/>
  <c r="W313" i="25"/>
  <c r="V313" i="25"/>
  <c r="T313" i="25"/>
  <c r="S313" i="25"/>
  <c r="Q313" i="25"/>
  <c r="P313" i="25"/>
  <c r="BA312" i="25"/>
  <c r="BA311" i="25" s="1"/>
  <c r="AO312" i="25"/>
  <c r="AN312" i="25"/>
  <c r="AL312" i="25"/>
  <c r="AK312" i="25"/>
  <c r="AI312" i="25"/>
  <c r="AH312" i="25"/>
  <c r="AF312" i="25"/>
  <c r="AE312" i="25"/>
  <c r="AC312" i="25"/>
  <c r="AB312" i="25"/>
  <c r="Z312" i="25"/>
  <c r="Y312" i="25"/>
  <c r="W312" i="25"/>
  <c r="V312" i="25"/>
  <c r="T312" i="25"/>
  <c r="S312" i="25"/>
  <c r="Q312" i="25"/>
  <c r="P312" i="25"/>
  <c r="AO311" i="25"/>
  <c r="AN311" i="25"/>
  <c r="AL311" i="25"/>
  <c r="AK311" i="25"/>
  <c r="AI311" i="25"/>
  <c r="AH311" i="25"/>
  <c r="AF311" i="25"/>
  <c r="AE311" i="25"/>
  <c r="AC311" i="25"/>
  <c r="AB311" i="25"/>
  <c r="Z311" i="25"/>
  <c r="Y311" i="25"/>
  <c r="W311" i="25"/>
  <c r="V311" i="25"/>
  <c r="T311" i="25"/>
  <c r="S311" i="25"/>
  <c r="Q311" i="25"/>
  <c r="P311" i="25"/>
  <c r="AO310" i="25"/>
  <c r="AN310" i="25"/>
  <c r="AL310" i="25"/>
  <c r="AK310" i="25"/>
  <c r="AI310" i="25"/>
  <c r="AH310" i="25"/>
  <c r="AF310" i="25"/>
  <c r="AE310" i="25"/>
  <c r="AC310" i="25"/>
  <c r="AB310" i="25"/>
  <c r="Z310" i="25"/>
  <c r="Y310" i="25"/>
  <c r="W310" i="25"/>
  <c r="V310" i="25"/>
  <c r="T310" i="25"/>
  <c r="S310" i="25"/>
  <c r="Q310" i="25"/>
  <c r="P310" i="25"/>
  <c r="BA309" i="25"/>
  <c r="AO309" i="25"/>
  <c r="AN309" i="25"/>
  <c r="AL309" i="25"/>
  <c r="AK309" i="25"/>
  <c r="AI309" i="25"/>
  <c r="AH309" i="25"/>
  <c r="AF309" i="25"/>
  <c r="AE309" i="25"/>
  <c r="AC309" i="25"/>
  <c r="AB309" i="25"/>
  <c r="Z309" i="25"/>
  <c r="Y309" i="25"/>
  <c r="W309" i="25"/>
  <c r="V309" i="25"/>
  <c r="T309" i="25"/>
  <c r="S309" i="25"/>
  <c r="Q309" i="25"/>
  <c r="P309" i="25"/>
  <c r="BA308" i="25"/>
  <c r="AO308" i="25"/>
  <c r="AN308" i="25"/>
  <c r="AL308" i="25"/>
  <c r="AK308" i="25"/>
  <c r="AI308" i="25"/>
  <c r="AH308" i="25"/>
  <c r="AF308" i="25"/>
  <c r="AE308" i="25"/>
  <c r="AC308" i="25"/>
  <c r="AB308" i="25"/>
  <c r="Z308" i="25"/>
  <c r="Y308" i="25"/>
  <c r="W308" i="25"/>
  <c r="V308" i="25"/>
  <c r="T308" i="25"/>
  <c r="S308" i="25"/>
  <c r="Q308" i="25"/>
  <c r="P308" i="25"/>
  <c r="AO307" i="25"/>
  <c r="AN307" i="25"/>
  <c r="AL307" i="25"/>
  <c r="AK307" i="25"/>
  <c r="AI307" i="25"/>
  <c r="AH307" i="25"/>
  <c r="AF307" i="25"/>
  <c r="AE307" i="25"/>
  <c r="AC307" i="25"/>
  <c r="AB307" i="25"/>
  <c r="Z307" i="25"/>
  <c r="Y307" i="25"/>
  <c r="W307" i="25"/>
  <c r="V307" i="25"/>
  <c r="T307" i="25"/>
  <c r="S307" i="25"/>
  <c r="Q307" i="25"/>
  <c r="P307" i="25"/>
  <c r="BA306" i="25"/>
  <c r="AO306" i="25"/>
  <c r="AN306" i="25"/>
  <c r="AL306" i="25"/>
  <c r="AK306" i="25"/>
  <c r="AI306" i="25"/>
  <c r="AH306" i="25"/>
  <c r="AF306" i="25"/>
  <c r="AE306" i="25"/>
  <c r="AC306" i="25"/>
  <c r="AB306" i="25"/>
  <c r="Z306" i="25"/>
  <c r="Y306" i="25"/>
  <c r="W306" i="25"/>
  <c r="V306" i="25"/>
  <c r="T306" i="25"/>
  <c r="S306" i="25"/>
  <c r="Q306" i="25"/>
  <c r="P306" i="25"/>
  <c r="BA305" i="25"/>
  <c r="AO305" i="25"/>
  <c r="AN305" i="25"/>
  <c r="AL305" i="25"/>
  <c r="AK305" i="25"/>
  <c r="AI305" i="25"/>
  <c r="AH305" i="25"/>
  <c r="AF305" i="25"/>
  <c r="AE305" i="25"/>
  <c r="AC305" i="25"/>
  <c r="AB305" i="25"/>
  <c r="Z305" i="25"/>
  <c r="Y305" i="25"/>
  <c r="W305" i="25"/>
  <c r="V305" i="25"/>
  <c r="T305" i="25"/>
  <c r="S305" i="25"/>
  <c r="Q305" i="25"/>
  <c r="P305" i="25"/>
  <c r="AO304" i="25"/>
  <c r="AN304" i="25"/>
  <c r="AL304" i="25"/>
  <c r="AK304" i="25"/>
  <c r="AI304" i="25"/>
  <c r="AH304" i="25"/>
  <c r="AF304" i="25"/>
  <c r="AE304" i="25"/>
  <c r="AC304" i="25"/>
  <c r="AB304" i="25"/>
  <c r="Z304" i="25"/>
  <c r="Y304" i="25"/>
  <c r="W304" i="25"/>
  <c r="V304" i="25"/>
  <c r="T304" i="25"/>
  <c r="S304" i="25"/>
  <c r="Q304" i="25"/>
  <c r="P304" i="25"/>
  <c r="BA303" i="25"/>
  <c r="AO303" i="25"/>
  <c r="AN303" i="25"/>
  <c r="AL303" i="25"/>
  <c r="AK303" i="25"/>
  <c r="AI303" i="25"/>
  <c r="AH303" i="25"/>
  <c r="AF303" i="25"/>
  <c r="AE303" i="25"/>
  <c r="AC303" i="25"/>
  <c r="AB303" i="25"/>
  <c r="Z303" i="25"/>
  <c r="Y303" i="25"/>
  <c r="W303" i="25"/>
  <c r="V303" i="25"/>
  <c r="T303" i="25"/>
  <c r="S303" i="25"/>
  <c r="Q303" i="25"/>
  <c r="P303" i="25"/>
  <c r="BA302" i="25"/>
  <c r="AO302" i="25"/>
  <c r="AN302" i="25"/>
  <c r="AL302" i="25"/>
  <c r="AK302" i="25"/>
  <c r="AI302" i="25"/>
  <c r="AH302" i="25"/>
  <c r="AF302" i="25"/>
  <c r="AE302" i="25"/>
  <c r="AC302" i="25"/>
  <c r="AB302" i="25"/>
  <c r="Z302" i="25"/>
  <c r="Y302" i="25"/>
  <c r="W302" i="25"/>
  <c r="V302" i="25"/>
  <c r="T302" i="25"/>
  <c r="S302" i="25"/>
  <c r="Q302" i="25"/>
  <c r="P302" i="25"/>
  <c r="AO301" i="25"/>
  <c r="AN301" i="25"/>
  <c r="AL301" i="25"/>
  <c r="AK301" i="25"/>
  <c r="AI301" i="25"/>
  <c r="AH301" i="25"/>
  <c r="AF301" i="25"/>
  <c r="AE301" i="25"/>
  <c r="AC301" i="25"/>
  <c r="AB301" i="25"/>
  <c r="Z301" i="25"/>
  <c r="Y301" i="25"/>
  <c r="W301" i="25"/>
  <c r="V301" i="25"/>
  <c r="T301" i="25"/>
  <c r="S301" i="25"/>
  <c r="Q301" i="25"/>
  <c r="P301" i="25"/>
  <c r="BA299" i="25"/>
  <c r="BA298" i="25" s="1"/>
  <c r="AO299" i="25"/>
  <c r="AN299" i="25"/>
  <c r="AL299" i="25"/>
  <c r="AK299" i="25"/>
  <c r="AI299" i="25"/>
  <c r="AH299" i="25"/>
  <c r="AF299" i="25"/>
  <c r="AE299" i="25"/>
  <c r="AC299" i="25"/>
  <c r="AB299" i="25"/>
  <c r="Z299" i="25"/>
  <c r="Y299" i="25"/>
  <c r="W299" i="25"/>
  <c r="V299" i="25"/>
  <c r="T299" i="25"/>
  <c r="S299" i="25"/>
  <c r="Q299" i="25"/>
  <c r="P299" i="25"/>
  <c r="AO298" i="25"/>
  <c r="AN298" i="25"/>
  <c r="AL298" i="25"/>
  <c r="AK298" i="25"/>
  <c r="AI298" i="25"/>
  <c r="AH298" i="25"/>
  <c r="AF298" i="25"/>
  <c r="AE298" i="25"/>
  <c r="AC298" i="25"/>
  <c r="AB298" i="25"/>
  <c r="Z298" i="25"/>
  <c r="Y298" i="25"/>
  <c r="W298" i="25"/>
  <c r="V298" i="25"/>
  <c r="T298" i="25"/>
  <c r="S298" i="25"/>
  <c r="Q298" i="25"/>
  <c r="P298" i="25"/>
  <c r="BA297" i="25"/>
  <c r="AO297" i="25"/>
  <c r="AN297" i="25"/>
  <c r="AL297" i="25"/>
  <c r="AK297" i="25"/>
  <c r="AI297" i="25"/>
  <c r="AH297" i="25"/>
  <c r="AF297" i="25"/>
  <c r="AE297" i="25"/>
  <c r="AC297" i="25"/>
  <c r="AB297" i="25"/>
  <c r="Z297" i="25"/>
  <c r="Y297" i="25"/>
  <c r="W297" i="25"/>
  <c r="V297" i="25"/>
  <c r="T297" i="25"/>
  <c r="S297" i="25"/>
  <c r="Q297" i="25"/>
  <c r="P297" i="25"/>
  <c r="BA296" i="25"/>
  <c r="AO296" i="25"/>
  <c r="AN296" i="25"/>
  <c r="AL296" i="25"/>
  <c r="AK296" i="25"/>
  <c r="AI296" i="25"/>
  <c r="AH296" i="25"/>
  <c r="AF296" i="25"/>
  <c r="AE296" i="25"/>
  <c r="AC296" i="25"/>
  <c r="AB296" i="25"/>
  <c r="Z296" i="25"/>
  <c r="Y296" i="25"/>
  <c r="W296" i="25"/>
  <c r="V296" i="25"/>
  <c r="T296" i="25"/>
  <c r="S296" i="25"/>
  <c r="Q296" i="25"/>
  <c r="P296" i="25"/>
  <c r="AO295" i="25"/>
  <c r="AN295" i="25"/>
  <c r="AL295" i="25"/>
  <c r="AK295" i="25"/>
  <c r="AI295" i="25"/>
  <c r="AH295" i="25"/>
  <c r="AF295" i="25"/>
  <c r="AE295" i="25"/>
  <c r="AC295" i="25"/>
  <c r="AB295" i="25"/>
  <c r="Z295" i="25"/>
  <c r="Y295" i="25"/>
  <c r="W295" i="25"/>
  <c r="V295" i="25"/>
  <c r="T295" i="25"/>
  <c r="S295" i="25"/>
  <c r="Q295" i="25"/>
  <c r="P295" i="25"/>
  <c r="BA294" i="25"/>
  <c r="AO294" i="25"/>
  <c r="AN294" i="25"/>
  <c r="AL294" i="25"/>
  <c r="AK294" i="25"/>
  <c r="AI294" i="25"/>
  <c r="AH294" i="25"/>
  <c r="AF294" i="25"/>
  <c r="AE294" i="25"/>
  <c r="AC294" i="25"/>
  <c r="AB294" i="25"/>
  <c r="Z294" i="25"/>
  <c r="Y294" i="25"/>
  <c r="W294" i="25"/>
  <c r="V294" i="25"/>
  <c r="T294" i="25"/>
  <c r="S294" i="25"/>
  <c r="Q294" i="25"/>
  <c r="P294" i="25"/>
  <c r="BA293" i="25"/>
  <c r="AO293" i="25"/>
  <c r="AN293" i="25"/>
  <c r="AL293" i="25"/>
  <c r="AK293" i="25"/>
  <c r="AI293" i="25"/>
  <c r="AH293" i="25"/>
  <c r="AF293" i="25"/>
  <c r="AE293" i="25"/>
  <c r="AC293" i="25"/>
  <c r="AB293" i="25"/>
  <c r="Z293" i="25"/>
  <c r="Y293" i="25"/>
  <c r="W293" i="25"/>
  <c r="V293" i="25"/>
  <c r="T293" i="25"/>
  <c r="S293" i="25"/>
  <c r="Q293" i="25"/>
  <c r="P293" i="25"/>
  <c r="AO292" i="25"/>
  <c r="AN292" i="25"/>
  <c r="AL292" i="25"/>
  <c r="AK292" i="25"/>
  <c r="AI292" i="25"/>
  <c r="AH292" i="25"/>
  <c r="AF292" i="25"/>
  <c r="AE292" i="25"/>
  <c r="AC292" i="25"/>
  <c r="AB292" i="25"/>
  <c r="Z292" i="25"/>
  <c r="Y292" i="25"/>
  <c r="W292" i="25"/>
  <c r="V292" i="25"/>
  <c r="T292" i="25"/>
  <c r="S292" i="25"/>
  <c r="Q292" i="25"/>
  <c r="P292" i="25"/>
  <c r="BA291" i="25"/>
  <c r="AO291" i="25"/>
  <c r="AN291" i="25"/>
  <c r="AL291" i="25"/>
  <c r="AK291" i="25"/>
  <c r="AI291" i="25"/>
  <c r="AH291" i="25"/>
  <c r="AF291" i="25"/>
  <c r="AE291" i="25"/>
  <c r="AC291" i="25"/>
  <c r="AB291" i="25"/>
  <c r="Z291" i="25"/>
  <c r="Y291" i="25"/>
  <c r="W291" i="25"/>
  <c r="V291" i="25"/>
  <c r="T291" i="25"/>
  <c r="S291" i="25"/>
  <c r="Q291" i="25"/>
  <c r="P291" i="25"/>
  <c r="AO290" i="25"/>
  <c r="AN290" i="25"/>
  <c r="AL290" i="25"/>
  <c r="AK290" i="25"/>
  <c r="AI290" i="25"/>
  <c r="AH290" i="25"/>
  <c r="AF290" i="25"/>
  <c r="AE290" i="25"/>
  <c r="AC290" i="25"/>
  <c r="AB290" i="25"/>
  <c r="Z290" i="25"/>
  <c r="Y290" i="25"/>
  <c r="W290" i="25"/>
  <c r="V290" i="25"/>
  <c r="T290" i="25"/>
  <c r="S290" i="25"/>
  <c r="Q290" i="25"/>
  <c r="P290" i="25"/>
  <c r="AO289" i="25"/>
  <c r="AN289" i="25"/>
  <c r="AL289" i="25"/>
  <c r="AK289" i="25"/>
  <c r="AI289" i="25"/>
  <c r="AH289" i="25"/>
  <c r="AF289" i="25"/>
  <c r="AE289" i="25"/>
  <c r="AC289" i="25"/>
  <c r="AB289" i="25"/>
  <c r="Z289" i="25"/>
  <c r="Y289" i="25"/>
  <c r="W289" i="25"/>
  <c r="V289" i="25"/>
  <c r="T289" i="25"/>
  <c r="S289" i="25"/>
  <c r="Q289" i="25"/>
  <c r="P289" i="25"/>
  <c r="AO288" i="25"/>
  <c r="AN288" i="25"/>
  <c r="AL288" i="25"/>
  <c r="AK288" i="25"/>
  <c r="AI288" i="25"/>
  <c r="AH288" i="25"/>
  <c r="AF288" i="25"/>
  <c r="AE288" i="25"/>
  <c r="AC288" i="25"/>
  <c r="AB288" i="25"/>
  <c r="Z288" i="25"/>
  <c r="Y288" i="25"/>
  <c r="W288" i="25"/>
  <c r="V288" i="25"/>
  <c r="T288" i="25"/>
  <c r="S288" i="25"/>
  <c r="Q288" i="25"/>
  <c r="P288" i="25"/>
  <c r="BA287" i="25"/>
  <c r="AO287" i="25"/>
  <c r="AN287" i="25"/>
  <c r="AL287" i="25"/>
  <c r="AK287" i="25"/>
  <c r="AI287" i="25"/>
  <c r="AH287" i="25"/>
  <c r="AF287" i="25"/>
  <c r="AE287" i="25"/>
  <c r="AC287" i="25"/>
  <c r="AB287" i="25"/>
  <c r="Z287" i="25"/>
  <c r="Y287" i="25"/>
  <c r="W287" i="25"/>
  <c r="V287" i="25"/>
  <c r="T287" i="25"/>
  <c r="S287" i="25"/>
  <c r="Q287" i="25"/>
  <c r="P287" i="25"/>
  <c r="BA286" i="25"/>
  <c r="AO286" i="25"/>
  <c r="AN286" i="25"/>
  <c r="AL286" i="25"/>
  <c r="AK286" i="25"/>
  <c r="AI286" i="25"/>
  <c r="AH286" i="25"/>
  <c r="AF286" i="25"/>
  <c r="AE286" i="25"/>
  <c r="AC286" i="25"/>
  <c r="AB286" i="25"/>
  <c r="Z286" i="25"/>
  <c r="Y286" i="25"/>
  <c r="W286" i="25"/>
  <c r="V286" i="25"/>
  <c r="T286" i="25"/>
  <c r="S286" i="25"/>
  <c r="Q286" i="25"/>
  <c r="P286" i="25"/>
  <c r="BA285" i="25"/>
  <c r="BA284" i="25" s="1"/>
  <c r="AO285" i="25"/>
  <c r="AN285" i="25"/>
  <c r="AL285" i="25"/>
  <c r="AK285" i="25"/>
  <c r="AI285" i="25"/>
  <c r="AH285" i="25"/>
  <c r="AF285" i="25"/>
  <c r="AE285" i="25"/>
  <c r="AC285" i="25"/>
  <c r="AB285" i="25"/>
  <c r="Z285" i="25"/>
  <c r="Y285" i="25"/>
  <c r="W285" i="25"/>
  <c r="V285" i="25"/>
  <c r="T285" i="25"/>
  <c r="S285" i="25"/>
  <c r="Q285" i="25"/>
  <c r="P285" i="25"/>
  <c r="AO284" i="25"/>
  <c r="AN284" i="25"/>
  <c r="AL284" i="25"/>
  <c r="AK284" i="25"/>
  <c r="AI284" i="25"/>
  <c r="AH284" i="25"/>
  <c r="AF284" i="25"/>
  <c r="AE284" i="25"/>
  <c r="AC284" i="25"/>
  <c r="AB284" i="25"/>
  <c r="Z284" i="25"/>
  <c r="Y284" i="25"/>
  <c r="W284" i="25"/>
  <c r="V284" i="25"/>
  <c r="T284" i="25"/>
  <c r="S284" i="25"/>
  <c r="Q284" i="25"/>
  <c r="P284" i="25"/>
  <c r="BA283" i="25"/>
  <c r="AO283" i="25"/>
  <c r="AN283" i="25"/>
  <c r="AL283" i="25"/>
  <c r="AK283" i="25"/>
  <c r="AI283" i="25"/>
  <c r="AH283" i="25"/>
  <c r="AF283" i="25"/>
  <c r="AE283" i="25"/>
  <c r="AC283" i="25"/>
  <c r="AB283" i="25"/>
  <c r="Z283" i="25"/>
  <c r="Y283" i="25"/>
  <c r="W283" i="25"/>
  <c r="V283" i="25"/>
  <c r="T283" i="25"/>
  <c r="S283" i="25"/>
  <c r="Q283" i="25"/>
  <c r="P283" i="25"/>
  <c r="AO282" i="25"/>
  <c r="AN282" i="25"/>
  <c r="AL282" i="25"/>
  <c r="AK282" i="25"/>
  <c r="AI282" i="25"/>
  <c r="AH282" i="25"/>
  <c r="AF282" i="25"/>
  <c r="AE282" i="25"/>
  <c r="AC282" i="25"/>
  <c r="AB282" i="25"/>
  <c r="Z282" i="25"/>
  <c r="Y282" i="25"/>
  <c r="W282" i="25"/>
  <c r="V282" i="25"/>
  <c r="T282" i="25"/>
  <c r="S282" i="25"/>
  <c r="Q282" i="25"/>
  <c r="P282" i="25"/>
  <c r="BA281" i="25"/>
  <c r="BA280" i="25" s="1"/>
  <c r="AO281" i="25"/>
  <c r="AN281" i="25"/>
  <c r="AL281" i="25"/>
  <c r="AK281" i="25"/>
  <c r="AI281" i="25"/>
  <c r="AH281" i="25"/>
  <c r="AF281" i="25"/>
  <c r="AE281" i="25"/>
  <c r="AC281" i="25"/>
  <c r="AB281" i="25"/>
  <c r="Z281" i="25"/>
  <c r="Y281" i="25"/>
  <c r="W281" i="25"/>
  <c r="V281" i="25"/>
  <c r="T281" i="25"/>
  <c r="S281" i="25"/>
  <c r="Q281" i="25"/>
  <c r="P281" i="25"/>
  <c r="AO280" i="25"/>
  <c r="AN280" i="25"/>
  <c r="AL280" i="25"/>
  <c r="AK280" i="25"/>
  <c r="AI280" i="25"/>
  <c r="AH280" i="25"/>
  <c r="AF280" i="25"/>
  <c r="AE280" i="25"/>
  <c r="AC280" i="25"/>
  <c r="AB280" i="25"/>
  <c r="Z280" i="25"/>
  <c r="Y280" i="25"/>
  <c r="W280" i="25"/>
  <c r="V280" i="25"/>
  <c r="T280" i="25"/>
  <c r="S280" i="25"/>
  <c r="Q280" i="25"/>
  <c r="P280" i="25"/>
  <c r="BA279" i="25"/>
  <c r="BA278" i="25" s="1"/>
  <c r="AO279" i="25"/>
  <c r="AN279" i="25"/>
  <c r="AL279" i="25"/>
  <c r="AK279" i="25"/>
  <c r="AI279" i="25"/>
  <c r="AH279" i="25"/>
  <c r="AF279" i="25"/>
  <c r="AE279" i="25"/>
  <c r="AC279" i="25"/>
  <c r="AB279" i="25"/>
  <c r="Z279" i="25"/>
  <c r="Y279" i="25"/>
  <c r="W279" i="25"/>
  <c r="V279" i="25"/>
  <c r="T279" i="25"/>
  <c r="S279" i="25"/>
  <c r="Q279" i="25"/>
  <c r="P279" i="25"/>
  <c r="AO278" i="25"/>
  <c r="AN278" i="25"/>
  <c r="AL278" i="25"/>
  <c r="AK278" i="25"/>
  <c r="AI278" i="25"/>
  <c r="AH278" i="25"/>
  <c r="AF278" i="25"/>
  <c r="AE278" i="25"/>
  <c r="AC278" i="25"/>
  <c r="AB278" i="25"/>
  <c r="Z278" i="25"/>
  <c r="Y278" i="25"/>
  <c r="W278" i="25"/>
  <c r="V278" i="25"/>
  <c r="T278" i="25"/>
  <c r="S278" i="25"/>
  <c r="Q278" i="25"/>
  <c r="P278" i="25"/>
  <c r="AO277" i="25"/>
  <c r="AN277" i="25"/>
  <c r="AL277" i="25"/>
  <c r="AK277" i="25"/>
  <c r="AI277" i="25"/>
  <c r="AH277" i="25"/>
  <c r="AF277" i="25"/>
  <c r="AE277" i="25"/>
  <c r="AC277" i="25"/>
  <c r="AB277" i="25"/>
  <c r="Z277" i="25"/>
  <c r="Y277" i="25"/>
  <c r="W277" i="25"/>
  <c r="V277" i="25"/>
  <c r="T277" i="25"/>
  <c r="S277" i="25"/>
  <c r="Q277" i="25"/>
  <c r="P277" i="25"/>
  <c r="BA276" i="25"/>
  <c r="BA275" i="25" s="1"/>
  <c r="AO276" i="25"/>
  <c r="AN276" i="25"/>
  <c r="AL276" i="25"/>
  <c r="AK276" i="25"/>
  <c r="AI276" i="25"/>
  <c r="AH276" i="25"/>
  <c r="AF276" i="25"/>
  <c r="AE276" i="25"/>
  <c r="AC276" i="25"/>
  <c r="AB276" i="25"/>
  <c r="Z276" i="25"/>
  <c r="Y276" i="25"/>
  <c r="W276" i="25"/>
  <c r="V276" i="25"/>
  <c r="T276" i="25"/>
  <c r="S276" i="25"/>
  <c r="Q276" i="25"/>
  <c r="P276" i="25"/>
  <c r="AO275" i="25"/>
  <c r="AN275" i="25"/>
  <c r="AL275" i="25"/>
  <c r="AK275" i="25"/>
  <c r="AI275" i="25"/>
  <c r="AH275" i="25"/>
  <c r="AF275" i="25"/>
  <c r="AE275" i="25"/>
  <c r="AC275" i="25"/>
  <c r="AB275" i="25"/>
  <c r="Z275" i="25"/>
  <c r="Y275" i="25"/>
  <c r="W275" i="25"/>
  <c r="V275" i="25"/>
  <c r="T275" i="25"/>
  <c r="S275" i="25"/>
  <c r="Q275" i="25"/>
  <c r="P275" i="25"/>
  <c r="BA274" i="25"/>
  <c r="BA273" i="25" s="1"/>
  <c r="AO274" i="25"/>
  <c r="AN274" i="25"/>
  <c r="AL274" i="25"/>
  <c r="AK274" i="25"/>
  <c r="AI274" i="25"/>
  <c r="AH274" i="25"/>
  <c r="AF274" i="25"/>
  <c r="AE274" i="25"/>
  <c r="AC274" i="25"/>
  <c r="AB274" i="25"/>
  <c r="Z274" i="25"/>
  <c r="Y274" i="25"/>
  <c r="W274" i="25"/>
  <c r="V274" i="25"/>
  <c r="T274" i="25"/>
  <c r="S274" i="25"/>
  <c r="Q274" i="25"/>
  <c r="P274" i="25"/>
  <c r="AO273" i="25"/>
  <c r="AN273" i="25"/>
  <c r="AL273" i="25"/>
  <c r="AK273" i="25"/>
  <c r="AI273" i="25"/>
  <c r="AH273" i="25"/>
  <c r="AF273" i="25"/>
  <c r="AE273" i="25"/>
  <c r="AC273" i="25"/>
  <c r="AB273" i="25"/>
  <c r="Z273" i="25"/>
  <c r="Y273" i="25"/>
  <c r="W273" i="25"/>
  <c r="V273" i="25"/>
  <c r="T273" i="25"/>
  <c r="S273" i="25"/>
  <c r="Q273" i="25"/>
  <c r="P273" i="25"/>
  <c r="AO272" i="25"/>
  <c r="AN272" i="25"/>
  <c r="AL272" i="25"/>
  <c r="AK272" i="25"/>
  <c r="AI272" i="25"/>
  <c r="AH272" i="25"/>
  <c r="AF272" i="25"/>
  <c r="AE272" i="25"/>
  <c r="AC272" i="25"/>
  <c r="AB272" i="25"/>
  <c r="Z272" i="25"/>
  <c r="Y272" i="25"/>
  <c r="W272" i="25"/>
  <c r="V272" i="25"/>
  <c r="T272" i="25"/>
  <c r="S272" i="25"/>
  <c r="Q272" i="25"/>
  <c r="P272" i="25"/>
  <c r="BA271" i="25"/>
  <c r="BA270" i="25" s="1"/>
  <c r="BA269" i="25" s="1"/>
  <c r="AO271" i="25"/>
  <c r="AN271" i="25"/>
  <c r="AL271" i="25"/>
  <c r="AK271" i="25"/>
  <c r="AI271" i="25"/>
  <c r="AH271" i="25"/>
  <c r="AF271" i="25"/>
  <c r="AE271" i="25"/>
  <c r="AC271" i="25"/>
  <c r="AB271" i="25"/>
  <c r="Z271" i="25"/>
  <c r="Y271" i="25"/>
  <c r="W271" i="25"/>
  <c r="V271" i="25"/>
  <c r="T271" i="25"/>
  <c r="S271" i="25"/>
  <c r="Q271" i="25"/>
  <c r="P271" i="25"/>
  <c r="AO270" i="25"/>
  <c r="AN270" i="25"/>
  <c r="AL270" i="25"/>
  <c r="AK270" i="25"/>
  <c r="AI270" i="25"/>
  <c r="AH270" i="25"/>
  <c r="AF270" i="25"/>
  <c r="AE270" i="25"/>
  <c r="AC270" i="25"/>
  <c r="AB270" i="25"/>
  <c r="Z270" i="25"/>
  <c r="Y270" i="25"/>
  <c r="W270" i="25"/>
  <c r="V270" i="25"/>
  <c r="T270" i="25"/>
  <c r="S270" i="25"/>
  <c r="Q270" i="25"/>
  <c r="P270" i="25"/>
  <c r="AO269" i="25"/>
  <c r="AN269" i="25"/>
  <c r="AL269" i="25"/>
  <c r="AK269" i="25"/>
  <c r="AI269" i="25"/>
  <c r="AH269" i="25"/>
  <c r="AF269" i="25"/>
  <c r="AE269" i="25"/>
  <c r="AC269" i="25"/>
  <c r="AB269" i="25"/>
  <c r="Z269" i="25"/>
  <c r="Y269" i="25"/>
  <c r="W269" i="25"/>
  <c r="V269" i="25"/>
  <c r="T269" i="25"/>
  <c r="S269" i="25"/>
  <c r="Q269" i="25"/>
  <c r="P269" i="25"/>
  <c r="BA268" i="25"/>
  <c r="AO268" i="25"/>
  <c r="AN268" i="25"/>
  <c r="AL268" i="25"/>
  <c r="AK268" i="25"/>
  <c r="AI268" i="25"/>
  <c r="AH268" i="25"/>
  <c r="AF268" i="25"/>
  <c r="AE268" i="25"/>
  <c r="AC268" i="25"/>
  <c r="AB268" i="25"/>
  <c r="Z268" i="25"/>
  <c r="Y268" i="25"/>
  <c r="W268" i="25"/>
  <c r="V268" i="25"/>
  <c r="T268" i="25"/>
  <c r="S268" i="25"/>
  <c r="Q268" i="25"/>
  <c r="P268" i="25"/>
  <c r="BA267" i="25"/>
  <c r="AO267" i="25"/>
  <c r="AN267" i="25"/>
  <c r="AL267" i="25"/>
  <c r="AK267" i="25"/>
  <c r="AI267" i="25"/>
  <c r="AH267" i="25"/>
  <c r="AF267" i="25"/>
  <c r="AE267" i="25"/>
  <c r="AC267" i="25"/>
  <c r="AB267" i="25"/>
  <c r="Z267" i="25"/>
  <c r="Y267" i="25"/>
  <c r="W267" i="25"/>
  <c r="V267" i="25"/>
  <c r="T267" i="25"/>
  <c r="S267" i="25"/>
  <c r="Q267" i="25"/>
  <c r="P267" i="25"/>
  <c r="BA266" i="25"/>
  <c r="AO266" i="25"/>
  <c r="AN266" i="25"/>
  <c r="AL266" i="25"/>
  <c r="AK266" i="25"/>
  <c r="AI266" i="25"/>
  <c r="AH266" i="25"/>
  <c r="AF266" i="25"/>
  <c r="AE266" i="25"/>
  <c r="AC266" i="25"/>
  <c r="AB266" i="25"/>
  <c r="Z266" i="25"/>
  <c r="Y266" i="25"/>
  <c r="W266" i="25"/>
  <c r="V266" i="25"/>
  <c r="T266" i="25"/>
  <c r="S266" i="25"/>
  <c r="Q266" i="25"/>
  <c r="P266" i="25"/>
  <c r="BA265" i="25"/>
  <c r="AO265" i="25"/>
  <c r="AN265" i="25"/>
  <c r="AL265" i="25"/>
  <c r="AK265" i="25"/>
  <c r="AI265" i="25"/>
  <c r="AH265" i="25"/>
  <c r="AF265" i="25"/>
  <c r="AE265" i="25"/>
  <c r="AC265" i="25"/>
  <c r="AB265" i="25"/>
  <c r="Z265" i="25"/>
  <c r="Y265" i="25"/>
  <c r="W265" i="25"/>
  <c r="V265" i="25"/>
  <c r="T265" i="25"/>
  <c r="S265" i="25"/>
  <c r="Q265" i="25"/>
  <c r="P265" i="25"/>
  <c r="AO264" i="25"/>
  <c r="AN264" i="25"/>
  <c r="AL264" i="25"/>
  <c r="AK264" i="25"/>
  <c r="AI264" i="25"/>
  <c r="AH264" i="25"/>
  <c r="AF264" i="25"/>
  <c r="AE264" i="25"/>
  <c r="AC264" i="25"/>
  <c r="AB264" i="25"/>
  <c r="Z264" i="25"/>
  <c r="Y264" i="25"/>
  <c r="W264" i="25"/>
  <c r="V264" i="25"/>
  <c r="T264" i="25"/>
  <c r="S264" i="25"/>
  <c r="Q264" i="25"/>
  <c r="P264" i="25"/>
  <c r="AO263" i="25"/>
  <c r="AN263" i="25"/>
  <c r="AL263" i="25"/>
  <c r="AK263" i="25"/>
  <c r="AI263" i="25"/>
  <c r="AH263" i="25"/>
  <c r="AF263" i="25"/>
  <c r="AE263" i="25"/>
  <c r="AC263" i="25"/>
  <c r="AB263" i="25"/>
  <c r="Z263" i="25"/>
  <c r="Y263" i="25"/>
  <c r="W263" i="25"/>
  <c r="V263" i="25"/>
  <c r="T263" i="25"/>
  <c r="S263" i="25"/>
  <c r="Q263" i="25"/>
  <c r="P263" i="25"/>
  <c r="BA262" i="25"/>
  <c r="BA261" i="25" s="1"/>
  <c r="BA260" i="25" s="1"/>
  <c r="BA257" i="25" s="1"/>
  <c r="AO262" i="25"/>
  <c r="AN262" i="25"/>
  <c r="AL262" i="25"/>
  <c r="AK262" i="25"/>
  <c r="AI262" i="25"/>
  <c r="AH262" i="25"/>
  <c r="AF262" i="25"/>
  <c r="AE262" i="25"/>
  <c r="AC262" i="25"/>
  <c r="AB262" i="25"/>
  <c r="Z262" i="25"/>
  <c r="Y262" i="25"/>
  <c r="W262" i="25"/>
  <c r="V262" i="25"/>
  <c r="T262" i="25"/>
  <c r="S262" i="25"/>
  <c r="Q262" i="25"/>
  <c r="P262" i="25"/>
  <c r="AO261" i="25"/>
  <c r="AN261" i="25"/>
  <c r="AL261" i="25"/>
  <c r="AK261" i="25"/>
  <c r="AI261" i="25"/>
  <c r="AH261" i="25"/>
  <c r="AF261" i="25"/>
  <c r="AE261" i="25"/>
  <c r="AC261" i="25"/>
  <c r="AB261" i="25"/>
  <c r="Z261" i="25"/>
  <c r="Y261" i="25"/>
  <c r="W261" i="25"/>
  <c r="V261" i="25"/>
  <c r="T261" i="25"/>
  <c r="S261" i="25"/>
  <c r="Q261" i="25"/>
  <c r="P261" i="25"/>
  <c r="AO260" i="25"/>
  <c r="AN260" i="25"/>
  <c r="AL260" i="25"/>
  <c r="AK260" i="25"/>
  <c r="AI260" i="25"/>
  <c r="AH260" i="25"/>
  <c r="AF260" i="25"/>
  <c r="AE260" i="25"/>
  <c r="AC260" i="25"/>
  <c r="AB260" i="25"/>
  <c r="Z260" i="25"/>
  <c r="Y260" i="25"/>
  <c r="W260" i="25"/>
  <c r="V260" i="25"/>
  <c r="T260" i="25"/>
  <c r="S260" i="25"/>
  <c r="Q260" i="25"/>
  <c r="P260" i="25"/>
  <c r="BA259" i="25"/>
  <c r="AO259" i="25"/>
  <c r="AN259" i="25"/>
  <c r="AL259" i="25"/>
  <c r="AK259" i="25"/>
  <c r="AI259" i="25"/>
  <c r="AH259" i="25"/>
  <c r="AF259" i="25"/>
  <c r="AE259" i="25"/>
  <c r="AC259" i="25"/>
  <c r="AB259" i="25"/>
  <c r="Z259" i="25"/>
  <c r="Y259" i="25"/>
  <c r="W259" i="25"/>
  <c r="V259" i="25"/>
  <c r="BA258" i="25"/>
  <c r="AO258" i="25"/>
  <c r="AN258" i="25"/>
  <c r="AL258" i="25"/>
  <c r="AK258" i="25"/>
  <c r="AI258" i="25"/>
  <c r="AH258" i="25"/>
  <c r="AF258" i="25"/>
  <c r="AE258" i="25"/>
  <c r="AC258" i="25"/>
  <c r="AB258" i="25"/>
  <c r="Z258" i="25"/>
  <c r="Y258" i="25"/>
  <c r="W258" i="25"/>
  <c r="V258" i="25"/>
  <c r="AO257" i="25"/>
  <c r="AN257" i="25"/>
  <c r="AL257" i="25"/>
  <c r="AK257" i="25"/>
  <c r="AI257" i="25"/>
  <c r="AH257" i="25"/>
  <c r="AF257" i="25"/>
  <c r="AE257" i="25"/>
  <c r="AC257" i="25"/>
  <c r="AB257" i="25"/>
  <c r="Z257" i="25"/>
  <c r="Y257" i="25"/>
  <c r="W257" i="25"/>
  <c r="V257" i="25"/>
  <c r="T257" i="25"/>
  <c r="S257" i="25"/>
  <c r="Q257" i="25"/>
  <c r="P257" i="25"/>
  <c r="BA256" i="25"/>
  <c r="AO256" i="25"/>
  <c r="AN256" i="25"/>
  <c r="AL256" i="25"/>
  <c r="AK256" i="25"/>
  <c r="AI256" i="25"/>
  <c r="AH256" i="25"/>
  <c r="AF256" i="25"/>
  <c r="AE256" i="25"/>
  <c r="AC256" i="25"/>
  <c r="AB256" i="25"/>
  <c r="Z256" i="25"/>
  <c r="Y256" i="25"/>
  <c r="W256" i="25"/>
  <c r="V256" i="25"/>
  <c r="T256" i="25"/>
  <c r="S256" i="25"/>
  <c r="Q256" i="25"/>
  <c r="P256" i="25"/>
  <c r="AO255" i="25"/>
  <c r="AN255" i="25"/>
  <c r="AL255" i="25"/>
  <c r="AK255" i="25"/>
  <c r="AI255" i="25"/>
  <c r="AH255" i="25"/>
  <c r="AF255" i="25"/>
  <c r="AE255" i="25"/>
  <c r="AC255" i="25"/>
  <c r="AB255" i="25"/>
  <c r="Z255" i="25"/>
  <c r="Y255" i="25"/>
  <c r="W255" i="25"/>
  <c r="V255" i="25"/>
  <c r="T255" i="25"/>
  <c r="S255" i="25"/>
  <c r="Q255" i="25"/>
  <c r="P255" i="25"/>
  <c r="BA251" i="25"/>
  <c r="BA250" i="25" s="1"/>
  <c r="AO251" i="25"/>
  <c r="AN251" i="25"/>
  <c r="AL251" i="25"/>
  <c r="AK251" i="25"/>
  <c r="AI251" i="25"/>
  <c r="AH251" i="25"/>
  <c r="AF251" i="25"/>
  <c r="AE251" i="25"/>
  <c r="AC251" i="25"/>
  <c r="AB251" i="25"/>
  <c r="Z251" i="25"/>
  <c r="Y251" i="25"/>
  <c r="W251" i="25"/>
  <c r="V251" i="25"/>
  <c r="T251" i="25"/>
  <c r="S251" i="25"/>
  <c r="Q251" i="25"/>
  <c r="P251" i="25"/>
  <c r="AO250" i="25"/>
  <c r="AN250" i="25"/>
  <c r="AL250" i="25"/>
  <c r="AK250" i="25"/>
  <c r="AI250" i="25"/>
  <c r="AH250" i="25"/>
  <c r="AF250" i="25"/>
  <c r="AE250" i="25"/>
  <c r="AC250" i="25"/>
  <c r="AB250" i="25"/>
  <c r="Z250" i="25"/>
  <c r="Y250" i="25"/>
  <c r="W250" i="25"/>
  <c r="V250" i="25"/>
  <c r="T250" i="25"/>
  <c r="S250" i="25"/>
  <c r="Q250" i="25"/>
  <c r="P250" i="25"/>
  <c r="AO249" i="25"/>
  <c r="AN249" i="25"/>
  <c r="AL249" i="25"/>
  <c r="AK249" i="25"/>
  <c r="AI249" i="25"/>
  <c r="AH249" i="25"/>
  <c r="AF249" i="25"/>
  <c r="AE249" i="25"/>
  <c r="AC249" i="25"/>
  <c r="AB249" i="25"/>
  <c r="Z249" i="25"/>
  <c r="Y249" i="25"/>
  <c r="W249" i="25"/>
  <c r="V249" i="25"/>
  <c r="T249" i="25"/>
  <c r="S249" i="25"/>
  <c r="Q249" i="25"/>
  <c r="P249" i="25"/>
  <c r="AO248" i="25"/>
  <c r="AN248" i="25"/>
  <c r="AL248" i="25"/>
  <c r="AK248" i="25"/>
  <c r="AI248" i="25"/>
  <c r="AH248" i="25"/>
  <c r="AF248" i="25"/>
  <c r="AE248" i="25"/>
  <c r="AC248" i="25"/>
  <c r="AB248" i="25"/>
  <c r="Z248" i="25"/>
  <c r="Y248" i="25"/>
  <c r="W248" i="25"/>
  <c r="V248" i="25"/>
  <c r="T248" i="25"/>
  <c r="S248" i="25"/>
  <c r="Q248" i="25"/>
  <c r="P248" i="25"/>
  <c r="BA247" i="25"/>
  <c r="AO247" i="25"/>
  <c r="AN247" i="25"/>
  <c r="AL247" i="25"/>
  <c r="AK247" i="25"/>
  <c r="AI247" i="25"/>
  <c r="AH247" i="25"/>
  <c r="AF247" i="25"/>
  <c r="AE247" i="25"/>
  <c r="AC247" i="25"/>
  <c r="AB247" i="25"/>
  <c r="Z247" i="25"/>
  <c r="Y247" i="25"/>
  <c r="W247" i="25"/>
  <c r="V247" i="25"/>
  <c r="T247" i="25"/>
  <c r="S247" i="25"/>
  <c r="Q247" i="25"/>
  <c r="P247" i="25"/>
  <c r="BA246" i="25"/>
  <c r="AO246" i="25"/>
  <c r="AN246" i="25"/>
  <c r="AL246" i="25"/>
  <c r="AK246" i="25"/>
  <c r="AI246" i="25"/>
  <c r="AH246" i="25"/>
  <c r="AF246" i="25"/>
  <c r="AE246" i="25"/>
  <c r="AC246" i="25"/>
  <c r="AB246" i="25"/>
  <c r="Z246" i="25"/>
  <c r="Y246" i="25"/>
  <c r="W246" i="25"/>
  <c r="V246" i="25"/>
  <c r="T246" i="25"/>
  <c r="S246" i="25"/>
  <c r="Q246" i="25"/>
  <c r="P246" i="25"/>
  <c r="AO245" i="25"/>
  <c r="AN245" i="25"/>
  <c r="AL245" i="25"/>
  <c r="AK245" i="25"/>
  <c r="AI245" i="25"/>
  <c r="AH245" i="25"/>
  <c r="AF245" i="25"/>
  <c r="AE245" i="25"/>
  <c r="AC245" i="25"/>
  <c r="AB245" i="25"/>
  <c r="Z245" i="25"/>
  <c r="Y245" i="25"/>
  <c r="W245" i="25"/>
  <c r="V245" i="25"/>
  <c r="T245" i="25"/>
  <c r="S245" i="25"/>
  <c r="Q245" i="25"/>
  <c r="P245" i="25"/>
  <c r="BA243" i="25"/>
  <c r="AO243" i="25"/>
  <c r="AN243" i="25"/>
  <c r="AL243" i="25"/>
  <c r="AK243" i="25"/>
  <c r="AI243" i="25"/>
  <c r="AH243" i="25"/>
  <c r="AF243" i="25"/>
  <c r="AE243" i="25"/>
  <c r="AC243" i="25"/>
  <c r="AB243" i="25"/>
  <c r="Z243" i="25"/>
  <c r="Y243" i="25"/>
  <c r="W243" i="25"/>
  <c r="V243" i="25"/>
  <c r="T243" i="25"/>
  <c r="S243" i="25"/>
  <c r="Q243" i="25"/>
  <c r="P243" i="25"/>
  <c r="BA242" i="25"/>
  <c r="AO242" i="25"/>
  <c r="AN242" i="25"/>
  <c r="AL242" i="25"/>
  <c r="AK242" i="25"/>
  <c r="AI242" i="25"/>
  <c r="AH242" i="25"/>
  <c r="AF242" i="25"/>
  <c r="AE242" i="25"/>
  <c r="AC242" i="25"/>
  <c r="AB242" i="25"/>
  <c r="Z242" i="25"/>
  <c r="Y242" i="25"/>
  <c r="W242" i="25"/>
  <c r="V242" i="25"/>
  <c r="T242" i="25"/>
  <c r="S242" i="25"/>
  <c r="Q242" i="25"/>
  <c r="P242" i="25"/>
  <c r="BA241" i="25"/>
  <c r="AO241" i="25"/>
  <c r="AN241" i="25"/>
  <c r="AL241" i="25"/>
  <c r="AK241" i="25"/>
  <c r="AI241" i="25"/>
  <c r="AH241" i="25"/>
  <c r="AF241" i="25"/>
  <c r="AE241" i="25"/>
  <c r="AC241" i="25"/>
  <c r="AB241" i="25"/>
  <c r="Z241" i="25"/>
  <c r="Y241" i="25"/>
  <c r="W241" i="25"/>
  <c r="V241" i="25"/>
  <c r="T241" i="25"/>
  <c r="S241" i="25"/>
  <c r="Q241" i="25"/>
  <c r="P241" i="25"/>
  <c r="AO240" i="25"/>
  <c r="AN240" i="25"/>
  <c r="AL240" i="25"/>
  <c r="AK240" i="25"/>
  <c r="AI240" i="25"/>
  <c r="AH240" i="25"/>
  <c r="AF240" i="25"/>
  <c r="AE240" i="25"/>
  <c r="AC240" i="25"/>
  <c r="AB240" i="25"/>
  <c r="Z240" i="25"/>
  <c r="Y240" i="25"/>
  <c r="W240" i="25"/>
  <c r="V240" i="25"/>
  <c r="T240" i="25"/>
  <c r="S240" i="25"/>
  <c r="Q240" i="25"/>
  <c r="P240" i="25"/>
  <c r="AO239" i="25"/>
  <c r="AN239" i="25"/>
  <c r="AL239" i="25"/>
  <c r="AK239" i="25"/>
  <c r="AI239" i="25"/>
  <c r="AH239" i="25"/>
  <c r="AF239" i="25"/>
  <c r="AE239" i="25"/>
  <c r="AC239" i="25"/>
  <c r="AB239" i="25"/>
  <c r="Z239" i="25"/>
  <c r="Y239" i="25"/>
  <c r="W239" i="25"/>
  <c r="V239" i="25"/>
  <c r="T239" i="25"/>
  <c r="S239" i="25"/>
  <c r="Q239" i="25"/>
  <c r="P239" i="25"/>
  <c r="BA234" i="25"/>
  <c r="BA233" i="25" s="1"/>
  <c r="AO234" i="25"/>
  <c r="AN234" i="25"/>
  <c r="AL234" i="25"/>
  <c r="AK234" i="25"/>
  <c r="AI234" i="25"/>
  <c r="AH234" i="25"/>
  <c r="AF234" i="25"/>
  <c r="AE234" i="25"/>
  <c r="AC234" i="25"/>
  <c r="AB234" i="25"/>
  <c r="Z234" i="25"/>
  <c r="Y234" i="25"/>
  <c r="W234" i="25"/>
  <c r="V234" i="25"/>
  <c r="T234" i="25"/>
  <c r="S234" i="25"/>
  <c r="Q234" i="25"/>
  <c r="P234" i="25"/>
  <c r="AO233" i="25"/>
  <c r="AN233" i="25"/>
  <c r="AL233" i="25"/>
  <c r="AK233" i="25"/>
  <c r="AI233" i="25"/>
  <c r="AH233" i="25"/>
  <c r="AF233" i="25"/>
  <c r="AE233" i="25"/>
  <c r="AC233" i="25"/>
  <c r="AB233" i="25"/>
  <c r="Z233" i="25"/>
  <c r="Y233" i="25"/>
  <c r="W233" i="25"/>
  <c r="V233" i="25"/>
  <c r="T233" i="25"/>
  <c r="S233" i="25"/>
  <c r="Q233" i="25"/>
  <c r="P233" i="25"/>
  <c r="BA232" i="25"/>
  <c r="BA231" i="25" s="1"/>
  <c r="AO232" i="25"/>
  <c r="AN232" i="25"/>
  <c r="AL232" i="25"/>
  <c r="AK232" i="25"/>
  <c r="AI232" i="25"/>
  <c r="AH232" i="25"/>
  <c r="AF232" i="25"/>
  <c r="AE232" i="25"/>
  <c r="AC232" i="25"/>
  <c r="AB232" i="25"/>
  <c r="Z232" i="25"/>
  <c r="Y232" i="25"/>
  <c r="W232" i="25"/>
  <c r="V232" i="25"/>
  <c r="T232" i="25"/>
  <c r="S232" i="25"/>
  <c r="Q232" i="25"/>
  <c r="P232" i="25"/>
  <c r="AO231" i="25"/>
  <c r="AN231" i="25"/>
  <c r="AL231" i="25"/>
  <c r="AK231" i="25"/>
  <c r="AI231" i="25"/>
  <c r="AH231" i="25"/>
  <c r="AF231" i="25"/>
  <c r="AE231" i="25"/>
  <c r="AC231" i="25"/>
  <c r="AB231" i="25"/>
  <c r="Z231" i="25"/>
  <c r="Y231" i="25"/>
  <c r="W231" i="25"/>
  <c r="V231" i="25"/>
  <c r="T231" i="25"/>
  <c r="S231" i="25"/>
  <c r="Q231" i="25"/>
  <c r="P231" i="25"/>
  <c r="BA230" i="25"/>
  <c r="AO230" i="25"/>
  <c r="AN230" i="25"/>
  <c r="AL230" i="25"/>
  <c r="AK230" i="25"/>
  <c r="AI230" i="25"/>
  <c r="AH230" i="25"/>
  <c r="AF230" i="25"/>
  <c r="AE230" i="25"/>
  <c r="AC230" i="25"/>
  <c r="AB230" i="25"/>
  <c r="Z230" i="25"/>
  <c r="Y230" i="25"/>
  <c r="W230" i="25"/>
  <c r="V230" i="25"/>
  <c r="T230" i="25"/>
  <c r="S230" i="25"/>
  <c r="Q230" i="25"/>
  <c r="P230" i="25"/>
  <c r="BA229" i="25"/>
  <c r="AO229" i="25"/>
  <c r="AN229" i="25"/>
  <c r="AL229" i="25"/>
  <c r="AK229" i="25"/>
  <c r="AI229" i="25"/>
  <c r="AH229" i="25"/>
  <c r="AF229" i="25"/>
  <c r="AE229" i="25"/>
  <c r="AC229" i="25"/>
  <c r="AB229" i="25"/>
  <c r="Z229" i="25"/>
  <c r="Y229" i="25"/>
  <c r="W229" i="25"/>
  <c r="V229" i="25"/>
  <c r="T229" i="25"/>
  <c r="S229" i="25"/>
  <c r="Q229" i="25"/>
  <c r="P229" i="25"/>
  <c r="AO228" i="25"/>
  <c r="AN228" i="25"/>
  <c r="AL228" i="25"/>
  <c r="AK228" i="25"/>
  <c r="AI228" i="25"/>
  <c r="AH228" i="25"/>
  <c r="AF228" i="25"/>
  <c r="AE228" i="25"/>
  <c r="AC228" i="25"/>
  <c r="AB228" i="25"/>
  <c r="Z228" i="25"/>
  <c r="Y228" i="25"/>
  <c r="W228" i="25"/>
  <c r="V228" i="25"/>
  <c r="T228" i="25"/>
  <c r="S228" i="25"/>
  <c r="Q228" i="25"/>
  <c r="P228" i="25"/>
  <c r="AO227" i="25"/>
  <c r="AN227" i="25"/>
  <c r="AL227" i="25"/>
  <c r="AK227" i="25"/>
  <c r="AI227" i="25"/>
  <c r="AH227" i="25"/>
  <c r="AF227" i="25"/>
  <c r="AE227" i="25"/>
  <c r="AC227" i="25"/>
  <c r="AB227" i="25"/>
  <c r="Z227" i="25"/>
  <c r="Y227" i="25"/>
  <c r="W227" i="25"/>
  <c r="V227" i="25"/>
  <c r="T227" i="25"/>
  <c r="S227" i="25"/>
  <c r="Q227" i="25"/>
  <c r="P227" i="25"/>
  <c r="BA226" i="25"/>
  <c r="AO226" i="25"/>
  <c r="AN226" i="25"/>
  <c r="AL226" i="25"/>
  <c r="AK226" i="25"/>
  <c r="AI226" i="25"/>
  <c r="AH226" i="25"/>
  <c r="AF226" i="25"/>
  <c r="AE226" i="25"/>
  <c r="AC226" i="25"/>
  <c r="AB226" i="25"/>
  <c r="Z226" i="25"/>
  <c r="Y226" i="25"/>
  <c r="W226" i="25"/>
  <c r="V226" i="25"/>
  <c r="T226" i="25"/>
  <c r="S226" i="25"/>
  <c r="Q226" i="25"/>
  <c r="P226" i="25"/>
  <c r="BA225" i="25"/>
  <c r="AO225" i="25"/>
  <c r="AN225" i="25"/>
  <c r="AL225" i="25"/>
  <c r="AK225" i="25"/>
  <c r="AI225" i="25"/>
  <c r="AH225" i="25"/>
  <c r="AF225" i="25"/>
  <c r="AE225" i="25"/>
  <c r="AC225" i="25"/>
  <c r="AB225" i="25"/>
  <c r="Z225" i="25"/>
  <c r="Y225" i="25"/>
  <c r="W225" i="25"/>
  <c r="V225" i="25"/>
  <c r="T225" i="25"/>
  <c r="S225" i="25"/>
  <c r="Q225" i="25"/>
  <c r="P225" i="25"/>
  <c r="AO224" i="25"/>
  <c r="AN224" i="25"/>
  <c r="AL224" i="25"/>
  <c r="AK224" i="25"/>
  <c r="AI224" i="25"/>
  <c r="AH224" i="25"/>
  <c r="AF224" i="25"/>
  <c r="AE224" i="25"/>
  <c r="AC224" i="25"/>
  <c r="AB224" i="25"/>
  <c r="Z224" i="25"/>
  <c r="Y224" i="25"/>
  <c r="W224" i="25"/>
  <c r="V224" i="25"/>
  <c r="T224" i="25"/>
  <c r="S224" i="25"/>
  <c r="Q224" i="25"/>
  <c r="P224" i="25"/>
  <c r="AO223" i="25"/>
  <c r="AN223" i="25"/>
  <c r="AL223" i="25"/>
  <c r="AK223" i="25"/>
  <c r="AI223" i="25"/>
  <c r="AH223" i="25"/>
  <c r="AF223" i="25"/>
  <c r="AE223" i="25"/>
  <c r="AC223" i="25"/>
  <c r="AB223" i="25"/>
  <c r="Z223" i="25"/>
  <c r="Y223" i="25"/>
  <c r="W223" i="25"/>
  <c r="V223" i="25"/>
  <c r="T223" i="25"/>
  <c r="S223" i="25"/>
  <c r="Q223" i="25"/>
  <c r="P223" i="25"/>
  <c r="AO222" i="25"/>
  <c r="AN222" i="25"/>
  <c r="AL222" i="25"/>
  <c r="AK222" i="25"/>
  <c r="AI222" i="25"/>
  <c r="AH222" i="25"/>
  <c r="AF222" i="25"/>
  <c r="AE222" i="25"/>
  <c r="AC222" i="25"/>
  <c r="AB222" i="25"/>
  <c r="Z222" i="25"/>
  <c r="Y222" i="25"/>
  <c r="W222" i="25"/>
  <c r="V222" i="25"/>
  <c r="T222" i="25"/>
  <c r="S222" i="25"/>
  <c r="Q222" i="25"/>
  <c r="P222" i="25"/>
  <c r="BA221" i="25"/>
  <c r="AO221" i="25"/>
  <c r="AN221" i="25"/>
  <c r="AL221" i="25"/>
  <c r="AK221" i="25"/>
  <c r="AI221" i="25"/>
  <c r="AH221" i="25"/>
  <c r="AF221" i="25"/>
  <c r="AE221" i="25"/>
  <c r="AC221" i="25"/>
  <c r="AB221" i="25"/>
  <c r="Z221" i="25"/>
  <c r="Y221" i="25"/>
  <c r="W221" i="25"/>
  <c r="V221" i="25"/>
  <c r="T221" i="25"/>
  <c r="S221" i="25"/>
  <c r="Q221" i="25"/>
  <c r="P221" i="25"/>
  <c r="AO220" i="25"/>
  <c r="AN220" i="25"/>
  <c r="AL220" i="25"/>
  <c r="AK220" i="25"/>
  <c r="AI220" i="25"/>
  <c r="AH220" i="25"/>
  <c r="AF220" i="25"/>
  <c r="AE220" i="25"/>
  <c r="AC220" i="25"/>
  <c r="AB220" i="25"/>
  <c r="Z220" i="25"/>
  <c r="Y220" i="25"/>
  <c r="W220" i="25"/>
  <c r="V220" i="25"/>
  <c r="T220" i="25"/>
  <c r="S220" i="25"/>
  <c r="Q220" i="25"/>
  <c r="P220" i="25"/>
  <c r="BA219" i="25"/>
  <c r="AO219" i="25"/>
  <c r="AN219" i="25"/>
  <c r="AL219" i="25"/>
  <c r="AK219" i="25"/>
  <c r="AI219" i="25"/>
  <c r="AH219" i="25"/>
  <c r="AF219" i="25"/>
  <c r="AE219" i="25"/>
  <c r="AC219" i="25"/>
  <c r="AB219" i="25"/>
  <c r="Z219" i="25"/>
  <c r="Y219" i="25"/>
  <c r="W219" i="25"/>
  <c r="V219" i="25"/>
  <c r="T219" i="25"/>
  <c r="S219" i="25"/>
  <c r="Q219" i="25"/>
  <c r="P219" i="25"/>
  <c r="BA218" i="25"/>
  <c r="AO218" i="25"/>
  <c r="AN218" i="25"/>
  <c r="AL218" i="25"/>
  <c r="AK218" i="25"/>
  <c r="AI218" i="25"/>
  <c r="AH218" i="25"/>
  <c r="AF218" i="25"/>
  <c r="AE218" i="25"/>
  <c r="AC218" i="25"/>
  <c r="AB218" i="25"/>
  <c r="Z218" i="25"/>
  <c r="Y218" i="25"/>
  <c r="W218" i="25"/>
  <c r="V218" i="25"/>
  <c r="T218" i="25"/>
  <c r="S218" i="25"/>
  <c r="Q218" i="25"/>
  <c r="P218" i="25"/>
  <c r="AO217" i="25"/>
  <c r="AN217" i="25"/>
  <c r="AL217" i="25"/>
  <c r="AK217" i="25"/>
  <c r="AI217" i="25"/>
  <c r="AH217" i="25"/>
  <c r="AF217" i="25"/>
  <c r="AE217" i="25"/>
  <c r="AC217" i="25"/>
  <c r="AB217" i="25"/>
  <c r="Z217" i="25"/>
  <c r="Y217" i="25"/>
  <c r="W217" i="25"/>
  <c r="V217" i="25"/>
  <c r="T217" i="25"/>
  <c r="S217" i="25"/>
  <c r="Q217" i="25"/>
  <c r="P217" i="25"/>
  <c r="BA216" i="25"/>
  <c r="BA215" i="25" s="1"/>
  <c r="AO216" i="25"/>
  <c r="AN216" i="25"/>
  <c r="AL216" i="25"/>
  <c r="AK216" i="25"/>
  <c r="AI216" i="25"/>
  <c r="AH216" i="25"/>
  <c r="AF216" i="25"/>
  <c r="AE216" i="25"/>
  <c r="AC216" i="25"/>
  <c r="AB216" i="25"/>
  <c r="Z216" i="25"/>
  <c r="Y216" i="25"/>
  <c r="W216" i="25"/>
  <c r="V216" i="25"/>
  <c r="T216" i="25"/>
  <c r="S216" i="25"/>
  <c r="Q216" i="25"/>
  <c r="P216" i="25"/>
  <c r="AO215" i="25"/>
  <c r="AN215" i="25"/>
  <c r="AL215" i="25"/>
  <c r="AK215" i="25"/>
  <c r="AI215" i="25"/>
  <c r="AH215" i="25"/>
  <c r="AF215" i="25"/>
  <c r="AE215" i="25"/>
  <c r="AC215" i="25"/>
  <c r="AB215" i="25"/>
  <c r="Z215" i="25"/>
  <c r="Y215" i="25"/>
  <c r="W215" i="25"/>
  <c r="V215" i="25"/>
  <c r="T215" i="25"/>
  <c r="S215" i="25"/>
  <c r="Q215" i="25"/>
  <c r="P215" i="25"/>
  <c r="AO214" i="25"/>
  <c r="AN214" i="25"/>
  <c r="AL214" i="25"/>
  <c r="AK214" i="25"/>
  <c r="AI214" i="25"/>
  <c r="AH214" i="25"/>
  <c r="AF214" i="25"/>
  <c r="AE214" i="25"/>
  <c r="AC214" i="25"/>
  <c r="AB214" i="25"/>
  <c r="Z214" i="25"/>
  <c r="Y214" i="25"/>
  <c r="W214" i="25"/>
  <c r="V214" i="25"/>
  <c r="T214" i="25"/>
  <c r="S214" i="25"/>
  <c r="Q214" i="25"/>
  <c r="P214" i="25"/>
  <c r="BA213" i="25"/>
  <c r="AO213" i="25"/>
  <c r="AN213" i="25"/>
  <c r="AL213" i="25"/>
  <c r="AK213" i="25"/>
  <c r="AI213" i="25"/>
  <c r="AH213" i="25"/>
  <c r="AF213" i="25"/>
  <c r="AE213" i="25"/>
  <c r="AC213" i="25"/>
  <c r="AB213" i="25"/>
  <c r="Z213" i="25"/>
  <c r="Y213" i="25"/>
  <c r="W213" i="25"/>
  <c r="V213" i="25"/>
  <c r="T213" i="25"/>
  <c r="S213" i="25"/>
  <c r="Q213" i="25"/>
  <c r="P213" i="25"/>
  <c r="BA212" i="25"/>
  <c r="AO212" i="25"/>
  <c r="AN212" i="25"/>
  <c r="AL212" i="25"/>
  <c r="AK212" i="25"/>
  <c r="AI212" i="25"/>
  <c r="AH212" i="25"/>
  <c r="AF212" i="25"/>
  <c r="AE212" i="25"/>
  <c r="AC212" i="25"/>
  <c r="AB212" i="25"/>
  <c r="Z212" i="25"/>
  <c r="Y212" i="25"/>
  <c r="W212" i="25"/>
  <c r="V212" i="25"/>
  <c r="T212" i="25"/>
  <c r="S212" i="25"/>
  <c r="Q212" i="25"/>
  <c r="P212" i="25"/>
  <c r="BA211" i="25"/>
  <c r="AO211" i="25"/>
  <c r="AN211" i="25"/>
  <c r="AL211" i="25"/>
  <c r="AK211" i="25"/>
  <c r="AI211" i="25"/>
  <c r="AH211" i="25"/>
  <c r="AF211" i="25"/>
  <c r="AE211" i="25"/>
  <c r="AC211" i="25"/>
  <c r="AB211" i="25"/>
  <c r="Z211" i="25"/>
  <c r="Y211" i="25"/>
  <c r="W211" i="25"/>
  <c r="V211" i="25"/>
  <c r="T211" i="25"/>
  <c r="S211" i="25"/>
  <c r="Q211" i="25"/>
  <c r="P211" i="25"/>
  <c r="AO210" i="25"/>
  <c r="AN210" i="25"/>
  <c r="AL210" i="25"/>
  <c r="AK210" i="25"/>
  <c r="AI210" i="25"/>
  <c r="AH210" i="25"/>
  <c r="AF210" i="25"/>
  <c r="AE210" i="25"/>
  <c r="AC210" i="25"/>
  <c r="AB210" i="25"/>
  <c r="Z210" i="25"/>
  <c r="Y210" i="25"/>
  <c r="W210" i="25"/>
  <c r="V210" i="25"/>
  <c r="T210" i="25"/>
  <c r="S210" i="25"/>
  <c r="Q210" i="25"/>
  <c r="P210" i="25"/>
  <c r="BA209" i="25"/>
  <c r="AO209" i="25"/>
  <c r="AN209" i="25"/>
  <c r="AL209" i="25"/>
  <c r="AK209" i="25"/>
  <c r="AI209" i="25"/>
  <c r="AH209" i="25"/>
  <c r="AF209" i="25"/>
  <c r="AE209" i="25"/>
  <c r="AC209" i="25"/>
  <c r="AB209" i="25"/>
  <c r="Z209" i="25"/>
  <c r="Y209" i="25"/>
  <c r="W209" i="25"/>
  <c r="V209" i="25"/>
  <c r="T209" i="25"/>
  <c r="S209" i="25"/>
  <c r="Q209" i="25"/>
  <c r="P209" i="25"/>
  <c r="BA208" i="25"/>
  <c r="AO208" i="25"/>
  <c r="AN208" i="25"/>
  <c r="AL208" i="25"/>
  <c r="AK208" i="25"/>
  <c r="AI208" i="25"/>
  <c r="AH208" i="25"/>
  <c r="AF208" i="25"/>
  <c r="AE208" i="25"/>
  <c r="AC208" i="25"/>
  <c r="AB208" i="25"/>
  <c r="Z208" i="25"/>
  <c r="Y208" i="25"/>
  <c r="W208" i="25"/>
  <c r="V208" i="25"/>
  <c r="T208" i="25"/>
  <c r="S208" i="25"/>
  <c r="Q208" i="25"/>
  <c r="P208" i="25"/>
  <c r="AO207" i="25"/>
  <c r="AN207" i="25"/>
  <c r="AL207" i="25"/>
  <c r="AK207" i="25"/>
  <c r="AI207" i="25"/>
  <c r="AH207" i="25"/>
  <c r="AF207" i="25"/>
  <c r="AE207" i="25"/>
  <c r="AC207" i="25"/>
  <c r="AB207" i="25"/>
  <c r="Z207" i="25"/>
  <c r="Y207" i="25"/>
  <c r="W207" i="25"/>
  <c r="V207" i="25"/>
  <c r="T207" i="25"/>
  <c r="S207" i="25"/>
  <c r="Q207" i="25"/>
  <c r="P207" i="25"/>
  <c r="BA206" i="25"/>
  <c r="BA205" i="25" s="1"/>
  <c r="AO206" i="25"/>
  <c r="AN206" i="25"/>
  <c r="AL206" i="25"/>
  <c r="AK206" i="25"/>
  <c r="AI206" i="25"/>
  <c r="AH206" i="25"/>
  <c r="AF206" i="25"/>
  <c r="AE206" i="25"/>
  <c r="AC206" i="25"/>
  <c r="AB206" i="25"/>
  <c r="Z206" i="25"/>
  <c r="Y206" i="25"/>
  <c r="W206" i="25"/>
  <c r="V206" i="25"/>
  <c r="T206" i="25"/>
  <c r="S206" i="25"/>
  <c r="Q206" i="25"/>
  <c r="P206" i="25"/>
  <c r="AO205" i="25"/>
  <c r="AN205" i="25"/>
  <c r="AL205" i="25"/>
  <c r="AK205" i="25"/>
  <c r="AI205" i="25"/>
  <c r="AH205" i="25"/>
  <c r="AF205" i="25"/>
  <c r="AE205" i="25"/>
  <c r="AC205" i="25"/>
  <c r="AB205" i="25"/>
  <c r="Z205" i="25"/>
  <c r="Y205" i="25"/>
  <c r="W205" i="25"/>
  <c r="V205" i="25"/>
  <c r="T205" i="25"/>
  <c r="S205" i="25"/>
  <c r="Q205" i="25"/>
  <c r="P205" i="25"/>
  <c r="BA204" i="25"/>
  <c r="AO204" i="25"/>
  <c r="AN204" i="25"/>
  <c r="AL204" i="25"/>
  <c r="AK204" i="25"/>
  <c r="AI204" i="25"/>
  <c r="AH204" i="25"/>
  <c r="AF204" i="25"/>
  <c r="AE204" i="25"/>
  <c r="AC204" i="25"/>
  <c r="AB204" i="25"/>
  <c r="Z204" i="25"/>
  <c r="Y204" i="25"/>
  <c r="W204" i="25"/>
  <c r="V204" i="25"/>
  <c r="T204" i="25"/>
  <c r="S204" i="25"/>
  <c r="Q204" i="25"/>
  <c r="P204" i="25"/>
  <c r="BA203" i="25"/>
  <c r="AO203" i="25"/>
  <c r="AN203" i="25"/>
  <c r="AL203" i="25"/>
  <c r="AK203" i="25"/>
  <c r="AI203" i="25"/>
  <c r="AH203" i="25"/>
  <c r="AF203" i="25"/>
  <c r="AE203" i="25"/>
  <c r="AC203" i="25"/>
  <c r="AB203" i="25"/>
  <c r="Z203" i="25"/>
  <c r="Y203" i="25"/>
  <c r="W203" i="25"/>
  <c r="V203" i="25"/>
  <c r="T203" i="25"/>
  <c r="S203" i="25"/>
  <c r="Q203" i="25"/>
  <c r="P203" i="25"/>
  <c r="BA202" i="25"/>
  <c r="AO202" i="25"/>
  <c r="AN202" i="25"/>
  <c r="AL202" i="25"/>
  <c r="AK202" i="25"/>
  <c r="AI202" i="25"/>
  <c r="AH202" i="25"/>
  <c r="AF202" i="25"/>
  <c r="AE202" i="25"/>
  <c r="AC202" i="25"/>
  <c r="AB202" i="25"/>
  <c r="Z202" i="25"/>
  <c r="Y202" i="25"/>
  <c r="W202" i="25"/>
  <c r="V202" i="25"/>
  <c r="T202" i="25"/>
  <c r="S202" i="25"/>
  <c r="Q202" i="25"/>
  <c r="P202" i="25"/>
  <c r="AO201" i="25"/>
  <c r="AN201" i="25"/>
  <c r="AL201" i="25"/>
  <c r="AK201" i="25"/>
  <c r="AI201" i="25"/>
  <c r="AH201" i="25"/>
  <c r="AF201" i="25"/>
  <c r="AE201" i="25"/>
  <c r="AC201" i="25"/>
  <c r="AB201" i="25"/>
  <c r="Z201" i="25"/>
  <c r="Y201" i="25"/>
  <c r="W201" i="25"/>
  <c r="V201" i="25"/>
  <c r="T201" i="25"/>
  <c r="S201" i="25"/>
  <c r="Q201" i="25"/>
  <c r="P201" i="25"/>
  <c r="BA200" i="25"/>
  <c r="AO200" i="25"/>
  <c r="AN200" i="25"/>
  <c r="AL200" i="25"/>
  <c r="AK200" i="25"/>
  <c r="AI200" i="25"/>
  <c r="AH200" i="25"/>
  <c r="AF200" i="25"/>
  <c r="AE200" i="25"/>
  <c r="AC200" i="25"/>
  <c r="AB200" i="25"/>
  <c r="Z200" i="25"/>
  <c r="Y200" i="25"/>
  <c r="W200" i="25"/>
  <c r="V200" i="25"/>
  <c r="T200" i="25"/>
  <c r="S200" i="25"/>
  <c r="Q200" i="25"/>
  <c r="P200" i="25"/>
  <c r="AO199" i="25"/>
  <c r="AN199" i="25"/>
  <c r="AL199" i="25"/>
  <c r="AK199" i="25"/>
  <c r="AI199" i="25"/>
  <c r="AH199" i="25"/>
  <c r="AF199" i="25"/>
  <c r="AE199" i="25"/>
  <c r="AC199" i="25"/>
  <c r="AB199" i="25"/>
  <c r="Z199" i="25"/>
  <c r="Y199" i="25"/>
  <c r="W199" i="25"/>
  <c r="V199" i="25"/>
  <c r="T199" i="25"/>
  <c r="S199" i="25"/>
  <c r="Q199" i="25"/>
  <c r="P199" i="25"/>
  <c r="AO198" i="25"/>
  <c r="AN198" i="25"/>
  <c r="AL198" i="25"/>
  <c r="AK198" i="25"/>
  <c r="AI198" i="25"/>
  <c r="AH198" i="25"/>
  <c r="AF198" i="25"/>
  <c r="AE198" i="25"/>
  <c r="AC198" i="25"/>
  <c r="AB198" i="25"/>
  <c r="Z198" i="25"/>
  <c r="Y198" i="25"/>
  <c r="W198" i="25"/>
  <c r="V198" i="25"/>
  <c r="T198" i="25"/>
  <c r="S198" i="25"/>
  <c r="Q198" i="25"/>
  <c r="P198" i="25"/>
  <c r="BA197" i="25"/>
  <c r="AO197" i="25"/>
  <c r="AN197" i="25"/>
  <c r="AL197" i="25"/>
  <c r="AK197" i="25"/>
  <c r="AI197" i="25"/>
  <c r="AH197" i="25"/>
  <c r="AF197" i="25"/>
  <c r="AE197" i="25"/>
  <c r="AC197" i="25"/>
  <c r="AB197" i="25"/>
  <c r="Z197" i="25"/>
  <c r="Y197" i="25"/>
  <c r="W197" i="25"/>
  <c r="V197" i="25"/>
  <c r="T197" i="25"/>
  <c r="S197" i="25"/>
  <c r="Q197" i="25"/>
  <c r="P197" i="25"/>
  <c r="BA196" i="25"/>
  <c r="AO196" i="25"/>
  <c r="AN196" i="25"/>
  <c r="AL196" i="25"/>
  <c r="AK196" i="25"/>
  <c r="AI196" i="25"/>
  <c r="AH196" i="25"/>
  <c r="AF196" i="25"/>
  <c r="AE196" i="25"/>
  <c r="AC196" i="25"/>
  <c r="AB196" i="25"/>
  <c r="Z196" i="25"/>
  <c r="Y196" i="25"/>
  <c r="W196" i="25"/>
  <c r="V196" i="25"/>
  <c r="T196" i="25"/>
  <c r="S196" i="25"/>
  <c r="Q196" i="25"/>
  <c r="P196" i="25"/>
  <c r="AO195" i="25"/>
  <c r="AN195" i="25"/>
  <c r="AL195" i="25"/>
  <c r="AK195" i="25"/>
  <c r="AI195" i="25"/>
  <c r="AH195" i="25"/>
  <c r="AF195" i="25"/>
  <c r="AE195" i="25"/>
  <c r="AC195" i="25"/>
  <c r="AB195" i="25"/>
  <c r="Z195" i="25"/>
  <c r="Y195" i="25"/>
  <c r="W195" i="25"/>
  <c r="V195" i="25"/>
  <c r="T195" i="25"/>
  <c r="S195" i="25"/>
  <c r="Q195" i="25"/>
  <c r="P195" i="25"/>
  <c r="BA194" i="25"/>
  <c r="AO194" i="25"/>
  <c r="AN194" i="25"/>
  <c r="AL194" i="25"/>
  <c r="AK194" i="25"/>
  <c r="AI194" i="25"/>
  <c r="AH194" i="25"/>
  <c r="AF194" i="25"/>
  <c r="AE194" i="25"/>
  <c r="AC194" i="25"/>
  <c r="AB194" i="25"/>
  <c r="Z194" i="25"/>
  <c r="Y194" i="25"/>
  <c r="W194" i="25"/>
  <c r="V194" i="25"/>
  <c r="BA193" i="25"/>
  <c r="AO193" i="25"/>
  <c r="AN193" i="25"/>
  <c r="AL193" i="25"/>
  <c r="AK193" i="25"/>
  <c r="AI193" i="25"/>
  <c r="AH193" i="25"/>
  <c r="AF193" i="25"/>
  <c r="AE193" i="25"/>
  <c r="AC193" i="25"/>
  <c r="AB193" i="25"/>
  <c r="Z193" i="25"/>
  <c r="Y193" i="25"/>
  <c r="W193" i="25"/>
  <c r="V193" i="25"/>
  <c r="BA192" i="25"/>
  <c r="AO192" i="25"/>
  <c r="AN192" i="25"/>
  <c r="AL192" i="25"/>
  <c r="AK192" i="25"/>
  <c r="AI192" i="25"/>
  <c r="AH192" i="25"/>
  <c r="AF192" i="25"/>
  <c r="AE192" i="25"/>
  <c r="AC192" i="25"/>
  <c r="AB192" i="25"/>
  <c r="Z192" i="25"/>
  <c r="Y192" i="25"/>
  <c r="W192" i="25"/>
  <c r="V192" i="25"/>
  <c r="BA191" i="25"/>
  <c r="AO191" i="25"/>
  <c r="AN191" i="25"/>
  <c r="AL191" i="25"/>
  <c r="AK191" i="25"/>
  <c r="AI191" i="25"/>
  <c r="AH191" i="25"/>
  <c r="AF191" i="25"/>
  <c r="AE191" i="25"/>
  <c r="AC191" i="25"/>
  <c r="AB191" i="25"/>
  <c r="Z191" i="25"/>
  <c r="Y191" i="25"/>
  <c r="W191" i="25"/>
  <c r="V191" i="25"/>
  <c r="T191" i="25"/>
  <c r="S191" i="25"/>
  <c r="Q191" i="25"/>
  <c r="P191" i="25"/>
  <c r="BA190" i="25"/>
  <c r="AO190" i="25"/>
  <c r="AN190" i="25"/>
  <c r="AL190" i="25"/>
  <c r="AK190" i="25"/>
  <c r="AI190" i="25"/>
  <c r="AH190" i="25"/>
  <c r="AF190" i="25"/>
  <c r="AE190" i="25"/>
  <c r="AC190" i="25"/>
  <c r="AB190" i="25"/>
  <c r="Z190" i="25"/>
  <c r="Y190" i="25"/>
  <c r="W190" i="25"/>
  <c r="V190" i="25"/>
  <c r="T190" i="25"/>
  <c r="S190" i="25"/>
  <c r="Q190" i="25"/>
  <c r="P190" i="25"/>
  <c r="BA189" i="25"/>
  <c r="AO189" i="25"/>
  <c r="AN189" i="25"/>
  <c r="AL189" i="25"/>
  <c r="AK189" i="25"/>
  <c r="AI189" i="25"/>
  <c r="AH189" i="25"/>
  <c r="AF189" i="25"/>
  <c r="AE189" i="25"/>
  <c r="AC189" i="25"/>
  <c r="AB189" i="25"/>
  <c r="Z189" i="25"/>
  <c r="Y189" i="25"/>
  <c r="W189" i="25"/>
  <c r="V189" i="25"/>
  <c r="T189" i="25"/>
  <c r="S189" i="25"/>
  <c r="Q189" i="25"/>
  <c r="P189" i="25"/>
  <c r="BA188" i="25"/>
  <c r="AO188" i="25"/>
  <c r="AN188" i="25"/>
  <c r="AL188" i="25"/>
  <c r="AK188" i="25"/>
  <c r="AI188" i="25"/>
  <c r="AH188" i="25"/>
  <c r="AF188" i="25"/>
  <c r="AE188" i="25"/>
  <c r="AC188" i="25"/>
  <c r="AB188" i="25"/>
  <c r="Z188" i="25"/>
  <c r="Y188" i="25"/>
  <c r="W188" i="25"/>
  <c r="V188" i="25"/>
  <c r="T188" i="25"/>
  <c r="S188" i="25"/>
  <c r="Q188" i="25"/>
  <c r="P188" i="25"/>
  <c r="BA187" i="25"/>
  <c r="AO187" i="25"/>
  <c r="AN187" i="25"/>
  <c r="AL187" i="25"/>
  <c r="AK187" i="25"/>
  <c r="AI187" i="25"/>
  <c r="AH187" i="25"/>
  <c r="AF187" i="25"/>
  <c r="AE187" i="25"/>
  <c r="AC187" i="25"/>
  <c r="AB187" i="25"/>
  <c r="Z187" i="25"/>
  <c r="Y187" i="25"/>
  <c r="W187" i="25"/>
  <c r="V187" i="25"/>
  <c r="T187" i="25"/>
  <c r="S187" i="25"/>
  <c r="Q187" i="25"/>
  <c r="P187" i="25"/>
  <c r="BA186" i="25"/>
  <c r="AO186" i="25"/>
  <c r="AN186" i="25"/>
  <c r="AL186" i="25"/>
  <c r="AK186" i="25"/>
  <c r="AI186" i="25"/>
  <c r="AH186" i="25"/>
  <c r="AF186" i="25"/>
  <c r="AE186" i="25"/>
  <c r="AC186" i="25"/>
  <c r="AB186" i="25"/>
  <c r="Z186" i="25"/>
  <c r="Y186" i="25"/>
  <c r="W186" i="25"/>
  <c r="V186" i="25"/>
  <c r="T186" i="25"/>
  <c r="S186" i="25"/>
  <c r="Q186" i="25"/>
  <c r="P186" i="25"/>
  <c r="AO185" i="25"/>
  <c r="AN185" i="25"/>
  <c r="AL185" i="25"/>
  <c r="AK185" i="25"/>
  <c r="AI185" i="25"/>
  <c r="AH185" i="25"/>
  <c r="AF185" i="25"/>
  <c r="AE185" i="25"/>
  <c r="AC185" i="25"/>
  <c r="AB185" i="25"/>
  <c r="Z185" i="25"/>
  <c r="Y185" i="25"/>
  <c r="W185" i="25"/>
  <c r="V185" i="25"/>
  <c r="T185" i="25"/>
  <c r="S185" i="25"/>
  <c r="Q185" i="25"/>
  <c r="P185" i="25"/>
  <c r="BA184" i="25"/>
  <c r="AO184" i="25"/>
  <c r="AN184" i="25"/>
  <c r="AL184" i="25"/>
  <c r="AK184" i="25"/>
  <c r="AI184" i="25"/>
  <c r="AH184" i="25"/>
  <c r="AF184" i="25"/>
  <c r="AE184" i="25"/>
  <c r="AC184" i="25"/>
  <c r="AB184" i="25"/>
  <c r="Z184" i="25"/>
  <c r="Y184" i="25"/>
  <c r="W184" i="25"/>
  <c r="V184" i="25"/>
  <c r="T184" i="25"/>
  <c r="S184" i="25"/>
  <c r="Q184" i="25"/>
  <c r="P184" i="25"/>
  <c r="BA183" i="25"/>
  <c r="AO183" i="25"/>
  <c r="AN183" i="25"/>
  <c r="AL183" i="25"/>
  <c r="AK183" i="25"/>
  <c r="AI183" i="25"/>
  <c r="AH183" i="25"/>
  <c r="AF183" i="25"/>
  <c r="AE183" i="25"/>
  <c r="AC183" i="25"/>
  <c r="AB183" i="25"/>
  <c r="Z183" i="25"/>
  <c r="Y183" i="25"/>
  <c r="W183" i="25"/>
  <c r="V183" i="25"/>
  <c r="T183" i="25"/>
  <c r="S183" i="25"/>
  <c r="Q183" i="25"/>
  <c r="P183" i="25"/>
  <c r="BA182" i="25"/>
  <c r="AO182" i="25"/>
  <c r="AN182" i="25"/>
  <c r="AL182" i="25"/>
  <c r="AK182" i="25"/>
  <c r="AI182" i="25"/>
  <c r="AH182" i="25"/>
  <c r="AF182" i="25"/>
  <c r="AE182" i="25"/>
  <c r="AC182" i="25"/>
  <c r="AB182" i="25"/>
  <c r="Z182" i="25"/>
  <c r="Y182" i="25"/>
  <c r="W182" i="25"/>
  <c r="V182" i="25"/>
  <c r="T182" i="25"/>
  <c r="S182" i="25"/>
  <c r="Q182" i="25"/>
  <c r="P182" i="25"/>
  <c r="BA181" i="25"/>
  <c r="AO181" i="25"/>
  <c r="AN181" i="25"/>
  <c r="AL181" i="25"/>
  <c r="AK181" i="25"/>
  <c r="AI181" i="25"/>
  <c r="AH181" i="25"/>
  <c r="AF181" i="25"/>
  <c r="AE181" i="25"/>
  <c r="AC181" i="25"/>
  <c r="AB181" i="25"/>
  <c r="Z181" i="25"/>
  <c r="Y181" i="25"/>
  <c r="W181" i="25"/>
  <c r="V181" i="25"/>
  <c r="T181" i="25"/>
  <c r="S181" i="25"/>
  <c r="Q181" i="25"/>
  <c r="P181" i="25"/>
  <c r="BA180" i="25"/>
  <c r="BA179" i="25" s="1"/>
  <c r="AO180" i="25"/>
  <c r="AN180" i="25"/>
  <c r="AL180" i="25"/>
  <c r="AK180" i="25"/>
  <c r="AI180" i="25"/>
  <c r="AH180" i="25"/>
  <c r="AF180" i="25"/>
  <c r="AE180" i="25"/>
  <c r="AC180" i="25"/>
  <c r="AB180" i="25"/>
  <c r="Z180" i="25"/>
  <c r="Y180" i="25"/>
  <c r="W180" i="25"/>
  <c r="V180" i="25"/>
  <c r="T180" i="25"/>
  <c r="S180" i="25"/>
  <c r="Q180" i="25"/>
  <c r="P180" i="25"/>
  <c r="AO179" i="25"/>
  <c r="AN179" i="25"/>
  <c r="AL179" i="25"/>
  <c r="AK179" i="25"/>
  <c r="AI179" i="25"/>
  <c r="AH179" i="25"/>
  <c r="AF179" i="25"/>
  <c r="AE179" i="25"/>
  <c r="AC179" i="25"/>
  <c r="AB179" i="25"/>
  <c r="Z179" i="25"/>
  <c r="Y179" i="25"/>
  <c r="W179" i="25"/>
  <c r="V179" i="25"/>
  <c r="T179" i="25"/>
  <c r="S179" i="25"/>
  <c r="Q179" i="25"/>
  <c r="P179" i="25"/>
  <c r="BA178" i="25"/>
  <c r="AO178" i="25"/>
  <c r="AN178" i="25"/>
  <c r="AL178" i="25"/>
  <c r="AK178" i="25"/>
  <c r="AI178" i="25"/>
  <c r="AH178" i="25"/>
  <c r="AF178" i="25"/>
  <c r="AE178" i="25"/>
  <c r="AC178" i="25"/>
  <c r="AB178" i="25"/>
  <c r="Z178" i="25"/>
  <c r="Y178" i="25"/>
  <c r="W178" i="25"/>
  <c r="V178" i="25"/>
  <c r="T178" i="25"/>
  <c r="S178" i="25"/>
  <c r="Q178" i="25"/>
  <c r="P178" i="25"/>
  <c r="BA177" i="25"/>
  <c r="AO177" i="25"/>
  <c r="AN177" i="25"/>
  <c r="AL177" i="25"/>
  <c r="AK177" i="25"/>
  <c r="AI177" i="25"/>
  <c r="AH177" i="25"/>
  <c r="AF177" i="25"/>
  <c r="AE177" i="25"/>
  <c r="AC177" i="25"/>
  <c r="AB177" i="25"/>
  <c r="Z177" i="25"/>
  <c r="Y177" i="25"/>
  <c r="W177" i="25"/>
  <c r="V177" i="25"/>
  <c r="T177" i="25"/>
  <c r="S177" i="25"/>
  <c r="Q177" i="25"/>
  <c r="P177" i="25"/>
  <c r="BA176" i="25"/>
  <c r="AO176" i="25"/>
  <c r="AN176" i="25"/>
  <c r="AL176" i="25"/>
  <c r="AK176" i="25"/>
  <c r="AI176" i="25"/>
  <c r="AH176" i="25"/>
  <c r="AF176" i="25"/>
  <c r="AE176" i="25"/>
  <c r="AC176" i="25"/>
  <c r="AB176" i="25"/>
  <c r="Z176" i="25"/>
  <c r="Y176" i="25"/>
  <c r="W176" i="25"/>
  <c r="V176" i="25"/>
  <c r="T176" i="25"/>
  <c r="S176" i="25"/>
  <c r="Q176" i="25"/>
  <c r="P176" i="25"/>
  <c r="AO175" i="25"/>
  <c r="AN175" i="25"/>
  <c r="AL175" i="25"/>
  <c r="AK175" i="25"/>
  <c r="AI175" i="25"/>
  <c r="AH175" i="25"/>
  <c r="AF175" i="25"/>
  <c r="AE175" i="25"/>
  <c r="AC175" i="25"/>
  <c r="AB175" i="25"/>
  <c r="Z175" i="25"/>
  <c r="Y175" i="25"/>
  <c r="W175" i="25"/>
  <c r="V175" i="25"/>
  <c r="T175" i="25"/>
  <c r="S175" i="25"/>
  <c r="Q175" i="25"/>
  <c r="P175" i="25"/>
  <c r="BA174" i="25"/>
  <c r="AO174" i="25"/>
  <c r="AN174" i="25"/>
  <c r="AL174" i="25"/>
  <c r="AK174" i="25"/>
  <c r="AI174" i="25"/>
  <c r="AH174" i="25"/>
  <c r="AF174" i="25"/>
  <c r="AE174" i="25"/>
  <c r="AC174" i="25"/>
  <c r="AB174" i="25"/>
  <c r="Z174" i="25"/>
  <c r="Y174" i="25"/>
  <c r="W174" i="25"/>
  <c r="V174" i="25"/>
  <c r="T174" i="25"/>
  <c r="S174" i="25"/>
  <c r="Q174" i="25"/>
  <c r="P174" i="25"/>
  <c r="BA173" i="25"/>
  <c r="AO173" i="25"/>
  <c r="AN173" i="25"/>
  <c r="AL173" i="25"/>
  <c r="AK173" i="25"/>
  <c r="AI173" i="25"/>
  <c r="AH173" i="25"/>
  <c r="AF173" i="25"/>
  <c r="AE173" i="25"/>
  <c r="AC173" i="25"/>
  <c r="AB173" i="25"/>
  <c r="Z173" i="25"/>
  <c r="Y173" i="25"/>
  <c r="W173" i="25"/>
  <c r="V173" i="25"/>
  <c r="T173" i="25"/>
  <c r="S173" i="25"/>
  <c r="Q173" i="25"/>
  <c r="P173" i="25"/>
  <c r="AO172" i="25"/>
  <c r="AN172" i="25"/>
  <c r="AL172" i="25"/>
  <c r="AK172" i="25"/>
  <c r="AI172" i="25"/>
  <c r="AH172" i="25"/>
  <c r="AF172" i="25"/>
  <c r="AE172" i="25"/>
  <c r="AC172" i="25"/>
  <c r="AB172" i="25"/>
  <c r="Z172" i="25"/>
  <c r="Y172" i="25"/>
  <c r="W172" i="25"/>
  <c r="V172" i="25"/>
  <c r="T172" i="25"/>
  <c r="S172" i="25"/>
  <c r="Q172" i="25"/>
  <c r="P172" i="25"/>
  <c r="BA171" i="25"/>
  <c r="AO171" i="25"/>
  <c r="AN171" i="25"/>
  <c r="AL171" i="25"/>
  <c r="AK171" i="25"/>
  <c r="AI171" i="25"/>
  <c r="AH171" i="25"/>
  <c r="AF171" i="25"/>
  <c r="AE171" i="25"/>
  <c r="AC171" i="25"/>
  <c r="AB171" i="25"/>
  <c r="Z171" i="25"/>
  <c r="Y171" i="25"/>
  <c r="W171" i="25"/>
  <c r="V171" i="25"/>
  <c r="T171" i="25"/>
  <c r="S171" i="25"/>
  <c r="Q171" i="25"/>
  <c r="P171" i="25"/>
  <c r="BA170" i="25"/>
  <c r="AO170" i="25"/>
  <c r="AN170" i="25"/>
  <c r="AL170" i="25"/>
  <c r="AK170" i="25"/>
  <c r="AI170" i="25"/>
  <c r="AH170" i="25"/>
  <c r="AF170" i="25"/>
  <c r="AE170" i="25"/>
  <c r="AC170" i="25"/>
  <c r="AB170" i="25"/>
  <c r="Z170" i="25"/>
  <c r="Y170" i="25"/>
  <c r="W170" i="25"/>
  <c r="V170" i="25"/>
  <c r="T170" i="25"/>
  <c r="S170" i="25"/>
  <c r="Q170" i="25"/>
  <c r="P170" i="25"/>
  <c r="BA169" i="25"/>
  <c r="AO169" i="25"/>
  <c r="AN169" i="25"/>
  <c r="AL169" i="25"/>
  <c r="AK169" i="25"/>
  <c r="AI169" i="25"/>
  <c r="AH169" i="25"/>
  <c r="AF169" i="25"/>
  <c r="AE169" i="25"/>
  <c r="AC169" i="25"/>
  <c r="AB169" i="25"/>
  <c r="Z169" i="25"/>
  <c r="Y169" i="25"/>
  <c r="W169" i="25"/>
  <c r="V169" i="25"/>
  <c r="T169" i="25"/>
  <c r="S169" i="25"/>
  <c r="Q169" i="25"/>
  <c r="P169" i="25"/>
  <c r="BA168" i="25"/>
  <c r="AO168" i="25"/>
  <c r="AN168" i="25"/>
  <c r="AL168" i="25"/>
  <c r="AK168" i="25"/>
  <c r="AI168" i="25"/>
  <c r="AH168" i="25"/>
  <c r="AF168" i="25"/>
  <c r="AE168" i="25"/>
  <c r="AC168" i="25"/>
  <c r="AB168" i="25"/>
  <c r="Z168" i="25"/>
  <c r="Y168" i="25"/>
  <c r="W168" i="25"/>
  <c r="V168" i="25"/>
  <c r="T168" i="25"/>
  <c r="S168" i="25"/>
  <c r="Q168" i="25"/>
  <c r="P168" i="25"/>
  <c r="AO167" i="25"/>
  <c r="AN167" i="25"/>
  <c r="AL167" i="25"/>
  <c r="AK167" i="25"/>
  <c r="AI167" i="25"/>
  <c r="AH167" i="25"/>
  <c r="AF167" i="25"/>
  <c r="AE167" i="25"/>
  <c r="AC167" i="25"/>
  <c r="AB167" i="25"/>
  <c r="Z167" i="25"/>
  <c r="Y167" i="25"/>
  <c r="W167" i="25"/>
  <c r="V167" i="25"/>
  <c r="T167" i="25"/>
  <c r="S167" i="25"/>
  <c r="Q167" i="25"/>
  <c r="P167" i="25"/>
  <c r="BA166" i="25"/>
  <c r="AO166" i="25"/>
  <c r="AN166" i="25"/>
  <c r="AL166" i="25"/>
  <c r="AK166" i="25"/>
  <c r="AI166" i="25"/>
  <c r="AH166" i="25"/>
  <c r="AF166" i="25"/>
  <c r="AE166" i="25"/>
  <c r="AC166" i="25"/>
  <c r="AB166" i="25"/>
  <c r="Z166" i="25"/>
  <c r="Y166" i="25"/>
  <c r="W166" i="25"/>
  <c r="V166" i="25"/>
  <c r="T166" i="25"/>
  <c r="S166" i="25"/>
  <c r="Q166" i="25"/>
  <c r="P166" i="25"/>
  <c r="BA165" i="25"/>
  <c r="AO165" i="25"/>
  <c r="AN165" i="25"/>
  <c r="AL165" i="25"/>
  <c r="AK165" i="25"/>
  <c r="AI165" i="25"/>
  <c r="AH165" i="25"/>
  <c r="AF165" i="25"/>
  <c r="AE165" i="25"/>
  <c r="AC165" i="25"/>
  <c r="AB165" i="25"/>
  <c r="Z165" i="25"/>
  <c r="Y165" i="25"/>
  <c r="W165" i="25"/>
  <c r="V165" i="25"/>
  <c r="T165" i="25"/>
  <c r="S165" i="25"/>
  <c r="Q165" i="25"/>
  <c r="P165" i="25"/>
  <c r="BA164" i="25"/>
  <c r="AO164" i="25"/>
  <c r="AN164" i="25"/>
  <c r="AL164" i="25"/>
  <c r="AK164" i="25"/>
  <c r="AI164" i="25"/>
  <c r="AH164" i="25"/>
  <c r="AF164" i="25"/>
  <c r="AE164" i="25"/>
  <c r="AC164" i="25"/>
  <c r="AB164" i="25"/>
  <c r="Z164" i="25"/>
  <c r="Y164" i="25"/>
  <c r="W164" i="25"/>
  <c r="V164" i="25"/>
  <c r="T164" i="25"/>
  <c r="S164" i="25"/>
  <c r="Q164" i="25"/>
  <c r="P164" i="25"/>
  <c r="AO163" i="25"/>
  <c r="AN163" i="25"/>
  <c r="AL163" i="25"/>
  <c r="AK163" i="25"/>
  <c r="AI163" i="25"/>
  <c r="AH163" i="25"/>
  <c r="AF163" i="25"/>
  <c r="AE163" i="25"/>
  <c r="AC163" i="25"/>
  <c r="AB163" i="25"/>
  <c r="Z163" i="25"/>
  <c r="Y163" i="25"/>
  <c r="W163" i="25"/>
  <c r="V163" i="25"/>
  <c r="T163" i="25"/>
  <c r="S163" i="25"/>
  <c r="Q163" i="25"/>
  <c r="P163" i="25"/>
  <c r="AO162" i="25"/>
  <c r="AN162" i="25"/>
  <c r="AL162" i="25"/>
  <c r="AK162" i="25"/>
  <c r="AI162" i="25"/>
  <c r="AH162" i="25"/>
  <c r="AF162" i="25"/>
  <c r="AE162" i="25"/>
  <c r="AC162" i="25"/>
  <c r="AB162" i="25"/>
  <c r="Z162" i="25"/>
  <c r="Y162" i="25"/>
  <c r="W162" i="25"/>
  <c r="V162" i="25"/>
  <c r="T162" i="25"/>
  <c r="S162" i="25"/>
  <c r="Q162" i="25"/>
  <c r="P162" i="25"/>
  <c r="BA161" i="25"/>
  <c r="AO161" i="25"/>
  <c r="AN161" i="25"/>
  <c r="AL161" i="25"/>
  <c r="AK161" i="25"/>
  <c r="AI161" i="25"/>
  <c r="AH161" i="25"/>
  <c r="AF161" i="25"/>
  <c r="AE161" i="25"/>
  <c r="AC161" i="25"/>
  <c r="AB161" i="25"/>
  <c r="Z161" i="25"/>
  <c r="Y161" i="25"/>
  <c r="W161" i="25"/>
  <c r="V161" i="25"/>
  <c r="T161" i="25"/>
  <c r="S161" i="25"/>
  <c r="Q161" i="25"/>
  <c r="P161" i="25"/>
  <c r="BA160" i="25"/>
  <c r="AO160" i="25"/>
  <c r="AN160" i="25"/>
  <c r="AL160" i="25"/>
  <c r="AK160" i="25"/>
  <c r="AI160" i="25"/>
  <c r="AH160" i="25"/>
  <c r="AF160" i="25"/>
  <c r="AE160" i="25"/>
  <c r="AC160" i="25"/>
  <c r="AB160" i="25"/>
  <c r="Z160" i="25"/>
  <c r="Y160" i="25"/>
  <c r="W160" i="25"/>
  <c r="V160" i="25"/>
  <c r="T160" i="25"/>
  <c r="S160" i="25"/>
  <c r="Q160" i="25"/>
  <c r="P160" i="25"/>
  <c r="BA159" i="25"/>
  <c r="AO159" i="25"/>
  <c r="AN159" i="25"/>
  <c r="AL159" i="25"/>
  <c r="AK159" i="25"/>
  <c r="AI159" i="25"/>
  <c r="AH159" i="25"/>
  <c r="AF159" i="25"/>
  <c r="AE159" i="25"/>
  <c r="AC159" i="25"/>
  <c r="AB159" i="25"/>
  <c r="Z159" i="25"/>
  <c r="Y159" i="25"/>
  <c r="W159" i="25"/>
  <c r="V159" i="25"/>
  <c r="T159" i="25"/>
  <c r="S159" i="25"/>
  <c r="Q159" i="25"/>
  <c r="P159" i="25"/>
  <c r="BA158" i="25"/>
  <c r="AO158" i="25"/>
  <c r="AN158" i="25"/>
  <c r="AL158" i="25"/>
  <c r="AK158" i="25"/>
  <c r="AI158" i="25"/>
  <c r="AH158" i="25"/>
  <c r="AF158" i="25"/>
  <c r="AE158" i="25"/>
  <c r="AC158" i="25"/>
  <c r="AB158" i="25"/>
  <c r="Z158" i="25"/>
  <c r="Y158" i="25"/>
  <c r="W158" i="25"/>
  <c r="V158" i="25"/>
  <c r="T158" i="25"/>
  <c r="S158" i="25"/>
  <c r="Q158" i="25"/>
  <c r="P158" i="25"/>
  <c r="AO157" i="25"/>
  <c r="AN157" i="25"/>
  <c r="AL157" i="25"/>
  <c r="AK157" i="25"/>
  <c r="AI157" i="25"/>
  <c r="AH157" i="25"/>
  <c r="AF157" i="25"/>
  <c r="AE157" i="25"/>
  <c r="AC157" i="25"/>
  <c r="AB157" i="25"/>
  <c r="Z157" i="25"/>
  <c r="Y157" i="25"/>
  <c r="W157" i="25"/>
  <c r="V157" i="25"/>
  <c r="T157" i="25"/>
  <c r="S157" i="25"/>
  <c r="Q157" i="25"/>
  <c r="P157" i="25"/>
  <c r="BA156" i="25"/>
  <c r="AO156" i="25"/>
  <c r="AN156" i="25"/>
  <c r="AL156" i="25"/>
  <c r="AK156" i="25"/>
  <c r="AI156" i="25"/>
  <c r="AH156" i="25"/>
  <c r="AF156" i="25"/>
  <c r="AE156" i="25"/>
  <c r="AC156" i="25"/>
  <c r="AB156" i="25"/>
  <c r="Z156" i="25"/>
  <c r="Y156" i="25"/>
  <c r="W156" i="25"/>
  <c r="V156" i="25"/>
  <c r="T156" i="25"/>
  <c r="S156" i="25"/>
  <c r="Q156" i="25"/>
  <c r="P156" i="25"/>
  <c r="BA155" i="25"/>
  <c r="AO155" i="25"/>
  <c r="AN155" i="25"/>
  <c r="AL155" i="25"/>
  <c r="AK155" i="25"/>
  <c r="AI155" i="25"/>
  <c r="AH155" i="25"/>
  <c r="AF155" i="25"/>
  <c r="AE155" i="25"/>
  <c r="AC155" i="25"/>
  <c r="AB155" i="25"/>
  <c r="Z155" i="25"/>
  <c r="Y155" i="25"/>
  <c r="W155" i="25"/>
  <c r="V155" i="25"/>
  <c r="T155" i="25"/>
  <c r="S155" i="25"/>
  <c r="Q155" i="25"/>
  <c r="P155" i="25"/>
  <c r="BA154" i="25"/>
  <c r="AO154" i="25"/>
  <c r="AN154" i="25"/>
  <c r="AL154" i="25"/>
  <c r="AK154" i="25"/>
  <c r="AI154" i="25"/>
  <c r="AH154" i="25"/>
  <c r="AF154" i="25"/>
  <c r="AE154" i="25"/>
  <c r="AC154" i="25"/>
  <c r="AB154" i="25"/>
  <c r="Z154" i="25"/>
  <c r="Y154" i="25"/>
  <c r="W154" i="25"/>
  <c r="V154" i="25"/>
  <c r="T154" i="25"/>
  <c r="S154" i="25"/>
  <c r="Q154" i="25"/>
  <c r="P154" i="25"/>
  <c r="BA153" i="25"/>
  <c r="AO153" i="25"/>
  <c r="AN153" i="25"/>
  <c r="AL153" i="25"/>
  <c r="AK153" i="25"/>
  <c r="AI153" i="25"/>
  <c r="AH153" i="25"/>
  <c r="AF153" i="25"/>
  <c r="AE153" i="25"/>
  <c r="AC153" i="25"/>
  <c r="AB153" i="25"/>
  <c r="Z153" i="25"/>
  <c r="Y153" i="25"/>
  <c r="W153" i="25"/>
  <c r="V153" i="25"/>
  <c r="T153" i="25"/>
  <c r="S153" i="25"/>
  <c r="Q153" i="25"/>
  <c r="P153" i="25"/>
  <c r="BA152" i="25"/>
  <c r="AO152" i="25"/>
  <c r="AN152" i="25"/>
  <c r="AL152" i="25"/>
  <c r="AK152" i="25"/>
  <c r="AI152" i="25"/>
  <c r="AH152" i="25"/>
  <c r="AF152" i="25"/>
  <c r="AE152" i="25"/>
  <c r="AC152" i="25"/>
  <c r="AB152" i="25"/>
  <c r="Z152" i="25"/>
  <c r="Y152" i="25"/>
  <c r="W152" i="25"/>
  <c r="V152" i="25"/>
  <c r="T152" i="25"/>
  <c r="S152" i="25"/>
  <c r="Q152" i="25"/>
  <c r="P152" i="25"/>
  <c r="BA151" i="25"/>
  <c r="AO151" i="25"/>
  <c r="AN151" i="25"/>
  <c r="AL151" i="25"/>
  <c r="AK151" i="25"/>
  <c r="AI151" i="25"/>
  <c r="AH151" i="25"/>
  <c r="AF151" i="25"/>
  <c r="AE151" i="25"/>
  <c r="AC151" i="25"/>
  <c r="AB151" i="25"/>
  <c r="Z151" i="25"/>
  <c r="Y151" i="25"/>
  <c r="W151" i="25"/>
  <c r="V151" i="25"/>
  <c r="T151" i="25"/>
  <c r="S151" i="25"/>
  <c r="Q151" i="25"/>
  <c r="P151" i="25"/>
  <c r="BA150" i="25"/>
  <c r="AO150" i="25"/>
  <c r="AN150" i="25"/>
  <c r="AL150" i="25"/>
  <c r="AK150" i="25"/>
  <c r="AI150" i="25"/>
  <c r="AH150" i="25"/>
  <c r="AF150" i="25"/>
  <c r="AE150" i="25"/>
  <c r="AC150" i="25"/>
  <c r="AB150" i="25"/>
  <c r="Z150" i="25"/>
  <c r="Y150" i="25"/>
  <c r="W150" i="25"/>
  <c r="V150" i="25"/>
  <c r="T150" i="25"/>
  <c r="S150" i="25"/>
  <c r="Q150" i="25"/>
  <c r="P150" i="25"/>
  <c r="BA149" i="25"/>
  <c r="AO149" i="25"/>
  <c r="AN149" i="25"/>
  <c r="AL149" i="25"/>
  <c r="AK149" i="25"/>
  <c r="AI149" i="25"/>
  <c r="AH149" i="25"/>
  <c r="AF149" i="25"/>
  <c r="AE149" i="25"/>
  <c r="AC149" i="25"/>
  <c r="AB149" i="25"/>
  <c r="Z149" i="25"/>
  <c r="Y149" i="25"/>
  <c r="W149" i="25"/>
  <c r="V149" i="25"/>
  <c r="T149" i="25"/>
  <c r="S149" i="25"/>
  <c r="Q149" i="25"/>
  <c r="P149" i="25"/>
  <c r="BA148" i="25"/>
  <c r="AO148" i="25"/>
  <c r="AN148" i="25"/>
  <c r="AL148" i="25"/>
  <c r="AK148" i="25"/>
  <c r="AI148" i="25"/>
  <c r="AH148" i="25"/>
  <c r="AF148" i="25"/>
  <c r="AE148" i="25"/>
  <c r="AC148" i="25"/>
  <c r="AB148" i="25"/>
  <c r="Z148" i="25"/>
  <c r="Y148" i="25"/>
  <c r="W148" i="25"/>
  <c r="V148" i="25"/>
  <c r="T148" i="25"/>
  <c r="S148" i="25"/>
  <c r="Q148" i="25"/>
  <c r="P148" i="25"/>
  <c r="BA147" i="25"/>
  <c r="AO147" i="25"/>
  <c r="AN147" i="25"/>
  <c r="AL147" i="25"/>
  <c r="AK147" i="25"/>
  <c r="AI147" i="25"/>
  <c r="AH147" i="25"/>
  <c r="AF147" i="25"/>
  <c r="AE147" i="25"/>
  <c r="AC147" i="25"/>
  <c r="AB147" i="25"/>
  <c r="Z147" i="25"/>
  <c r="Y147" i="25"/>
  <c r="W147" i="25"/>
  <c r="V147" i="25"/>
  <c r="T147" i="25"/>
  <c r="S147" i="25"/>
  <c r="Q147" i="25"/>
  <c r="P147" i="25"/>
  <c r="BA146" i="25"/>
  <c r="AO146" i="25"/>
  <c r="AN146" i="25"/>
  <c r="AL146" i="25"/>
  <c r="AK146" i="25"/>
  <c r="AI146" i="25"/>
  <c r="AH146" i="25"/>
  <c r="AF146" i="25"/>
  <c r="AE146" i="25"/>
  <c r="AC146" i="25"/>
  <c r="AB146" i="25"/>
  <c r="Z146" i="25"/>
  <c r="Y146" i="25"/>
  <c r="W146" i="25"/>
  <c r="V146" i="25"/>
  <c r="T146" i="25"/>
  <c r="S146" i="25"/>
  <c r="Q146" i="25"/>
  <c r="P146" i="25"/>
  <c r="BA145" i="25"/>
  <c r="AO145" i="25"/>
  <c r="AN145" i="25"/>
  <c r="AL145" i="25"/>
  <c r="AK145" i="25"/>
  <c r="AI145" i="25"/>
  <c r="AH145" i="25"/>
  <c r="AF145" i="25"/>
  <c r="AE145" i="25"/>
  <c r="AC145" i="25"/>
  <c r="AB145" i="25"/>
  <c r="Z145" i="25"/>
  <c r="Y145" i="25"/>
  <c r="W145" i="25"/>
  <c r="V145" i="25"/>
  <c r="T145" i="25"/>
  <c r="S145" i="25"/>
  <c r="Q145" i="25"/>
  <c r="P145" i="25"/>
  <c r="BA144" i="25"/>
  <c r="AO144" i="25"/>
  <c r="AN144" i="25"/>
  <c r="AL144" i="25"/>
  <c r="AK144" i="25"/>
  <c r="AI144" i="25"/>
  <c r="AH144" i="25"/>
  <c r="AF144" i="25"/>
  <c r="AE144" i="25"/>
  <c r="AC144" i="25"/>
  <c r="AB144" i="25"/>
  <c r="Z144" i="25"/>
  <c r="Y144" i="25"/>
  <c r="W144" i="25"/>
  <c r="V144" i="25"/>
  <c r="T144" i="25"/>
  <c r="S144" i="25"/>
  <c r="Q144" i="25"/>
  <c r="P144" i="25"/>
  <c r="BA143" i="25"/>
  <c r="AO143" i="25"/>
  <c r="AN143" i="25"/>
  <c r="AL143" i="25"/>
  <c r="AK143" i="25"/>
  <c r="AI143" i="25"/>
  <c r="AH143" i="25"/>
  <c r="AF143" i="25"/>
  <c r="AE143" i="25"/>
  <c r="AC143" i="25"/>
  <c r="AB143" i="25"/>
  <c r="Z143" i="25"/>
  <c r="Y143" i="25"/>
  <c r="W143" i="25"/>
  <c r="V143" i="25"/>
  <c r="T143" i="25"/>
  <c r="S143" i="25"/>
  <c r="Q143" i="25"/>
  <c r="P143" i="25"/>
  <c r="BA142" i="25"/>
  <c r="AO142" i="25"/>
  <c r="AN142" i="25"/>
  <c r="AL142" i="25"/>
  <c r="AK142" i="25"/>
  <c r="AI142" i="25"/>
  <c r="AH142" i="25"/>
  <c r="AF142" i="25"/>
  <c r="AE142" i="25"/>
  <c r="AC142" i="25"/>
  <c r="AB142" i="25"/>
  <c r="Z142" i="25"/>
  <c r="Y142" i="25"/>
  <c r="W142" i="25"/>
  <c r="V142" i="25"/>
  <c r="T142" i="25"/>
  <c r="S142" i="25"/>
  <c r="Q142" i="25"/>
  <c r="P142" i="25"/>
  <c r="BA141" i="25"/>
  <c r="AO141" i="25"/>
  <c r="AN141" i="25"/>
  <c r="AL141" i="25"/>
  <c r="AK141" i="25"/>
  <c r="AI141" i="25"/>
  <c r="AH141" i="25"/>
  <c r="AF141" i="25"/>
  <c r="AE141" i="25"/>
  <c r="AC141" i="25"/>
  <c r="AB141" i="25"/>
  <c r="Z141" i="25"/>
  <c r="Y141" i="25"/>
  <c r="W141" i="25"/>
  <c r="V141" i="25"/>
  <c r="T141" i="25"/>
  <c r="S141" i="25"/>
  <c r="Q141" i="25"/>
  <c r="P141" i="25"/>
  <c r="BA140" i="25"/>
  <c r="AO140" i="25"/>
  <c r="AN140" i="25"/>
  <c r="AL140" i="25"/>
  <c r="AK140" i="25"/>
  <c r="AI140" i="25"/>
  <c r="AH140" i="25"/>
  <c r="AF140" i="25"/>
  <c r="AE140" i="25"/>
  <c r="AC140" i="25"/>
  <c r="AB140" i="25"/>
  <c r="Z140" i="25"/>
  <c r="Y140" i="25"/>
  <c r="W140" i="25"/>
  <c r="V140" i="25"/>
  <c r="T140" i="25"/>
  <c r="S140" i="25"/>
  <c r="Q140" i="25"/>
  <c r="P140" i="25"/>
  <c r="BA139" i="25"/>
  <c r="AO139" i="25"/>
  <c r="AN139" i="25"/>
  <c r="AL139" i="25"/>
  <c r="AK139" i="25"/>
  <c r="AI139" i="25"/>
  <c r="AH139" i="25"/>
  <c r="AF139" i="25"/>
  <c r="AE139" i="25"/>
  <c r="AC139" i="25"/>
  <c r="AB139" i="25"/>
  <c r="Z139" i="25"/>
  <c r="Y139" i="25"/>
  <c r="W139" i="25"/>
  <c r="V139" i="25"/>
  <c r="T139" i="25"/>
  <c r="S139" i="25"/>
  <c r="Q139" i="25"/>
  <c r="P139" i="25"/>
  <c r="BA138" i="25"/>
  <c r="AO138" i="25"/>
  <c r="AN138" i="25"/>
  <c r="AL138" i="25"/>
  <c r="AK138" i="25"/>
  <c r="AI138" i="25"/>
  <c r="AH138" i="25"/>
  <c r="AF138" i="25"/>
  <c r="AE138" i="25"/>
  <c r="AC138" i="25"/>
  <c r="AB138" i="25"/>
  <c r="Z138" i="25"/>
  <c r="Y138" i="25"/>
  <c r="W138" i="25"/>
  <c r="V138" i="25"/>
  <c r="T138" i="25"/>
  <c r="S138" i="25"/>
  <c r="Q138" i="25"/>
  <c r="P138" i="25"/>
  <c r="BA137" i="25"/>
  <c r="AO137" i="25"/>
  <c r="AN137" i="25"/>
  <c r="AL137" i="25"/>
  <c r="AK137" i="25"/>
  <c r="AI137" i="25"/>
  <c r="AH137" i="25"/>
  <c r="AF137" i="25"/>
  <c r="AE137" i="25"/>
  <c r="AC137" i="25"/>
  <c r="AB137" i="25"/>
  <c r="Z137" i="25"/>
  <c r="Y137" i="25"/>
  <c r="W137" i="25"/>
  <c r="V137" i="25"/>
  <c r="T137" i="25"/>
  <c r="S137" i="25"/>
  <c r="Q137" i="25"/>
  <c r="P137" i="25"/>
  <c r="BA136" i="25"/>
  <c r="AO136" i="25"/>
  <c r="AN136" i="25"/>
  <c r="AL136" i="25"/>
  <c r="AK136" i="25"/>
  <c r="AI136" i="25"/>
  <c r="AH136" i="25"/>
  <c r="AF136" i="25"/>
  <c r="AE136" i="25"/>
  <c r="AC136" i="25"/>
  <c r="AB136" i="25"/>
  <c r="Z136" i="25"/>
  <c r="Y136" i="25"/>
  <c r="W136" i="25"/>
  <c r="V136" i="25"/>
  <c r="T136" i="25"/>
  <c r="S136" i="25"/>
  <c r="Q136" i="25"/>
  <c r="P136" i="25"/>
  <c r="BA135" i="25"/>
  <c r="AO135" i="25"/>
  <c r="AN135" i="25"/>
  <c r="AL135" i="25"/>
  <c r="AK135" i="25"/>
  <c r="AI135" i="25"/>
  <c r="AH135" i="25"/>
  <c r="AF135" i="25"/>
  <c r="AE135" i="25"/>
  <c r="AC135" i="25"/>
  <c r="AB135" i="25"/>
  <c r="Z135" i="25"/>
  <c r="Y135" i="25"/>
  <c r="W135" i="25"/>
  <c r="V135" i="25"/>
  <c r="T135" i="25"/>
  <c r="S135" i="25"/>
  <c r="Q135" i="25"/>
  <c r="P135" i="25"/>
  <c r="BA134" i="25"/>
  <c r="AO134" i="25"/>
  <c r="AN134" i="25"/>
  <c r="AL134" i="25"/>
  <c r="AK134" i="25"/>
  <c r="AI134" i="25"/>
  <c r="AH134" i="25"/>
  <c r="AF134" i="25"/>
  <c r="AE134" i="25"/>
  <c r="AC134" i="25"/>
  <c r="AB134" i="25"/>
  <c r="Z134" i="25"/>
  <c r="Y134" i="25"/>
  <c r="W134" i="25"/>
  <c r="V134" i="25"/>
  <c r="T134" i="25"/>
  <c r="S134" i="25"/>
  <c r="Q134" i="25"/>
  <c r="P134" i="25"/>
  <c r="BA133" i="25"/>
  <c r="AO133" i="25"/>
  <c r="AN133" i="25"/>
  <c r="AL133" i="25"/>
  <c r="AK133" i="25"/>
  <c r="AI133" i="25"/>
  <c r="AH133" i="25"/>
  <c r="AF133" i="25"/>
  <c r="AE133" i="25"/>
  <c r="AC133" i="25"/>
  <c r="AB133" i="25"/>
  <c r="Z133" i="25"/>
  <c r="Y133" i="25"/>
  <c r="W133" i="25"/>
  <c r="V133" i="25"/>
  <c r="T133" i="25"/>
  <c r="S133" i="25"/>
  <c r="Q133" i="25"/>
  <c r="P133" i="25"/>
  <c r="BA132" i="25"/>
  <c r="AO132" i="25"/>
  <c r="AN132" i="25"/>
  <c r="AL132" i="25"/>
  <c r="AK132" i="25"/>
  <c r="AI132" i="25"/>
  <c r="AH132" i="25"/>
  <c r="AF132" i="25"/>
  <c r="AE132" i="25"/>
  <c r="AC132" i="25"/>
  <c r="AB132" i="25"/>
  <c r="Z132" i="25"/>
  <c r="Y132" i="25"/>
  <c r="W132" i="25"/>
  <c r="V132" i="25"/>
  <c r="T132" i="25"/>
  <c r="S132" i="25"/>
  <c r="Q132" i="25"/>
  <c r="P132" i="25"/>
  <c r="BA131" i="25"/>
  <c r="AO131" i="25"/>
  <c r="AN131" i="25"/>
  <c r="AL131" i="25"/>
  <c r="AK131" i="25"/>
  <c r="AI131" i="25"/>
  <c r="AH131" i="25"/>
  <c r="AF131" i="25"/>
  <c r="AE131" i="25"/>
  <c r="AC131" i="25"/>
  <c r="AB131" i="25"/>
  <c r="Z131" i="25"/>
  <c r="Y131" i="25"/>
  <c r="W131" i="25"/>
  <c r="V131" i="25"/>
  <c r="T131" i="25"/>
  <c r="S131" i="25"/>
  <c r="Q131" i="25"/>
  <c r="P131" i="25"/>
  <c r="BA130" i="25"/>
  <c r="AO130" i="25"/>
  <c r="AN130" i="25"/>
  <c r="AL130" i="25"/>
  <c r="AK130" i="25"/>
  <c r="AI130" i="25"/>
  <c r="AH130" i="25"/>
  <c r="AF130" i="25"/>
  <c r="AE130" i="25"/>
  <c r="AC130" i="25"/>
  <c r="AB130" i="25"/>
  <c r="Z130" i="25"/>
  <c r="Y130" i="25"/>
  <c r="W130" i="25"/>
  <c r="V130" i="25"/>
  <c r="T130" i="25"/>
  <c r="S130" i="25"/>
  <c r="Q130" i="25"/>
  <c r="P130" i="25"/>
  <c r="BA129" i="25"/>
  <c r="AO129" i="25"/>
  <c r="AN129" i="25"/>
  <c r="AL129" i="25"/>
  <c r="AK129" i="25"/>
  <c r="AI129" i="25"/>
  <c r="AH129" i="25"/>
  <c r="AF129" i="25"/>
  <c r="AE129" i="25"/>
  <c r="AC129" i="25"/>
  <c r="AB129" i="25"/>
  <c r="Z129" i="25"/>
  <c r="Y129" i="25"/>
  <c r="W129" i="25"/>
  <c r="V129" i="25"/>
  <c r="T129" i="25"/>
  <c r="S129" i="25"/>
  <c r="Q129" i="25"/>
  <c r="P129" i="25"/>
  <c r="BA128" i="25"/>
  <c r="AO128" i="25"/>
  <c r="AN128" i="25"/>
  <c r="AL128" i="25"/>
  <c r="AK128" i="25"/>
  <c r="AI128" i="25"/>
  <c r="AH128" i="25"/>
  <c r="AF128" i="25"/>
  <c r="AE128" i="25"/>
  <c r="AC128" i="25"/>
  <c r="AB128" i="25"/>
  <c r="Z128" i="25"/>
  <c r="Y128" i="25"/>
  <c r="W128" i="25"/>
  <c r="V128" i="25"/>
  <c r="T128" i="25"/>
  <c r="S128" i="25"/>
  <c r="Q128" i="25"/>
  <c r="P128" i="25"/>
  <c r="BA127" i="25"/>
  <c r="AO127" i="25"/>
  <c r="AN127" i="25"/>
  <c r="AL127" i="25"/>
  <c r="AK127" i="25"/>
  <c r="AI127" i="25"/>
  <c r="AH127" i="25"/>
  <c r="AF127" i="25"/>
  <c r="AE127" i="25"/>
  <c r="AC127" i="25"/>
  <c r="AB127" i="25"/>
  <c r="Z127" i="25"/>
  <c r="Y127" i="25"/>
  <c r="W127" i="25"/>
  <c r="V127" i="25"/>
  <c r="T127" i="25"/>
  <c r="S127" i="25"/>
  <c r="Q127" i="25"/>
  <c r="P127" i="25"/>
  <c r="BA126" i="25"/>
  <c r="AO126" i="25"/>
  <c r="AN126" i="25"/>
  <c r="AL126" i="25"/>
  <c r="AK126" i="25"/>
  <c r="AI126" i="25"/>
  <c r="AH126" i="25"/>
  <c r="AF126" i="25"/>
  <c r="AE126" i="25"/>
  <c r="AC126" i="25"/>
  <c r="AB126" i="25"/>
  <c r="Z126" i="25"/>
  <c r="Y126" i="25"/>
  <c r="W126" i="25"/>
  <c r="V126" i="25"/>
  <c r="T126" i="25"/>
  <c r="S126" i="25"/>
  <c r="Q126" i="25"/>
  <c r="P126" i="25"/>
  <c r="BA125" i="25"/>
  <c r="AO125" i="25"/>
  <c r="AN125" i="25"/>
  <c r="AL125" i="25"/>
  <c r="AK125" i="25"/>
  <c r="AI125" i="25"/>
  <c r="AH125" i="25"/>
  <c r="AF125" i="25"/>
  <c r="AE125" i="25"/>
  <c r="AC125" i="25"/>
  <c r="AB125" i="25"/>
  <c r="Z125" i="25"/>
  <c r="Y125" i="25"/>
  <c r="W125" i="25"/>
  <c r="V125" i="25"/>
  <c r="T125" i="25"/>
  <c r="S125" i="25"/>
  <c r="Q125" i="25"/>
  <c r="P125" i="25"/>
  <c r="BA124" i="25"/>
  <c r="AO124" i="25"/>
  <c r="AN124" i="25"/>
  <c r="AL124" i="25"/>
  <c r="AK124" i="25"/>
  <c r="AI124" i="25"/>
  <c r="AH124" i="25"/>
  <c r="AF124" i="25"/>
  <c r="AE124" i="25"/>
  <c r="AC124" i="25"/>
  <c r="AB124" i="25"/>
  <c r="Z124" i="25"/>
  <c r="Y124" i="25"/>
  <c r="W124" i="25"/>
  <c r="V124" i="25"/>
  <c r="T124" i="25"/>
  <c r="S124" i="25"/>
  <c r="Q124" i="25"/>
  <c r="P124" i="25"/>
  <c r="BA123" i="25"/>
  <c r="AO123" i="25"/>
  <c r="AN123" i="25"/>
  <c r="AL123" i="25"/>
  <c r="AK123" i="25"/>
  <c r="AI123" i="25"/>
  <c r="AH123" i="25"/>
  <c r="AF123" i="25"/>
  <c r="AE123" i="25"/>
  <c r="AC123" i="25"/>
  <c r="AB123" i="25"/>
  <c r="Z123" i="25"/>
  <c r="Y123" i="25"/>
  <c r="W123" i="25"/>
  <c r="V123" i="25"/>
  <c r="T123" i="25"/>
  <c r="S123" i="25"/>
  <c r="Q123" i="25"/>
  <c r="P123" i="25"/>
  <c r="BA122" i="25"/>
  <c r="AO122" i="25"/>
  <c r="AN122" i="25"/>
  <c r="AL122" i="25"/>
  <c r="AK122" i="25"/>
  <c r="AI122" i="25"/>
  <c r="AH122" i="25"/>
  <c r="AF122" i="25"/>
  <c r="AE122" i="25"/>
  <c r="AC122" i="25"/>
  <c r="AB122" i="25"/>
  <c r="Z122" i="25"/>
  <c r="Y122" i="25"/>
  <c r="W122" i="25"/>
  <c r="V122" i="25"/>
  <c r="T122" i="25"/>
  <c r="S122" i="25"/>
  <c r="Q122" i="25"/>
  <c r="P122" i="25"/>
  <c r="BA121" i="25"/>
  <c r="AO121" i="25"/>
  <c r="AN121" i="25"/>
  <c r="AL121" i="25"/>
  <c r="AK121" i="25"/>
  <c r="AI121" i="25"/>
  <c r="AH121" i="25"/>
  <c r="AF121" i="25"/>
  <c r="AE121" i="25"/>
  <c r="AC121" i="25"/>
  <c r="AB121" i="25"/>
  <c r="Z121" i="25"/>
  <c r="Y121" i="25"/>
  <c r="W121" i="25"/>
  <c r="V121" i="25"/>
  <c r="T121" i="25"/>
  <c r="S121" i="25"/>
  <c r="Q121" i="25"/>
  <c r="P121" i="25"/>
  <c r="BA120" i="25"/>
  <c r="AO120" i="25"/>
  <c r="AN120" i="25"/>
  <c r="AL120" i="25"/>
  <c r="AK120" i="25"/>
  <c r="AI120" i="25"/>
  <c r="AH120" i="25"/>
  <c r="AF120" i="25"/>
  <c r="AE120" i="25"/>
  <c r="AC120" i="25"/>
  <c r="AB120" i="25"/>
  <c r="Z120" i="25"/>
  <c r="Y120" i="25"/>
  <c r="W120" i="25"/>
  <c r="V120" i="25"/>
  <c r="T120" i="25"/>
  <c r="S120" i="25"/>
  <c r="Q120" i="25"/>
  <c r="P120" i="25"/>
  <c r="BA119" i="25"/>
  <c r="AO119" i="25"/>
  <c r="AN119" i="25"/>
  <c r="AL119" i="25"/>
  <c r="AK119" i="25"/>
  <c r="AI119" i="25"/>
  <c r="AH119" i="25"/>
  <c r="AF119" i="25"/>
  <c r="AE119" i="25"/>
  <c r="AC119" i="25"/>
  <c r="AB119" i="25"/>
  <c r="Z119" i="25"/>
  <c r="Y119" i="25"/>
  <c r="W119" i="25"/>
  <c r="V119" i="25"/>
  <c r="T119" i="25"/>
  <c r="S119" i="25"/>
  <c r="Q119" i="25"/>
  <c r="P119" i="25"/>
  <c r="BA118" i="25"/>
  <c r="AO118" i="25"/>
  <c r="AN118" i="25"/>
  <c r="AL118" i="25"/>
  <c r="AK118" i="25"/>
  <c r="AI118" i="25"/>
  <c r="AH118" i="25"/>
  <c r="AF118" i="25"/>
  <c r="AE118" i="25"/>
  <c r="AC118" i="25"/>
  <c r="AB118" i="25"/>
  <c r="Z118" i="25"/>
  <c r="Y118" i="25"/>
  <c r="W118" i="25"/>
  <c r="V118" i="25"/>
  <c r="T118" i="25"/>
  <c r="S118" i="25"/>
  <c r="Q118" i="25"/>
  <c r="P118" i="25"/>
  <c r="BA117" i="25"/>
  <c r="AO117" i="25"/>
  <c r="AN117" i="25"/>
  <c r="AL117" i="25"/>
  <c r="AK117" i="25"/>
  <c r="AI117" i="25"/>
  <c r="AH117" i="25"/>
  <c r="AF117" i="25"/>
  <c r="AE117" i="25"/>
  <c r="AC117" i="25"/>
  <c r="AB117" i="25"/>
  <c r="Z117" i="25"/>
  <c r="Y117" i="25"/>
  <c r="W117" i="25"/>
  <c r="V117" i="25"/>
  <c r="T117" i="25"/>
  <c r="S117" i="25"/>
  <c r="Q117" i="25"/>
  <c r="P117" i="25"/>
  <c r="BA116" i="25"/>
  <c r="AO116" i="25"/>
  <c r="AN116" i="25"/>
  <c r="AL116" i="25"/>
  <c r="AK116" i="25"/>
  <c r="AI116" i="25"/>
  <c r="AH116" i="25"/>
  <c r="AF116" i="25"/>
  <c r="AE116" i="25"/>
  <c r="AC116" i="25"/>
  <c r="AB116" i="25"/>
  <c r="Z116" i="25"/>
  <c r="Y116" i="25"/>
  <c r="W116" i="25"/>
  <c r="V116" i="25"/>
  <c r="T116" i="25"/>
  <c r="S116" i="25"/>
  <c r="Q116" i="25"/>
  <c r="P116" i="25"/>
  <c r="BA115" i="25"/>
  <c r="AO115" i="25"/>
  <c r="AN115" i="25"/>
  <c r="AL115" i="25"/>
  <c r="AK115" i="25"/>
  <c r="AI115" i="25"/>
  <c r="AH115" i="25"/>
  <c r="AF115" i="25"/>
  <c r="AE115" i="25"/>
  <c r="AC115" i="25"/>
  <c r="AB115" i="25"/>
  <c r="Z115" i="25"/>
  <c r="Y115" i="25"/>
  <c r="W115" i="25"/>
  <c r="V115" i="25"/>
  <c r="T115" i="25"/>
  <c r="S115" i="25"/>
  <c r="Q115" i="25"/>
  <c r="P115" i="25"/>
  <c r="BA114" i="25"/>
  <c r="AO114" i="25"/>
  <c r="AN114" i="25"/>
  <c r="AL114" i="25"/>
  <c r="AK114" i="25"/>
  <c r="AI114" i="25"/>
  <c r="AH114" i="25"/>
  <c r="AF114" i="25"/>
  <c r="AE114" i="25"/>
  <c r="AC114" i="25"/>
  <c r="AB114" i="25"/>
  <c r="Z114" i="25"/>
  <c r="Y114" i="25"/>
  <c r="W114" i="25"/>
  <c r="V114" i="25"/>
  <c r="T114" i="25"/>
  <c r="S114" i="25"/>
  <c r="Q114" i="25"/>
  <c r="P114" i="25"/>
  <c r="BA113" i="25"/>
  <c r="AO113" i="25"/>
  <c r="AN113" i="25"/>
  <c r="AL113" i="25"/>
  <c r="AK113" i="25"/>
  <c r="AI113" i="25"/>
  <c r="AH113" i="25"/>
  <c r="AF113" i="25"/>
  <c r="AE113" i="25"/>
  <c r="AC113" i="25"/>
  <c r="AB113" i="25"/>
  <c r="Z113" i="25"/>
  <c r="Y113" i="25"/>
  <c r="W113" i="25"/>
  <c r="V113" i="25"/>
  <c r="T113" i="25"/>
  <c r="S113" i="25"/>
  <c r="Q113" i="25"/>
  <c r="P113" i="25"/>
  <c r="BA112" i="25"/>
  <c r="AO112" i="25"/>
  <c r="AN112" i="25"/>
  <c r="AL112" i="25"/>
  <c r="AK112" i="25"/>
  <c r="AI112" i="25"/>
  <c r="AH112" i="25"/>
  <c r="AF112" i="25"/>
  <c r="AE112" i="25"/>
  <c r="AC112" i="25"/>
  <c r="AB112" i="25"/>
  <c r="Z112" i="25"/>
  <c r="Y112" i="25"/>
  <c r="W112" i="25"/>
  <c r="V112" i="25"/>
  <c r="T112" i="25"/>
  <c r="S112" i="25"/>
  <c r="Q112" i="25"/>
  <c r="P112" i="25"/>
  <c r="BA111" i="25"/>
  <c r="AO111" i="25"/>
  <c r="AN111" i="25"/>
  <c r="AL111" i="25"/>
  <c r="AK111" i="25"/>
  <c r="AI111" i="25"/>
  <c r="AH111" i="25"/>
  <c r="AF111" i="25"/>
  <c r="AE111" i="25"/>
  <c r="AC111" i="25"/>
  <c r="AB111" i="25"/>
  <c r="Z111" i="25"/>
  <c r="Y111" i="25"/>
  <c r="W111" i="25"/>
  <c r="V111" i="25"/>
  <c r="T111" i="25"/>
  <c r="S111" i="25"/>
  <c r="Q111" i="25"/>
  <c r="P111" i="25"/>
  <c r="BA110" i="25"/>
  <c r="AO110" i="25"/>
  <c r="AN110" i="25"/>
  <c r="AL110" i="25"/>
  <c r="AK110" i="25"/>
  <c r="AI110" i="25"/>
  <c r="AH110" i="25"/>
  <c r="AF110" i="25"/>
  <c r="AE110" i="25"/>
  <c r="AC110" i="25"/>
  <c r="AB110" i="25"/>
  <c r="Z110" i="25"/>
  <c r="Y110" i="25"/>
  <c r="W110" i="25"/>
  <c r="V110" i="25"/>
  <c r="T110" i="25"/>
  <c r="S110" i="25"/>
  <c r="Q110" i="25"/>
  <c r="P110" i="25"/>
  <c r="BA109" i="25"/>
  <c r="AO109" i="25"/>
  <c r="AN109" i="25"/>
  <c r="AL109" i="25"/>
  <c r="AK109" i="25"/>
  <c r="AI109" i="25"/>
  <c r="AH109" i="25"/>
  <c r="AF109" i="25"/>
  <c r="AE109" i="25"/>
  <c r="AC109" i="25"/>
  <c r="AB109" i="25"/>
  <c r="Z109" i="25"/>
  <c r="Y109" i="25"/>
  <c r="W109" i="25"/>
  <c r="V109" i="25"/>
  <c r="T109" i="25"/>
  <c r="S109" i="25"/>
  <c r="Q109" i="25"/>
  <c r="P109" i="25"/>
  <c r="BA108" i="25"/>
  <c r="AO108" i="25"/>
  <c r="AN108" i="25"/>
  <c r="AL108" i="25"/>
  <c r="AK108" i="25"/>
  <c r="AI108" i="25"/>
  <c r="AH108" i="25"/>
  <c r="AF108" i="25"/>
  <c r="AE108" i="25"/>
  <c r="AC108" i="25"/>
  <c r="AB108" i="25"/>
  <c r="Z108" i="25"/>
  <c r="Y108" i="25"/>
  <c r="W108" i="25"/>
  <c r="V108" i="25"/>
  <c r="T108" i="25"/>
  <c r="S108" i="25"/>
  <c r="Q108" i="25"/>
  <c r="P108" i="25"/>
  <c r="BA107" i="25"/>
  <c r="AO107" i="25"/>
  <c r="AN107" i="25"/>
  <c r="AL107" i="25"/>
  <c r="AK107" i="25"/>
  <c r="AI107" i="25"/>
  <c r="AH107" i="25"/>
  <c r="AF107" i="25"/>
  <c r="AE107" i="25"/>
  <c r="AC107" i="25"/>
  <c r="AB107" i="25"/>
  <c r="Z107" i="25"/>
  <c r="Y107" i="25"/>
  <c r="W107" i="25"/>
  <c r="V107" i="25"/>
  <c r="T107" i="25"/>
  <c r="S107" i="25"/>
  <c r="Q107" i="25"/>
  <c r="P107" i="25"/>
  <c r="BA106" i="25"/>
  <c r="AO106" i="25"/>
  <c r="AN106" i="25"/>
  <c r="AL106" i="25"/>
  <c r="AK106" i="25"/>
  <c r="AI106" i="25"/>
  <c r="AH106" i="25"/>
  <c r="AF106" i="25"/>
  <c r="AE106" i="25"/>
  <c r="AC106" i="25"/>
  <c r="AB106" i="25"/>
  <c r="Z106" i="25"/>
  <c r="Y106" i="25"/>
  <c r="W106" i="25"/>
  <c r="V106" i="25"/>
  <c r="T106" i="25"/>
  <c r="S106" i="25"/>
  <c r="Q106" i="25"/>
  <c r="P106" i="25"/>
  <c r="BA105" i="25"/>
  <c r="AO105" i="25"/>
  <c r="AN105" i="25"/>
  <c r="AL105" i="25"/>
  <c r="AK105" i="25"/>
  <c r="AI105" i="25"/>
  <c r="AH105" i="25"/>
  <c r="AF105" i="25"/>
  <c r="AE105" i="25"/>
  <c r="AC105" i="25"/>
  <c r="AB105" i="25"/>
  <c r="Z105" i="25"/>
  <c r="Y105" i="25"/>
  <c r="W105" i="25"/>
  <c r="V105" i="25"/>
  <c r="T105" i="25"/>
  <c r="S105" i="25"/>
  <c r="Q105" i="25"/>
  <c r="P105" i="25"/>
  <c r="BA104" i="25"/>
  <c r="AO104" i="25"/>
  <c r="AN104" i="25"/>
  <c r="AL104" i="25"/>
  <c r="AK104" i="25"/>
  <c r="AI104" i="25"/>
  <c r="AH104" i="25"/>
  <c r="AF104" i="25"/>
  <c r="AE104" i="25"/>
  <c r="AC104" i="25"/>
  <c r="AB104" i="25"/>
  <c r="Z104" i="25"/>
  <c r="Y104" i="25"/>
  <c r="W104" i="25"/>
  <c r="V104" i="25"/>
  <c r="T104" i="25"/>
  <c r="S104" i="25"/>
  <c r="Q104" i="25"/>
  <c r="P104" i="25"/>
  <c r="BA103" i="25"/>
  <c r="AO103" i="25"/>
  <c r="AN103" i="25"/>
  <c r="AL103" i="25"/>
  <c r="AK103" i="25"/>
  <c r="AI103" i="25"/>
  <c r="AH103" i="25"/>
  <c r="AF103" i="25"/>
  <c r="AE103" i="25"/>
  <c r="AC103" i="25"/>
  <c r="AB103" i="25"/>
  <c r="Z103" i="25"/>
  <c r="Y103" i="25"/>
  <c r="W103" i="25"/>
  <c r="V103" i="25"/>
  <c r="T103" i="25"/>
  <c r="S103" i="25"/>
  <c r="Q103" i="25"/>
  <c r="P103" i="25"/>
  <c r="BA102" i="25"/>
  <c r="AO102" i="25"/>
  <c r="AN102" i="25"/>
  <c r="AL102" i="25"/>
  <c r="AK102" i="25"/>
  <c r="AI102" i="25"/>
  <c r="AH102" i="25"/>
  <c r="AF102" i="25"/>
  <c r="AE102" i="25"/>
  <c r="AC102" i="25"/>
  <c r="AB102" i="25"/>
  <c r="Z102" i="25"/>
  <c r="Y102" i="25"/>
  <c r="W102" i="25"/>
  <c r="V102" i="25"/>
  <c r="T102" i="25"/>
  <c r="S102" i="25"/>
  <c r="Q102" i="25"/>
  <c r="P102" i="25"/>
  <c r="BA101" i="25"/>
  <c r="AO101" i="25"/>
  <c r="AN101" i="25"/>
  <c r="AL101" i="25"/>
  <c r="AK101" i="25"/>
  <c r="AI101" i="25"/>
  <c r="AH101" i="25"/>
  <c r="AF101" i="25"/>
  <c r="AE101" i="25"/>
  <c r="AC101" i="25"/>
  <c r="AB101" i="25"/>
  <c r="Z101" i="25"/>
  <c r="Y101" i="25"/>
  <c r="W101" i="25"/>
  <c r="V101" i="25"/>
  <c r="T101" i="25"/>
  <c r="S101" i="25"/>
  <c r="Q101" i="25"/>
  <c r="P101" i="25"/>
  <c r="BA100" i="25"/>
  <c r="AO100" i="25"/>
  <c r="AN100" i="25"/>
  <c r="AL100" i="25"/>
  <c r="AK100" i="25"/>
  <c r="AI100" i="25"/>
  <c r="AH100" i="25"/>
  <c r="AF100" i="25"/>
  <c r="AE100" i="25"/>
  <c r="AC100" i="25"/>
  <c r="AB100" i="25"/>
  <c r="Z100" i="25"/>
  <c r="Y100" i="25"/>
  <c r="W100" i="25"/>
  <c r="V100" i="25"/>
  <c r="T100" i="25"/>
  <c r="S100" i="25"/>
  <c r="Q100" i="25"/>
  <c r="P100" i="25"/>
  <c r="AO99" i="25"/>
  <c r="AN99" i="25"/>
  <c r="AL99" i="25"/>
  <c r="AK99" i="25"/>
  <c r="AI99" i="25"/>
  <c r="AH99" i="25"/>
  <c r="AF99" i="25"/>
  <c r="AE99" i="25"/>
  <c r="AC99" i="25"/>
  <c r="AB99" i="25"/>
  <c r="Z99" i="25"/>
  <c r="Y99" i="25"/>
  <c r="W99" i="25"/>
  <c r="V99" i="25"/>
  <c r="T99" i="25"/>
  <c r="S99" i="25"/>
  <c r="Q99" i="25"/>
  <c r="P99" i="25"/>
  <c r="BA98" i="25"/>
  <c r="AO98" i="25"/>
  <c r="AN98" i="25"/>
  <c r="AL98" i="25"/>
  <c r="AK98" i="25"/>
  <c r="AI98" i="25"/>
  <c r="AH98" i="25"/>
  <c r="AF98" i="25"/>
  <c r="AE98" i="25"/>
  <c r="AC98" i="25"/>
  <c r="AB98" i="25"/>
  <c r="Z98" i="25"/>
  <c r="Y98" i="25"/>
  <c r="W98" i="25"/>
  <c r="V98" i="25"/>
  <c r="T98" i="25"/>
  <c r="S98" i="25"/>
  <c r="Q98" i="25"/>
  <c r="P98" i="25"/>
  <c r="BA97" i="25"/>
  <c r="AO97" i="25"/>
  <c r="AN97" i="25"/>
  <c r="AL97" i="25"/>
  <c r="AK97" i="25"/>
  <c r="AI97" i="25"/>
  <c r="AH97" i="25"/>
  <c r="AF97" i="25"/>
  <c r="AE97" i="25"/>
  <c r="AC97" i="25"/>
  <c r="AB97" i="25"/>
  <c r="Z97" i="25"/>
  <c r="Y97" i="25"/>
  <c r="W97" i="25"/>
  <c r="V97" i="25"/>
  <c r="T97" i="25"/>
  <c r="S97" i="25"/>
  <c r="Q97" i="25"/>
  <c r="P97" i="25"/>
  <c r="BA96" i="25"/>
  <c r="AO96" i="25"/>
  <c r="AN96" i="25"/>
  <c r="AL96" i="25"/>
  <c r="AK96" i="25"/>
  <c r="AI96" i="25"/>
  <c r="AH96" i="25"/>
  <c r="AF96" i="25"/>
  <c r="AE96" i="25"/>
  <c r="AC96" i="25"/>
  <c r="AB96" i="25"/>
  <c r="Z96" i="25"/>
  <c r="Y96" i="25"/>
  <c r="W96" i="25"/>
  <c r="V96" i="25"/>
  <c r="T96" i="25"/>
  <c r="S96" i="25"/>
  <c r="Q96" i="25"/>
  <c r="P96" i="25"/>
  <c r="BA95" i="25"/>
  <c r="AO95" i="25"/>
  <c r="AN95" i="25"/>
  <c r="AL95" i="25"/>
  <c r="AK95" i="25"/>
  <c r="AI95" i="25"/>
  <c r="AH95" i="25"/>
  <c r="AF95" i="25"/>
  <c r="AE95" i="25"/>
  <c r="AC95" i="25"/>
  <c r="AB95" i="25"/>
  <c r="Z95" i="25"/>
  <c r="Y95" i="25"/>
  <c r="W95" i="25"/>
  <c r="V95" i="25"/>
  <c r="T95" i="25"/>
  <c r="S95" i="25"/>
  <c r="Q95" i="25"/>
  <c r="P95" i="25"/>
  <c r="BA94" i="25"/>
  <c r="AO94" i="25"/>
  <c r="AN94" i="25"/>
  <c r="AL94" i="25"/>
  <c r="AK94" i="25"/>
  <c r="AI94" i="25"/>
  <c r="AH94" i="25"/>
  <c r="AF94" i="25"/>
  <c r="AE94" i="25"/>
  <c r="AC94" i="25"/>
  <c r="AB94" i="25"/>
  <c r="Z94" i="25"/>
  <c r="Y94" i="25"/>
  <c r="W94" i="25"/>
  <c r="V94" i="25"/>
  <c r="T94" i="25"/>
  <c r="S94" i="25"/>
  <c r="Q94" i="25"/>
  <c r="P94" i="25"/>
  <c r="BA93" i="25"/>
  <c r="AO93" i="25"/>
  <c r="AN93" i="25"/>
  <c r="AL93" i="25"/>
  <c r="AK93" i="25"/>
  <c r="AI93" i="25"/>
  <c r="AH93" i="25"/>
  <c r="AF93" i="25"/>
  <c r="AE93" i="25"/>
  <c r="AC93" i="25"/>
  <c r="AB93" i="25"/>
  <c r="Z93" i="25"/>
  <c r="Y93" i="25"/>
  <c r="W93" i="25"/>
  <c r="V93" i="25"/>
  <c r="T93" i="25"/>
  <c r="S93" i="25"/>
  <c r="Q93" i="25"/>
  <c r="P93" i="25"/>
  <c r="BA92" i="25"/>
  <c r="AO92" i="25"/>
  <c r="AN92" i="25"/>
  <c r="AL92" i="25"/>
  <c r="AK92" i="25"/>
  <c r="AI92" i="25"/>
  <c r="AH92" i="25"/>
  <c r="AF92" i="25"/>
  <c r="AE92" i="25"/>
  <c r="AC92" i="25"/>
  <c r="AB92" i="25"/>
  <c r="Z92" i="25"/>
  <c r="Y92" i="25"/>
  <c r="W92" i="25"/>
  <c r="V92" i="25"/>
  <c r="T92" i="25"/>
  <c r="S92" i="25"/>
  <c r="Q92" i="25"/>
  <c r="P92" i="25"/>
  <c r="BA91" i="25"/>
  <c r="AO91" i="25"/>
  <c r="AN91" i="25"/>
  <c r="AL91" i="25"/>
  <c r="AK91" i="25"/>
  <c r="AI91" i="25"/>
  <c r="AH91" i="25"/>
  <c r="AF91" i="25"/>
  <c r="AE91" i="25"/>
  <c r="AC91" i="25"/>
  <c r="AB91" i="25"/>
  <c r="Z91" i="25"/>
  <c r="Y91" i="25"/>
  <c r="W91" i="25"/>
  <c r="V91" i="25"/>
  <c r="T91" i="25"/>
  <c r="S91" i="25"/>
  <c r="Q91" i="25"/>
  <c r="P91" i="25"/>
  <c r="BA90" i="25"/>
  <c r="AO90" i="25"/>
  <c r="AN90" i="25"/>
  <c r="AL90" i="25"/>
  <c r="AK90" i="25"/>
  <c r="AI90" i="25"/>
  <c r="AH90" i="25"/>
  <c r="AF90" i="25"/>
  <c r="AE90" i="25"/>
  <c r="AC90" i="25"/>
  <c r="AB90" i="25"/>
  <c r="Z90" i="25"/>
  <c r="Y90" i="25"/>
  <c r="W90" i="25"/>
  <c r="V90" i="25"/>
  <c r="T90" i="25"/>
  <c r="S90" i="25"/>
  <c r="Q90" i="25"/>
  <c r="P90" i="25"/>
  <c r="BA89" i="25"/>
  <c r="AO89" i="25"/>
  <c r="AN89" i="25"/>
  <c r="AL89" i="25"/>
  <c r="AK89" i="25"/>
  <c r="AI89" i="25"/>
  <c r="AH89" i="25"/>
  <c r="AF89" i="25"/>
  <c r="AE89" i="25"/>
  <c r="AC89" i="25"/>
  <c r="AB89" i="25"/>
  <c r="Z89" i="25"/>
  <c r="Y89" i="25"/>
  <c r="W89" i="25"/>
  <c r="V89" i="25"/>
  <c r="T89" i="25"/>
  <c r="S89" i="25"/>
  <c r="Q89" i="25"/>
  <c r="P89" i="25"/>
  <c r="BA88" i="25"/>
  <c r="AO88" i="25"/>
  <c r="AN88" i="25"/>
  <c r="AL88" i="25"/>
  <c r="AK88" i="25"/>
  <c r="AI88" i="25"/>
  <c r="AH88" i="25"/>
  <c r="AF88" i="25"/>
  <c r="AE88" i="25"/>
  <c r="AC88" i="25"/>
  <c r="AB88" i="25"/>
  <c r="Z88" i="25"/>
  <c r="Y88" i="25"/>
  <c r="W88" i="25"/>
  <c r="V88" i="25"/>
  <c r="T88" i="25"/>
  <c r="S88" i="25"/>
  <c r="Q88" i="25"/>
  <c r="P88" i="25"/>
  <c r="AO87" i="25"/>
  <c r="AN87" i="25"/>
  <c r="AL87" i="25"/>
  <c r="AK87" i="25"/>
  <c r="AI87" i="25"/>
  <c r="AH87" i="25"/>
  <c r="AF87" i="25"/>
  <c r="AE87" i="25"/>
  <c r="AC87" i="25"/>
  <c r="AB87" i="25"/>
  <c r="Z87" i="25"/>
  <c r="Y87" i="25"/>
  <c r="W87" i="25"/>
  <c r="V87" i="25"/>
  <c r="T87" i="25"/>
  <c r="S87" i="25"/>
  <c r="Q87" i="25"/>
  <c r="P87" i="25"/>
  <c r="BA86" i="25"/>
  <c r="AO86" i="25"/>
  <c r="AN86" i="25"/>
  <c r="AL86" i="25"/>
  <c r="AK86" i="25"/>
  <c r="AI86" i="25"/>
  <c r="AH86" i="25"/>
  <c r="AF86" i="25"/>
  <c r="AE86" i="25"/>
  <c r="AC86" i="25"/>
  <c r="AB86" i="25"/>
  <c r="Z86" i="25"/>
  <c r="Y86" i="25"/>
  <c r="W86" i="25"/>
  <c r="V86" i="25"/>
  <c r="T86" i="25"/>
  <c r="S86" i="25"/>
  <c r="Q86" i="25"/>
  <c r="P86" i="25"/>
  <c r="BA85" i="25"/>
  <c r="AO85" i="25"/>
  <c r="AN85" i="25"/>
  <c r="AL85" i="25"/>
  <c r="AK85" i="25"/>
  <c r="AI85" i="25"/>
  <c r="AH85" i="25"/>
  <c r="AF85" i="25"/>
  <c r="AE85" i="25"/>
  <c r="AC85" i="25"/>
  <c r="AB85" i="25"/>
  <c r="Z85" i="25"/>
  <c r="Y85" i="25"/>
  <c r="W85" i="25"/>
  <c r="V85" i="25"/>
  <c r="T85" i="25"/>
  <c r="S85" i="25"/>
  <c r="Q85" i="25"/>
  <c r="P85" i="25"/>
  <c r="BA84" i="25"/>
  <c r="AO84" i="25"/>
  <c r="AN84" i="25"/>
  <c r="AL84" i="25"/>
  <c r="AK84" i="25"/>
  <c r="AI84" i="25"/>
  <c r="AH84" i="25"/>
  <c r="AF84" i="25"/>
  <c r="AE84" i="25"/>
  <c r="AC84" i="25"/>
  <c r="AB84" i="25"/>
  <c r="Z84" i="25"/>
  <c r="Y84" i="25"/>
  <c r="W84" i="25"/>
  <c r="V84" i="25"/>
  <c r="T84" i="25"/>
  <c r="S84" i="25"/>
  <c r="Q84" i="25"/>
  <c r="P84" i="25"/>
  <c r="BA83" i="25"/>
  <c r="AO83" i="25"/>
  <c r="AN83" i="25"/>
  <c r="AL83" i="25"/>
  <c r="AK83" i="25"/>
  <c r="AI83" i="25"/>
  <c r="AH83" i="25"/>
  <c r="AF83" i="25"/>
  <c r="AE83" i="25"/>
  <c r="AC83" i="25"/>
  <c r="AB83" i="25"/>
  <c r="Z83" i="25"/>
  <c r="Y83" i="25"/>
  <c r="W83" i="25"/>
  <c r="V83" i="25"/>
  <c r="T83" i="25"/>
  <c r="S83" i="25"/>
  <c r="Q83" i="25"/>
  <c r="P83" i="25"/>
  <c r="BA82" i="25"/>
  <c r="AO82" i="25"/>
  <c r="AN82" i="25"/>
  <c r="AL82" i="25"/>
  <c r="AK82" i="25"/>
  <c r="AI82" i="25"/>
  <c r="AH82" i="25"/>
  <c r="AF82" i="25"/>
  <c r="AE82" i="25"/>
  <c r="AC82" i="25"/>
  <c r="AB82" i="25"/>
  <c r="Z82" i="25"/>
  <c r="Y82" i="25"/>
  <c r="W82" i="25"/>
  <c r="V82" i="25"/>
  <c r="T82" i="25"/>
  <c r="S82" i="25"/>
  <c r="Q82" i="25"/>
  <c r="P82" i="25"/>
  <c r="BA81" i="25"/>
  <c r="AO81" i="25"/>
  <c r="AN81" i="25"/>
  <c r="AL81" i="25"/>
  <c r="AK81" i="25"/>
  <c r="AI81" i="25"/>
  <c r="AH81" i="25"/>
  <c r="AF81" i="25"/>
  <c r="AE81" i="25"/>
  <c r="AC81" i="25"/>
  <c r="AB81" i="25"/>
  <c r="Z81" i="25"/>
  <c r="Y81" i="25"/>
  <c r="W81" i="25"/>
  <c r="V81" i="25"/>
  <c r="T81" i="25"/>
  <c r="S81" i="25"/>
  <c r="Q81" i="25"/>
  <c r="P81" i="25"/>
  <c r="BA80" i="25"/>
  <c r="AO80" i="25"/>
  <c r="AN80" i="25"/>
  <c r="AL80" i="25"/>
  <c r="AK80" i="25"/>
  <c r="AI80" i="25"/>
  <c r="AH80" i="25"/>
  <c r="AF80" i="25"/>
  <c r="AE80" i="25"/>
  <c r="AC80" i="25"/>
  <c r="AB80" i="25"/>
  <c r="Z80" i="25"/>
  <c r="Y80" i="25"/>
  <c r="W80" i="25"/>
  <c r="V80" i="25"/>
  <c r="T80" i="25"/>
  <c r="S80" i="25"/>
  <c r="Q80" i="25"/>
  <c r="P80" i="25"/>
  <c r="BA79" i="25"/>
  <c r="AO79" i="25"/>
  <c r="AN79" i="25"/>
  <c r="AL79" i="25"/>
  <c r="AK79" i="25"/>
  <c r="AI79" i="25"/>
  <c r="AH79" i="25"/>
  <c r="AF79" i="25"/>
  <c r="AE79" i="25"/>
  <c r="AC79" i="25"/>
  <c r="AB79" i="25"/>
  <c r="Z79" i="25"/>
  <c r="Y79" i="25"/>
  <c r="W79" i="25"/>
  <c r="V79" i="25"/>
  <c r="T79" i="25"/>
  <c r="S79" i="25"/>
  <c r="Q79" i="25"/>
  <c r="P79" i="25"/>
  <c r="BA78" i="25"/>
  <c r="AO78" i="25"/>
  <c r="AN78" i="25"/>
  <c r="AL78" i="25"/>
  <c r="AK78" i="25"/>
  <c r="AI78" i="25"/>
  <c r="AH78" i="25"/>
  <c r="AF78" i="25"/>
  <c r="AE78" i="25"/>
  <c r="AC78" i="25"/>
  <c r="AB78" i="25"/>
  <c r="Z78" i="25"/>
  <c r="Y78" i="25"/>
  <c r="W78" i="25"/>
  <c r="V78" i="25"/>
  <c r="T78" i="25"/>
  <c r="S78" i="25"/>
  <c r="Q78" i="25"/>
  <c r="P78" i="25"/>
  <c r="BA77" i="25"/>
  <c r="AO77" i="25"/>
  <c r="AN77" i="25"/>
  <c r="AL77" i="25"/>
  <c r="AK77" i="25"/>
  <c r="AI77" i="25"/>
  <c r="AH77" i="25"/>
  <c r="AF77" i="25"/>
  <c r="AE77" i="25"/>
  <c r="AC77" i="25"/>
  <c r="AB77" i="25"/>
  <c r="Z77" i="25"/>
  <c r="Y77" i="25"/>
  <c r="W77" i="25"/>
  <c r="V77" i="25"/>
  <c r="T77" i="25"/>
  <c r="S77" i="25"/>
  <c r="Q77" i="25"/>
  <c r="P77" i="25"/>
  <c r="BA76" i="25"/>
  <c r="AO76" i="25"/>
  <c r="AN76" i="25"/>
  <c r="AL76" i="25"/>
  <c r="AK76" i="25"/>
  <c r="AI76" i="25"/>
  <c r="AH76" i="25"/>
  <c r="AF76" i="25"/>
  <c r="AE76" i="25"/>
  <c r="AC76" i="25"/>
  <c r="AB76" i="25"/>
  <c r="Z76" i="25"/>
  <c r="Y76" i="25"/>
  <c r="W76" i="25"/>
  <c r="V76" i="25"/>
  <c r="T76" i="25"/>
  <c r="S76" i="25"/>
  <c r="Q76" i="25"/>
  <c r="P76" i="25"/>
  <c r="BA75" i="25"/>
  <c r="AO75" i="25"/>
  <c r="AN75" i="25"/>
  <c r="AL75" i="25"/>
  <c r="AK75" i="25"/>
  <c r="AI75" i="25"/>
  <c r="AH75" i="25"/>
  <c r="AF75" i="25"/>
  <c r="AE75" i="25"/>
  <c r="AC75" i="25"/>
  <c r="AB75" i="25"/>
  <c r="Z75" i="25"/>
  <c r="Y75" i="25"/>
  <c r="W75" i="25"/>
  <c r="V75" i="25"/>
  <c r="T75" i="25"/>
  <c r="S75" i="25"/>
  <c r="Q75" i="25"/>
  <c r="P75" i="25"/>
  <c r="BA74" i="25"/>
  <c r="AO74" i="25"/>
  <c r="AN74" i="25"/>
  <c r="AL74" i="25"/>
  <c r="AK74" i="25"/>
  <c r="AI74" i="25"/>
  <c r="AH74" i="25"/>
  <c r="AF74" i="25"/>
  <c r="AE74" i="25"/>
  <c r="AC74" i="25"/>
  <c r="AB74" i="25"/>
  <c r="Z74" i="25"/>
  <c r="Y74" i="25"/>
  <c r="W74" i="25"/>
  <c r="V74" i="25"/>
  <c r="T74" i="25"/>
  <c r="S74" i="25"/>
  <c r="Q74" i="25"/>
  <c r="P74" i="25"/>
  <c r="BA73" i="25"/>
  <c r="AO73" i="25"/>
  <c r="AN73" i="25"/>
  <c r="AL73" i="25"/>
  <c r="AK73" i="25"/>
  <c r="AI73" i="25"/>
  <c r="AH73" i="25"/>
  <c r="AF73" i="25"/>
  <c r="AE73" i="25"/>
  <c r="AC73" i="25"/>
  <c r="AB73" i="25"/>
  <c r="Z73" i="25"/>
  <c r="Y73" i="25"/>
  <c r="W73" i="25"/>
  <c r="V73" i="25"/>
  <c r="T73" i="25"/>
  <c r="S73" i="25"/>
  <c r="Q73" i="25"/>
  <c r="P73" i="25"/>
  <c r="BA72" i="25"/>
  <c r="AO72" i="25"/>
  <c r="AN72" i="25"/>
  <c r="AL72" i="25"/>
  <c r="AK72" i="25"/>
  <c r="AI72" i="25"/>
  <c r="AH72" i="25"/>
  <c r="AF72" i="25"/>
  <c r="AE72" i="25"/>
  <c r="AC72" i="25"/>
  <c r="AB72" i="25"/>
  <c r="Z72" i="25"/>
  <c r="Y72" i="25"/>
  <c r="W72" i="25"/>
  <c r="V72" i="25"/>
  <c r="T72" i="25"/>
  <c r="S72" i="25"/>
  <c r="Q72" i="25"/>
  <c r="P72" i="25"/>
  <c r="BA71" i="25"/>
  <c r="AO71" i="25"/>
  <c r="AN71" i="25"/>
  <c r="AL71" i="25"/>
  <c r="AK71" i="25"/>
  <c r="AI71" i="25"/>
  <c r="AH71" i="25"/>
  <c r="AF71" i="25"/>
  <c r="AE71" i="25"/>
  <c r="AC71" i="25"/>
  <c r="AB71" i="25"/>
  <c r="Z71" i="25"/>
  <c r="Y71" i="25"/>
  <c r="W71" i="25"/>
  <c r="V71" i="25"/>
  <c r="T71" i="25"/>
  <c r="S71" i="25"/>
  <c r="Q71" i="25"/>
  <c r="P71" i="25"/>
  <c r="BA70" i="25"/>
  <c r="AO70" i="25"/>
  <c r="AN70" i="25"/>
  <c r="AL70" i="25"/>
  <c r="AK70" i="25"/>
  <c r="AI70" i="25"/>
  <c r="AH70" i="25"/>
  <c r="AF70" i="25"/>
  <c r="AE70" i="25"/>
  <c r="AC70" i="25"/>
  <c r="AB70" i="25"/>
  <c r="Z70" i="25"/>
  <c r="Y70" i="25"/>
  <c r="W70" i="25"/>
  <c r="V70" i="25"/>
  <c r="T70" i="25"/>
  <c r="S70" i="25"/>
  <c r="Q70" i="25"/>
  <c r="P70" i="25"/>
  <c r="BA69" i="25"/>
  <c r="AO69" i="25"/>
  <c r="AN69" i="25"/>
  <c r="AL69" i="25"/>
  <c r="AK69" i="25"/>
  <c r="AI69" i="25"/>
  <c r="AH69" i="25"/>
  <c r="AF69" i="25"/>
  <c r="AE69" i="25"/>
  <c r="AC69" i="25"/>
  <c r="AB69" i="25"/>
  <c r="Z69" i="25"/>
  <c r="Y69" i="25"/>
  <c r="W69" i="25"/>
  <c r="V69" i="25"/>
  <c r="T69" i="25"/>
  <c r="S69" i="25"/>
  <c r="Q69" i="25"/>
  <c r="P69" i="25"/>
  <c r="BA68" i="25"/>
  <c r="AO68" i="25"/>
  <c r="AN68" i="25"/>
  <c r="AL68" i="25"/>
  <c r="AK68" i="25"/>
  <c r="AI68" i="25"/>
  <c r="AH68" i="25"/>
  <c r="AF68" i="25"/>
  <c r="AE68" i="25"/>
  <c r="AC68" i="25"/>
  <c r="AB68" i="25"/>
  <c r="Z68" i="25"/>
  <c r="Y68" i="25"/>
  <c r="W68" i="25"/>
  <c r="V68" i="25"/>
  <c r="T68" i="25"/>
  <c r="S68" i="25"/>
  <c r="Q68" i="25"/>
  <c r="P68" i="25"/>
  <c r="BA67" i="25"/>
  <c r="AO67" i="25"/>
  <c r="AN67" i="25"/>
  <c r="AL67" i="25"/>
  <c r="AK67" i="25"/>
  <c r="AI67" i="25"/>
  <c r="AH67" i="25"/>
  <c r="AF67" i="25"/>
  <c r="AE67" i="25"/>
  <c r="AC67" i="25"/>
  <c r="AB67" i="25"/>
  <c r="Z67" i="25"/>
  <c r="Y67" i="25"/>
  <c r="W67" i="25"/>
  <c r="V67" i="25"/>
  <c r="T67" i="25"/>
  <c r="S67" i="25"/>
  <c r="Q67" i="25"/>
  <c r="P67" i="25"/>
  <c r="BA66" i="25"/>
  <c r="AO66" i="25"/>
  <c r="AN66" i="25"/>
  <c r="AL66" i="25"/>
  <c r="AK66" i="25"/>
  <c r="AI66" i="25"/>
  <c r="AH66" i="25"/>
  <c r="AF66" i="25"/>
  <c r="AE66" i="25"/>
  <c r="AC66" i="25"/>
  <c r="AB66" i="25"/>
  <c r="Z66" i="25"/>
  <c r="Y66" i="25"/>
  <c r="W66" i="25"/>
  <c r="V66" i="25"/>
  <c r="T66" i="25"/>
  <c r="S66" i="25"/>
  <c r="Q66" i="25"/>
  <c r="P66" i="25"/>
  <c r="BA65" i="25"/>
  <c r="AO65" i="25"/>
  <c r="AN65" i="25"/>
  <c r="AL65" i="25"/>
  <c r="AK65" i="25"/>
  <c r="AI65" i="25"/>
  <c r="AH65" i="25"/>
  <c r="AF65" i="25"/>
  <c r="AE65" i="25"/>
  <c r="AC65" i="25"/>
  <c r="AB65" i="25"/>
  <c r="Z65" i="25"/>
  <c r="Y65" i="25"/>
  <c r="W65" i="25"/>
  <c r="V65" i="25"/>
  <c r="T65" i="25"/>
  <c r="S65" i="25"/>
  <c r="Q65" i="25"/>
  <c r="P65" i="25"/>
  <c r="BA64" i="25"/>
  <c r="AO64" i="25"/>
  <c r="AN64" i="25"/>
  <c r="AL64" i="25"/>
  <c r="AK64" i="25"/>
  <c r="AI64" i="25"/>
  <c r="AH64" i="25"/>
  <c r="AF64" i="25"/>
  <c r="AE64" i="25"/>
  <c r="AC64" i="25"/>
  <c r="AB64" i="25"/>
  <c r="Z64" i="25"/>
  <c r="Y64" i="25"/>
  <c r="W64" i="25"/>
  <c r="V64" i="25"/>
  <c r="T64" i="25"/>
  <c r="S64" i="25"/>
  <c r="Q64" i="25"/>
  <c r="P64" i="25"/>
  <c r="AO63" i="25"/>
  <c r="AN63" i="25"/>
  <c r="AL63" i="25"/>
  <c r="AK63" i="25"/>
  <c r="AI63" i="25"/>
  <c r="AH63" i="25"/>
  <c r="AF63" i="25"/>
  <c r="AE63" i="25"/>
  <c r="AC63" i="25"/>
  <c r="AB63" i="25"/>
  <c r="Z63" i="25"/>
  <c r="Y63" i="25"/>
  <c r="W63" i="25"/>
  <c r="V63" i="25"/>
  <c r="T63" i="25"/>
  <c r="S63" i="25"/>
  <c r="Q63" i="25"/>
  <c r="P63" i="25"/>
  <c r="BA61" i="25"/>
  <c r="AO61" i="25"/>
  <c r="AN61" i="25"/>
  <c r="AL61" i="25"/>
  <c r="AK61" i="25"/>
  <c r="AI61" i="25"/>
  <c r="AH61" i="25"/>
  <c r="AF61" i="25"/>
  <c r="AE61" i="25"/>
  <c r="AC61" i="25"/>
  <c r="AB61" i="25"/>
  <c r="Z61" i="25"/>
  <c r="Y61" i="25"/>
  <c r="W61" i="25"/>
  <c r="V61" i="25"/>
  <c r="T61" i="25"/>
  <c r="S61" i="25"/>
  <c r="Q61" i="25"/>
  <c r="P61" i="25"/>
  <c r="BA60" i="25"/>
  <c r="AO60" i="25"/>
  <c r="AN60" i="25"/>
  <c r="AL60" i="25"/>
  <c r="AK60" i="25"/>
  <c r="AI60" i="25"/>
  <c r="AH60" i="25"/>
  <c r="AF60" i="25"/>
  <c r="AE60" i="25"/>
  <c r="AC60" i="25"/>
  <c r="AB60" i="25"/>
  <c r="Z60" i="25"/>
  <c r="Y60" i="25"/>
  <c r="W60" i="25"/>
  <c r="V60" i="25"/>
  <c r="T60" i="25"/>
  <c r="S60" i="25"/>
  <c r="Q60" i="25"/>
  <c r="P60" i="25"/>
  <c r="BA59" i="25"/>
  <c r="AO59" i="25"/>
  <c r="AN59" i="25"/>
  <c r="AL59" i="25"/>
  <c r="AK59" i="25"/>
  <c r="AI59" i="25"/>
  <c r="AH59" i="25"/>
  <c r="AF59" i="25"/>
  <c r="AE59" i="25"/>
  <c r="AC59" i="25"/>
  <c r="AB59" i="25"/>
  <c r="Z59" i="25"/>
  <c r="Y59" i="25"/>
  <c r="W59" i="25"/>
  <c r="V59" i="25"/>
  <c r="T59" i="25"/>
  <c r="S59" i="25"/>
  <c r="Q59" i="25"/>
  <c r="P59" i="25"/>
  <c r="AO58" i="25"/>
  <c r="AN58" i="25"/>
  <c r="AL58" i="25"/>
  <c r="AK58" i="25"/>
  <c r="AI58" i="25"/>
  <c r="AH58" i="25"/>
  <c r="AF58" i="25"/>
  <c r="AE58" i="25"/>
  <c r="AC58" i="25"/>
  <c r="AB58" i="25"/>
  <c r="Z58" i="25"/>
  <c r="Y58" i="25"/>
  <c r="W58" i="25"/>
  <c r="V58" i="25"/>
  <c r="T58" i="25"/>
  <c r="S58" i="25"/>
  <c r="Q58" i="25"/>
  <c r="P58" i="25"/>
  <c r="BA57" i="25"/>
  <c r="AO57" i="25"/>
  <c r="AN57" i="25"/>
  <c r="AL57" i="25"/>
  <c r="AK57" i="25"/>
  <c r="AI57" i="25"/>
  <c r="AH57" i="25"/>
  <c r="AF57" i="25"/>
  <c r="AE57" i="25"/>
  <c r="AC57" i="25"/>
  <c r="AB57" i="25"/>
  <c r="Z57" i="25"/>
  <c r="Y57" i="25"/>
  <c r="W57" i="25"/>
  <c r="V57" i="25"/>
  <c r="BA56" i="25"/>
  <c r="AO56" i="25"/>
  <c r="AN56" i="25"/>
  <c r="AL56" i="25"/>
  <c r="AK56" i="25"/>
  <c r="AI56" i="25"/>
  <c r="AH56" i="25"/>
  <c r="AF56" i="25"/>
  <c r="AE56" i="25"/>
  <c r="AC56" i="25"/>
  <c r="AB56" i="25"/>
  <c r="Z56" i="25"/>
  <c r="Y56" i="25"/>
  <c r="W56" i="25"/>
  <c r="V56" i="25"/>
  <c r="AO55" i="25"/>
  <c r="AN55" i="25"/>
  <c r="AL55" i="25"/>
  <c r="AK55" i="25"/>
  <c r="AI55" i="25"/>
  <c r="AH55" i="25"/>
  <c r="AF55" i="25"/>
  <c r="AE55" i="25"/>
  <c r="AC55" i="25"/>
  <c r="AB55" i="25"/>
  <c r="Z55" i="25"/>
  <c r="Y55" i="25"/>
  <c r="W55" i="25"/>
  <c r="V55" i="25"/>
  <c r="T55" i="25"/>
  <c r="S55" i="25"/>
  <c r="Q55" i="25"/>
  <c r="P55" i="25"/>
  <c r="BA54" i="25"/>
  <c r="AO54" i="25"/>
  <c r="AN54" i="25"/>
  <c r="AL54" i="25"/>
  <c r="AK54" i="25"/>
  <c r="AI54" i="25"/>
  <c r="AH54" i="25"/>
  <c r="AF54" i="25"/>
  <c r="AE54" i="25"/>
  <c r="AC54" i="25"/>
  <c r="AB54" i="25"/>
  <c r="Z54" i="25"/>
  <c r="Y54" i="25"/>
  <c r="W54" i="25"/>
  <c r="V54" i="25"/>
  <c r="T54" i="25"/>
  <c r="S54" i="25"/>
  <c r="Q54" i="25"/>
  <c r="P54" i="25"/>
  <c r="BA53" i="25"/>
  <c r="AO53" i="25"/>
  <c r="AN53" i="25"/>
  <c r="AL53" i="25"/>
  <c r="AK53" i="25"/>
  <c r="AI53" i="25"/>
  <c r="AH53" i="25"/>
  <c r="AF53" i="25"/>
  <c r="AE53" i="25"/>
  <c r="AC53" i="25"/>
  <c r="AB53" i="25"/>
  <c r="Z53" i="25"/>
  <c r="Y53" i="25"/>
  <c r="W53" i="25"/>
  <c r="V53" i="25"/>
  <c r="T53" i="25"/>
  <c r="S53" i="25"/>
  <c r="Q53" i="25"/>
  <c r="P53" i="25"/>
  <c r="BA52" i="25"/>
  <c r="AO52" i="25"/>
  <c r="AN52" i="25"/>
  <c r="AL52" i="25"/>
  <c r="AK52" i="25"/>
  <c r="AI52" i="25"/>
  <c r="AH52" i="25"/>
  <c r="AF52" i="25"/>
  <c r="AE52" i="25"/>
  <c r="AC52" i="25"/>
  <c r="AB52" i="25"/>
  <c r="Z52" i="25"/>
  <c r="Y52" i="25"/>
  <c r="W52" i="25"/>
  <c r="V52" i="25"/>
  <c r="T52" i="25"/>
  <c r="S52" i="25"/>
  <c r="Q52" i="25"/>
  <c r="P52" i="25"/>
  <c r="BA51" i="25"/>
  <c r="AO51" i="25"/>
  <c r="AN51" i="25"/>
  <c r="AL51" i="25"/>
  <c r="AK51" i="25"/>
  <c r="AI51" i="25"/>
  <c r="AH51" i="25"/>
  <c r="AF51" i="25"/>
  <c r="AE51" i="25"/>
  <c r="AC51" i="25"/>
  <c r="AB51" i="25"/>
  <c r="Z51" i="25"/>
  <c r="Y51" i="25"/>
  <c r="W51" i="25"/>
  <c r="V51" i="25"/>
  <c r="T51" i="25"/>
  <c r="S51" i="25"/>
  <c r="Q51" i="25"/>
  <c r="P51" i="25"/>
  <c r="BA50" i="25"/>
  <c r="AO50" i="25"/>
  <c r="AN50" i="25"/>
  <c r="AL50" i="25"/>
  <c r="AK50" i="25"/>
  <c r="AI50" i="25"/>
  <c r="AH50" i="25"/>
  <c r="AF50" i="25"/>
  <c r="AE50" i="25"/>
  <c r="AC50" i="25"/>
  <c r="AB50" i="25"/>
  <c r="Z50" i="25"/>
  <c r="Y50" i="25"/>
  <c r="W50" i="25"/>
  <c r="V50" i="25"/>
  <c r="T50" i="25"/>
  <c r="S50" i="25"/>
  <c r="Q50" i="25"/>
  <c r="P50" i="25"/>
  <c r="BA49" i="25"/>
  <c r="AO49" i="25"/>
  <c r="AN49" i="25"/>
  <c r="AL49" i="25"/>
  <c r="AK49" i="25"/>
  <c r="AI49" i="25"/>
  <c r="AH49" i="25"/>
  <c r="AF49" i="25"/>
  <c r="AE49" i="25"/>
  <c r="AC49" i="25"/>
  <c r="AB49" i="25"/>
  <c r="Z49" i="25"/>
  <c r="Y49" i="25"/>
  <c r="W49" i="25"/>
  <c r="V49" i="25"/>
  <c r="T49" i="25"/>
  <c r="S49" i="25"/>
  <c r="Q49" i="25"/>
  <c r="P49" i="25"/>
  <c r="BA48" i="25"/>
  <c r="AO48" i="25"/>
  <c r="AN48" i="25"/>
  <c r="AL48" i="25"/>
  <c r="AK48" i="25"/>
  <c r="AI48" i="25"/>
  <c r="AH48" i="25"/>
  <c r="AF48" i="25"/>
  <c r="AE48" i="25"/>
  <c r="AC48" i="25"/>
  <c r="AB48" i="25"/>
  <c r="Z48" i="25"/>
  <c r="Y48" i="25"/>
  <c r="W48" i="25"/>
  <c r="V48" i="25"/>
  <c r="T48" i="25"/>
  <c r="S48" i="25"/>
  <c r="Q48" i="25"/>
  <c r="P48" i="25"/>
  <c r="BA47" i="25"/>
  <c r="AO47" i="25"/>
  <c r="AN47" i="25"/>
  <c r="AL47" i="25"/>
  <c r="AK47" i="25"/>
  <c r="AI47" i="25"/>
  <c r="AH47" i="25"/>
  <c r="AF47" i="25"/>
  <c r="AE47" i="25"/>
  <c r="AC47" i="25"/>
  <c r="AB47" i="25"/>
  <c r="Z47" i="25"/>
  <c r="Y47" i="25"/>
  <c r="W47" i="25"/>
  <c r="V47" i="25"/>
  <c r="T47" i="25"/>
  <c r="S47" i="25"/>
  <c r="Q47" i="25"/>
  <c r="P47" i="25"/>
  <c r="BA46" i="25"/>
  <c r="AO46" i="25"/>
  <c r="AN46" i="25"/>
  <c r="AL46" i="25"/>
  <c r="AK46" i="25"/>
  <c r="AI46" i="25"/>
  <c r="AH46" i="25"/>
  <c r="AF46" i="25"/>
  <c r="AE46" i="25"/>
  <c r="AC46" i="25"/>
  <c r="AB46" i="25"/>
  <c r="Z46" i="25"/>
  <c r="Y46" i="25"/>
  <c r="W46" i="25"/>
  <c r="V46" i="25"/>
  <c r="T46" i="25"/>
  <c r="S46" i="25"/>
  <c r="Q46" i="25"/>
  <c r="P46" i="25"/>
  <c r="BA45" i="25"/>
  <c r="AO45" i="25"/>
  <c r="AN45" i="25"/>
  <c r="AL45" i="25"/>
  <c r="AK45" i="25"/>
  <c r="AI45" i="25"/>
  <c r="AH45" i="25"/>
  <c r="AF45" i="25"/>
  <c r="AE45" i="25"/>
  <c r="AC45" i="25"/>
  <c r="AB45" i="25"/>
  <c r="Z45" i="25"/>
  <c r="Y45" i="25"/>
  <c r="W45" i="25"/>
  <c r="V45" i="25"/>
  <c r="T45" i="25"/>
  <c r="S45" i="25"/>
  <c r="Q45" i="25"/>
  <c r="P45" i="25"/>
  <c r="BA44" i="25"/>
  <c r="AO44" i="25"/>
  <c r="AN44" i="25"/>
  <c r="AL44" i="25"/>
  <c r="AK44" i="25"/>
  <c r="AI44" i="25"/>
  <c r="AH44" i="25"/>
  <c r="AF44" i="25"/>
  <c r="AE44" i="25"/>
  <c r="AC44" i="25"/>
  <c r="AB44" i="25"/>
  <c r="Z44" i="25"/>
  <c r="Y44" i="25"/>
  <c r="W44" i="25"/>
  <c r="V44" i="25"/>
  <c r="T44" i="25"/>
  <c r="S44" i="25"/>
  <c r="Q44" i="25"/>
  <c r="P44" i="25"/>
  <c r="BA43" i="25"/>
  <c r="AO43" i="25"/>
  <c r="AN43" i="25"/>
  <c r="AL43" i="25"/>
  <c r="AK43" i="25"/>
  <c r="AI43" i="25"/>
  <c r="AH43" i="25"/>
  <c r="AF43" i="25"/>
  <c r="AE43" i="25"/>
  <c r="AC43" i="25"/>
  <c r="AB43" i="25"/>
  <c r="Z43" i="25"/>
  <c r="Y43" i="25"/>
  <c r="W43" i="25"/>
  <c r="V43" i="25"/>
  <c r="T43" i="25"/>
  <c r="S43" i="25"/>
  <c r="Q43" i="25"/>
  <c r="P43" i="25"/>
  <c r="BA42" i="25"/>
  <c r="AO42" i="25"/>
  <c r="AN42" i="25"/>
  <c r="AL42" i="25"/>
  <c r="AK42" i="25"/>
  <c r="AI42" i="25"/>
  <c r="AH42" i="25"/>
  <c r="AF42" i="25"/>
  <c r="AE42" i="25"/>
  <c r="AC42" i="25"/>
  <c r="AB42" i="25"/>
  <c r="Z42" i="25"/>
  <c r="Y42" i="25"/>
  <c r="W42" i="25"/>
  <c r="V42" i="25"/>
  <c r="T42" i="25"/>
  <c r="S42" i="25"/>
  <c r="Q42" i="25"/>
  <c r="P42" i="25"/>
  <c r="BA41" i="25"/>
  <c r="AO41" i="25"/>
  <c r="AN41" i="25"/>
  <c r="AL41" i="25"/>
  <c r="AK41" i="25"/>
  <c r="AI41" i="25"/>
  <c r="AH41" i="25"/>
  <c r="AF41" i="25"/>
  <c r="AE41" i="25"/>
  <c r="AC41" i="25"/>
  <c r="AB41" i="25"/>
  <c r="Z41" i="25"/>
  <c r="Y41" i="25"/>
  <c r="W41" i="25"/>
  <c r="V41" i="25"/>
  <c r="T41" i="25"/>
  <c r="S41" i="25"/>
  <c r="Q41" i="25"/>
  <c r="P41" i="25"/>
  <c r="BA40" i="25"/>
  <c r="AO40" i="25"/>
  <c r="AN40" i="25"/>
  <c r="AL40" i="25"/>
  <c r="AK40" i="25"/>
  <c r="AI40" i="25"/>
  <c r="AH40" i="25"/>
  <c r="AF40" i="25"/>
  <c r="AE40" i="25"/>
  <c r="AC40" i="25"/>
  <c r="AB40" i="25"/>
  <c r="Z40" i="25"/>
  <c r="Y40" i="25"/>
  <c r="W40" i="25"/>
  <c r="V40" i="25"/>
  <c r="T40" i="25"/>
  <c r="S40" i="25"/>
  <c r="Q40" i="25"/>
  <c r="P40" i="25"/>
  <c r="BA39" i="25"/>
  <c r="AO39" i="25"/>
  <c r="AN39" i="25"/>
  <c r="AL39" i="25"/>
  <c r="AK39" i="25"/>
  <c r="AI39" i="25"/>
  <c r="AH39" i="25"/>
  <c r="AF39" i="25"/>
  <c r="AE39" i="25"/>
  <c r="AC39" i="25"/>
  <c r="AB39" i="25"/>
  <c r="Z39" i="25"/>
  <c r="Y39" i="25"/>
  <c r="W39" i="25"/>
  <c r="V39" i="25"/>
  <c r="T39" i="25"/>
  <c r="S39" i="25"/>
  <c r="Q39" i="25"/>
  <c r="P39" i="25"/>
  <c r="BA38" i="25"/>
  <c r="AO38" i="25"/>
  <c r="AN38" i="25"/>
  <c r="AL38" i="25"/>
  <c r="AK38" i="25"/>
  <c r="AI38" i="25"/>
  <c r="AH38" i="25"/>
  <c r="AF38" i="25"/>
  <c r="AE38" i="25"/>
  <c r="AC38" i="25"/>
  <c r="AB38" i="25"/>
  <c r="Z38" i="25"/>
  <c r="Y38" i="25"/>
  <c r="W38" i="25"/>
  <c r="V38" i="25"/>
  <c r="T38" i="25"/>
  <c r="S38" i="25"/>
  <c r="Q38" i="25"/>
  <c r="P38" i="25"/>
  <c r="BA37" i="25"/>
  <c r="AO37" i="25"/>
  <c r="AN37" i="25"/>
  <c r="AL37" i="25"/>
  <c r="AK37" i="25"/>
  <c r="AI37" i="25"/>
  <c r="AH37" i="25"/>
  <c r="AF37" i="25"/>
  <c r="AE37" i="25"/>
  <c r="AC37" i="25"/>
  <c r="AB37" i="25"/>
  <c r="Z37" i="25"/>
  <c r="Y37" i="25"/>
  <c r="W37" i="25"/>
  <c r="V37" i="25"/>
  <c r="T37" i="25"/>
  <c r="S37" i="25"/>
  <c r="Q37" i="25"/>
  <c r="P37" i="25"/>
  <c r="BA36" i="25"/>
  <c r="AO36" i="25"/>
  <c r="AN36" i="25"/>
  <c r="AL36" i="25"/>
  <c r="AK36" i="25"/>
  <c r="AI36" i="25"/>
  <c r="AH36" i="25"/>
  <c r="AF36" i="25"/>
  <c r="AE36" i="25"/>
  <c r="AC36" i="25"/>
  <c r="AB36" i="25"/>
  <c r="Z36" i="25"/>
  <c r="Y36" i="25"/>
  <c r="W36" i="25"/>
  <c r="V36" i="25"/>
  <c r="T36" i="25"/>
  <c r="S36" i="25"/>
  <c r="Q36" i="25"/>
  <c r="P36" i="25"/>
  <c r="BA35" i="25"/>
  <c r="AO35" i="25"/>
  <c r="AN35" i="25"/>
  <c r="AL35" i="25"/>
  <c r="AK35" i="25"/>
  <c r="AI35" i="25"/>
  <c r="AH35" i="25"/>
  <c r="AF35" i="25"/>
  <c r="AE35" i="25"/>
  <c r="AC35" i="25"/>
  <c r="AB35" i="25"/>
  <c r="Z35" i="25"/>
  <c r="Y35" i="25"/>
  <c r="W35" i="25"/>
  <c r="V35" i="25"/>
  <c r="T35" i="25"/>
  <c r="S35" i="25"/>
  <c r="Q35" i="25"/>
  <c r="P35" i="25"/>
  <c r="BA34" i="25"/>
  <c r="AO34" i="25"/>
  <c r="AN34" i="25"/>
  <c r="AL34" i="25"/>
  <c r="AK34" i="25"/>
  <c r="AI34" i="25"/>
  <c r="AH34" i="25"/>
  <c r="AF34" i="25"/>
  <c r="AE34" i="25"/>
  <c r="AC34" i="25"/>
  <c r="AB34" i="25"/>
  <c r="Z34" i="25"/>
  <c r="Y34" i="25"/>
  <c r="W34" i="25"/>
  <c r="V34" i="25"/>
  <c r="T34" i="25"/>
  <c r="S34" i="25"/>
  <c r="Q34" i="25"/>
  <c r="P34" i="25"/>
  <c r="BA33" i="25"/>
  <c r="AO33" i="25"/>
  <c r="AN33" i="25"/>
  <c r="AL33" i="25"/>
  <c r="AK33" i="25"/>
  <c r="AI33" i="25"/>
  <c r="AH33" i="25"/>
  <c r="AF33" i="25"/>
  <c r="AE33" i="25"/>
  <c r="AC33" i="25"/>
  <c r="AB33" i="25"/>
  <c r="Z33" i="25"/>
  <c r="Y33" i="25"/>
  <c r="W33" i="25"/>
  <c r="V33" i="25"/>
  <c r="T33" i="25"/>
  <c r="S33" i="25"/>
  <c r="Q33" i="25"/>
  <c r="P33" i="25"/>
  <c r="BA32" i="25"/>
  <c r="AO32" i="25"/>
  <c r="AN32" i="25"/>
  <c r="AL32" i="25"/>
  <c r="AK32" i="25"/>
  <c r="AI32" i="25"/>
  <c r="AH32" i="25"/>
  <c r="AF32" i="25"/>
  <c r="AE32" i="25"/>
  <c r="AC32" i="25"/>
  <c r="AB32" i="25"/>
  <c r="Z32" i="25"/>
  <c r="Y32" i="25"/>
  <c r="W32" i="25"/>
  <c r="V32" i="25"/>
  <c r="T32" i="25"/>
  <c r="S32" i="25"/>
  <c r="Q32" i="25"/>
  <c r="P32" i="25"/>
  <c r="BA31" i="25"/>
  <c r="AO31" i="25"/>
  <c r="AN31" i="25"/>
  <c r="AL31" i="25"/>
  <c r="AK31" i="25"/>
  <c r="AI31" i="25"/>
  <c r="AH31" i="25"/>
  <c r="AF31" i="25"/>
  <c r="AE31" i="25"/>
  <c r="AC31" i="25"/>
  <c r="AB31" i="25"/>
  <c r="Z31" i="25"/>
  <c r="Y31" i="25"/>
  <c r="W31" i="25"/>
  <c r="V31" i="25"/>
  <c r="T31" i="25"/>
  <c r="S31" i="25"/>
  <c r="Q31" i="25"/>
  <c r="P31" i="25"/>
  <c r="BA30" i="25"/>
  <c r="AO30" i="25"/>
  <c r="AN30" i="25"/>
  <c r="AL30" i="25"/>
  <c r="AK30" i="25"/>
  <c r="AI30" i="25"/>
  <c r="AH30" i="25"/>
  <c r="AF30" i="25"/>
  <c r="AE30" i="25"/>
  <c r="AC30" i="25"/>
  <c r="AB30" i="25"/>
  <c r="Z30" i="25"/>
  <c r="Y30" i="25"/>
  <c r="W30" i="25"/>
  <c r="V30" i="25"/>
  <c r="T30" i="25"/>
  <c r="S30" i="25"/>
  <c r="Q30" i="25"/>
  <c r="P30" i="25"/>
  <c r="BA29" i="25"/>
  <c r="AO29" i="25"/>
  <c r="AN29" i="25"/>
  <c r="AL29" i="25"/>
  <c r="AK29" i="25"/>
  <c r="AI29" i="25"/>
  <c r="AH29" i="25"/>
  <c r="AF29" i="25"/>
  <c r="AE29" i="25"/>
  <c r="AC29" i="25"/>
  <c r="AB29" i="25"/>
  <c r="Z29" i="25"/>
  <c r="Y29" i="25"/>
  <c r="W29" i="25"/>
  <c r="V29" i="25"/>
  <c r="T29" i="25"/>
  <c r="S29" i="25"/>
  <c r="Q29" i="25"/>
  <c r="P29" i="25"/>
  <c r="AO28" i="25"/>
  <c r="AN28" i="25"/>
  <c r="AL28" i="25"/>
  <c r="AK28" i="25"/>
  <c r="AI28" i="25"/>
  <c r="AH28" i="25"/>
  <c r="AF28" i="25"/>
  <c r="AE28" i="25"/>
  <c r="AC28" i="25"/>
  <c r="AB28" i="25"/>
  <c r="Z28" i="25"/>
  <c r="Y28" i="25"/>
  <c r="W28" i="25"/>
  <c r="V28" i="25"/>
  <c r="T28" i="25"/>
  <c r="S28" i="25"/>
  <c r="Q28" i="25"/>
  <c r="P28" i="25"/>
  <c r="AO27" i="25"/>
  <c r="AN27" i="25"/>
  <c r="AL27" i="25"/>
  <c r="AK27" i="25"/>
  <c r="AI27" i="25"/>
  <c r="AH27" i="25"/>
  <c r="AF27" i="25"/>
  <c r="AE27" i="25"/>
  <c r="AC27" i="25"/>
  <c r="AB27" i="25"/>
  <c r="Z27" i="25"/>
  <c r="Y27" i="25"/>
  <c r="W27" i="25"/>
  <c r="V27" i="25"/>
  <c r="T27" i="25"/>
  <c r="S27" i="25"/>
  <c r="Q27" i="25"/>
  <c r="P27" i="25"/>
  <c r="BA26" i="25"/>
  <c r="BA25" i="25" s="1"/>
  <c r="AO26" i="25"/>
  <c r="AN26" i="25"/>
  <c r="AL26" i="25"/>
  <c r="AK26" i="25"/>
  <c r="AI26" i="25"/>
  <c r="AH26" i="25"/>
  <c r="AF26" i="25"/>
  <c r="AE26" i="25"/>
  <c r="AC26" i="25"/>
  <c r="AB26" i="25"/>
  <c r="Z26" i="25"/>
  <c r="Y26" i="25"/>
  <c r="W26" i="25"/>
  <c r="V26" i="25"/>
  <c r="T26" i="25"/>
  <c r="S26" i="25"/>
  <c r="Q26" i="25"/>
  <c r="P26" i="25"/>
  <c r="AO25" i="25"/>
  <c r="AN25" i="25"/>
  <c r="AL25" i="25"/>
  <c r="AK25" i="25"/>
  <c r="AI25" i="25"/>
  <c r="AH25" i="25"/>
  <c r="AF25" i="25"/>
  <c r="AE25" i="25"/>
  <c r="AC25" i="25"/>
  <c r="AB25" i="25"/>
  <c r="Z25" i="25"/>
  <c r="Y25" i="25"/>
  <c r="W25" i="25"/>
  <c r="V25" i="25"/>
  <c r="T25" i="25"/>
  <c r="S25" i="25"/>
  <c r="Q25" i="25"/>
  <c r="P25" i="25"/>
  <c r="BA24" i="25"/>
  <c r="BA23" i="25" s="1"/>
  <c r="AO24" i="25"/>
  <c r="AN24" i="25"/>
  <c r="AL24" i="25"/>
  <c r="AK24" i="25"/>
  <c r="AI24" i="25"/>
  <c r="AH24" i="25"/>
  <c r="AF24" i="25"/>
  <c r="AE24" i="25"/>
  <c r="AC24" i="25"/>
  <c r="AB24" i="25"/>
  <c r="Z24" i="25"/>
  <c r="Y24" i="25"/>
  <c r="W24" i="25"/>
  <c r="V24" i="25"/>
  <c r="T24" i="25"/>
  <c r="S24" i="25"/>
  <c r="Q24" i="25"/>
  <c r="P24" i="25"/>
  <c r="AO23" i="25"/>
  <c r="AN23" i="25"/>
  <c r="AL23" i="25"/>
  <c r="AK23" i="25"/>
  <c r="AI23" i="25"/>
  <c r="AH23" i="25"/>
  <c r="AF23" i="25"/>
  <c r="AE23" i="25"/>
  <c r="AC23" i="25"/>
  <c r="AB23" i="25"/>
  <c r="Z23" i="25"/>
  <c r="Y23" i="25"/>
  <c r="W23" i="25"/>
  <c r="V23" i="25"/>
  <c r="T23" i="25"/>
  <c r="S23" i="25"/>
  <c r="Q23" i="25"/>
  <c r="P23" i="25"/>
  <c r="BA22" i="25"/>
  <c r="BA21" i="25" s="1"/>
  <c r="AO22" i="25"/>
  <c r="AN22" i="25"/>
  <c r="AL22" i="25"/>
  <c r="AK22" i="25"/>
  <c r="AI22" i="25"/>
  <c r="AH22" i="25"/>
  <c r="AF22" i="25"/>
  <c r="AE22" i="25"/>
  <c r="AC22" i="25"/>
  <c r="AB22" i="25"/>
  <c r="Z22" i="25"/>
  <c r="Y22" i="25"/>
  <c r="W22" i="25"/>
  <c r="V22" i="25"/>
  <c r="T22" i="25"/>
  <c r="S22" i="25"/>
  <c r="Q22" i="25"/>
  <c r="P22" i="25"/>
  <c r="AO21" i="25"/>
  <c r="AU21" i="25" s="1"/>
  <c r="AX21" i="25" s="1"/>
  <c r="AN21" i="25"/>
  <c r="AO20" i="25"/>
  <c r="AN20" i="25"/>
  <c r="AT20" i="25" s="1"/>
  <c r="AW20" i="25" s="1"/>
  <c r="BA19" i="25"/>
  <c r="AO19" i="25"/>
  <c r="AN19" i="25"/>
  <c r="AL19" i="25"/>
  <c r="AK19" i="25"/>
  <c r="AI19" i="25"/>
  <c r="AH19" i="25"/>
  <c r="AF19" i="25"/>
  <c r="AE19" i="25"/>
  <c r="AC19" i="25"/>
  <c r="AB19" i="25"/>
  <c r="Z19" i="25"/>
  <c r="Y19" i="25"/>
  <c r="W19" i="25"/>
  <c r="V19" i="25"/>
  <c r="T19" i="25"/>
  <c r="S19" i="25"/>
  <c r="Q19" i="25"/>
  <c r="P19" i="25"/>
  <c r="BA18" i="25"/>
  <c r="AO18" i="25"/>
  <c r="AN18" i="25"/>
  <c r="AL18" i="25"/>
  <c r="AK18" i="25"/>
  <c r="AI18" i="25"/>
  <c r="AH18" i="25"/>
  <c r="AF18" i="25"/>
  <c r="AE18" i="25"/>
  <c r="AC18" i="25"/>
  <c r="AB18" i="25"/>
  <c r="Z18" i="25"/>
  <c r="Y18" i="25"/>
  <c r="W18" i="25"/>
  <c r="V18" i="25"/>
  <c r="T18" i="25"/>
  <c r="S18" i="25"/>
  <c r="Q18" i="25"/>
  <c r="P18" i="25"/>
  <c r="BA17" i="25"/>
  <c r="AO17" i="25"/>
  <c r="AN17" i="25"/>
  <c r="AL17" i="25"/>
  <c r="AK17" i="25"/>
  <c r="AI17" i="25"/>
  <c r="AH17" i="25"/>
  <c r="AF17" i="25"/>
  <c r="AE17" i="25"/>
  <c r="AC17" i="25"/>
  <c r="AB17" i="25"/>
  <c r="Z17" i="25"/>
  <c r="Y17" i="25"/>
  <c r="W17" i="25"/>
  <c r="V17" i="25"/>
  <c r="T17" i="25"/>
  <c r="S17" i="25"/>
  <c r="Q17" i="25"/>
  <c r="P17" i="25"/>
  <c r="BA16" i="25"/>
  <c r="AO16" i="25"/>
  <c r="AN16" i="25"/>
  <c r="AL16" i="25"/>
  <c r="AK16" i="25"/>
  <c r="AI16" i="25"/>
  <c r="AH16" i="25"/>
  <c r="AF16" i="25"/>
  <c r="AE16" i="25"/>
  <c r="AC16" i="25"/>
  <c r="AB16" i="25"/>
  <c r="Z16" i="25"/>
  <c r="Y16" i="25"/>
  <c r="W16" i="25"/>
  <c r="V16" i="25"/>
  <c r="T16" i="25"/>
  <c r="S16" i="25"/>
  <c r="Q16" i="25"/>
  <c r="P16" i="25"/>
  <c r="AU15" i="25"/>
  <c r="AT15" i="25"/>
  <c r="AS15" i="25"/>
  <c r="AV15" i="25" s="1"/>
  <c r="AL15" i="25"/>
  <c r="AK15" i="25"/>
  <c r="AI15" i="25"/>
  <c r="AH15" i="25"/>
  <c r="AF15" i="25"/>
  <c r="AE15" i="25"/>
  <c r="AC15" i="25"/>
  <c r="AB15" i="25"/>
  <c r="Z15" i="25"/>
  <c r="Y15" i="25"/>
  <c r="W15" i="25"/>
  <c r="V15" i="25"/>
  <c r="T15" i="25"/>
  <c r="S15" i="25"/>
  <c r="Q15" i="25"/>
  <c r="P15" i="25"/>
  <c r="N15" i="25"/>
  <c r="AU14" i="25"/>
  <c r="AT14" i="25"/>
  <c r="AS14" i="25"/>
  <c r="AL14" i="25"/>
  <c r="AK14" i="25"/>
  <c r="AI14" i="25"/>
  <c r="AH14" i="25"/>
  <c r="AF14" i="25"/>
  <c r="AE14" i="25"/>
  <c r="AC14" i="25"/>
  <c r="AB14" i="25"/>
  <c r="Z14" i="25"/>
  <c r="Y14" i="25"/>
  <c r="W14" i="25"/>
  <c r="V14" i="25"/>
  <c r="T14" i="25"/>
  <c r="S14" i="25"/>
  <c r="Q14" i="25"/>
  <c r="P14" i="25"/>
  <c r="J14" i="25"/>
  <c r="AT13" i="25"/>
  <c r="V13" i="25"/>
  <c r="Z13" i="25" s="1"/>
  <c r="T13" i="25"/>
  <c r="S13" i="25"/>
  <c r="W13" i="25" s="1"/>
  <c r="AT16" i="25" l="1"/>
  <c r="AW16" i="25" s="1"/>
  <c r="AT112" i="25"/>
  <c r="AW112" i="25" s="1"/>
  <c r="AT149" i="25"/>
  <c r="AU16" i="25"/>
  <c r="AU17" i="25"/>
  <c r="AX17" i="25" s="1"/>
  <c r="AT22" i="25"/>
  <c r="AW22" i="25" s="1"/>
  <c r="AU23" i="25"/>
  <c r="AX23" i="25" s="1"/>
  <c r="AT25" i="25"/>
  <c r="AW25" i="25" s="1"/>
  <c r="AU28" i="25"/>
  <c r="AX28" i="25" s="1"/>
  <c r="AT31" i="25"/>
  <c r="AW31" i="25" s="1"/>
  <c r="AU32" i="25"/>
  <c r="AX32" i="25" s="1"/>
  <c r="AT35" i="25"/>
  <c r="AW35" i="25" s="1"/>
  <c r="AU36" i="25"/>
  <c r="AX36" i="25" s="1"/>
  <c r="AU37" i="25"/>
  <c r="AX37" i="25" s="1"/>
  <c r="AT41" i="25"/>
  <c r="AW41" i="25" s="1"/>
  <c r="AU42" i="25"/>
  <c r="AX42" i="25" s="1"/>
  <c r="AT45" i="25"/>
  <c r="AW45" i="25" s="1"/>
  <c r="AU46" i="25"/>
  <c r="AX46" i="25" s="1"/>
  <c r="AT49" i="25"/>
  <c r="AW49" i="25" s="1"/>
  <c r="AU50" i="25"/>
  <c r="AX50" i="25" s="1"/>
  <c r="AT53" i="25"/>
  <c r="AW53" i="25" s="1"/>
  <c r="AU54" i="25"/>
  <c r="AX54" i="25" s="1"/>
  <c r="AT56" i="25"/>
  <c r="AW56" i="25" s="1"/>
  <c r="AU57" i="25"/>
  <c r="AX57" i="25" s="1"/>
  <c r="AT59" i="25"/>
  <c r="AW59" i="25" s="1"/>
  <c r="AU60" i="25"/>
  <c r="AX60" i="25" s="1"/>
  <c r="AU64" i="25"/>
  <c r="AX64" i="25" s="1"/>
  <c r="AT67" i="25"/>
  <c r="AW67" i="25" s="1"/>
  <c r="AU68" i="25"/>
  <c r="AX68" i="25" s="1"/>
  <c r="AT71" i="25"/>
  <c r="AW71" i="25" s="1"/>
  <c r="AU72" i="25"/>
  <c r="AX72" i="25" s="1"/>
  <c r="AT75" i="25"/>
  <c r="AW75" i="25" s="1"/>
  <c r="AU76" i="25"/>
  <c r="AX76" i="25" s="1"/>
  <c r="AT79" i="25"/>
  <c r="AW79" i="25" s="1"/>
  <c r="AU80" i="25"/>
  <c r="AX80" i="25" s="1"/>
  <c r="AT83" i="25"/>
  <c r="AW83" i="25" s="1"/>
  <c r="AU84" i="25"/>
  <c r="AX84" i="25" s="1"/>
  <c r="AT87" i="25"/>
  <c r="AW87" i="25" s="1"/>
  <c r="AT90" i="25"/>
  <c r="AW90" i="25" s="1"/>
  <c r="AU91" i="25"/>
  <c r="AX91" i="25" s="1"/>
  <c r="AT94" i="25"/>
  <c r="AW94" i="25" s="1"/>
  <c r="AU95" i="25"/>
  <c r="AX95" i="25" s="1"/>
  <c r="AT98" i="25"/>
  <c r="AW98" i="25" s="1"/>
  <c r="AU99" i="25"/>
  <c r="AX99" i="25" s="1"/>
  <c r="AT101" i="25"/>
  <c r="AW101" i="25" s="1"/>
  <c r="AU102" i="25"/>
  <c r="AX102" i="25" s="1"/>
  <c r="AT105" i="25"/>
  <c r="AW105" i="25" s="1"/>
  <c r="AU106" i="25"/>
  <c r="AX106" i="25" s="1"/>
  <c r="AT109" i="25"/>
  <c r="AW109" i="25" s="1"/>
  <c r="AU110" i="25"/>
  <c r="AX110" i="25" s="1"/>
  <c r="AT113" i="25"/>
  <c r="AW113" i="25" s="1"/>
  <c r="AU114" i="25"/>
  <c r="AX114" i="25" s="1"/>
  <c r="AT117" i="25"/>
  <c r="AW117" i="25" s="1"/>
  <c r="AU118" i="25"/>
  <c r="AX118" i="25" s="1"/>
  <c r="AT125" i="25"/>
  <c r="AW125" i="25" s="1"/>
  <c r="AU126" i="25"/>
  <c r="AX126" i="25" s="1"/>
  <c r="AT129" i="25"/>
  <c r="AW129" i="25" s="1"/>
  <c r="AU130" i="25"/>
  <c r="AX130" i="25" s="1"/>
  <c r="AT133" i="25"/>
  <c r="AW133" i="25" s="1"/>
  <c r="AU134" i="25"/>
  <c r="AX134" i="25" s="1"/>
  <c r="AT137" i="25"/>
  <c r="AW137" i="25" s="1"/>
  <c r="AU138" i="25"/>
  <c r="AX138" i="25" s="1"/>
  <c r="AT141" i="25"/>
  <c r="AW141" i="25" s="1"/>
  <c r="AU142" i="25"/>
  <c r="AX142" i="25" s="1"/>
  <c r="AT145" i="25"/>
  <c r="AW145" i="25" s="1"/>
  <c r="AU146" i="25"/>
  <c r="AX146" i="25" s="1"/>
  <c r="AW149" i="25"/>
  <c r="AU150" i="25"/>
  <c r="AX150" i="25" s="1"/>
  <c r="AT153" i="25"/>
  <c r="AW153" i="25" s="1"/>
  <c r="AT157" i="25"/>
  <c r="AW157" i="25" s="1"/>
  <c r="AT160" i="25"/>
  <c r="AW160" i="25" s="1"/>
  <c r="AT163" i="25"/>
  <c r="AW163" i="25" s="1"/>
  <c r="AT166" i="25"/>
  <c r="AW166" i="25" s="1"/>
  <c r="AU167" i="25"/>
  <c r="AX167" i="25" s="1"/>
  <c r="AT169" i="25"/>
  <c r="AW169" i="25" s="1"/>
  <c r="AT170" i="25"/>
  <c r="AW170" i="25" s="1"/>
  <c r="AU171" i="25"/>
  <c r="AX171" i="25" s="1"/>
  <c r="AT173" i="25"/>
  <c r="AW173" i="25" s="1"/>
  <c r="AU174" i="25"/>
  <c r="AX174" i="25" s="1"/>
  <c r="AT176" i="25"/>
  <c r="AW176" i="25" s="1"/>
  <c r="AU177" i="25"/>
  <c r="AX177" i="25" s="1"/>
  <c r="AU180" i="25"/>
  <c r="AX180" i="25" s="1"/>
  <c r="AT183" i="25"/>
  <c r="AW183" i="25" s="1"/>
  <c r="AU184" i="25"/>
  <c r="AX184" i="25" s="1"/>
  <c r="AT186" i="25"/>
  <c r="AW186" i="25" s="1"/>
  <c r="AU187" i="25"/>
  <c r="AX187" i="25" s="1"/>
  <c r="AT190" i="25"/>
  <c r="AW190" i="25" s="1"/>
  <c r="AU191" i="25"/>
  <c r="AX191" i="25" s="1"/>
  <c r="AT194" i="25"/>
  <c r="AW194" i="25" s="1"/>
  <c r="AU195" i="25"/>
  <c r="AX195" i="25" s="1"/>
  <c r="AT197" i="25"/>
  <c r="AW197" i="25" s="1"/>
  <c r="AU198" i="25"/>
  <c r="AX198" i="25" s="1"/>
  <c r="AU200" i="25"/>
  <c r="AX200" i="25" s="1"/>
  <c r="AT202" i="25"/>
  <c r="AW202" i="25" s="1"/>
  <c r="AU203" i="25"/>
  <c r="AX203" i="25" s="1"/>
  <c r="AU206" i="25"/>
  <c r="AX206" i="25" s="1"/>
  <c r="AT208" i="25"/>
  <c r="AW208" i="25" s="1"/>
  <c r="AU209" i="25"/>
  <c r="AX209" i="25" s="1"/>
  <c r="AT211" i="25"/>
  <c r="AW211" i="25" s="1"/>
  <c r="AU212" i="25"/>
  <c r="AX212" i="25" s="1"/>
  <c r="AU215" i="25"/>
  <c r="AX215" i="25" s="1"/>
  <c r="AT217" i="25"/>
  <c r="AW217" i="25" s="1"/>
  <c r="AT220" i="25"/>
  <c r="AW220" i="25" s="1"/>
  <c r="AU223" i="25"/>
  <c r="AX223" i="25" s="1"/>
  <c r="AU225" i="25"/>
  <c r="AX225" i="25" s="1"/>
  <c r="AU228" i="25"/>
  <c r="AX228" i="25" s="1"/>
  <c r="AU231" i="25"/>
  <c r="AX231" i="25" s="1"/>
  <c r="AT233" i="25"/>
  <c r="AW233" i="25" s="1"/>
  <c r="AU240" i="25"/>
  <c r="AX240" i="25" s="1"/>
  <c r="AT242" i="25"/>
  <c r="AW242" i="25" s="1"/>
  <c r="AU243" i="25"/>
  <c r="AX243" i="25" s="1"/>
  <c r="AT246" i="25"/>
  <c r="AW246" i="25" s="1"/>
  <c r="AU247" i="25"/>
  <c r="AX247" i="25" s="1"/>
  <c r="AT249" i="25"/>
  <c r="AW249" i="25" s="1"/>
  <c r="AT251" i="25"/>
  <c r="AW251" i="25" s="1"/>
  <c r="AU255" i="25"/>
  <c r="AX255" i="25" s="1"/>
  <c r="AT257" i="25"/>
  <c r="AW257" i="25" s="1"/>
  <c r="AT260" i="25"/>
  <c r="AW260" i="25" s="1"/>
  <c r="AT262" i="25"/>
  <c r="AW262" i="25" s="1"/>
  <c r="AU263" i="25"/>
  <c r="AX263" i="25" s="1"/>
  <c r="AU265" i="25"/>
  <c r="AX265" i="25" s="1"/>
  <c r="AT268" i="25"/>
  <c r="AW268" i="25" s="1"/>
  <c r="AU269" i="25"/>
  <c r="AX269" i="25" s="1"/>
  <c r="AU271" i="25"/>
  <c r="AX271" i="25" s="1"/>
  <c r="AT273" i="25"/>
  <c r="AW273" i="25" s="1"/>
  <c r="AU276" i="25"/>
  <c r="AX276" i="25" s="1"/>
  <c r="AT278" i="25"/>
  <c r="AW278" i="25" s="1"/>
  <c r="AU281" i="25"/>
  <c r="AX281" i="25" s="1"/>
  <c r="AU284" i="25"/>
  <c r="AX284" i="25" s="1"/>
  <c r="AT286" i="25"/>
  <c r="AW286" i="25" s="1"/>
  <c r="AU287" i="25"/>
  <c r="AX287" i="25" s="1"/>
  <c r="AT289" i="25"/>
  <c r="AW289" i="25" s="1"/>
  <c r="AT290" i="25"/>
  <c r="AW290" i="25" s="1"/>
  <c r="AT291" i="25"/>
  <c r="AW291" i="25" s="1"/>
  <c r="AU292" i="25"/>
  <c r="AX292" i="25" s="1"/>
  <c r="AT294" i="25"/>
  <c r="AW294" i="25" s="1"/>
  <c r="AU295" i="25"/>
  <c r="AX295" i="25" s="1"/>
  <c r="AT297" i="25"/>
  <c r="AW297" i="25" s="1"/>
  <c r="AU298" i="25"/>
  <c r="AX298" i="25" s="1"/>
  <c r="AT301" i="25"/>
  <c r="AW301" i="25" s="1"/>
  <c r="AT304" i="25"/>
  <c r="AW304" i="25" s="1"/>
  <c r="AT307" i="25"/>
  <c r="AW307" i="25" s="1"/>
  <c r="AT310" i="25"/>
  <c r="AW310" i="25" s="1"/>
  <c r="AT312" i="25"/>
  <c r="AW312" i="25" s="1"/>
  <c r="AU313" i="25"/>
  <c r="AX313" i="25" s="1"/>
  <c r="AT315" i="25"/>
  <c r="AW315" i="25" s="1"/>
  <c r="AU318" i="25"/>
  <c r="AX318" i="25" s="1"/>
  <c r="AU320" i="25"/>
  <c r="AX320" i="25" s="1"/>
  <c r="AT322" i="25"/>
  <c r="AW322" i="25" s="1"/>
  <c r="AT325" i="25"/>
  <c r="AW325" i="25" s="1"/>
  <c r="AU326" i="25"/>
  <c r="AX326" i="25" s="1"/>
  <c r="AT328" i="25"/>
  <c r="AW328" i="25" s="1"/>
  <c r="AU329" i="25"/>
  <c r="AX329" i="25" s="1"/>
  <c r="AT332" i="25"/>
  <c r="AW332" i="25" s="1"/>
  <c r="AU333" i="25"/>
  <c r="AX333" i="25" s="1"/>
  <c r="AT335" i="25"/>
  <c r="AW335" i="25" s="1"/>
  <c r="AU336" i="25"/>
  <c r="AX336" i="25" s="1"/>
  <c r="AU338" i="25"/>
  <c r="AX338" i="25" s="1"/>
  <c r="AT341" i="25"/>
  <c r="AW341" i="25" s="1"/>
  <c r="AU345" i="25"/>
  <c r="AX345" i="25" s="1"/>
  <c r="AT347" i="25"/>
  <c r="AW347" i="25" s="1"/>
  <c r="AT349" i="25"/>
  <c r="AW349" i="25" s="1"/>
  <c r="AU350" i="25"/>
  <c r="AX350" i="25" s="1"/>
  <c r="AT352" i="25"/>
  <c r="AW352" i="25" s="1"/>
  <c r="AU26" i="25"/>
  <c r="AX26" i="25" s="1"/>
  <c r="AT32" i="25"/>
  <c r="AW32" i="25" s="1"/>
  <c r="AU38" i="25"/>
  <c r="AX38" i="25" s="1"/>
  <c r="AU43" i="25"/>
  <c r="AX43" i="25" s="1"/>
  <c r="AU51" i="25"/>
  <c r="AX51" i="25" s="1"/>
  <c r="AT57" i="25"/>
  <c r="AW57" i="25" s="1"/>
  <c r="AU58" i="25"/>
  <c r="AX58" i="25" s="1"/>
  <c r="AT60" i="25"/>
  <c r="AW60" i="25" s="1"/>
  <c r="AU61" i="25"/>
  <c r="AX61" i="25" s="1"/>
  <c r="AT64" i="25"/>
  <c r="AW64" i="25" s="1"/>
  <c r="AU65" i="25"/>
  <c r="AX65" i="25" s="1"/>
  <c r="AT68" i="25"/>
  <c r="AW68" i="25" s="1"/>
  <c r="AU69" i="25"/>
  <c r="AX69" i="25" s="1"/>
  <c r="AT72" i="25"/>
  <c r="AW72" i="25" s="1"/>
  <c r="AU73" i="25"/>
  <c r="AX73" i="25" s="1"/>
  <c r="AT76" i="25"/>
  <c r="AW76" i="25" s="1"/>
  <c r="AU77" i="25"/>
  <c r="AX77" i="25" s="1"/>
  <c r="AT80" i="25"/>
  <c r="AW80" i="25" s="1"/>
  <c r="AU81" i="25"/>
  <c r="AX81" i="25" s="1"/>
  <c r="AT84" i="25"/>
  <c r="AW84" i="25" s="1"/>
  <c r="AU85" i="25"/>
  <c r="AX85" i="25" s="1"/>
  <c r="AU88" i="25"/>
  <c r="AX88" i="25" s="1"/>
  <c r="AT91" i="25"/>
  <c r="AW91" i="25" s="1"/>
  <c r="AU92" i="25"/>
  <c r="AX92" i="25" s="1"/>
  <c r="AT95" i="25"/>
  <c r="AW95" i="25" s="1"/>
  <c r="AU96" i="25"/>
  <c r="AX96" i="25" s="1"/>
  <c r="AT99" i="25"/>
  <c r="AW99" i="25" s="1"/>
  <c r="AT102" i="25"/>
  <c r="AW102" i="25" s="1"/>
  <c r="AU103" i="25"/>
  <c r="AX103" i="25" s="1"/>
  <c r="AT106" i="25"/>
  <c r="AW106" i="25" s="1"/>
  <c r="AU107" i="25"/>
  <c r="AX107" i="25" s="1"/>
  <c r="AT110" i="25"/>
  <c r="AW110" i="25" s="1"/>
  <c r="AU111" i="25"/>
  <c r="AX111" i="25" s="1"/>
  <c r="AT114" i="25"/>
  <c r="AW114" i="25" s="1"/>
  <c r="AU115" i="25"/>
  <c r="AX115" i="25" s="1"/>
  <c r="AT118" i="25"/>
  <c r="AW118" i="25" s="1"/>
  <c r="AU119" i="25"/>
  <c r="AX119" i="25" s="1"/>
  <c r="AT122" i="25"/>
  <c r="AW122" i="25" s="1"/>
  <c r="AU123" i="25"/>
  <c r="AX123" i="25" s="1"/>
  <c r="AT126" i="25"/>
  <c r="AW126" i="25" s="1"/>
  <c r="AU127" i="25"/>
  <c r="AX127" i="25" s="1"/>
  <c r="AT130" i="25"/>
  <c r="AW130" i="25" s="1"/>
  <c r="AU131" i="25"/>
  <c r="AX131" i="25" s="1"/>
  <c r="AT134" i="25"/>
  <c r="AW134" i="25" s="1"/>
  <c r="AU135" i="25"/>
  <c r="AX135" i="25" s="1"/>
  <c r="AT138" i="25"/>
  <c r="AW138" i="25" s="1"/>
  <c r="AU139" i="25"/>
  <c r="AX139" i="25" s="1"/>
  <c r="AT142" i="25"/>
  <c r="AW142" i="25" s="1"/>
  <c r="AU143" i="25"/>
  <c r="AX143" i="25" s="1"/>
  <c r="AT146" i="25"/>
  <c r="AW146" i="25" s="1"/>
  <c r="AU147" i="25"/>
  <c r="AX147" i="25" s="1"/>
  <c r="AT150" i="25"/>
  <c r="AW150" i="25" s="1"/>
  <c r="AU151" i="25"/>
  <c r="AX151" i="25" s="1"/>
  <c r="AT154" i="25"/>
  <c r="AW154" i="25" s="1"/>
  <c r="AU155" i="25"/>
  <c r="AX155" i="25" s="1"/>
  <c r="AU158" i="25"/>
  <c r="AX158" i="25" s="1"/>
  <c r="AT161" i="25"/>
  <c r="AW161" i="25" s="1"/>
  <c r="AU162" i="25"/>
  <c r="AX162" i="25" s="1"/>
  <c r="AU164" i="25"/>
  <c r="AX164" i="25" s="1"/>
  <c r="AT167" i="25"/>
  <c r="AW167" i="25" s="1"/>
  <c r="AT171" i="25"/>
  <c r="AW171" i="25" s="1"/>
  <c r="AU172" i="25"/>
  <c r="AX172" i="25" s="1"/>
  <c r="AT174" i="25"/>
  <c r="AW174" i="25" s="1"/>
  <c r="AU175" i="25"/>
  <c r="AX175" i="25" s="1"/>
  <c r="AT177" i="25"/>
  <c r="AW177" i="25" s="1"/>
  <c r="AU178" i="25"/>
  <c r="AX178" i="25" s="1"/>
  <c r="AT180" i="25"/>
  <c r="AW180" i="25" s="1"/>
  <c r="AU181" i="25"/>
  <c r="AX181" i="25" s="1"/>
  <c r="AT184" i="25"/>
  <c r="AW184" i="25" s="1"/>
  <c r="AU185" i="25"/>
  <c r="AX185" i="25" s="1"/>
  <c r="AT187" i="25"/>
  <c r="AW187" i="25" s="1"/>
  <c r="AU188" i="25"/>
  <c r="AX188" i="25" s="1"/>
  <c r="AT191" i="25"/>
  <c r="AW191" i="25" s="1"/>
  <c r="AU192" i="25"/>
  <c r="AX192" i="25" s="1"/>
  <c r="AT195" i="25"/>
  <c r="AW195" i="25" s="1"/>
  <c r="AT198" i="25"/>
  <c r="AW198" i="25" s="1"/>
  <c r="AT200" i="25"/>
  <c r="AW200" i="25" s="1"/>
  <c r="AU201" i="25"/>
  <c r="AX201" i="25" s="1"/>
  <c r="AT203" i="25"/>
  <c r="AW203" i="25" s="1"/>
  <c r="AU204" i="25"/>
  <c r="AX204" i="25" s="1"/>
  <c r="AT206" i="25"/>
  <c r="AW206" i="25" s="1"/>
  <c r="AU207" i="25"/>
  <c r="AX207" i="25" s="1"/>
  <c r="AT209" i="25"/>
  <c r="AW209" i="25" s="1"/>
  <c r="AU210" i="25"/>
  <c r="AX210" i="25" s="1"/>
  <c r="AT212" i="25"/>
  <c r="AW212" i="25" s="1"/>
  <c r="AU213" i="25"/>
  <c r="AX213" i="25" s="1"/>
  <c r="AT215" i="25"/>
  <c r="AW215" i="25" s="1"/>
  <c r="AU218" i="25"/>
  <c r="AX218" i="25" s="1"/>
  <c r="AU221" i="25"/>
  <c r="AX221" i="25" s="1"/>
  <c r="AT223" i="25"/>
  <c r="AW223" i="25" s="1"/>
  <c r="AT225" i="25"/>
  <c r="AW225" i="25" s="1"/>
  <c r="AU226" i="25"/>
  <c r="AX226" i="25" s="1"/>
  <c r="AT228" i="25"/>
  <c r="AW228" i="25" s="1"/>
  <c r="AT231" i="25"/>
  <c r="AW231" i="25" s="1"/>
  <c r="AU234" i="25"/>
  <c r="AX234" i="25" s="1"/>
  <c r="AT240" i="25"/>
  <c r="AW240" i="25" s="1"/>
  <c r="AT243" i="25"/>
  <c r="AW243" i="25" s="1"/>
  <c r="AU245" i="25"/>
  <c r="AX245" i="25" s="1"/>
  <c r="AU246" i="25"/>
  <c r="AX246" i="25" s="1"/>
  <c r="AT247" i="25"/>
  <c r="AW247" i="25" s="1"/>
  <c r="AU248" i="25"/>
  <c r="AX248" i="25" s="1"/>
  <c r="AU250" i="25"/>
  <c r="AX250" i="25" s="1"/>
  <c r="AT255" i="25"/>
  <c r="AW255" i="25" s="1"/>
  <c r="AU258" i="25"/>
  <c r="AX258" i="25" s="1"/>
  <c r="AU261" i="25"/>
  <c r="AX261" i="25" s="1"/>
  <c r="AT263" i="25"/>
  <c r="AW263" i="25" s="1"/>
  <c r="AT265" i="25"/>
  <c r="AW265" i="25" s="1"/>
  <c r="AU266" i="25"/>
  <c r="AX266" i="25" s="1"/>
  <c r="AT269" i="25"/>
  <c r="AW269" i="25" s="1"/>
  <c r="AT271" i="25"/>
  <c r="AW271" i="25" s="1"/>
  <c r="AU272" i="25"/>
  <c r="AX272" i="25" s="1"/>
  <c r="AU274" i="25"/>
  <c r="AX274" i="25" s="1"/>
  <c r="AT276" i="25"/>
  <c r="AW276" i="25" s="1"/>
  <c r="AU277" i="25"/>
  <c r="AX277" i="25" s="1"/>
  <c r="AU279" i="25"/>
  <c r="AX279" i="25" s="1"/>
  <c r="AT281" i="25"/>
  <c r="AW281" i="25" s="1"/>
  <c r="AU282" i="25"/>
  <c r="AX282" i="25" s="1"/>
  <c r="AT17" i="25"/>
  <c r="AW17" i="25" s="1"/>
  <c r="AU18" i="25"/>
  <c r="AX18" i="25" s="1"/>
  <c r="AT23" i="25"/>
  <c r="AW23" i="25" s="1"/>
  <c r="AT28" i="25"/>
  <c r="AW28" i="25" s="1"/>
  <c r="AU33" i="25"/>
  <c r="AX33" i="25" s="1"/>
  <c r="AT36" i="25"/>
  <c r="AW36" i="25" s="1"/>
  <c r="AT37" i="25"/>
  <c r="AW37" i="25" s="1"/>
  <c r="AT42" i="25"/>
  <c r="AW42" i="25" s="1"/>
  <c r="AT46" i="25"/>
  <c r="AW46" i="25" s="1"/>
  <c r="AU47" i="25"/>
  <c r="AX47" i="25" s="1"/>
  <c r="AT50" i="25"/>
  <c r="AW50" i="25" s="1"/>
  <c r="AT54" i="25"/>
  <c r="AW54" i="25" s="1"/>
  <c r="AU55" i="25"/>
  <c r="AX55" i="25" s="1"/>
  <c r="AT284" i="25"/>
  <c r="AW284" i="25" s="1"/>
  <c r="AT287" i="25"/>
  <c r="AW287" i="25" s="1"/>
  <c r="AU288" i="25"/>
  <c r="AX288" i="25" s="1"/>
  <c r="AU290" i="25"/>
  <c r="AX290" i="25" s="1"/>
  <c r="AT292" i="25"/>
  <c r="AW292" i="25" s="1"/>
  <c r="AT295" i="25"/>
  <c r="AW295" i="25" s="1"/>
  <c r="AT298" i="25"/>
  <c r="AW298" i="25" s="1"/>
  <c r="AU302" i="25"/>
  <c r="AX302" i="25" s="1"/>
  <c r="AU305" i="25"/>
  <c r="AX305" i="25" s="1"/>
  <c r="AU308" i="25"/>
  <c r="AX308" i="25" s="1"/>
  <c r="AU311" i="25"/>
  <c r="AX311" i="25" s="1"/>
  <c r="AT313" i="25"/>
  <c r="AW313" i="25" s="1"/>
  <c r="AT318" i="25"/>
  <c r="AW318" i="25" s="1"/>
  <c r="AT320" i="25"/>
  <c r="AW320" i="25" s="1"/>
  <c r="AU323" i="25"/>
  <c r="AX323" i="25" s="1"/>
  <c r="AT326" i="25"/>
  <c r="AW326" i="25" s="1"/>
  <c r="AT329" i="25"/>
  <c r="AW329" i="25" s="1"/>
  <c r="AU330" i="25"/>
  <c r="AX330" i="25" s="1"/>
  <c r="AT333" i="25"/>
  <c r="AW333" i="25" s="1"/>
  <c r="AT336" i="25"/>
  <c r="AW336" i="25" s="1"/>
  <c r="AT338" i="25"/>
  <c r="AW338" i="25" s="1"/>
  <c r="AU339" i="25"/>
  <c r="AX339" i="25" s="1"/>
  <c r="AT345" i="25"/>
  <c r="AW345" i="25" s="1"/>
  <c r="AU348" i="25"/>
  <c r="AX348" i="25" s="1"/>
  <c r="AT350" i="25"/>
  <c r="AW350" i="25" s="1"/>
  <c r="AU351" i="25"/>
  <c r="AX351" i="25" s="1"/>
  <c r="AU353" i="25"/>
  <c r="AX353" i="25" s="1"/>
  <c r="AT355" i="25"/>
  <c r="AW355" i="25" s="1"/>
  <c r="AU356" i="25"/>
  <c r="AX356" i="25" s="1"/>
  <c r="AT358" i="25"/>
  <c r="AW358" i="25" s="1"/>
  <c r="AU359" i="25"/>
  <c r="AX359" i="25" s="1"/>
  <c r="AT362" i="25"/>
  <c r="AW362" i="25" s="1"/>
  <c r="AT365" i="25"/>
  <c r="AW365" i="25" s="1"/>
  <c r="AU366" i="25"/>
  <c r="AX366" i="25" s="1"/>
  <c r="AT368" i="25"/>
  <c r="AW368" i="25" s="1"/>
  <c r="AU370" i="25"/>
  <c r="AX370" i="25" s="1"/>
  <c r="AT371" i="25"/>
  <c r="AW371" i="25" s="1"/>
  <c r="AU372" i="25"/>
  <c r="AX372" i="25" s="1"/>
  <c r="AT375" i="25"/>
  <c r="AW375" i="25" s="1"/>
  <c r="AU376" i="25"/>
  <c r="AX376" i="25" s="1"/>
  <c r="AT380" i="25"/>
  <c r="AW380" i="25" s="1"/>
  <c r="AU381" i="25"/>
  <c r="AX381" i="25" s="1"/>
  <c r="AT382" i="25"/>
  <c r="AW382" i="25" s="1"/>
  <c r="AT384" i="25"/>
  <c r="AW384" i="25" s="1"/>
  <c r="AT386" i="25"/>
  <c r="AW386" i="25" s="1"/>
  <c r="AU387" i="25"/>
  <c r="AX387" i="25" s="1"/>
  <c r="AU390" i="25"/>
  <c r="AX390" i="25" s="1"/>
  <c r="AT393" i="25"/>
  <c r="AW393" i="25" s="1"/>
  <c r="AU396" i="25"/>
  <c r="AX396" i="25" s="1"/>
  <c r="AT399" i="25"/>
  <c r="AW399" i="25" s="1"/>
  <c r="AU400" i="25"/>
  <c r="AX400" i="25" s="1"/>
  <c r="AU402" i="25"/>
  <c r="AX402" i="25" s="1"/>
  <c r="AT405" i="25"/>
  <c r="AW405" i="25" s="1"/>
  <c r="AU406" i="25"/>
  <c r="AX406" i="25" s="1"/>
  <c r="AU408" i="25"/>
  <c r="AX408" i="25" s="1"/>
  <c r="AT411" i="25"/>
  <c r="AW411" i="25" s="1"/>
  <c r="AU412" i="25"/>
  <c r="AX412" i="25" s="1"/>
  <c r="AT415" i="25"/>
  <c r="AW415" i="25" s="1"/>
  <c r="AU416" i="25"/>
  <c r="AX416" i="25" s="1"/>
  <c r="AT418" i="25"/>
  <c r="AW418" i="25" s="1"/>
  <c r="AU419" i="25"/>
  <c r="AX419" i="25" s="1"/>
  <c r="AT422" i="25"/>
  <c r="AW422" i="25" s="1"/>
  <c r="AU423" i="25"/>
  <c r="AX423" i="25" s="1"/>
  <c r="AT426" i="25"/>
  <c r="AW426" i="25" s="1"/>
  <c r="AU427" i="25"/>
  <c r="AX427" i="25" s="1"/>
  <c r="AT430" i="25"/>
  <c r="AW430" i="25" s="1"/>
  <c r="AU431" i="25"/>
  <c r="AX431" i="25" s="1"/>
  <c r="AT434" i="25"/>
  <c r="AW434" i="25" s="1"/>
  <c r="AU435" i="25"/>
  <c r="AX435" i="25" s="1"/>
  <c r="AT438" i="25"/>
  <c r="AW438" i="25" s="1"/>
  <c r="AU439" i="25"/>
  <c r="AX439" i="25" s="1"/>
  <c r="AT442" i="25"/>
  <c r="AW442" i="25" s="1"/>
  <c r="AU443" i="25"/>
  <c r="AX443" i="25" s="1"/>
  <c r="AT446" i="25"/>
  <c r="AW446" i="25" s="1"/>
  <c r="AU447" i="25"/>
  <c r="AX447" i="25" s="1"/>
  <c r="AT449" i="25"/>
  <c r="AW449" i="25" s="1"/>
  <c r="AU450" i="25"/>
  <c r="AX450" i="25" s="1"/>
  <c r="AT452" i="25"/>
  <c r="AW452" i="25" s="1"/>
  <c r="AU453" i="25"/>
  <c r="AX453" i="25" s="1"/>
  <c r="AT455" i="25"/>
  <c r="AW455" i="25" s="1"/>
  <c r="AU456" i="25"/>
  <c r="AX456" i="25" s="1"/>
  <c r="AT459" i="25"/>
  <c r="AW459" i="25" s="1"/>
  <c r="AU460" i="25"/>
  <c r="AX460" i="25" s="1"/>
  <c r="AT463" i="25"/>
  <c r="AW463" i="25" s="1"/>
  <c r="AU464" i="25"/>
  <c r="AX464" i="25" s="1"/>
  <c r="AU446" i="25"/>
  <c r="AX446" i="25" s="1"/>
  <c r="AT496" i="25"/>
  <c r="AW496" i="25" s="1"/>
  <c r="AU154" i="25"/>
  <c r="AX154" i="25" s="1"/>
  <c r="AT230" i="25"/>
  <c r="AW230" i="25" s="1"/>
  <c r="AT283" i="25"/>
  <c r="AW283" i="25" s="1"/>
  <c r="AU474" i="25"/>
  <c r="AX474" i="25" s="1"/>
  <c r="AU467" i="25"/>
  <c r="AX467" i="25" s="1"/>
  <c r="AT469" i="25"/>
  <c r="AW469" i="25" s="1"/>
  <c r="AU470" i="25"/>
  <c r="AX470" i="25" s="1"/>
  <c r="AT473" i="25"/>
  <c r="AW473" i="25" s="1"/>
  <c r="AT476" i="25"/>
  <c r="AW476" i="25" s="1"/>
  <c r="AU477" i="25"/>
  <c r="AX477" i="25" s="1"/>
  <c r="AT481" i="25"/>
  <c r="AW481" i="25" s="1"/>
  <c r="AT484" i="25"/>
  <c r="AW484" i="25" s="1"/>
  <c r="AU485" i="25"/>
  <c r="AX485" i="25" s="1"/>
  <c r="AT487" i="25"/>
  <c r="AW487" i="25" s="1"/>
  <c r="AU488" i="25"/>
  <c r="AX488" i="25" s="1"/>
  <c r="AT492" i="25"/>
  <c r="AW492" i="25" s="1"/>
  <c r="AT494" i="25"/>
  <c r="AW494" i="25" s="1"/>
  <c r="AU495" i="25"/>
  <c r="AX495" i="25" s="1"/>
  <c r="AU496" i="25"/>
  <c r="AX496" i="25" s="1"/>
  <c r="AU394" i="25"/>
  <c r="AX394" i="25" s="1"/>
  <c r="AU355" i="25"/>
  <c r="AX355" i="25" s="1"/>
  <c r="AU358" i="25"/>
  <c r="AX358" i="25" s="1"/>
  <c r="AT361" i="25"/>
  <c r="AW361" i="25" s="1"/>
  <c r="AU362" i="25"/>
  <c r="AX362" i="25" s="1"/>
  <c r="AT364" i="25"/>
  <c r="AW364" i="25" s="1"/>
  <c r="AU365" i="25"/>
  <c r="AX365" i="25" s="1"/>
  <c r="AT367" i="25"/>
  <c r="AW367" i="25" s="1"/>
  <c r="AU368" i="25"/>
  <c r="AX368" i="25" s="1"/>
  <c r="AT370" i="25"/>
  <c r="AW370" i="25" s="1"/>
  <c r="AU371" i="25"/>
  <c r="AX371" i="25" s="1"/>
  <c r="AT374" i="25"/>
  <c r="AW374" i="25" s="1"/>
  <c r="AU375" i="25"/>
  <c r="AX375" i="25" s="1"/>
  <c r="AU380" i="25"/>
  <c r="AX380" i="25" s="1"/>
  <c r="AT383" i="25"/>
  <c r="AW383" i="25" s="1"/>
  <c r="AU384" i="25"/>
  <c r="AX384" i="25" s="1"/>
  <c r="AU386" i="25"/>
  <c r="AX386" i="25" s="1"/>
  <c r="AT389" i="25"/>
  <c r="AW389" i="25" s="1"/>
  <c r="AT392" i="25"/>
  <c r="AW392" i="25" s="1"/>
  <c r="AU393" i="25"/>
  <c r="AX393" i="25" s="1"/>
  <c r="AT395" i="25"/>
  <c r="AW395" i="25" s="1"/>
  <c r="AT398" i="25"/>
  <c r="AW398" i="25" s="1"/>
  <c r="AU399" i="25"/>
  <c r="AX399" i="25" s="1"/>
  <c r="AT401" i="25"/>
  <c r="AW401" i="25" s="1"/>
  <c r="AT404" i="25"/>
  <c r="AW404" i="25" s="1"/>
  <c r="AU405" i="25"/>
  <c r="AX405" i="25" s="1"/>
  <c r="AT407" i="25"/>
  <c r="AW407" i="25" s="1"/>
  <c r="AT410" i="25"/>
  <c r="AW410" i="25" s="1"/>
  <c r="AU411" i="25"/>
  <c r="AX411" i="25" s="1"/>
  <c r="AT414" i="25"/>
  <c r="AW414" i="25" s="1"/>
  <c r="AU415" i="25"/>
  <c r="AX415" i="25" s="1"/>
  <c r="AT417" i="25"/>
  <c r="AW417" i="25" s="1"/>
  <c r="AU418" i="25"/>
  <c r="AX418" i="25" s="1"/>
  <c r="AT421" i="25"/>
  <c r="AW421" i="25" s="1"/>
  <c r="AU422" i="25"/>
  <c r="AX422" i="25" s="1"/>
  <c r="AU424" i="25"/>
  <c r="AX424" i="25" s="1"/>
  <c r="AT425" i="25"/>
  <c r="AW425" i="25" s="1"/>
  <c r="AU426" i="25"/>
  <c r="AX426" i="25" s="1"/>
  <c r="AT429" i="25"/>
  <c r="AW429" i="25" s="1"/>
  <c r="AU430" i="25"/>
  <c r="AX430" i="25" s="1"/>
  <c r="AT433" i="25"/>
  <c r="AW433" i="25" s="1"/>
  <c r="AU434" i="25"/>
  <c r="AX434" i="25" s="1"/>
  <c r="AT437" i="25"/>
  <c r="AW437" i="25" s="1"/>
  <c r="AU438" i="25"/>
  <c r="AX438" i="25" s="1"/>
  <c r="AT441" i="25"/>
  <c r="AW441" i="25" s="1"/>
  <c r="AU442" i="25"/>
  <c r="AX442" i="25" s="1"/>
  <c r="AT445" i="25"/>
  <c r="AW445" i="25" s="1"/>
  <c r="AT447" i="25"/>
  <c r="AW447" i="25" s="1"/>
  <c r="AU449" i="25"/>
  <c r="AX449" i="25" s="1"/>
  <c r="AT451" i="25"/>
  <c r="AW451" i="25" s="1"/>
  <c r="AU452" i="25"/>
  <c r="AX452" i="25" s="1"/>
  <c r="AT454" i="25"/>
  <c r="AW454" i="25" s="1"/>
  <c r="AU455" i="25"/>
  <c r="AX455" i="25" s="1"/>
  <c r="AT458" i="25"/>
  <c r="AW458" i="25" s="1"/>
  <c r="AU459" i="25"/>
  <c r="AX459" i="25" s="1"/>
  <c r="AT462" i="25"/>
  <c r="AW462" i="25" s="1"/>
  <c r="AU463" i="25"/>
  <c r="AX463" i="25" s="1"/>
  <c r="AT466" i="25"/>
  <c r="AW466" i="25" s="1"/>
  <c r="AT468" i="25"/>
  <c r="AW468" i="25" s="1"/>
  <c r="AU469" i="25"/>
  <c r="AX469" i="25" s="1"/>
  <c r="AT471" i="25"/>
  <c r="AW471" i="25" s="1"/>
  <c r="AT472" i="25"/>
  <c r="AW472" i="25" s="1"/>
  <c r="AU473" i="25"/>
  <c r="AX473" i="25" s="1"/>
  <c r="AT475" i="25"/>
  <c r="AW475" i="25" s="1"/>
  <c r="AU476" i="25"/>
  <c r="AX476" i="25" s="1"/>
  <c r="AU481" i="25"/>
  <c r="AX481" i="25" s="1"/>
  <c r="AT483" i="25"/>
  <c r="AW483" i="25" s="1"/>
  <c r="AU484" i="25"/>
  <c r="AX484" i="25" s="1"/>
  <c r="AU487" i="25"/>
  <c r="AX487" i="25" s="1"/>
  <c r="AT490" i="25"/>
  <c r="AW490" i="25" s="1"/>
  <c r="AU492" i="25"/>
  <c r="AX492" i="25" s="1"/>
  <c r="AU494" i="25"/>
  <c r="AX494" i="25" s="1"/>
  <c r="AT121" i="25"/>
  <c r="AW121" i="25" s="1"/>
  <c r="AU122" i="25"/>
  <c r="AX122" i="25" s="1"/>
  <c r="AU173" i="25"/>
  <c r="AX173" i="25" s="1"/>
  <c r="AU283" i="25"/>
  <c r="AX283" i="25" s="1"/>
  <c r="AT324" i="25"/>
  <c r="AW324" i="25" s="1"/>
  <c r="AU364" i="25"/>
  <c r="AX364" i="25" s="1"/>
  <c r="AU404" i="25"/>
  <c r="AX404" i="25" s="1"/>
  <c r="AT424" i="25"/>
  <c r="AW424" i="25" s="1"/>
  <c r="AU468" i="25"/>
  <c r="AX468" i="25" s="1"/>
  <c r="AU471" i="25"/>
  <c r="AX471" i="25" s="1"/>
  <c r="AU472" i="25"/>
  <c r="AX472" i="25" s="1"/>
  <c r="AT474" i="25"/>
  <c r="AW474" i="25" s="1"/>
  <c r="AU475" i="25"/>
  <c r="AX475" i="25" s="1"/>
  <c r="AU483" i="25"/>
  <c r="AX483" i="25" s="1"/>
  <c r="AU251" i="25"/>
  <c r="AX251" i="25" s="1"/>
  <c r="AW15" i="25"/>
  <c r="AU161" i="25"/>
  <c r="AX161" i="25" s="1"/>
  <c r="AU20" i="25"/>
  <c r="AX20" i="25" s="1"/>
  <c r="AU25" i="25"/>
  <c r="AX25" i="25" s="1"/>
  <c r="AT27" i="25"/>
  <c r="AW27" i="25" s="1"/>
  <c r="AT19" i="25"/>
  <c r="AW19" i="25" s="1"/>
  <c r="AU22" i="25"/>
  <c r="AX22" i="25" s="1"/>
  <c r="AT24" i="25"/>
  <c r="AW24" i="25" s="1"/>
  <c r="AU34" i="25"/>
  <c r="AX34" i="25" s="1"/>
  <c r="AU45" i="25"/>
  <c r="AX45" i="25" s="1"/>
  <c r="AT48" i="25"/>
  <c r="AW48" i="25" s="1"/>
  <c r="AT52" i="25"/>
  <c r="AW52" i="25" s="1"/>
  <c r="AU59" i="25"/>
  <c r="AX59" i="25" s="1"/>
  <c r="AT63" i="25"/>
  <c r="AW63" i="25" s="1"/>
  <c r="AT29" i="25"/>
  <c r="AW29" i="25" s="1"/>
  <c r="AT30" i="25"/>
  <c r="AW30" i="25" s="1"/>
  <c r="AU31" i="25"/>
  <c r="AX31" i="25" s="1"/>
  <c r="AT34" i="25"/>
  <c r="AW34" i="25" s="1"/>
  <c r="AU35" i="25"/>
  <c r="AX35" i="25" s="1"/>
  <c r="AT39" i="25"/>
  <c r="AW39" i="25" s="1"/>
  <c r="AT40" i="25"/>
  <c r="AW40" i="25" s="1"/>
  <c r="AU41" i="25"/>
  <c r="AX41" i="25" s="1"/>
  <c r="AT44" i="25"/>
  <c r="AW44" i="25" s="1"/>
  <c r="AU49" i="25"/>
  <c r="AX49" i="25" s="1"/>
  <c r="AU53" i="25"/>
  <c r="AX53" i="25" s="1"/>
  <c r="AU56" i="25"/>
  <c r="AX56" i="25" s="1"/>
  <c r="AT66" i="25"/>
  <c r="AW66" i="25" s="1"/>
  <c r="AU67" i="25"/>
  <c r="AX67" i="25" s="1"/>
  <c r="AT70" i="25"/>
  <c r="AW70" i="25" s="1"/>
  <c r="AU71" i="25"/>
  <c r="AX71" i="25" s="1"/>
  <c r="AT74" i="25"/>
  <c r="AW74" i="25" s="1"/>
  <c r="AU75" i="25"/>
  <c r="AX75" i="25" s="1"/>
  <c r="AT78" i="25"/>
  <c r="AW78" i="25" s="1"/>
  <c r="AU79" i="25"/>
  <c r="AX79" i="25" s="1"/>
  <c r="AT82" i="25"/>
  <c r="AW82" i="25" s="1"/>
  <c r="AU83" i="25"/>
  <c r="AX83" i="25" s="1"/>
  <c r="AT86" i="25"/>
  <c r="AW86" i="25" s="1"/>
  <c r="AU87" i="25"/>
  <c r="AX87" i="25" s="1"/>
  <c r="AT89" i="25"/>
  <c r="AW89" i="25" s="1"/>
  <c r="AU90" i="25"/>
  <c r="AX90" i="25" s="1"/>
  <c r="AT93" i="25"/>
  <c r="AW93" i="25" s="1"/>
  <c r="AU94" i="25"/>
  <c r="AX94" i="25" s="1"/>
  <c r="AT97" i="25"/>
  <c r="AW97" i="25" s="1"/>
  <c r="AU98" i="25"/>
  <c r="AX98" i="25" s="1"/>
  <c r="AT100" i="25"/>
  <c r="AW100" i="25" s="1"/>
  <c r="AU101" i="25"/>
  <c r="AX101" i="25" s="1"/>
  <c r="AT104" i="25"/>
  <c r="AW104" i="25" s="1"/>
  <c r="AU105" i="25"/>
  <c r="AX105" i="25" s="1"/>
  <c r="AT108" i="25"/>
  <c r="AW108" i="25" s="1"/>
  <c r="AU109" i="25"/>
  <c r="AX109" i="25" s="1"/>
  <c r="AU113" i="25"/>
  <c r="AX113" i="25" s="1"/>
  <c r="AT116" i="25"/>
  <c r="AW116" i="25" s="1"/>
  <c r="AU117" i="25"/>
  <c r="AX117" i="25" s="1"/>
  <c r="AT120" i="25"/>
  <c r="AW120" i="25" s="1"/>
  <c r="AU121" i="25"/>
  <c r="AX121" i="25" s="1"/>
  <c r="AT124" i="25"/>
  <c r="AW124" i="25" s="1"/>
  <c r="AU125" i="25"/>
  <c r="AX125" i="25" s="1"/>
  <c r="AT128" i="25"/>
  <c r="AW128" i="25" s="1"/>
  <c r="AU129" i="25"/>
  <c r="AX129" i="25" s="1"/>
  <c r="AT132" i="25"/>
  <c r="AW132" i="25" s="1"/>
  <c r="AU133" i="25"/>
  <c r="AX133" i="25" s="1"/>
  <c r="AT136" i="25"/>
  <c r="AW136" i="25" s="1"/>
  <c r="AU137" i="25"/>
  <c r="AX137" i="25" s="1"/>
  <c r="AT140" i="25"/>
  <c r="AW140" i="25" s="1"/>
  <c r="AU141" i="25"/>
  <c r="AX141" i="25" s="1"/>
  <c r="AT144" i="25"/>
  <c r="AW144" i="25" s="1"/>
  <c r="AU145" i="25"/>
  <c r="AX145" i="25" s="1"/>
  <c r="AT148" i="25"/>
  <c r="AW148" i="25" s="1"/>
  <c r="AU149" i="25"/>
  <c r="AX149" i="25" s="1"/>
  <c r="AT152" i="25"/>
  <c r="AW152" i="25" s="1"/>
  <c r="AU153" i="25"/>
  <c r="AX153" i="25" s="1"/>
  <c r="AT156" i="25"/>
  <c r="AW156" i="25" s="1"/>
  <c r="AU157" i="25"/>
  <c r="AX157" i="25" s="1"/>
  <c r="AT159" i="25"/>
  <c r="AW159" i="25" s="1"/>
  <c r="AU160" i="25"/>
  <c r="AX160" i="25" s="1"/>
  <c r="AU163" i="25"/>
  <c r="AX163" i="25" s="1"/>
  <c r="AT165" i="25"/>
  <c r="AW165" i="25" s="1"/>
  <c r="AU166" i="25"/>
  <c r="AX166" i="25" s="1"/>
  <c r="AT168" i="25"/>
  <c r="AW168" i="25" s="1"/>
  <c r="AU169" i="25"/>
  <c r="AX169" i="25" s="1"/>
  <c r="AU170" i="25"/>
  <c r="AX170" i="25" s="1"/>
  <c r="AU176" i="25"/>
  <c r="AX176" i="25" s="1"/>
  <c r="AT179" i="25"/>
  <c r="AW179" i="25" s="1"/>
  <c r="AT182" i="25"/>
  <c r="AW182" i="25" s="1"/>
  <c r="AU183" i="25"/>
  <c r="AX183" i="25" s="1"/>
  <c r="AU186" i="25"/>
  <c r="AX186" i="25" s="1"/>
  <c r="AT189" i="25"/>
  <c r="AW189" i="25" s="1"/>
  <c r="AU190" i="25"/>
  <c r="AX190" i="25" s="1"/>
  <c r="AT193" i="25"/>
  <c r="AW193" i="25" s="1"/>
  <c r="AU194" i="25"/>
  <c r="AX194" i="25" s="1"/>
  <c r="AT196" i="25"/>
  <c r="AW196" i="25" s="1"/>
  <c r="AU197" i="25"/>
  <c r="AX197" i="25" s="1"/>
  <c r="AT229" i="25"/>
  <c r="AW229" i="25" s="1"/>
  <c r="AT259" i="25"/>
  <c r="AW259" i="25" s="1"/>
  <c r="AT18" i="25"/>
  <c r="AW18" i="25" s="1"/>
  <c r="AU19" i="25"/>
  <c r="AX19" i="25" s="1"/>
  <c r="AT21" i="25"/>
  <c r="AW21" i="25" s="1"/>
  <c r="AU24" i="25"/>
  <c r="AX24" i="25" s="1"/>
  <c r="AT26" i="25"/>
  <c r="AW26" i="25" s="1"/>
  <c r="AU27" i="25"/>
  <c r="AX27" i="25" s="1"/>
  <c r="AU29" i="25"/>
  <c r="AX29" i="25" s="1"/>
  <c r="AU30" i="25"/>
  <c r="AX30" i="25" s="1"/>
  <c r="AT33" i="25"/>
  <c r="AW33" i="25" s="1"/>
  <c r="AT38" i="25"/>
  <c r="AW38" i="25" s="1"/>
  <c r="AU39" i="25"/>
  <c r="AX39" i="25" s="1"/>
  <c r="AU40" i="25"/>
  <c r="AX40" i="25" s="1"/>
  <c r="AT43" i="25"/>
  <c r="AW43" i="25" s="1"/>
  <c r="AU44" i="25"/>
  <c r="AX44" i="25" s="1"/>
  <c r="AT47" i="25"/>
  <c r="AW47" i="25" s="1"/>
  <c r="AU48" i="25"/>
  <c r="AX48" i="25" s="1"/>
  <c r="AT51" i="25"/>
  <c r="AW51" i="25" s="1"/>
  <c r="AU52" i="25"/>
  <c r="AX52" i="25" s="1"/>
  <c r="AT55" i="25"/>
  <c r="AW55" i="25" s="1"/>
  <c r="AT58" i="25"/>
  <c r="AW58" i="25" s="1"/>
  <c r="AT61" i="25"/>
  <c r="AW61" i="25" s="1"/>
  <c r="AU63" i="25"/>
  <c r="AX63" i="25" s="1"/>
  <c r="AT65" i="25"/>
  <c r="AW65" i="25" s="1"/>
  <c r="AU66" i="25"/>
  <c r="AX66" i="25" s="1"/>
  <c r="AT69" i="25"/>
  <c r="AW69" i="25" s="1"/>
  <c r="AU70" i="25"/>
  <c r="AX70" i="25" s="1"/>
  <c r="AT73" i="25"/>
  <c r="AW73" i="25" s="1"/>
  <c r="AU74" i="25"/>
  <c r="AX74" i="25" s="1"/>
  <c r="AT77" i="25"/>
  <c r="AW77" i="25" s="1"/>
  <c r="AU78" i="25"/>
  <c r="AX78" i="25" s="1"/>
  <c r="AT81" i="25"/>
  <c r="AW81" i="25" s="1"/>
  <c r="AU82" i="25"/>
  <c r="AX82" i="25" s="1"/>
  <c r="AT85" i="25"/>
  <c r="AW85" i="25" s="1"/>
  <c r="AU86" i="25"/>
  <c r="AX86" i="25" s="1"/>
  <c r="AT88" i="25"/>
  <c r="AW88" i="25" s="1"/>
  <c r="AU89" i="25"/>
  <c r="AX89" i="25" s="1"/>
  <c r="AT92" i="25"/>
  <c r="AW92" i="25" s="1"/>
  <c r="AU93" i="25"/>
  <c r="AX93" i="25" s="1"/>
  <c r="AT96" i="25"/>
  <c r="AW96" i="25" s="1"/>
  <c r="AU97" i="25"/>
  <c r="AX97" i="25" s="1"/>
  <c r="AU100" i="25"/>
  <c r="AX100" i="25" s="1"/>
  <c r="AT103" i="25"/>
  <c r="AW103" i="25" s="1"/>
  <c r="AU104" i="25"/>
  <c r="AX104" i="25" s="1"/>
  <c r="AT107" i="25"/>
  <c r="AW107" i="25" s="1"/>
  <c r="AU108" i="25"/>
  <c r="AX108" i="25" s="1"/>
  <c r="AT111" i="25"/>
  <c r="AW111" i="25" s="1"/>
  <c r="AU112" i="25"/>
  <c r="AX112" i="25" s="1"/>
  <c r="AT115" i="25"/>
  <c r="AW115" i="25" s="1"/>
  <c r="AU116" i="25"/>
  <c r="AX116" i="25" s="1"/>
  <c r="AT119" i="25"/>
  <c r="AW119" i="25" s="1"/>
  <c r="AU120" i="25"/>
  <c r="AX120" i="25" s="1"/>
  <c r="AT123" i="25"/>
  <c r="AW123" i="25" s="1"/>
  <c r="AU124" i="25"/>
  <c r="AX124" i="25" s="1"/>
  <c r="AT127" i="25"/>
  <c r="AW127" i="25" s="1"/>
  <c r="AU128" i="25"/>
  <c r="AX128" i="25" s="1"/>
  <c r="AT131" i="25"/>
  <c r="AW131" i="25" s="1"/>
  <c r="AU132" i="25"/>
  <c r="AX132" i="25" s="1"/>
  <c r="AT135" i="25"/>
  <c r="AW135" i="25" s="1"/>
  <c r="AU136" i="25"/>
  <c r="AX136" i="25" s="1"/>
  <c r="AT139" i="25"/>
  <c r="AW139" i="25" s="1"/>
  <c r="AU140" i="25"/>
  <c r="AX140" i="25" s="1"/>
  <c r="AT143" i="25"/>
  <c r="AW143" i="25" s="1"/>
  <c r="AU144" i="25"/>
  <c r="AX144" i="25" s="1"/>
  <c r="AT147" i="25"/>
  <c r="AW147" i="25" s="1"/>
  <c r="AU148" i="25"/>
  <c r="AX148" i="25" s="1"/>
  <c r="AT151" i="25"/>
  <c r="AW151" i="25" s="1"/>
  <c r="AU152" i="25"/>
  <c r="AX152" i="25" s="1"/>
  <c r="AT155" i="25"/>
  <c r="AW155" i="25" s="1"/>
  <c r="AU156" i="25"/>
  <c r="AX156" i="25" s="1"/>
  <c r="AT158" i="25"/>
  <c r="AW158" i="25" s="1"/>
  <c r="AU159" i="25"/>
  <c r="AX159" i="25" s="1"/>
  <c r="AU165" i="25"/>
  <c r="AX165" i="25" s="1"/>
  <c r="AU196" i="25"/>
  <c r="AX196" i="25" s="1"/>
  <c r="AU229" i="25"/>
  <c r="AX229" i="25" s="1"/>
  <c r="AT266" i="25"/>
  <c r="AW266" i="25" s="1"/>
  <c r="AT274" i="25"/>
  <c r="AW274" i="25" s="1"/>
  <c r="AU324" i="25"/>
  <c r="AX324" i="25" s="1"/>
  <c r="AT376" i="25"/>
  <c r="AW376" i="25" s="1"/>
  <c r="AT381" i="25"/>
  <c r="AW381" i="25" s="1"/>
  <c r="AU382" i="25"/>
  <c r="AX382" i="25" s="1"/>
  <c r="AT199" i="25"/>
  <c r="AU202" i="25"/>
  <c r="AX202" i="25" s="1"/>
  <c r="AT205" i="25"/>
  <c r="AW205" i="25" s="1"/>
  <c r="AU208" i="25"/>
  <c r="AX208" i="25" s="1"/>
  <c r="AU211" i="25"/>
  <c r="AX211" i="25" s="1"/>
  <c r="AT214" i="25"/>
  <c r="AW214" i="25" s="1"/>
  <c r="AT216" i="25"/>
  <c r="AW216" i="25" s="1"/>
  <c r="AU217" i="25"/>
  <c r="AX217" i="25" s="1"/>
  <c r="AT219" i="25"/>
  <c r="AW219" i="25" s="1"/>
  <c r="AU220" i="25"/>
  <c r="AX220" i="25" s="1"/>
  <c r="AT222" i="25"/>
  <c r="AW222" i="25" s="1"/>
  <c r="AT224" i="25"/>
  <c r="AW224" i="25" s="1"/>
  <c r="AT227" i="25"/>
  <c r="AW227" i="25" s="1"/>
  <c r="AU230" i="25"/>
  <c r="AX230" i="25" s="1"/>
  <c r="AT232" i="25"/>
  <c r="AW232" i="25" s="1"/>
  <c r="AU233" i="25"/>
  <c r="AX233" i="25" s="1"/>
  <c r="AT239" i="25"/>
  <c r="AT241" i="25"/>
  <c r="AW241" i="25" s="1"/>
  <c r="AU242" i="25"/>
  <c r="AX242" i="25" s="1"/>
  <c r="AU249" i="25"/>
  <c r="AX249" i="25" s="1"/>
  <c r="AT256" i="25"/>
  <c r="AW256" i="25" s="1"/>
  <c r="AU257" i="25"/>
  <c r="AX257" i="25" s="1"/>
  <c r="AU260" i="25"/>
  <c r="AX260" i="25" s="1"/>
  <c r="AU262" i="25"/>
  <c r="AX262" i="25" s="1"/>
  <c r="AT264" i="25"/>
  <c r="AT267" i="25"/>
  <c r="AW267" i="25" s="1"/>
  <c r="AU268" i="25"/>
  <c r="AX268" i="25" s="1"/>
  <c r="AT270" i="25"/>
  <c r="AW270" i="25" s="1"/>
  <c r="AU273" i="25"/>
  <c r="AX273" i="25" s="1"/>
  <c r="AT275" i="25"/>
  <c r="AW275" i="25" s="1"/>
  <c r="AU278" i="25"/>
  <c r="AX278" i="25" s="1"/>
  <c r="AT280" i="25"/>
  <c r="AW280" i="25" s="1"/>
  <c r="AT285" i="25"/>
  <c r="AW285" i="25" s="1"/>
  <c r="AU286" i="25"/>
  <c r="AX286" i="25" s="1"/>
  <c r="AU289" i="25"/>
  <c r="AX289" i="25" s="1"/>
  <c r="AU291" i="25"/>
  <c r="AX291" i="25" s="1"/>
  <c r="AT293" i="25"/>
  <c r="AW293" i="25" s="1"/>
  <c r="AU294" i="25"/>
  <c r="AX294" i="25" s="1"/>
  <c r="AT296" i="25"/>
  <c r="AW296" i="25" s="1"/>
  <c r="AU297" i="25"/>
  <c r="AX297" i="25" s="1"/>
  <c r="AT299" i="25"/>
  <c r="AW299" i="25" s="1"/>
  <c r="AU301" i="25"/>
  <c r="AX301" i="25" s="1"/>
  <c r="AT303" i="25"/>
  <c r="AW303" i="25" s="1"/>
  <c r="AU304" i="25"/>
  <c r="AX304" i="25" s="1"/>
  <c r="AT306" i="25"/>
  <c r="AW306" i="25" s="1"/>
  <c r="AU307" i="25"/>
  <c r="AX307" i="25" s="1"/>
  <c r="AT309" i="25"/>
  <c r="AW309" i="25" s="1"/>
  <c r="AU310" i="25"/>
  <c r="AX310" i="25" s="1"/>
  <c r="AU312" i="25"/>
  <c r="AX312" i="25" s="1"/>
  <c r="AT314" i="25"/>
  <c r="AW314" i="25" s="1"/>
  <c r="AU315" i="25"/>
  <c r="AX315" i="25" s="1"/>
  <c r="AT319" i="25"/>
  <c r="AW319" i="25" s="1"/>
  <c r="AT321" i="25"/>
  <c r="AW321" i="25" s="1"/>
  <c r="AU322" i="25"/>
  <c r="AX322" i="25" s="1"/>
  <c r="AU325" i="25"/>
  <c r="AX325" i="25" s="1"/>
  <c r="AT327" i="25"/>
  <c r="AW327" i="25" s="1"/>
  <c r="AU328" i="25"/>
  <c r="AX328" i="25" s="1"/>
  <c r="AT331" i="25"/>
  <c r="AW331" i="25" s="1"/>
  <c r="AU332" i="25"/>
  <c r="AX332" i="25" s="1"/>
  <c r="AT334" i="25"/>
  <c r="AW334" i="25" s="1"/>
  <c r="AU335" i="25"/>
  <c r="AX335" i="25" s="1"/>
  <c r="AT337" i="25"/>
  <c r="AW337" i="25" s="1"/>
  <c r="AT340" i="25"/>
  <c r="AW340" i="25" s="1"/>
  <c r="AU341" i="25"/>
  <c r="AX341" i="25" s="1"/>
  <c r="AT346" i="25"/>
  <c r="AW346" i="25" s="1"/>
  <c r="AU347" i="25"/>
  <c r="AX347" i="25" s="1"/>
  <c r="AU349" i="25"/>
  <c r="AX349" i="25" s="1"/>
  <c r="AU352" i="25"/>
  <c r="AX352" i="25" s="1"/>
  <c r="AT354" i="25"/>
  <c r="AW354" i="25" s="1"/>
  <c r="AT357" i="25"/>
  <c r="AW357" i="25" s="1"/>
  <c r="AT360" i="25"/>
  <c r="AW360" i="25" s="1"/>
  <c r="AU361" i="25"/>
  <c r="AX361" i="25" s="1"/>
  <c r="AT363" i="25"/>
  <c r="AW363" i="25" s="1"/>
  <c r="AU367" i="25"/>
  <c r="AX367" i="25" s="1"/>
  <c r="AT369" i="25"/>
  <c r="AW369" i="25" s="1"/>
  <c r="AT373" i="25"/>
  <c r="AW373" i="25" s="1"/>
  <c r="AU374" i="25"/>
  <c r="AX374" i="25" s="1"/>
  <c r="AT379" i="25"/>
  <c r="AW379" i="25" s="1"/>
  <c r="AU383" i="25"/>
  <c r="AX383" i="25" s="1"/>
  <c r="AT385" i="25"/>
  <c r="AW385" i="25" s="1"/>
  <c r="AT388" i="25"/>
  <c r="AW388" i="25" s="1"/>
  <c r="AU389" i="25"/>
  <c r="AX389" i="25" s="1"/>
  <c r="AT391" i="25"/>
  <c r="AW391" i="25" s="1"/>
  <c r="AU392" i="25"/>
  <c r="AX392" i="25" s="1"/>
  <c r="AU395" i="25"/>
  <c r="AX395" i="25" s="1"/>
  <c r="AT397" i="25"/>
  <c r="AW397" i="25" s="1"/>
  <c r="AU398" i="25"/>
  <c r="AX398" i="25" s="1"/>
  <c r="AU401" i="25"/>
  <c r="AX401" i="25" s="1"/>
  <c r="AT403" i="25"/>
  <c r="AW403" i="25" s="1"/>
  <c r="AU407" i="25"/>
  <c r="AX407" i="25" s="1"/>
  <c r="AT409" i="25"/>
  <c r="AW409" i="25" s="1"/>
  <c r="AU410" i="25"/>
  <c r="AX410" i="25" s="1"/>
  <c r="AT413" i="25"/>
  <c r="AW413" i="25" s="1"/>
  <c r="AU414" i="25"/>
  <c r="AX414" i="25" s="1"/>
  <c r="AU417" i="25"/>
  <c r="AX417" i="25" s="1"/>
  <c r="AT420" i="25"/>
  <c r="AW420" i="25" s="1"/>
  <c r="AU421" i="25"/>
  <c r="AX421" i="25" s="1"/>
  <c r="AU425" i="25"/>
  <c r="AX425" i="25" s="1"/>
  <c r="AT428" i="25"/>
  <c r="AW428" i="25" s="1"/>
  <c r="AU429" i="25"/>
  <c r="AX429" i="25" s="1"/>
  <c r="AT432" i="25"/>
  <c r="AW432" i="25" s="1"/>
  <c r="AU433" i="25"/>
  <c r="AX433" i="25" s="1"/>
  <c r="AT436" i="25"/>
  <c r="AW436" i="25" s="1"/>
  <c r="AU437" i="25"/>
  <c r="AX437" i="25" s="1"/>
  <c r="AT440" i="25"/>
  <c r="AW440" i="25" s="1"/>
  <c r="AU441" i="25"/>
  <c r="AX441" i="25" s="1"/>
  <c r="AT444" i="25"/>
  <c r="AW444" i="25" s="1"/>
  <c r="AU445" i="25"/>
  <c r="AX445" i="25" s="1"/>
  <c r="AT448" i="25"/>
  <c r="AW448" i="25" s="1"/>
  <c r="AU451" i="25"/>
  <c r="AX451" i="25" s="1"/>
  <c r="AU454" i="25"/>
  <c r="AX454" i="25" s="1"/>
  <c r="AT457" i="25"/>
  <c r="AW457" i="25" s="1"/>
  <c r="AU458" i="25"/>
  <c r="AX458" i="25" s="1"/>
  <c r="AT461" i="25"/>
  <c r="AW461" i="25" s="1"/>
  <c r="AU462" i="25"/>
  <c r="AX462" i="25" s="1"/>
  <c r="AT465" i="25"/>
  <c r="AW465" i="25" s="1"/>
  <c r="AU466" i="25"/>
  <c r="AX466" i="25" s="1"/>
  <c r="AT480" i="25"/>
  <c r="AW480" i="25" s="1"/>
  <c r="AT482" i="25"/>
  <c r="AW482" i="25" s="1"/>
  <c r="AT486" i="25"/>
  <c r="AW486" i="25" s="1"/>
  <c r="AT489" i="25"/>
  <c r="AW489" i="25" s="1"/>
  <c r="AU490" i="25"/>
  <c r="AX490" i="25" s="1"/>
  <c r="AT493" i="25"/>
  <c r="AT162" i="25"/>
  <c r="AW162" i="25" s="1"/>
  <c r="AT164" i="25"/>
  <c r="AW164" i="25" s="1"/>
  <c r="AU168" i="25"/>
  <c r="AX168" i="25" s="1"/>
  <c r="AT172" i="25"/>
  <c r="AT175" i="25"/>
  <c r="AW175" i="25" s="1"/>
  <c r="AT178" i="25"/>
  <c r="AW178" i="25" s="1"/>
  <c r="AU179" i="25"/>
  <c r="AX179" i="25" s="1"/>
  <c r="AT181" i="25"/>
  <c r="AW181" i="25" s="1"/>
  <c r="AU182" i="25"/>
  <c r="AX182" i="25" s="1"/>
  <c r="AT185" i="25"/>
  <c r="AW185" i="25" s="1"/>
  <c r="AT188" i="25"/>
  <c r="AW188" i="25" s="1"/>
  <c r="AU189" i="25"/>
  <c r="AX189" i="25" s="1"/>
  <c r="AT192" i="25"/>
  <c r="AW192" i="25" s="1"/>
  <c r="AU193" i="25"/>
  <c r="AX193" i="25" s="1"/>
  <c r="AU199" i="25"/>
  <c r="AX199" i="25" s="1"/>
  <c r="AT201" i="25"/>
  <c r="AW201" i="25" s="1"/>
  <c r="AT204" i="25"/>
  <c r="AW204" i="25" s="1"/>
  <c r="AU205" i="25"/>
  <c r="AX205" i="25" s="1"/>
  <c r="AT207" i="25"/>
  <c r="AW207" i="25" s="1"/>
  <c r="AT210" i="25"/>
  <c r="AW210" i="25" s="1"/>
  <c r="AT213" i="25"/>
  <c r="AW213" i="25" s="1"/>
  <c r="AU214" i="25"/>
  <c r="AX214" i="25" s="1"/>
  <c r="AU216" i="25"/>
  <c r="AX216" i="25" s="1"/>
  <c r="AT218" i="25"/>
  <c r="AW218" i="25" s="1"/>
  <c r="AU219" i="25"/>
  <c r="AX219" i="25" s="1"/>
  <c r="AT221" i="25"/>
  <c r="AW221" i="25" s="1"/>
  <c r="AU222" i="25"/>
  <c r="AX222" i="25" s="1"/>
  <c r="AU224" i="25"/>
  <c r="AX224" i="25" s="1"/>
  <c r="AT226" i="25"/>
  <c r="AW226" i="25" s="1"/>
  <c r="AU227" i="25"/>
  <c r="AX227" i="25" s="1"/>
  <c r="AU232" i="25"/>
  <c r="AX232" i="25" s="1"/>
  <c r="AT234" i="25"/>
  <c r="AW234" i="25" s="1"/>
  <c r="AU239" i="25"/>
  <c r="AX239" i="25" s="1"/>
  <c r="AU241" i="25"/>
  <c r="AX241" i="25" s="1"/>
  <c r="AT245" i="25"/>
  <c r="AW245" i="25" s="1"/>
  <c r="AT248" i="25"/>
  <c r="AW248" i="25" s="1"/>
  <c r="AT250" i="25"/>
  <c r="AU256" i="25"/>
  <c r="AX256" i="25" s="1"/>
  <c r="AT258" i="25"/>
  <c r="AW258" i="25" s="1"/>
  <c r="AU259" i="25"/>
  <c r="AX259" i="25" s="1"/>
  <c r="AT261" i="25"/>
  <c r="AU264" i="25"/>
  <c r="AX264" i="25" s="1"/>
  <c r="AU267" i="25"/>
  <c r="AX267" i="25" s="1"/>
  <c r="AU270" i="25"/>
  <c r="AX270" i="25" s="1"/>
  <c r="AT272" i="25"/>
  <c r="AW272" i="25" s="1"/>
  <c r="AU275" i="25"/>
  <c r="AX275" i="25" s="1"/>
  <c r="AT277" i="25"/>
  <c r="AW277" i="25" s="1"/>
  <c r="AT279" i="25"/>
  <c r="AW279" i="25" s="1"/>
  <c r="AU280" i="25"/>
  <c r="AX280" i="25" s="1"/>
  <c r="AT282" i="25"/>
  <c r="AW282" i="25" s="1"/>
  <c r="AU285" i="25"/>
  <c r="AX285" i="25" s="1"/>
  <c r="AT288" i="25"/>
  <c r="AW288" i="25" s="1"/>
  <c r="AU293" i="25"/>
  <c r="AX293" i="25" s="1"/>
  <c r="AU296" i="25"/>
  <c r="AX296" i="25" s="1"/>
  <c r="AU299" i="25"/>
  <c r="AX299" i="25" s="1"/>
  <c r="AT302" i="25"/>
  <c r="AW302" i="25" s="1"/>
  <c r="AU303" i="25"/>
  <c r="AX303" i="25" s="1"/>
  <c r="AT305" i="25"/>
  <c r="AW305" i="25" s="1"/>
  <c r="AU306" i="25"/>
  <c r="AX306" i="25" s="1"/>
  <c r="AT308" i="25"/>
  <c r="AW308" i="25" s="1"/>
  <c r="AU309" i="25"/>
  <c r="AX309" i="25" s="1"/>
  <c r="AT311" i="25"/>
  <c r="AW311" i="25" s="1"/>
  <c r="AU314" i="25"/>
  <c r="AX314" i="25" s="1"/>
  <c r="AU319" i="25"/>
  <c r="AX319" i="25" s="1"/>
  <c r="AU321" i="25"/>
  <c r="AX321" i="25" s="1"/>
  <c r="AT323" i="25"/>
  <c r="AW323" i="25" s="1"/>
  <c r="AU327" i="25"/>
  <c r="AX327" i="25" s="1"/>
  <c r="AT330" i="25"/>
  <c r="AW330" i="25" s="1"/>
  <c r="AU331" i="25"/>
  <c r="AX331" i="25" s="1"/>
  <c r="AU334" i="25"/>
  <c r="AX334" i="25" s="1"/>
  <c r="AU337" i="25"/>
  <c r="AX337" i="25" s="1"/>
  <c r="AT339" i="25"/>
  <c r="AW339" i="25" s="1"/>
  <c r="AU340" i="25"/>
  <c r="AX340" i="25" s="1"/>
  <c r="AU346" i="25"/>
  <c r="AX346" i="25" s="1"/>
  <c r="AT348" i="25"/>
  <c r="AW348" i="25" s="1"/>
  <c r="AT351" i="25"/>
  <c r="AW351" i="25" s="1"/>
  <c r="AT353" i="25"/>
  <c r="AW353" i="25" s="1"/>
  <c r="AU354" i="25"/>
  <c r="AX354" i="25" s="1"/>
  <c r="AT356" i="25"/>
  <c r="AW356" i="25" s="1"/>
  <c r="AU357" i="25"/>
  <c r="AX357" i="25" s="1"/>
  <c r="AT359" i="25"/>
  <c r="AW359" i="25" s="1"/>
  <c r="AU360" i="25"/>
  <c r="AX360" i="25" s="1"/>
  <c r="AU363" i="25"/>
  <c r="AX363" i="25" s="1"/>
  <c r="AT366" i="25"/>
  <c r="AW366" i="25" s="1"/>
  <c r="AU369" i="25"/>
  <c r="AX369" i="25" s="1"/>
  <c r="AT372" i="25"/>
  <c r="AW372" i="25" s="1"/>
  <c r="AU373" i="25"/>
  <c r="AX373" i="25" s="1"/>
  <c r="AU379" i="25"/>
  <c r="AX379" i="25" s="1"/>
  <c r="AU385" i="25"/>
  <c r="AX385" i="25" s="1"/>
  <c r="AT387" i="25"/>
  <c r="AW387" i="25" s="1"/>
  <c r="AU388" i="25"/>
  <c r="AX388" i="25" s="1"/>
  <c r="AT390" i="25"/>
  <c r="AW390" i="25" s="1"/>
  <c r="AU391" i="25"/>
  <c r="AX391" i="25" s="1"/>
  <c r="AT394" i="25"/>
  <c r="AW394" i="25" s="1"/>
  <c r="AT396" i="25"/>
  <c r="AW396" i="25" s="1"/>
  <c r="AU397" i="25"/>
  <c r="AX397" i="25" s="1"/>
  <c r="AT400" i="25"/>
  <c r="AW400" i="25" s="1"/>
  <c r="AT402" i="25"/>
  <c r="AW402" i="25" s="1"/>
  <c r="AU403" i="25"/>
  <c r="AX403" i="25" s="1"/>
  <c r="AT406" i="25"/>
  <c r="AW406" i="25" s="1"/>
  <c r="AT408" i="25"/>
  <c r="AW408" i="25" s="1"/>
  <c r="AU409" i="25"/>
  <c r="AX409" i="25" s="1"/>
  <c r="AT412" i="25"/>
  <c r="AW412" i="25" s="1"/>
  <c r="AU413" i="25"/>
  <c r="AX413" i="25" s="1"/>
  <c r="AT416" i="25"/>
  <c r="AW416" i="25" s="1"/>
  <c r="AT419" i="25"/>
  <c r="AW419" i="25" s="1"/>
  <c r="AU420" i="25"/>
  <c r="AX420" i="25" s="1"/>
  <c r="AT423" i="25"/>
  <c r="AW423" i="25" s="1"/>
  <c r="AT427" i="25"/>
  <c r="AW427" i="25" s="1"/>
  <c r="AU428" i="25"/>
  <c r="AX428" i="25" s="1"/>
  <c r="AT431" i="25"/>
  <c r="AW431" i="25" s="1"/>
  <c r="AU432" i="25"/>
  <c r="AX432" i="25" s="1"/>
  <c r="AT435" i="25"/>
  <c r="AW435" i="25" s="1"/>
  <c r="AU436" i="25"/>
  <c r="AX436" i="25" s="1"/>
  <c r="AT439" i="25"/>
  <c r="AW439" i="25" s="1"/>
  <c r="AU440" i="25"/>
  <c r="AX440" i="25" s="1"/>
  <c r="AT443" i="25"/>
  <c r="AW443" i="25" s="1"/>
  <c r="AU444" i="25"/>
  <c r="AX444" i="25" s="1"/>
  <c r="AU448" i="25"/>
  <c r="AX448" i="25" s="1"/>
  <c r="AT450" i="25"/>
  <c r="AW450" i="25" s="1"/>
  <c r="AT453" i="25"/>
  <c r="AW453" i="25" s="1"/>
  <c r="AT456" i="25"/>
  <c r="AW456" i="25" s="1"/>
  <c r="AU457" i="25"/>
  <c r="AX457" i="25" s="1"/>
  <c r="AT460" i="25"/>
  <c r="AW460" i="25" s="1"/>
  <c r="AU461" i="25"/>
  <c r="AX461" i="25" s="1"/>
  <c r="AT464" i="25"/>
  <c r="AW464" i="25" s="1"/>
  <c r="AU465" i="25"/>
  <c r="AX465" i="25" s="1"/>
  <c r="AT467" i="25"/>
  <c r="AT470" i="25"/>
  <c r="AW470" i="25" s="1"/>
  <c r="AT477" i="25"/>
  <c r="AW477" i="25" s="1"/>
  <c r="AU480" i="25"/>
  <c r="AX480" i="25" s="1"/>
  <c r="AU482" i="25"/>
  <c r="AX482" i="25" s="1"/>
  <c r="AT485" i="25"/>
  <c r="AW485" i="25" s="1"/>
  <c r="AU486" i="25"/>
  <c r="AX486" i="25" s="1"/>
  <c r="AT488" i="25"/>
  <c r="AW488" i="25" s="1"/>
  <c r="AU489" i="25"/>
  <c r="AX489" i="25" s="1"/>
  <c r="AU493" i="25"/>
  <c r="AX493" i="25" s="1"/>
  <c r="AT495" i="25"/>
  <c r="AW495" i="25" s="1"/>
  <c r="AQ500" i="25"/>
  <c r="AX15" i="25"/>
  <c r="AV14" i="25"/>
  <c r="BA486" i="25"/>
  <c r="BA473" i="25"/>
  <c r="BA310" i="25"/>
  <c r="BA240" i="25"/>
  <c r="BA322" i="25"/>
  <c r="BA304" i="25"/>
  <c r="BA167" i="25"/>
  <c r="BA58" i="25"/>
  <c r="BA15" i="25"/>
  <c r="BA14" i="25" s="1"/>
  <c r="BA207" i="25"/>
  <c r="BA217" i="25"/>
  <c r="BA264" i="25"/>
  <c r="BA263" i="25" s="1"/>
  <c r="BA470" i="25"/>
  <c r="BA163" i="25"/>
  <c r="BA195" i="25"/>
  <c r="BA282" i="25"/>
  <c r="BA277" i="25" s="1"/>
  <c r="BA292" i="25"/>
  <c r="BA290" i="25" s="1"/>
  <c r="BA289" i="25" s="1"/>
  <c r="BA295" i="25"/>
  <c r="BA389" i="25"/>
  <c r="BA385" i="25" s="1"/>
  <c r="BA384" i="25" s="1"/>
  <c r="BA379" i="25" s="1"/>
  <c r="BA368" i="25" s="1"/>
  <c r="BA357" i="25"/>
  <c r="BA481" i="25"/>
  <c r="BA492" i="25"/>
  <c r="BA210" i="25"/>
  <c r="BA272" i="25"/>
  <c r="BA416" i="25"/>
  <c r="BA99" i="25"/>
  <c r="BA87" i="25"/>
  <c r="BA185" i="25"/>
  <c r="BA307" i="25"/>
  <c r="BA362" i="25"/>
  <c r="BA354" i="25"/>
  <c r="BA63" i="25"/>
  <c r="BA228" i="25"/>
  <c r="BA227" i="25" s="1"/>
  <c r="BA223" i="25" s="1"/>
  <c r="BA220" i="25" s="1"/>
  <c r="BA301" i="25"/>
  <c r="BA401" i="25"/>
  <c r="BA450" i="25"/>
  <c r="BA467" i="25"/>
  <c r="BA453" i="25"/>
  <c r="Z497" i="25"/>
  <c r="AE13" i="25"/>
  <c r="L499" i="25"/>
  <c r="AW14" i="25"/>
  <c r="AN497" i="25"/>
  <c r="AN499" i="25"/>
  <c r="BA20" i="25"/>
  <c r="P497" i="25"/>
  <c r="P499" i="25"/>
  <c r="W497" i="25"/>
  <c r="AB13" i="25"/>
  <c r="T497" i="25"/>
  <c r="Y13" i="25"/>
  <c r="BA55" i="25"/>
  <c r="BA28" i="25" s="1"/>
  <c r="S499" i="25"/>
  <c r="S497" i="25"/>
  <c r="N14" i="25"/>
  <c r="BA175" i="25"/>
  <c r="BA201" i="25"/>
  <c r="BA199" i="25" s="1"/>
  <c r="BA172" i="25"/>
  <c r="V497" i="25"/>
  <c r="V499" i="25"/>
  <c r="Q497" i="25"/>
  <c r="AO497" i="25"/>
  <c r="BA157" i="25"/>
  <c r="BA255" i="25"/>
  <c r="BA249" i="25" s="1"/>
  <c r="BA248" i="25" s="1"/>
  <c r="BA245" i="25" s="1"/>
  <c r="BA395" i="25"/>
  <c r="BA394" i="25" s="1"/>
  <c r="BA406" i="25"/>
  <c r="AT499" i="25" l="1"/>
  <c r="AT497" i="25"/>
  <c r="AY16" i="25"/>
  <c r="AW467" i="25"/>
  <c r="AW261" i="25"/>
  <c r="AW250" i="25"/>
  <c r="AW264" i="25"/>
  <c r="AW239" i="25"/>
  <c r="AW199" i="25"/>
  <c r="AW172" i="25"/>
  <c r="AW493" i="25"/>
  <c r="BA480" i="25"/>
  <c r="BA466" i="25"/>
  <c r="BA351" i="25"/>
  <c r="BA348" i="25" s="1"/>
  <c r="BA347" i="25" s="1"/>
  <c r="BA337" i="25" s="1"/>
  <c r="BA336" i="25" s="1"/>
  <c r="BA333" i="25" s="1"/>
  <c r="BA326" i="25" s="1"/>
  <c r="BA318" i="25" s="1"/>
  <c r="BA288" i="25"/>
  <c r="BA448" i="25"/>
  <c r="BA400" i="25" s="1"/>
  <c r="BA214" i="25"/>
  <c r="AX16" i="25"/>
  <c r="BA162" i="25"/>
  <c r="BA239" i="25"/>
  <c r="BA198" i="25"/>
  <c r="S500" i="25"/>
  <c r="BA27" i="25"/>
  <c r="AE499" i="25"/>
  <c r="AE497" i="25"/>
  <c r="AI13" i="25"/>
  <c r="AI497" i="25" s="1"/>
  <c r="P500" i="25"/>
  <c r="N497" i="25"/>
  <c r="M500" i="25" s="1"/>
  <c r="AX14" i="25"/>
  <c r="Y499" i="25"/>
  <c r="Y500" i="25" s="1"/>
  <c r="Y497" i="25"/>
  <c r="AC13" i="25"/>
  <c r="AU497" i="25"/>
  <c r="V500" i="25"/>
  <c r="AB497" i="25"/>
  <c r="AB499" i="25"/>
  <c r="AF13" i="25"/>
  <c r="AN500" i="25"/>
  <c r="AW497" i="25" l="1"/>
  <c r="AW499" i="25" s="1"/>
  <c r="AX497" i="25"/>
  <c r="AT500" i="25"/>
  <c r="AF497" i="25"/>
  <c r="AE500" i="25" s="1"/>
  <c r="AK13" i="25"/>
  <c r="AC497" i="25"/>
  <c r="AB500" i="25" s="1"/>
  <c r="AH13" i="25"/>
  <c r="AW500" i="25" l="1"/>
  <c r="AH497" i="25"/>
  <c r="AH499" i="25"/>
  <c r="AH500" i="25" s="1"/>
  <c r="AL13" i="25"/>
  <c r="AL497" i="25" s="1"/>
  <c r="AK499" i="25"/>
  <c r="AK497" i="25"/>
  <c r="AK500" i="25" l="1"/>
</calcChain>
</file>

<file path=xl/sharedStrings.xml><?xml version="1.0" encoding="utf-8"?>
<sst xmlns="http://schemas.openxmlformats.org/spreadsheetml/2006/main" count="1977" uniqueCount="840">
  <si>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</si>
  <si>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</si>
  <si>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</si>
  <si>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</si>
  <si>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</si>
  <si>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</si>
  <si>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</si>
  <si>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</si>
  <si>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</si>
  <si>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</si>
  <si>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</si>
  <si>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</si>
  <si>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</si>
  <si>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</si>
  <si>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</si>
  <si>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</si>
  <si>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</si>
  <si>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</si>
  <si>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</si>
  <si>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</si>
  <si>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</si>
  <si>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</si>
  <si>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</si>
  <si>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</si>
  <si>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</si>
  <si>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</si>
  <si>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</si>
  <si>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</si>
  <si>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Família</t>
  </si>
  <si>
    <t>SERVIÇOS INICIAIS</t>
  </si>
  <si>
    <t>Planilhado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</si>
  <si>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</si>
  <si>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</si>
  <si>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</si>
  <si>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</si>
  <si>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</si>
  <si>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</si>
  <si>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</si>
  <si>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</si>
  <si>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</si>
  <si>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</si>
  <si>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</si>
  <si>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</si>
  <si>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</si>
  <si>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</si>
  <si>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</si>
  <si>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</si>
  <si>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</si>
  <si>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</si>
  <si>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</si>
  <si>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</si>
  <si>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</si>
  <si>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</si>
  <si>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TOTAL À REALIZAR</t>
  </si>
  <si>
    <t>LEGENDA</t>
  </si>
  <si>
    <t>ITENS PLANILHADOS COM DESCONTO</t>
  </si>
  <si>
    <t>ITENS NÃO PLANILHADOS COM DESCONTO</t>
  </si>
  <si>
    <t>ITENS NÃO PLANILHADOS SEM DESCONTO</t>
  </si>
  <si>
    <t>FORAM EXECUTADOS SATISFATORIAMENTE OS SERVIÇOS A QUE SE REFERE ESTA MEDIÇÃO E ACEITOS PELO PRESENTE ATESTADO, CONFORME NOTA FISCAL ___________________.</t>
  </si>
  <si>
    <t>_____________________________________</t>
  </si>
  <si>
    <t>DATA: ______/______/______.</t>
  </si>
  <si>
    <t>020159U</t>
  </si>
  <si>
    <t>01520.8.2.3U</t>
  </si>
  <si>
    <t>01520.8.2.7U</t>
  </si>
  <si>
    <t>040799U</t>
  </si>
  <si>
    <t>14515.8.12.1U</t>
  </si>
  <si>
    <t>01544.8.7.1U</t>
  </si>
  <si>
    <t>01544.8.8.3U</t>
  </si>
  <si>
    <t>14515.8.10.01U</t>
  </si>
  <si>
    <t>01730.8.1.10U</t>
  </si>
  <si>
    <t>DESPESAS DIVERSAS</t>
  </si>
  <si>
    <t>M2</t>
  </si>
  <si>
    <t>UN</t>
  </si>
  <si>
    <t>INSTALAÇÃO DO CANTEIRO DE OBRA</t>
  </si>
  <si>
    <t>DEMOLIÇÕES E RETIRADAS</t>
  </si>
  <si>
    <t>M</t>
  </si>
  <si>
    <t>M3</t>
  </si>
  <si>
    <t>INSTALAÇÃO PROVISÓRIA DE ÁGUA E ESGOTO</t>
  </si>
  <si>
    <t>INSTALAÇÃO PROVISÓRIA - QUADROS PARCIAIS E DISTRIBUIÇÃO</t>
  </si>
  <si>
    <t>TAPUMES E ALOJAMENTOS</t>
  </si>
  <si>
    <t>UNXMES</t>
  </si>
  <si>
    <t>UNXKM</t>
  </si>
  <si>
    <t>LOCAÇÃO DA OBRA</t>
  </si>
  <si>
    <t>SERVIÇOS GERAIS</t>
  </si>
  <si>
    <t>CARGA E TRANSPORTE MANUAL</t>
  </si>
  <si>
    <t>CARGA E TRANSPORTE MECANIZADO</t>
  </si>
  <si>
    <t>INSTALAÇÃO DE PROTEÇÕES</t>
  </si>
  <si>
    <t>ANDAIMES E OUTROS</t>
  </si>
  <si>
    <t>M2XKM</t>
  </si>
  <si>
    <t>SEGREGAÇÃO DE RESÍDUOS DA CONSTRUÇÃO CIVIL</t>
  </si>
  <si>
    <t>SUPERESTRUTURA</t>
  </si>
  <si>
    <t>PAREDES E PAINÉIS</t>
  </si>
  <si>
    <t>PORTAS</t>
  </si>
  <si>
    <t>ESQUADRIAS METÁLICAS</t>
  </si>
  <si>
    <t>ELEMENTOS DIVERSOS</t>
  </si>
  <si>
    <t>COBERTURA</t>
  </si>
  <si>
    <t>ESTRUTURA DE MADEIRA</t>
  </si>
  <si>
    <t>TELHAS</t>
  </si>
  <si>
    <t>TRATAMENTOS</t>
  </si>
  <si>
    <t>IMPERMEABILIZAÇÃO</t>
  </si>
  <si>
    <t>REVESTIMENTOS DE TETOS</t>
  </si>
  <si>
    <t>CHAPISCO</t>
  </si>
  <si>
    <t>EMBOÇO</t>
  </si>
  <si>
    <t>FORROS</t>
  </si>
  <si>
    <t>REVESTIMENTOS DE PAREDES EXTERNAS</t>
  </si>
  <si>
    <t>ACABAMENTOS</t>
  </si>
  <si>
    <t>PISOS INTERNOS</t>
  </si>
  <si>
    <t>REGULARIZAÇÃO DE BASES</t>
  </si>
  <si>
    <t>DEGRAUS, RODAPÉS, SOLEIRAS, CHAPINS E PEITORIS</t>
  </si>
  <si>
    <t>INSTALAÇÕES ELÉTRICAS E TELEFONIA</t>
  </si>
  <si>
    <t>REDE DE BAIXA TENSÃO - FIOS E CAB0S</t>
  </si>
  <si>
    <t>TOMADAS E INTERRUPTORES</t>
  </si>
  <si>
    <t>LUMINÁRIAS INTERNAS</t>
  </si>
  <si>
    <t>SISTEMA APARENTE PARA LUMINÁRIAS, TOMADAS E INTERRUPTORES</t>
  </si>
  <si>
    <t>INSTALAÇÕES DE AR CONDICIONADO</t>
  </si>
  <si>
    <t>INSTALAÇÕES ESPECIAIS</t>
  </si>
  <si>
    <t>PINTURA</t>
  </si>
  <si>
    <t>PINTURA DE FORROS E PAREDES INTERNAS</t>
  </si>
  <si>
    <t>PINTURA EM PAREDES EXTERNAS</t>
  </si>
  <si>
    <t>SERVIÇOS COMPLEMENTARES</t>
  </si>
  <si>
    <t>PAVIMENTAÇÃO</t>
  </si>
  <si>
    <t>LIMPEZA DE OBRA</t>
  </si>
  <si>
    <t>LIMPEZA PERMANENTE</t>
  </si>
  <si>
    <t>LIMPEZA FINAL</t>
  </si>
  <si>
    <t>___________________________</t>
  </si>
  <si>
    <t>A SERVIÇO DO TRIBUNAL DE JUSTIÇA</t>
  </si>
  <si>
    <t>TJERJ - DGLOG - DEENG - DIFOB (DIVISÃO DE FISCALIZAÇÃO DE OBRAS)</t>
  </si>
  <si>
    <t>ITENS  PLANILHADOS ADVINDOS</t>
  </si>
  <si>
    <t>VALOR DE REDUÇÃO</t>
  </si>
  <si>
    <t>VALOR DE ACRÉSCIMO</t>
  </si>
  <si>
    <t>01010.8.1.02U</t>
  </si>
  <si>
    <t>SERVIÇOS TÉCNICOS</t>
  </si>
  <si>
    <t>020103U</t>
  </si>
  <si>
    <t>020622U</t>
  </si>
  <si>
    <t>020628U</t>
  </si>
  <si>
    <t>020630U</t>
  </si>
  <si>
    <t>020660U</t>
  </si>
  <si>
    <t>020666U</t>
  </si>
  <si>
    <t>020680U</t>
  </si>
  <si>
    <t>02226.8.1.02U</t>
  </si>
  <si>
    <t>02226.8.3.02U</t>
  </si>
  <si>
    <t>15155.8.6.11U</t>
  </si>
  <si>
    <t>15410.8.27.2U</t>
  </si>
  <si>
    <t>15900.8.1.10U</t>
  </si>
  <si>
    <t>13105.8.5.11U</t>
  </si>
  <si>
    <t>13105.8.8.05U</t>
  </si>
  <si>
    <t>16110.8.1.100U</t>
  </si>
  <si>
    <t>16110.8.5.10U</t>
  </si>
  <si>
    <t>16120.8.11.088U</t>
  </si>
  <si>
    <t>16120.8.16.90U</t>
  </si>
  <si>
    <t>16120.8.7.077U</t>
  </si>
  <si>
    <t>16132.8.7.066U</t>
  </si>
  <si>
    <t>16135.8.1.21U</t>
  </si>
  <si>
    <t>16135.8.1.22U</t>
  </si>
  <si>
    <t>16143.8.6.15U</t>
  </si>
  <si>
    <t>16300.8.1.10U</t>
  </si>
  <si>
    <t>16510.8.5.940U</t>
  </si>
  <si>
    <t>1708422U</t>
  </si>
  <si>
    <t>1708423U</t>
  </si>
  <si>
    <t>1712522U</t>
  </si>
  <si>
    <t>171360U</t>
  </si>
  <si>
    <t>171361U</t>
  </si>
  <si>
    <t>17150445U</t>
  </si>
  <si>
    <t>17150446U</t>
  </si>
  <si>
    <t>05060.8.12.01U</t>
  </si>
  <si>
    <t>172295U</t>
  </si>
  <si>
    <t>040795U</t>
  </si>
  <si>
    <t>10440.8.2.1U</t>
  </si>
  <si>
    <t>030101U</t>
  </si>
  <si>
    <t>02240.8.1.3U</t>
  </si>
  <si>
    <t>16134.8.5.3U</t>
  </si>
  <si>
    <t>02621.8.1.3U</t>
  </si>
  <si>
    <t>02630.8.3.10U</t>
  </si>
  <si>
    <t>13105.8.5.130U</t>
  </si>
  <si>
    <t>13105.8.5.140U</t>
  </si>
  <si>
    <t>13106.8.1.099U</t>
  </si>
  <si>
    <t>16110.8.1.111U</t>
  </si>
  <si>
    <t>16110.8.1.122U</t>
  </si>
  <si>
    <t>16110.8.5.11U</t>
  </si>
  <si>
    <t>16110.8.5.12U</t>
  </si>
  <si>
    <t>16135.8.4.022U</t>
  </si>
  <si>
    <t>16135.8.4.033U</t>
  </si>
  <si>
    <t>17010.8.5.066U</t>
  </si>
  <si>
    <t>04050.8.2.1U</t>
  </si>
  <si>
    <t>04050.8.2.2U</t>
  </si>
  <si>
    <t>16135.8.1.23U</t>
  </si>
  <si>
    <t>1713619U</t>
  </si>
  <si>
    <t>171737U</t>
  </si>
  <si>
    <t>190519U</t>
  </si>
  <si>
    <t>190726U</t>
  </si>
  <si>
    <t>MOVIMENTO DE TERRA</t>
  </si>
  <si>
    <t>ESCAVAÇÕES, CARGAS E TRANSPORTES</t>
  </si>
  <si>
    <t>INFRA-ESTRUTURA</t>
  </si>
  <si>
    <t>SERVIÇOS GERAIS DE FUNDAÇÃO</t>
  </si>
  <si>
    <t>FORMAS</t>
  </si>
  <si>
    <t>ARMADURAS</t>
  </si>
  <si>
    <t>CONCRETO</t>
  </si>
  <si>
    <t>LAJES E PAINÉIS PRÉ-FABRICADOS</t>
  </si>
  <si>
    <t>ALVENARIA DE VEDAÇÃO</t>
  </si>
  <si>
    <t>VERGAS</t>
  </si>
  <si>
    <t>INSTALAÇÕES HIDRÁULICAS, SANITÁRIAS, INCÊNDIO E GÁS</t>
  </si>
  <si>
    <t>FURO, RASGO E ENCHIMENTO EM ALVENARIA OU CONCRETO E ENVELOPAMENTO</t>
  </si>
  <si>
    <t>REDE DE ÁGUA FRIA - TUBOS E CONEXÕES</t>
  </si>
  <si>
    <t>REDE DE ÁGUA FRIA - REGISTROS E VÁLVULAS</t>
  </si>
  <si>
    <t>REDE DE ÁGUA FRIA - SERVIÇOS COMPLEMENTARES</t>
  </si>
  <si>
    <t>REDE DE INCÊNDIO - EQUIPAMENTOS E SERVIÇOS COMPLEMENTARES</t>
  </si>
  <si>
    <t>REDE DE ESGOTO - TUBOS E CONEXÕES DE PVC PONTA, BOLSA E VIROLA BRANCO</t>
  </si>
  <si>
    <t>REDE DE ESGOTO - SERVIÇOS COMPLEMENTARES</t>
  </si>
  <si>
    <t>REDE DE ÁGUAS PLUVIAIS - TUBOS E CONEXÕES DE PVC</t>
  </si>
  <si>
    <t>REDE DE ÁGUAS PLUVIAIS - SERVIÇOS COMPLEMENTARES</t>
  </si>
  <si>
    <t>REDE DE BAIXA TENSÃO - ELETRODUTOS E CONEXÕES</t>
  </si>
  <si>
    <t>TELEFONIA</t>
  </si>
  <si>
    <t>AR CONDICIONADO - EQUIPAMENTOS</t>
  </si>
  <si>
    <t>SISTEMA DE CFTV E VIDEO-VIGILÂNCIA</t>
  </si>
  <si>
    <t>PINTURAS DIVERSAS</t>
  </si>
  <si>
    <t>PAISAGISMO</t>
  </si>
  <si>
    <t>T</t>
  </si>
  <si>
    <t>KG</t>
  </si>
  <si>
    <t>M2/MÊS</t>
  </si>
  <si>
    <t>M3XKM</t>
  </si>
  <si>
    <t>H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</si>
  <si>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</si>
  <si>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</si>
  <si>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</si>
  <si>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</si>
  <si>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</si>
  <si>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</si>
  <si>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</si>
  <si>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</si>
  <si>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</si>
  <si>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</si>
  <si>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</si>
  <si>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</si>
  <si>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MEDIDO</t>
  </si>
  <si>
    <t>CLAUDIO MANOEL BORGES DE MENEZES</t>
  </si>
  <si>
    <t>Gerente de Qualidade – CREA/RJ 1982103052</t>
  </si>
  <si>
    <t>02633.8.1.04U</t>
  </si>
  <si>
    <t>17113499U</t>
  </si>
  <si>
    <t>Caixa de passagem em bloco de concreto com enchimento, 400x400x400mm</t>
  </si>
  <si>
    <t>16120.8.11.02U</t>
  </si>
  <si>
    <t>0104211U</t>
  </si>
  <si>
    <t>01544.8.700.1U</t>
  </si>
  <si>
    <t>02.102.000002.SER-U</t>
  </si>
  <si>
    <t>02.102.0000040.SER-U</t>
  </si>
  <si>
    <t>02.102.0000041.SER-U</t>
  </si>
  <si>
    <t>02.102.000006.SER</t>
  </si>
  <si>
    <t>02.102.000010.SER</t>
  </si>
  <si>
    <t>02.102.0000120.SER-U</t>
  </si>
  <si>
    <t>02.102.0000200.SER-U</t>
  </si>
  <si>
    <t>02.102.000031.SER</t>
  </si>
  <si>
    <t>02.102.000032.SER</t>
  </si>
  <si>
    <t>020661U</t>
  </si>
  <si>
    <t>020678U</t>
  </si>
  <si>
    <t>02220.8.2.110U</t>
  </si>
  <si>
    <t>02227.8.1.01U</t>
  </si>
  <si>
    <t>04.108.0001450.SER-U</t>
  </si>
  <si>
    <t>30.137.000214.SER</t>
  </si>
  <si>
    <t>30.137.0002140.SER-U</t>
  </si>
  <si>
    <t>02.103.0000120.SER-U</t>
  </si>
  <si>
    <t>30.147.0000600.SER-U</t>
  </si>
  <si>
    <t>30.147.0007100.SER-U</t>
  </si>
  <si>
    <t>13.102.000011.SER</t>
  </si>
  <si>
    <t>13.102.000012.SER</t>
  </si>
  <si>
    <t>13.102.000013.SER</t>
  </si>
  <si>
    <t>13.102.000052.SER-U</t>
  </si>
  <si>
    <t>13.102.000071.SER-U</t>
  </si>
  <si>
    <t>13.102.0008001.SER-U</t>
  </si>
  <si>
    <t>13.102.0008029.SER-U</t>
  </si>
  <si>
    <t>13.102.0008039.SER-U</t>
  </si>
  <si>
    <t>13.102.001056.SER-U</t>
  </si>
  <si>
    <t>13.102.001057.SER-U</t>
  </si>
  <si>
    <t>13.102.001058.SER-U</t>
  </si>
  <si>
    <t>13.102.001801.SER-U</t>
  </si>
  <si>
    <t>13.119.000106.SER-U</t>
  </si>
  <si>
    <t>13.119.000110.SER-U</t>
  </si>
  <si>
    <t>13.119.000114.SER-U</t>
  </si>
  <si>
    <t>13.119.000190.SER</t>
  </si>
  <si>
    <t>15132.8.1.33U</t>
  </si>
  <si>
    <t>15450.8.3.2U</t>
  </si>
  <si>
    <t>220250U</t>
  </si>
  <si>
    <t>15141.8.30.22U</t>
  </si>
  <si>
    <t>15141.8.30.44U</t>
  </si>
  <si>
    <t>16.111.001501.SER</t>
  </si>
  <si>
    <t>16135.8.4.044U</t>
  </si>
  <si>
    <t>16973.8.1.10U</t>
  </si>
  <si>
    <t>17083099U</t>
  </si>
  <si>
    <t>1719322U</t>
  </si>
  <si>
    <t>19079994U</t>
  </si>
  <si>
    <t>02633.8.2.04U</t>
  </si>
  <si>
    <t>05060.8.11.0199U</t>
  </si>
  <si>
    <t>13106.8.1.055U</t>
  </si>
  <si>
    <t>13106.8.1.066U</t>
  </si>
  <si>
    <t>13106.8.1.077U</t>
  </si>
  <si>
    <t>16.111.001504.SER</t>
  </si>
  <si>
    <t>16.113.001025.SER</t>
  </si>
  <si>
    <t>16.119.000301.SER</t>
  </si>
  <si>
    <t>16.119.000305.SER</t>
  </si>
  <si>
    <t>16.119.000306.SER</t>
  </si>
  <si>
    <t>16.121.000017.SER-U</t>
  </si>
  <si>
    <t>16120.8.16.910U</t>
  </si>
  <si>
    <t>16120.8.16.940U</t>
  </si>
  <si>
    <t>16132.8.7.064U</t>
  </si>
  <si>
    <t>16142.8.8.044U</t>
  </si>
  <si>
    <t>16973.8.1.11U</t>
  </si>
  <si>
    <t>170899866U</t>
  </si>
  <si>
    <t>17089986U</t>
  </si>
  <si>
    <t>17311899U</t>
  </si>
  <si>
    <t>01520.8.2.101U</t>
  </si>
  <si>
    <t>01520.8.2.129U</t>
  </si>
  <si>
    <t>02.101.0000200.SER-U</t>
  </si>
  <si>
    <t>02.101.0000301.SER-U</t>
  </si>
  <si>
    <t>02.101.000100.SER</t>
  </si>
  <si>
    <t>02825.8.12.499U</t>
  </si>
  <si>
    <t>02.101.0000050.SER-U</t>
  </si>
  <si>
    <t>02.101.00130.SER-U</t>
  </si>
  <si>
    <t>02.104.000005.SER</t>
  </si>
  <si>
    <t>02.105.000010.SER</t>
  </si>
  <si>
    <t>02.105.000060.SER</t>
  </si>
  <si>
    <t>02.105.000066.SER</t>
  </si>
  <si>
    <t>02.105.000072.SER</t>
  </si>
  <si>
    <t>02.105.000075.SER</t>
  </si>
  <si>
    <t>32.109.0001120.SER-U</t>
  </si>
  <si>
    <t>02.105.000076.SER</t>
  </si>
  <si>
    <t>31.101.10001.SER-U</t>
  </si>
  <si>
    <t>32.109.0001121.SER-U</t>
  </si>
  <si>
    <t>31.106.10001.EQH-U</t>
  </si>
  <si>
    <t>01560.8.1.112U</t>
  </si>
  <si>
    <t>02.101.000058.SER</t>
  </si>
  <si>
    <t>17003.8.7.03U</t>
  </si>
  <si>
    <t>01544.8.5.100U</t>
  </si>
  <si>
    <t>05.103.00005100.SER-U</t>
  </si>
  <si>
    <t>05.103.00005101.SER-U</t>
  </si>
  <si>
    <t>14515.8.1.33U</t>
  </si>
  <si>
    <t>14515.8.1.93U</t>
  </si>
  <si>
    <t>02.105.0000730.SER-U</t>
  </si>
  <si>
    <t>04.110.000048.SER-U</t>
  </si>
  <si>
    <t>05.109.100045.SER-U</t>
  </si>
  <si>
    <t>10.104.000055.SER</t>
  </si>
  <si>
    <t>04.107.000031.SER</t>
  </si>
  <si>
    <t>04.101.000120.SER-U</t>
  </si>
  <si>
    <t>04.101.000121.SER-U</t>
  </si>
  <si>
    <t>04.102.000145.SER-U</t>
  </si>
  <si>
    <t>04.102.000190.SER-U</t>
  </si>
  <si>
    <t>04.102.000200.SER-U</t>
  </si>
  <si>
    <t>05.107.100005.SER-U</t>
  </si>
  <si>
    <t>05.107.100006.SER-U</t>
  </si>
  <si>
    <t>05.107.100007.SER-U</t>
  </si>
  <si>
    <t>06.101.000360.SER</t>
  </si>
  <si>
    <t>06.103.0004250.SER-U</t>
  </si>
  <si>
    <t>06.103.000465.SER</t>
  </si>
  <si>
    <t>06.103.000490.SER</t>
  </si>
  <si>
    <t>06.103.000495.SER</t>
  </si>
  <si>
    <t>12.104.0006001.SER-U</t>
  </si>
  <si>
    <t>12.104.0006002.SER-U</t>
  </si>
  <si>
    <t>12.104.0006003.SER-U</t>
  </si>
  <si>
    <t>08710.8.1.120U</t>
  </si>
  <si>
    <t>12.102.0000050.SER-U</t>
  </si>
  <si>
    <t>12.106.0000100.SER-U</t>
  </si>
  <si>
    <t>24.101.0000900.SER-U</t>
  </si>
  <si>
    <t>09.105.0000850.SER-U</t>
  </si>
  <si>
    <t>09.105.0003150.SER-U</t>
  </si>
  <si>
    <t>10.102.0000500.SER-U</t>
  </si>
  <si>
    <t>21.101.000020.SER-U</t>
  </si>
  <si>
    <t>21.101.0000200.SER-U</t>
  </si>
  <si>
    <t>20.101.000010.SER</t>
  </si>
  <si>
    <t>20.102.0000140.SER-U</t>
  </si>
  <si>
    <t>20.102.0000360.SER-U</t>
  </si>
  <si>
    <t>22.150.000075.SER</t>
  </si>
  <si>
    <t>22.112.0000100.SER-U</t>
  </si>
  <si>
    <t>1504510U</t>
  </si>
  <si>
    <t>150489U</t>
  </si>
  <si>
    <t>150490U</t>
  </si>
  <si>
    <t>22.136.0000950.SER-U</t>
  </si>
  <si>
    <t>22.136.0001350.SER-U</t>
  </si>
  <si>
    <t>15450.8.3.09U</t>
  </si>
  <si>
    <t>16530.8.1.199U</t>
  </si>
  <si>
    <t>13.102.000809.SER-U</t>
  </si>
  <si>
    <t>09.101.000220.SER</t>
  </si>
  <si>
    <t>09.101.000250.SER</t>
  </si>
  <si>
    <t>17001.8.11.07U</t>
  </si>
  <si>
    <t>06.103.000430.SER</t>
  </si>
  <si>
    <t>16.111.001101.SER</t>
  </si>
  <si>
    <t>16120.8.16.92U</t>
  </si>
  <si>
    <t>16132.8.16.23U</t>
  </si>
  <si>
    <t>16143.8.2.300U</t>
  </si>
  <si>
    <t>16143.8.5.211U</t>
  </si>
  <si>
    <t>16143.8.5.77U</t>
  </si>
  <si>
    <t>16143.8.7.16998U</t>
  </si>
  <si>
    <t>13105.8.9.02U</t>
  </si>
  <si>
    <t>16.123.100200.SER-U</t>
  </si>
  <si>
    <t>16510.8.5.9434U</t>
  </si>
  <si>
    <t>13105.8.2.10U</t>
  </si>
  <si>
    <t>13105.8.2.211U</t>
  </si>
  <si>
    <t>13105.8.4.133U</t>
  </si>
  <si>
    <t>13105.8.4.18U</t>
  </si>
  <si>
    <t>13105.8.4.244U</t>
  </si>
  <si>
    <t>13105.8.5.322U</t>
  </si>
  <si>
    <t>13105.8.7.23U</t>
  </si>
  <si>
    <t>13106.8.1.088U</t>
  </si>
  <si>
    <t>15141.8.30.33U</t>
  </si>
  <si>
    <t>15155.8.7.998U</t>
  </si>
  <si>
    <t>15155.8.7.999U</t>
  </si>
  <si>
    <t>16.111.001502.SER</t>
  </si>
  <si>
    <t>16120.8.4.98U</t>
  </si>
  <si>
    <t>16120.8.4.99U</t>
  </si>
  <si>
    <t>16120.8.5.08U</t>
  </si>
  <si>
    <t>1715011U</t>
  </si>
  <si>
    <t>1715100U</t>
  </si>
  <si>
    <t>171563U</t>
  </si>
  <si>
    <t>1715833U</t>
  </si>
  <si>
    <t>18.103.000015.SER-U</t>
  </si>
  <si>
    <t>16.111.000902.SER</t>
  </si>
  <si>
    <t>16.111.001102.SER</t>
  </si>
  <si>
    <t>171714U</t>
  </si>
  <si>
    <t>17010.8.5.07U</t>
  </si>
  <si>
    <t>03850.8.1.1U</t>
  </si>
  <si>
    <t>06.103.000435.SER</t>
  </si>
  <si>
    <t>16.111.001103.SER</t>
  </si>
  <si>
    <t>16.115.000052.SER</t>
  </si>
  <si>
    <t>16120.8.8.03U</t>
  </si>
  <si>
    <t>16131.8.6.22U</t>
  </si>
  <si>
    <t>16143.8.5.144U</t>
  </si>
  <si>
    <t>173009U</t>
  </si>
  <si>
    <t>1731055U</t>
  </si>
  <si>
    <t>173107U</t>
  </si>
  <si>
    <t>173123U</t>
  </si>
  <si>
    <t>173329U</t>
  </si>
  <si>
    <t>19079001U</t>
  </si>
  <si>
    <t>19079995U</t>
  </si>
  <si>
    <t>19079996U</t>
  </si>
  <si>
    <t>15141.8.30.66U</t>
  </si>
  <si>
    <t>16.111.001105.SER</t>
  </si>
  <si>
    <t>16136.8.4.4U</t>
  </si>
  <si>
    <t>190901U</t>
  </si>
  <si>
    <t>190904U</t>
  </si>
  <si>
    <t>190929U</t>
  </si>
  <si>
    <t>190932U</t>
  </si>
  <si>
    <t>1914144U</t>
  </si>
  <si>
    <t>24.103.000050.SER</t>
  </si>
  <si>
    <t>24.103.000075.SER</t>
  </si>
  <si>
    <t>24.103.000095.SER</t>
  </si>
  <si>
    <t>2009155U</t>
  </si>
  <si>
    <t>2009200U</t>
  </si>
  <si>
    <t>24.101.0000901.SER-U</t>
  </si>
  <si>
    <t>24.102.0000550.SER-U</t>
  </si>
  <si>
    <t>22.136.000200.SER</t>
  </si>
  <si>
    <t>30.137.000219.SER</t>
  </si>
  <si>
    <t>30.147.000215.SER-U</t>
  </si>
  <si>
    <t>30.147.000219.SER-U</t>
  </si>
  <si>
    <t>30.147.000227.SER-U</t>
  </si>
  <si>
    <t>30.147.001555.SER-U</t>
  </si>
  <si>
    <t>23.102.000020.SER-U</t>
  </si>
  <si>
    <t>Projeto de "as built"</t>
  </si>
  <si>
    <t>Despesa c/serviços profissionais (despachante) e taxas p/licenças, legalizações junto a órgãos públicos</t>
  </si>
  <si>
    <t>Desmontagem de andaime</t>
  </si>
  <si>
    <t>Demolição de alvenaria sem reaproveitamento (02.102.000002.SER PINI)</t>
  </si>
  <si>
    <t>Remoção de telha cerâmica</t>
  </si>
  <si>
    <t>Remoção de calhas e condutores (05.001.0072-0 EMOP)</t>
  </si>
  <si>
    <t>Demolição de concreto com utilização de martelo rompedor pneumático</t>
  </si>
  <si>
    <t>Demolição de estrutura de madeira para telhado</t>
  </si>
  <si>
    <t>Retirada cuidadosa de placa de forro removível</t>
  </si>
  <si>
    <t>Demolição de piso em ardósia</t>
  </si>
  <si>
    <t>Remoção de esquadria metálica sem reaproveitamento</t>
  </si>
  <si>
    <t>Remoção de esquadria de madeira, inclusive batente</t>
  </si>
  <si>
    <t>Retirada de caixas 4x2'', 4x4''x 15x15 cm, octogonal - embutidas e aparentes</t>
  </si>
  <si>
    <t>Retirada de perfilado ou canaleta incl. conex., fix. e tomadas</t>
  </si>
  <si>
    <t>Retirada de cabo telefônico de qualquer tipo até 20 pares</t>
  </si>
  <si>
    <t>Retirada de fio de sonorização/alarme de qualquer tipo (Paralelo, PP, RG, RGC, RGB, UTP)</t>
  </si>
  <si>
    <t>Retirada de eletroduto / duto de qualquer tipo (aparente) diâmetro de até 1''</t>
  </si>
  <si>
    <t>Retirada de tubulação e conexões de PVC até 75 mm</t>
  </si>
  <si>
    <t>Retirada de tubulação e conexões de PVC de 85 até 150mm</t>
  </si>
  <si>
    <t>Retirada de reservatório dágua em fibras de vidro/polietileno</t>
  </si>
  <si>
    <t>Desinstalação de antena</t>
  </si>
  <si>
    <t>Retirada de eletroduto/duto de qualquer tipo (embutido) diâmetro até 1"</t>
  </si>
  <si>
    <t>Remoção de escada, plataforma e guarda corpo de madeira p/acessar abrigos provisórios</t>
  </si>
  <si>
    <t>Retirada de eletrocalha/leito de 150 a 600mm incl.aces.e fixações</t>
  </si>
  <si>
    <t>Retirada de caixas de passagem até 502x502mm em PVC ou em ferro, embutida/aparente</t>
  </si>
  <si>
    <t>Retirada de aparelho de ar condicionado de parede</t>
  </si>
  <si>
    <t>Corte de grade em perfil barra chata c/ arremate serralheria</t>
  </si>
  <si>
    <t>Paralelepípedo, retirada e reassentamento sobre coxim de areia</t>
  </si>
  <si>
    <t>Arrancamento e reassentamento de blocos intertravados de concreto</t>
  </si>
  <si>
    <t>LIMPEZA DO TERRENO</t>
  </si>
  <si>
    <t>Poda em altura de árvore c/ diâmetro de tronco maior ou igual a 0,60m (98535 SINAPI)</t>
  </si>
  <si>
    <t>Destocamento mecânico de tocos c/ diâmetro superior a 0,50m (01.006.0003-0 EMOP)</t>
  </si>
  <si>
    <t>Remoção de espécies vegetais, porte muda até 2m altura</t>
  </si>
  <si>
    <t>Tubo PVC soldável inclusive conexões Ø 25 mm</t>
  </si>
  <si>
    <t>Tubo PVC soldável inclusive conexões Ø 32 mm</t>
  </si>
  <si>
    <t>Tubo PVC soldável inclusive conexões Ø 40 mm</t>
  </si>
  <si>
    <t>Joelho 90° soldável PVC com rosca metálica Ø 25 mm x 1/2"</t>
  </si>
  <si>
    <t>Tê 90° soldável PVC com rosca metálica Ø 25 mm x 25 mm x 1/2"</t>
  </si>
  <si>
    <t>Tubo PVC PB Ø 40mm inclusive conexões</t>
  </si>
  <si>
    <t>Tubo PVC PBV Ø 75 mm inclusive conexões</t>
  </si>
  <si>
    <t>Tubo PVC PBV Ø 100 mm inclusive conexões</t>
  </si>
  <si>
    <t>Joelho 90° PVC ponta e bolsa soldável Ø 40 mm</t>
  </si>
  <si>
    <t>Joelho 90° PVC ponta bolsa e virola Ø 50 mm</t>
  </si>
  <si>
    <t>Joelho 90° PVC ponta bolsa e virola Ø 75 mm</t>
  </si>
  <si>
    <t>Tubo PVC PBV Ø 50 mm inclusive conexões</t>
  </si>
  <si>
    <t>Registro de gaveta bruto Ø 20 mm - 3/4"</t>
  </si>
  <si>
    <t>Registro de gaveta bruto Ø 25 mm - 1"</t>
  </si>
  <si>
    <t>Registro de gaveta bruto Ø 32 mm - 1 1/4"</t>
  </si>
  <si>
    <t>Torneira de bóia Ø 32 mm - 1 1/4"</t>
  </si>
  <si>
    <t>Sistema de pressão integrado compacto, V=5,0m³/h, na pressão média 21/30 mca, POT =1,0CV - 220V-3Ø - sucção Ø1.1/4", Recalque Ø11/4"</t>
  </si>
  <si>
    <t>Caixa de gordura/sifonada PVC rígido 250x230x75mm - completa</t>
  </si>
  <si>
    <t>Torneira de lavagem ou jardim D= 1/2 ou 3/4''</t>
  </si>
  <si>
    <t>Reservatório dágua de polietileno cap.1000L</t>
  </si>
  <si>
    <t>Fixação p/tubulação D=1/2 a 4" tipo econômica - cj.completo</t>
  </si>
  <si>
    <t>Filtro c/ cartucho p/ tripla filtragem - completo</t>
  </si>
  <si>
    <t>INSTALAÇÃO PROVISÓRIA - TELEFONIA</t>
  </si>
  <si>
    <t>Braçadeira tipo "D" chapa galv.3/4" c/fixações</t>
  </si>
  <si>
    <t>Braçadeira tipo "D" chapa galv.1 1/4" c/fixações</t>
  </si>
  <si>
    <t>Eletroduto PVC rígido roscável inclusive conexões Ø 25 mm 3/4"</t>
  </si>
  <si>
    <t>Condulete de alumínio multi-uso tipo ''X'' 3/4" c/ tampa cega IP 54 - c/ mínimo 2 tampões de vedação - Fornec. e Inst</t>
  </si>
  <si>
    <t>Box reto em alumínio fundido 3/4"</t>
  </si>
  <si>
    <t>Box reto em alumínio fundido 1 1/4"</t>
  </si>
  <si>
    <t>Duto corrugado helicoidal na cor preta, de polietileno de alta densidade (PEAD), incl. conexões e kit vedação 32 mm (1 1/4'') - (06.069.0100-0 EMOP)</t>
  </si>
  <si>
    <t>Caixa de passagem termo-plástica, para sobrepor, com tampa, grau de proteção: IP55, uso externo, tamanho 240x190x90mm (+/- 10%), com furação para tubos até 38 mm, fornecida com embutes</t>
  </si>
  <si>
    <t>Cabo telefônico tipo CCE-APL p/ 2 pares (Branco e Azul/ Branco e Laranja) 0,5 mm estanhado c/ certificação ANATEL</t>
  </si>
  <si>
    <t>Arame galvanizado N.16 BWG</t>
  </si>
  <si>
    <t>Conector em alumínio p/ condulete múltiplo IP 54 de Ø 3/4'', c/ rosca BSP e parafuso - Forn. e Inst .</t>
  </si>
  <si>
    <t>Tampa de F.F.tipo pesada 400x400mm</t>
  </si>
  <si>
    <t>Tirante de aço 1/4" rosqueado, incl.fixações</t>
  </si>
  <si>
    <t>Grampo de aterramento em bronze (tp. braçadeira) p/ fix. cabo 16mm² a haste 3/4''</t>
  </si>
  <si>
    <t>Haste de aterramento 3/4"x2,40m</t>
  </si>
  <si>
    <t>Terminal mecânico compressão em cobre p/cabo 10mm²</t>
  </si>
  <si>
    <t>Terminal mecânico compressão em cobre p/cabo 16mm²</t>
  </si>
  <si>
    <t>Terminal mecânico compressão em cobre p/cabo 25mm²</t>
  </si>
  <si>
    <t>Eletroduto PVC rígido roscável inclusive conexões Ø 50 mm 1 1/2"</t>
  </si>
  <si>
    <t>Suporte curto para luminária em chapa de aço galvanizado para perfilado</t>
  </si>
  <si>
    <t>Cabo isolado em EPR não halogenado 2,50 mm² - 0,6/1 KV - 90°C - flexível</t>
  </si>
  <si>
    <t>Cabo isolado em EPR não halogenado 16,00 mm² - 0,6/1 KV - 90°C - flexível</t>
  </si>
  <si>
    <t>Cabo isolado em EPR não halogenado 25,00 mm² - 0,6/1 KV - 90°C - flexível</t>
  </si>
  <si>
    <t>Interruptor, uma tecla bipolar paralela 10 A - 250 V</t>
  </si>
  <si>
    <t>Terminal pré-isolado tipo pino - 2,5mm²</t>
  </si>
  <si>
    <t>Terminal pré-isolado tipo pino - 4,0mm²</t>
  </si>
  <si>
    <t>Emenda pré-isolada - 2,5mm²</t>
  </si>
  <si>
    <t>Emenda pré-isolada - 4,0mm²</t>
  </si>
  <si>
    <t>Cabo flexível isolado PVC 300/500V tipo PP 3X2,5mm²</t>
  </si>
  <si>
    <t>Cabo com isolação em dupla camada de poliolefínico não halogenado, baixa emissão de fumaça e gases, não propagação e auto extinção do fogo - seção 2,5mm² - 450/750 V de acordo com a norma NBR-13428</t>
  </si>
  <si>
    <t>Cabo com isolação em dupla camada de poliolefínico não halogenado, baixa emissão de fumaça e gases, não propagação e auto extinção do fogo - seção 4,0mm² - 0,75/1kV de acordo com a norma NBR-13428</t>
  </si>
  <si>
    <t>Cabo com isolação em dupla camada de poliolefínico não halogenado, baixa emissão de fumaça e gases, não propagação e auto extinção do fogo - seção 10,0mm² - 0,75/1kV de acordo com a norma NBR-13428</t>
  </si>
  <si>
    <t>Prensa cabos em termoplástico para cabo elétrico entre 6,0mm² e 12,0mm²</t>
  </si>
  <si>
    <t>Tampa metálica p/ condulete 3/4" p/tomada</t>
  </si>
  <si>
    <t>Tampa metálica p/ condulete 3/4", c/ 2 seções</t>
  </si>
  <si>
    <t>Chave guarda motor trifásico 5CV/220V c/chave magnética - fornecimento e instalação (83491-SINAPI)</t>
  </si>
  <si>
    <t>Tomada 2P+T 10A-250V p/ condulete/cx. passagem (4x2'' ou 4x4''), preta/branca, conf.padrão brasileiro</t>
  </si>
  <si>
    <t>Caixa de inspeção PVC p/aterramento Ø 300mm e profund.min.300mm c/tampa F.F.c/inscrição</t>
  </si>
  <si>
    <t>Luminária de sobrepor 2x18W c/ lampadas LEDTUB 18W / 220V, driver incorporado na lampada, corpo/refletor em chapa de aço tratada e pintada na cor branca</t>
  </si>
  <si>
    <t>Duto corrugado helicoidal na cor preta, de polietileno de alta densidade (PEAD), incl.conexões e kit vedação 38mm (1 1/2")(06.069.0105-0 EMOP)</t>
  </si>
  <si>
    <t>Anilha plástica de identificação em PVC (letras A, V, P, R, T, C e X) para cabos até 6,0mm²</t>
  </si>
  <si>
    <t>Anilha plástica de identificação em PVC (letras A, V, P, R, T, C e X) para cabos 10,0mm² até 16,0mm²</t>
  </si>
  <si>
    <t>Ligação de cabos (4x#25mm2(3F+N))+1(1x#16mm2(T)), c/fornecimento e instalação de disjuntor de 80A 10KA no QGBT, no mesmo padrão dos existentes, p/alimentação do QDLT-1.BAR , conforme diagrama</t>
  </si>
  <si>
    <t>Painel de distribuição de baixa tensão, Padrão TTA (NBR.IEC 60439-1), forma 1, QDLT-BAR1 (220/127V), conforme diagrama e especificação técnica. Totalmente montado e pronto para funcionar - Instalação</t>
  </si>
  <si>
    <t>Etiqueta para identificação, interior/ exterior, nas dimensões minímas de 40x10mm, em vinil interno/externo, adesivo permanente, resistente a líquidos e poeira/sujeira impressa c/ fundo branco e letras na cor preta</t>
  </si>
  <si>
    <t>Plug corpo monobloco termo-plástico 10A 250V-2P+T em linha pinos cilíndricos 4,0mm - macho</t>
  </si>
  <si>
    <t>Plug corpo monobloco termo-plástico 10A 250V-2P+T em linha pinos cilíndricos 4mm - fêmea</t>
  </si>
  <si>
    <t>Anilha plástica de identificação em PVC (0 a 9) para cabos até 6,0mm²</t>
  </si>
  <si>
    <t>Anilha plástica de identificação em PVC (0 a 9) para cabos 10,0mm² até 16,0mm²</t>
  </si>
  <si>
    <t>Suspensão p/tirante incl. fixações</t>
  </si>
  <si>
    <t>Abrigo provisório metálico tipo contêiner (6,00x2,40x2,55m) constituído por um módulo tipo escritório c/ WC e almoxarifado - aluguel mensal</t>
  </si>
  <si>
    <t>Abrigo Provisório metálico tipo contêiner (6,00x2,40x2,55m) constituído por um módulo tipo vestiário c/ WC (2 chuveiros, 2 vasos, 2 lavat. e 1 mictório) - aluguel mensal</t>
  </si>
  <si>
    <t>Carga e descarga de contêiner (04.013.0015-0 EMOP)</t>
  </si>
  <si>
    <t>Transporte de contêiner (04.005.0300-0 EMOP)</t>
  </si>
  <si>
    <t>Tapume de proteção com telha trapezoidal em aço galvanizado # 0,43 mm em estrutura de madeira</t>
  </si>
  <si>
    <t>Abrigo provisório de madeira para refeitório e/ou carpintaria e/ou central de armadura</t>
  </si>
  <si>
    <t>Passadiços de madeira para pedestres, com tábua</t>
  </si>
  <si>
    <t>Portão para tapume com telha trapezoidal em aço galvanizado # 0,43 mm em estrutura de madeira</t>
  </si>
  <si>
    <t>Guarda-corpo de madeira para acessar os abrigos provisórios, (escada/plataforma)</t>
  </si>
  <si>
    <t>Escada de madeira para acessar os abrigos provisórios</t>
  </si>
  <si>
    <t>Plataforma de acesso aos abrigos provisórios em madeira</t>
  </si>
  <si>
    <t>Placa de identificação de obra tipo banner em lona, incl.pintura e suportes de madeira</t>
  </si>
  <si>
    <t>Placa de sinalização p/obra em chapa galvanizada nº 22, nas dimensões 1,00x0,80m, inclusive pintura</t>
  </si>
  <si>
    <t>Gabarito perimétrico para locação da obra</t>
  </si>
  <si>
    <t>Escavação mecanizada de vala em solo de 1ª categoria, profundidade até 4 m</t>
  </si>
  <si>
    <t>Escavação manual de vala em solo de 1ª categoria profundidade até 2 m</t>
  </si>
  <si>
    <t>Escoramento contínuo de vala empregando pranchas e longarinas de peroba</t>
  </si>
  <si>
    <t>ATERRO E COMPACTAÇÃO</t>
  </si>
  <si>
    <t>Reaterro manual de vala</t>
  </si>
  <si>
    <t>Reaterro mecanizado de vala empregando compactador de placa vibratória em camadas de 20 cm</t>
  </si>
  <si>
    <t>Regularização manual de solo c/nivelamento e apiloamento (20014 SBC)</t>
  </si>
  <si>
    <t>Transporte horizontal de material de 1ª cat.ou entulho, em carrinhos, a 30m de distância (05.001.0172-0 EMOP)</t>
  </si>
  <si>
    <t>Carga manual de entulho e outros</t>
  </si>
  <si>
    <t>Carga mecanizada de terra em caminhão basculante</t>
  </si>
  <si>
    <t>Transporte e descarga de terra solta, em caminhão basculante de 17t, incl.motorista</t>
  </si>
  <si>
    <t>Carga e descarga mecanizada de entulho</t>
  </si>
  <si>
    <t>INSTALAÇÃO DE GUINCHO</t>
  </si>
  <si>
    <t>Talha-guincho manual, c/cabo, alavanca, carretel e ganchos, sendo c/capac.içamento 4000kg e de tração 5000kg, inclusive operador - CP</t>
  </si>
  <si>
    <t>Tela fachadeira-fornecimento e instalação - (97062-S)</t>
  </si>
  <si>
    <t>Bandeja salva-vidas secundária em aço, 1,40 m com extensão 0,80 m a 45°, forro com chapa compensado</t>
  </si>
  <si>
    <t>Lona tipo leve para proteção de telhados, reutilizado 2 vezes, inclusive retirada. Fornecimento e colocação (05.058.0011-0 EMOP)</t>
  </si>
  <si>
    <t>Locação de andaime metálico de encaixe, inclusive sapatas, escadas, rodapé metálico, piso metálico, guarda corpo e fixações necessárias para a montagem do andaime</t>
  </si>
  <si>
    <t>Montagem e desmontagem de andaime</t>
  </si>
  <si>
    <t>Transporte de andaime tubular, cons.área de proj.vert.do andaime, excl.carga, descarga e tempo de espera do caminhão (04.020.0122-0 EMOP)</t>
  </si>
  <si>
    <t>Escoramento metálico, com escoras telescopaveis ou torres de carga, inclusive vigamento principal e secundário, para estrutura convencional de concreto armado - Aluguel (11.050.0010-0 EMOP)</t>
  </si>
  <si>
    <t>Montagem e desmontagem de escoramento metálico, compreendendo transporte do material para obra e desta para o depósito, inclusive carga e descarga (11.055.0010-0 EMOP)</t>
  </si>
  <si>
    <t>Carga e descarga manual de andaime tubular, incl.tempo de espera do caminhão, cons.área proj.vert.(04.021.0010-0 EMOP)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</si>
  <si>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</si>
  <si>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Disposição final de materiais e resíduos de obras em locais de operação e disposição final apropriados, autorizados e/ou licenciados pelos órgãos de licenciamento e de controle ambiental, medida por tonelada transportada, sendo comprovada conforme legislação pertinente (TC 09.05.0700 SCO/FGV)</t>
  </si>
  <si>
    <t>Base de brita corrida</t>
  </si>
  <si>
    <t>Esgotamento água de subsolo, de infiltração ou alagamento, c/bomba elétrica 3,0HP, excl.energia elétrica</t>
  </si>
  <si>
    <t>Lastro de concreto, incluindo preparo e lançamento, exclusive betoneira</t>
  </si>
  <si>
    <t>Enchimento de juntas de movimentação com elastômero à base de borracha de poliuretano com seção transversal 3x5 cm</t>
  </si>
  <si>
    <t>Pintura asfáltica para impermeabilização em 2 demãos</t>
  </si>
  <si>
    <t>Forma para fundação com tábuas e sarrafos, 3 reaproveitamentos</t>
  </si>
  <si>
    <t>Armadura de aço CA-50 para estruturas de concreto armado, Ø até 12,5 mm, corte, dobra e montagem (04.101.000020.SER PINI)</t>
  </si>
  <si>
    <t>Armadura de aço CA-50 para estruturas de concreto armado, Ø &gt;12,5 mm até 25,0 mm, corte, dobra e montagem (04.101.000121.SER PINI)</t>
  </si>
  <si>
    <t>Concreto estrutural virado em obra, consistência p/vibração, brita 1 e 2, fck 25MPa</t>
  </si>
  <si>
    <t>Concreto virado em obra de 10MPA</t>
  </si>
  <si>
    <t>Concreto - aplicação e adensamento</t>
  </si>
  <si>
    <t>Pré-laje tipo painel treliçada TR08645, sobrecarga 200kg/m², exclusive escoramento e capeamento - conforme especificação</t>
  </si>
  <si>
    <t>Pré-laje tipo painel treliçada TR08645, sobrecarga 100kg/m², carga complementar 550 kg/m², exclusive escoramento e capeamento - conforme especificação</t>
  </si>
  <si>
    <t>Pré-laje tipo painel treliçada TR08645, sobrecarga 100kg/m², exclusive escoramento e capeamento - conforme especificação</t>
  </si>
  <si>
    <t>Alvenaria com blocos de concreto 19 x 19 x 39 cm, classe C (resistência = 3 MPa), parede # 19 cm, juntas com 10 mm, com argamassa industrializada</t>
  </si>
  <si>
    <t>Aperto de alvenaria c/argamassa de encunhamento c/expansor</t>
  </si>
  <si>
    <t>Entelamento preventivo de superfície sujeita a trinca, largura da tela adesiva 25 cm</t>
  </si>
  <si>
    <t>Tela soldada para prevenção de trincas em alvenaria/estrutura, largura 17,5 cm</t>
  </si>
  <si>
    <t>Verga reta moldada no local com forma de madeira considerando 5 reaproveitamentos, concreto C20 S50 armado</t>
  </si>
  <si>
    <t>Porta de abrir em barra chata 1"x1/2", fechamento em chapa #16 e acab. em ambas as faces em compensado padrão angelim e=4mm, conf.detalhe - colocada</t>
  </si>
  <si>
    <t>Porta de abrir em barra chata de ferro, conf.detalhe - colocado</t>
  </si>
  <si>
    <t>Porta tipo alçapão em tampa de alumínio, cantoneira de abas iguais de 1.1/4” x 1/8”, revestida c/ chapa xadrez esp.=1,20mm, conf. projeto - colocada</t>
  </si>
  <si>
    <t>Cadeado em latão maciço 70mm, ref. CRT70 Papaiz ou equivalente</t>
  </si>
  <si>
    <t>Escada de marinheiro em barras de ferro c/proteção, conforme projeto - instalada</t>
  </si>
  <si>
    <t>Guarda-corpo c/ corrimão tubular em aço galvanizado Ø 1.1/2" - conf. detalhe</t>
  </si>
  <si>
    <t>Pintura imunizante para madeira, duas demãos (17.025.0010-0 EMOP)</t>
  </si>
  <si>
    <t>Acessórios p/acabamento frontal, lateral e cumeeira em aço galvanizado tipo colonial, conf.projeto</t>
  </si>
  <si>
    <t>Cobertura com telha termoacústica de aço galvanizado tipo colonial, ref. Isotelha ou equivalente, conf.projeto</t>
  </si>
  <si>
    <t>Impermeabilização de cobertura utilizando manta asfáltica, incl.proteção mecânica E=3,0cm</t>
  </si>
  <si>
    <t>Recolocação de placa de forro removível</t>
  </si>
  <si>
    <t>Fornecimento de placa de forro removível</t>
  </si>
  <si>
    <t>REVESTIMENTOS DE PAREDES INTERNAS</t>
  </si>
  <si>
    <t>Chapisco para parede interna ou externa com argamassa de cimento e areia traço 1:3</t>
  </si>
  <si>
    <t>Emboço interno c/argamassa única pré-fabricada</t>
  </si>
  <si>
    <t>Emboço externo c/argamassa única pré-fabricada</t>
  </si>
  <si>
    <t>Regularização sarrafeada de base para revestimento de piso com argamassa de cimento e areia # 3 cm / traço: 1:3</t>
  </si>
  <si>
    <t>Piso cimentado com argamassa de cimento e areia traço 1:3</t>
  </si>
  <si>
    <t>Fita anti-derrapante L=5cm</t>
  </si>
  <si>
    <t>Degrau em cimentado</t>
  </si>
  <si>
    <t>Espelho em cimentado</t>
  </si>
  <si>
    <t>Soleira de granito cinza andorinha polido 25x2cm, assentado com argamassa pré-fabricada de cimento colante</t>
  </si>
  <si>
    <t>Peitoril/Chapim em granito cinza andorinha E=2cm c/1 pingadeira</t>
  </si>
  <si>
    <t>Reservatório dágua de polietileno cap.1500L</t>
  </si>
  <si>
    <t>Luminária autônoma de emergência, padrão NBR 10898, bivolt, equipada c/led de alta intensidade, gabinete resistente a 70ºC por 2:00hs, bateria selada livre de manutenção, difusor translúcido, led de indicação de rede, chave de teste, autonomia mínima de 2:00hs e fluxo luminoso mín. de 500lm</t>
  </si>
  <si>
    <t>Tubo PVC reforçado PBV Ø 150 mm inclusive conexões</t>
  </si>
  <si>
    <t>Caixa de inspeção em anéis de concreto pré-moldado, D=600mm H=925mm, exclus. tampão de ferro e escavação - Fornecimento e colocação (15.002.0200-0 EMOP)</t>
  </si>
  <si>
    <t>Tampão de ferro fundido tipo pesado D=60cm</t>
  </si>
  <si>
    <t>Tampa de F.F.tipo leve 400x400mm</t>
  </si>
  <si>
    <t>Calha de chapa de aço galvanizado nº 24 desenvolvimento 50 cm</t>
  </si>
  <si>
    <t>Condutor de chapa de aço galvanizado nº 24 Ø 100 mm - 4"</t>
  </si>
  <si>
    <t>Isolamento térmico de espuma em polietileno expandido 10mm p/tubo Ø 1" (28mm)</t>
  </si>
  <si>
    <t>Enchimento de rasgo em alvenaria c/ argamassa mista traço : 1:4 c/ adição de 150kg de cimento p/ tubulação Ø 15mm (1/2'') a 25mm (1'')</t>
  </si>
  <si>
    <t>Execução de rasgo em alvenaria para passagem de tubulação Ø 15 mm - 1/2" a 25 mm - 1"</t>
  </si>
  <si>
    <t>Eletroduto de aço carbono com costura galvanização eletrolítica inclusive conexões Ø 20 mm 3/4"</t>
  </si>
  <si>
    <t>Terminal pré-isolado tipo pino - 6,0mm²</t>
  </si>
  <si>
    <t>Emenda pré-isolada - 6,0mm²</t>
  </si>
  <si>
    <t>Cabo c/isolação em dupla camada de poliolefínico não halogenado, baixa emissão de fumaça e gases, não propagação e auto extinção do fogo - seção 6,0mm² - 450/750V de acordo com a norma NBR-13428</t>
  </si>
  <si>
    <t>Caixa de embutir em PVC 4x2" - Fornecimento e Colocação (15.018.0120-0 EMOP)</t>
  </si>
  <si>
    <t>Interruptor bipolar paralelo (three-way) uma seção 10A 250V p/ condulete 3/4''</t>
  </si>
  <si>
    <t>Espelho/placa de 3 postos 4x2 para instalação de tomadas e interruptores</t>
  </si>
  <si>
    <t>Suporte de fixação p/ espelho / placa 4x2'' p/3 módulos, p/instalação de tomadas e interruptores</t>
  </si>
  <si>
    <t>Tomada 2P+T - 20A - 250V, na cor vermelha, conforme padrão brasileiro, instalada em caixa de alumínio fundido 152x152x82mm</t>
  </si>
  <si>
    <t>LUMINÁRIAS EXTERNAS</t>
  </si>
  <si>
    <t>Célula fotoelétrica 1000W - 127/220V - Fornecimento e Colocação (18.260.0070-0 EMOP)</t>
  </si>
  <si>
    <t>Projetor retangular fechado, corpo refletor em alum.anod.IP66, lente de cristal temp.dissipador alum.ext., mov.horizontais e verticais, incl.driver e LED 60W-5000K/220V</t>
  </si>
  <si>
    <t>Luminária de sobrepor tipo arandela, corpo e grade frontal em alumínio fundido c/ pintura eletrostática branca, difusor em vidro transparente frisado p/ lâmpada de Led 13,5/13W - 220V</t>
  </si>
  <si>
    <t>PÁRA-RAIOS</t>
  </si>
  <si>
    <t>Mastro simples FG p/pára-raio 3,00m - 2" (50mm)</t>
  </si>
  <si>
    <t>Base de ferro fundido/ alumínio p/mastro de 2" c/4 furos de 3/8", c/parafusos e buchas de fixação</t>
  </si>
  <si>
    <t>Jamper flexível de cordoalha 25mm²x0,50m</t>
  </si>
  <si>
    <t>Conector c/furo vert.p/terminal aéreo cabo 16 a 70mm²</t>
  </si>
  <si>
    <t>Conjunto estais tipo rígido tubular aço galv. 2,00m D=2"</t>
  </si>
  <si>
    <t>Conector de aterramento p/fix.cabo 35mm² a haste 3/4"</t>
  </si>
  <si>
    <t>Conector de aterramento p/fix.cabo 50mm² a haste 3/4"</t>
  </si>
  <si>
    <t>Presilha em latão p/fix.cabos 35/50mm² em alv.c/paraf./bucha nylon</t>
  </si>
  <si>
    <t>Sinalizador duplo noturno de obstáculos completo, na cor vermelho, c/suporte p/fix., inclus.lâmpada de LED 13,5W-220V, soquete E-27 c/ célula fotoelétrica completa (c/base e diagrama) - 1000W-127/220V</t>
  </si>
  <si>
    <t>Terminal mecânico compressão em cobre p/cabo 35mm²</t>
  </si>
  <si>
    <t>Terminal mecânico compressão em cobre p/cabo 50mm²</t>
  </si>
  <si>
    <t>Braçadeira tipo "D" chapa galv. Ø 1" c/fixações</t>
  </si>
  <si>
    <t>Caixa de inspeção em polipropileno suspensa 123x158x87mm para conector de medição</t>
  </si>
  <si>
    <t>Conector de medição 35-70mm</t>
  </si>
  <si>
    <t>Eletroduto PVC rígido roscável inclusive conexões Ø 32 mm 1"</t>
  </si>
  <si>
    <t>Cabo de cobre nu 35mm²</t>
  </si>
  <si>
    <t>Cabo de cobre nu 50mm²</t>
  </si>
  <si>
    <t>Conector mec.parafuso fendido alumínio p/cabo 35mm² (split-bolt)</t>
  </si>
  <si>
    <t>Pára-raio tipo franklin de 4 pontas c/rosca 3/4", externa , de latão cromado</t>
  </si>
  <si>
    <t>Braçadeira tipo guia, dupla e reforçada p/mastro diâmetro 2"</t>
  </si>
  <si>
    <t>Suporte guia tipo reforçado H=200mm p/aparafusar c/2 furos (galvanizado a fogo), incl.fix.</t>
  </si>
  <si>
    <t>Caixa de equalização de potenciais 160mmx100mm em PVC c/barramento de cobre 155mmx50mmx6mm, 4 terminais p/cabo de cobre16mm² e 1 terminal para cabo de cobre 50mm²</t>
  </si>
  <si>
    <t>Captor com fixação horizontal em aço galvanizado h=250mm</t>
  </si>
  <si>
    <t>Fita perfurada 3/4'' (19mmx30m)</t>
  </si>
  <si>
    <t>Eletroduto de aço carbono com costura galvanização a fogo inclusive conexões Ø 25 mm 1"</t>
  </si>
  <si>
    <t>Eletroduto de aço carbono com costura galvanização eletrolítica inclusive conexões Ø 25 mm 1"</t>
  </si>
  <si>
    <t>Box reto em alumínio fundido Ø 1''</t>
  </si>
  <si>
    <t>Saída horizontal eletrocalha / leito p/ eletroduto Ø 1'' pré-galv. à quente 18MSG</t>
  </si>
  <si>
    <t>Condicionador de ar de janela 21.000BTU/h-220V-fornec.e instal.</t>
  </si>
  <si>
    <t>Condicionador de ar de janela 30.000BTU/h-220V/1F/60Hz-fornec.e instal.</t>
  </si>
  <si>
    <t>Enchimento de rasgo em concreto c/argamassa mista traço 1:4 p/tubulação Ø 15mm (1/2") a 25mm (1")</t>
  </si>
  <si>
    <t>Enchimento de rasgo em alvenaria c/argamassa mista traço 1:4 c/adição de 150kg de cimento p/tubulação Ø 32mm (1 1/4") a 50mm (2")</t>
  </si>
  <si>
    <t>Execução de rasgo em alvenaria para passagem de tubulação Ø 32 mm - 1 ¼" a 50 mm - 2"</t>
  </si>
  <si>
    <t>SISTEMA DE SONORIZAÇÃO</t>
  </si>
  <si>
    <t>Cabo coaxial RGC-59, 67% de malha</t>
  </si>
  <si>
    <t>Eletroduto de aço carbono com costura galvanização eletrolítica inclusive conexões Ø 32 mm 1 1/4"</t>
  </si>
  <si>
    <t>Caixa de passagem em chapa de aço com tampa parafusada 202 x 202 x 102 mm</t>
  </si>
  <si>
    <t>Cabo flexível isolado PVC 750V tipo PP 2x1,5mm²</t>
  </si>
  <si>
    <t>Conector prensa-cabo de alumínio 3/4", completo</t>
  </si>
  <si>
    <t>Eletroduto metálico flexível c/revestimento em polietileno tipo SEALTUBO 32mm (1")</t>
  </si>
  <si>
    <t>Perfilado perfurado em chapa de aço 38x38mm incl.aces.e fixações</t>
  </si>
  <si>
    <t>Condulete de alumínio multi-uso tipo "X" 1"c/ tampa cega IP 54 - c/ mínimo 2 tampões de vedação- Fornec. e Inst.</t>
  </si>
  <si>
    <t>Condulete de alumínio multi-uso tipo "X" 1 1/4"c/ tampa cega IP 54 - c/ mínimo 2 tampões de vedação- Fornec. e Inst.</t>
  </si>
  <si>
    <t>Espelho/placa cega 4x2 para instalação de tomadas e interruptores</t>
  </si>
  <si>
    <t>Adaptador borne de parafuso para plug P4 - macho</t>
  </si>
  <si>
    <t>Saída horizontal eletrocalha/leito p/eletroduto 1 1/4" pré-galv.à quente 18MSG</t>
  </si>
  <si>
    <t>Tê horizontal 90 perf.150x50mm pré-galv.à quente 18MSG</t>
  </si>
  <si>
    <t>Curva c/passagem reta de descida perf.150x50mm pré-galv.à quente 18MSG</t>
  </si>
  <si>
    <t>Eletrocalha perfurada 150x50mm pré-galv.à quente 18MSG incl.aces.e fixações</t>
  </si>
  <si>
    <t>Curva horizontal 90 perf.150x50mm pré-galv.à quente 18MSG</t>
  </si>
  <si>
    <t>Curva vertical externa 90 perf.150x50mm pré-galv.à quente 18MSG</t>
  </si>
  <si>
    <t>Conector BNC macho p/crimpar, p/cabo RGC-59</t>
  </si>
  <si>
    <t>Câmera full HD tipo bullet, resolução 1080p (FULL HD), fornecida com fonte de alimentação e fixação em parede, conforme especificação.</t>
  </si>
  <si>
    <t>Conector em alumínio p/ condulete múltiplo IP 54 de 1'', c/ rosca BSP e parafuso - Forn. e Inst.</t>
  </si>
  <si>
    <t>Conector em alumínio p/ condulete múltiplo IP 54 de 1 1/4”, c/ rosca BSP e parafuso - Forn. e Inst.</t>
  </si>
  <si>
    <t>SISTEMA DE CATV</t>
  </si>
  <si>
    <t>Braçadeira tipo "D" chapa galv.2" c/fixações</t>
  </si>
  <si>
    <t>Eletroduto de aço carbono com costura galvanização eletrolítica inclusive conexões Ø 50 mm 2"</t>
  </si>
  <si>
    <t>Caixa de passagem nº 4 p/ telefone, padrão TELEBRÁS 60x60x13,5cm - Fornecimento e Colocação (15.018.0150-0 EMOP)</t>
  </si>
  <si>
    <t>Divisor blindado 1x2 p/CATV conf.especif.</t>
  </si>
  <si>
    <t>Conector tipo "F" p/crimpar, p/cabo RGC-6</t>
  </si>
  <si>
    <t>Cabo coaxial RGC-6, 67% de malha</t>
  </si>
  <si>
    <t>Antena externa HDTV 4 em 1</t>
  </si>
  <si>
    <t>Amplificador de potência. CATV, faixa de frequência de 54 a 800MHZ - 127/220V AC-60HZ conf. especif.</t>
  </si>
  <si>
    <t>Pintura com tinta látex acrílica em parede externa, com duas demãos, sem massa corrida</t>
  </si>
  <si>
    <t>Emassamento de parede interna com massa corrida à base de PVA com duas demãos, para pintura látex</t>
  </si>
  <si>
    <t>Emassamento de parede externa com massa acrílica com duas demãos, para pintura látex</t>
  </si>
  <si>
    <t>Pintura c/ tinta esmalte a base d'água, duas demãos, em tubulação de ferro aparente até 2"</t>
  </si>
  <si>
    <t>Pintura c/ tinta esmalte a base d'água, duas demãos, em tubulação aparente até 2'' (exceto ferro)</t>
  </si>
  <si>
    <t>Pintura com verniz a base d'água em compensado, com três demãos</t>
  </si>
  <si>
    <t>Pintura com tinta esmalte a base d'água em perfil barra chata e guarda-corpo c/corrimão de ferro, duas demãos</t>
  </si>
  <si>
    <t>Ardósia em placas 30 x 30 cm, # 8 mm, assentado com argamassa pré-fabricada de cimento colante, inclusive rejunte com juntas de 5 mm</t>
  </si>
  <si>
    <t>Paralelepípedo assentado sobre coxim de areia</t>
  </si>
  <si>
    <t>Muda de arbusto bela emília com altura 0,5 a 0,7 m; em cava de 60 x 60 x 60 cm - FORNECIMENTO</t>
  </si>
  <si>
    <t>Muda de arbusto hibisco com altura 0,5 a 0,7 m; em cava de 60 x 60 x 60 cm - FORNECIMENTO</t>
  </si>
  <si>
    <t>Muda de arbusto sheflera com altura 0,5 a 0,7 m; em cava de 60 x 60 x 60 cm - FORNECIMENTO</t>
  </si>
  <si>
    <t>Plantio de grama em placa tipo esmeralda , incl. forn. da grama e transp., prep. terreno e mat. p/ este (09.002.0030-0-EMOP)</t>
  </si>
  <si>
    <t>Limpeza geral da edificação</t>
  </si>
  <si>
    <t>H PROD</t>
  </si>
  <si>
    <t>M3XMES</t>
  </si>
  <si>
    <t>15132.8.1.33E</t>
  </si>
  <si>
    <t>17089986E</t>
  </si>
  <si>
    <t>Painel de distribuição de baixa tensão, Padrão TTA (NBR.IEC 60439-1), forma 1, QDLT-BAR1 (220/127V), conforme diagrama e especificação técnica. Totalmente montado e pronto para funcionar - Fornecimento</t>
  </si>
  <si>
    <t>17010.8.5.066E</t>
  </si>
  <si>
    <t>17010.8.5.07E</t>
  </si>
  <si>
    <t>Condicionador de ar de janela 21.000BTU/h-220V - Fornecimento</t>
  </si>
  <si>
    <t>Condicionador de ar de janela 30.000BTU/h-220V/1F/60Hz - Fornecimento</t>
  </si>
  <si>
    <t>ADMINISTRAÇÃO LOCAL DA OBRA</t>
  </si>
  <si>
    <t>03310.8.15.5U</t>
  </si>
  <si>
    <t>ENSAIOS DE LABORATÓRIO OU CAMPO</t>
  </si>
  <si>
    <t>Controle tecnológico de obras em concreto armado, considerando coleta, moldagem e capeamento, transporte até 100km, medido por m³ de concreto colocado nas formas (01.001.0151-0 EMOP)</t>
  </si>
  <si>
    <t>02.104.000050.SER</t>
  </si>
  <si>
    <t>Equipe de topografia para serviços de locação e medição em obras</t>
  </si>
  <si>
    <t>DIA</t>
  </si>
  <si>
    <t>Limpeza permanente da obra, barracão, vestiário e outros, incl.seleção de resíduos</t>
  </si>
  <si>
    <t>OBRA: SUBSTITUIÇÃO DE TELHAS E CONSTRUÇÃO DO CASTELO D’ÁGUA DO FÓRUM DA COMARCA DE ITATIAIA</t>
  </si>
  <si>
    <t>ADMINISTRAÇÃO</t>
  </si>
  <si>
    <t>0</t>
  </si>
  <si>
    <t>FISCAL SUBSTITUTO: SÉRGIO BRANDÃO</t>
  </si>
  <si>
    <t>___________________________________</t>
  </si>
  <si>
    <t>JIVERLEI MARQUEZINI JUNIOR</t>
  </si>
  <si>
    <t>Engenheiro Eletricista – CREA 2004105733</t>
  </si>
  <si>
    <t>Engenheiro Civil - CREA/RJ 2008154046</t>
  </si>
  <si>
    <t>PERÍODO: 15/07/20 a 13/08/20</t>
  </si>
  <si>
    <t>PERÍODO: 14/08/2020 a 12/09/2020</t>
  </si>
  <si>
    <t>ACRÉSCIMO I
REDUÇÃO I</t>
  </si>
  <si>
    <t>02.102.0000351.SER-U</t>
  </si>
  <si>
    <t>Remoção de pintura a látex acrílica</t>
  </si>
  <si>
    <t>02.102.000045.SER</t>
  </si>
  <si>
    <t>Demolição de revestimento com argamassa</t>
  </si>
  <si>
    <t>01544.8.5.11U</t>
  </si>
  <si>
    <t>Torre de andaime metálicotubular de encaixe c/ rodízio de borracha H= 2,00 m - locação</t>
  </si>
  <si>
    <t>01544.8.5.12U</t>
  </si>
  <si>
    <t>Torre de andaime metálicotubular de encaixe c/ rodízio de borracha H= 4,00 m - locação</t>
  </si>
  <si>
    <t>01544.8.6.1U</t>
  </si>
  <si>
    <t>Plataforma em tábuas de pinho,inclus.movimentação (util.6x)</t>
  </si>
  <si>
    <t>UNX/MÊS</t>
  </si>
  <si>
    <t>Ñ Plan s/desc</t>
  </si>
  <si>
    <t>Ñ Plan c/desc</t>
  </si>
  <si>
    <t>PERÍODO:13/09/2020 a 12/10/2020</t>
  </si>
  <si>
    <t>PERÍODO:13/10/2020 A 11/11/2020</t>
  </si>
  <si>
    <t>PERÍODO: 12/11/2020 a 11/12/2020</t>
  </si>
  <si>
    <t>R$ 135.779,84</t>
  </si>
  <si>
    <t xml:space="preserve">              ACRÉSCIMO II
</t>
  </si>
  <si>
    <t>R$0,00</t>
  </si>
  <si>
    <t>PERÍODO:12/12/2020 a 10/01/2021</t>
  </si>
  <si>
    <t>CONTRATADA: CONSTROI ARQUITETURA E ENGENHARIA EIRELI</t>
  </si>
  <si>
    <t>FISCAL: JORGE GASPAR / CLAUDIO MENEZES / EDGARD SILVA / JIVERLEI MARQUEZINI</t>
  </si>
  <si>
    <t>JORGE DUARTE GASPAR</t>
  </si>
  <si>
    <t>Fiscal do Contrato</t>
  </si>
  <si>
    <t>PERÍODO:11/01/2021 A 09/02/2021</t>
  </si>
  <si>
    <t>PERÍODO:  10/02/2021 A 11/03/2021</t>
  </si>
  <si>
    <t>PERÍODO:12/03/2021 a  10/04/2021</t>
  </si>
  <si>
    <t>EDGARD DE ARAUJO SILVA</t>
  </si>
  <si>
    <t>Advindo</t>
  </si>
  <si>
    <t xml:space="preserve">02.103.00098.SER-U </t>
  </si>
  <si>
    <t>Remoção de espécies vegetais, porte grande (acima de 6m de altura), inclusive carga, descarga e transporte do material até 30 Km (22.030.0065-0 - EMOP)</t>
  </si>
  <si>
    <t>8</t>
  </si>
  <si>
    <t>ESQUADRIAS DE MADEIRA</t>
  </si>
  <si>
    <t>80300</t>
  </si>
  <si>
    <t>08210.8.8.260U</t>
  </si>
  <si>
    <t>Aduela em em angelim sem rebaixo 25x3cm</t>
  </si>
  <si>
    <t>08210.8.8.529U</t>
  </si>
  <si>
    <t>Alizar em angelim 7x2cm</t>
  </si>
  <si>
    <t>12.104.006090.SER-U</t>
  </si>
  <si>
    <t>Porta de abrir 0,90 x 2,10m em barra chata de ferro de 1"x 1/2", com chapa de aço galvanizada n.16, revestida nas 4 faces em compensado de angelim 4mm, com requadro metálico em cantoneira de 2 ½"x 3/16", com 03 gonzos de 3/8" e fechadura cilindro oval, maçaneta tipo alavanca reta e roseta em inox, acabamento cromado acetinado – fornecimento e instalação.</t>
  </si>
  <si>
    <t>09.103.0000510.SER-U</t>
  </si>
  <si>
    <t>Fixação de caibros reaproveitados em terças (existentes) com prego 20x42</t>
  </si>
  <si>
    <t>09.103.0000511.SER-U</t>
  </si>
  <si>
    <t xml:space="preserve">Fixação de caibros reaproveitados em terças (existentes) com conj. parafuso rosca sem fim 3/8", porcas e arruelas
</t>
  </si>
  <si>
    <t>09.103.0000610.SER-U</t>
  </si>
  <si>
    <t xml:space="preserve">Terça em maçaranduba 3"x 6" - fornecimento e instalação (EMOP:16.001.0092-0)
</t>
  </si>
  <si>
    <t>16.123.00040.SER-U</t>
  </si>
  <si>
    <t>Luminária Autônoma de Emergência, padrão NBR 10898, bivolt, equipada com led de alta intensidade, gabinete resistente a 70ºC por 1:00hs, bateria selada livre de manutenção, difusor translúcido, led de indicação de rede, chave de teste, auton.mínima de 2:00hs e fluxo luminoso mín.de 500lm</t>
  </si>
  <si>
    <t>09.101.000245.SER</t>
  </si>
  <si>
    <t>Calha de chapa de aço galvanizado nº 26 desenvolvimento 50 cm</t>
  </si>
  <si>
    <t>09.101.000255.SER</t>
  </si>
  <si>
    <t>Condutor de chapa de aço galvanizado nº 26 Ø 100 mm</t>
  </si>
  <si>
    <t xml:space="preserve">16120.8.5.49U </t>
  </si>
  <si>
    <t>Conector mec.parafuso fendido (split-bolt) em cobre p/cabo 50mm² - Fornecimento e colocação (15.017.0331-0 EMOP)</t>
  </si>
  <si>
    <t>18.104.0020.SER-U</t>
  </si>
  <si>
    <t>Vedação para furos com silicone</t>
  </si>
  <si>
    <t xml:space="preserve">24.102.00559.SER-U </t>
  </si>
  <si>
    <t xml:space="preserve"> Pintura com fundo preparador e tinta esmalte a base dágua, duas demãos, em condutor de aço galvanizado</t>
  </si>
  <si>
    <t xml:space="preserve">24.102.00659.SER-U </t>
  </si>
  <si>
    <t xml:space="preserve">Pintura com fundo preparador e tinta esmalte a base dágua, duas demãos, em calha de aço galvanizado
</t>
  </si>
  <si>
    <t>30.147.0002150.SER-U</t>
  </si>
  <si>
    <t>Muda de arvore ornamental, oiti/aroeira salsa/angico/ipê/jacarandá ou equivalente da região, H= 1,0 m – FORNECIMENTO</t>
  </si>
  <si>
    <t>JG</t>
  </si>
  <si>
    <t>ACRÉSCIMO III
REDUÇÃO II</t>
  </si>
  <si>
    <t>PERÍODO:11/04/2021 A 10/05/2021</t>
  </si>
  <si>
    <t>Mat. 01/20817  - Analista Judiciário</t>
  </si>
  <si>
    <t>CONTRATO 003/0236/2020 =  R$ 715.460,00+ 1º TERMO 003/0489/2020: ACRÉSCIMO R$ 69.470,67 + 2º TERMO 003/0049/2021: ACRÉSCIMO R$ 110.677,23 +  4º TERMO 003/0308/2021: ACRÉSCIMO R$ 20.855,10  = R$ 916.463,00</t>
  </si>
  <si>
    <t>COM DESCONTO             
 (APLICADO NO VALOR TOTAL)</t>
  </si>
  <si>
    <t xml:space="preserve">DATA DA ELABORAÇÃO DA PLANILHA: </t>
  </si>
  <si>
    <t xml:space="preserve">DATA DE CONCLUSÃO DO CONTRATO: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</si>
</sst>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R$&quot;\ #,##0.00;[Red]\-&quot;R$&quot;\ #,##0.00"/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#,##0.0000"/>
    <numFmt numFmtId="171" formatCode="0.0000"/>
    <numFmt numFmtId="172" formatCode="#,##0.00000"/>
    <numFmt numFmtId="173" formatCode="#,##0.000"/>
    <numFmt numFmtId="174" formatCode="0.000_);[Red]\(0.000\)"/>
    <numFmt numFmtId="175" formatCode="&quot;R$ &quot;#,##0.00"/>
    <numFmt numFmtId="176" formatCode="0.0000000000%"/>
    <numFmt numFmtId="177" formatCode="0.00000000"/>
    <numFmt numFmtId="178" formatCode="#,##0.00000000;[Red]#,##0.00000000"/>
    <numFmt numFmtId="179" formatCode="#,##0.00000000"/>
    <numFmt numFmtId="180" formatCode="#,##0.00000000_ ;[Red]\-#,##0.00000000\ "/>
    <numFmt numFmtId="181" formatCode="#,##0.000_ ;[Red]\-#,##0.000\ "/>
    <numFmt numFmtId="182" formatCode="0.000"/>
  </numFmts>
  <fonts count="17">
    <font>
      <sz val="10"/>
      <name val="Arial"/>
      <family val="2"/>
    </font>
    <font>
      <sz val="10"/>
      <name val="Arial"/>
      <family val="2"/>
    </font>
    <font>
      <sz val="9"/>
      <color indexed="8"/>
      <name val="Fonte Ecológica Spranq"/>
      <family val="2"/>
    </font>
    <font>
      <b/>
      <sz val="9"/>
      <color indexed="8"/>
      <name val="Fonte Ecológica Spranq"/>
      <family val="2"/>
    </font>
    <font>
      <b/>
      <sz val="9"/>
      <name val="Fonte Ecológica Spranq"/>
      <family val="2"/>
    </font>
    <font>
      <sz val="11"/>
      <color indexed="8"/>
      <name val="Calibri"/>
      <family val="2"/>
    </font>
    <font>
      <sz val="9"/>
      <name val="Fonte Ecológica Spranq"/>
      <family val="2"/>
    </font>
    <font>
      <sz val="10"/>
      <name val="Fonte Ecológica Spranq"/>
      <family val="2"/>
    </font>
    <font>
      <sz val="9"/>
      <color rgb="FFFF0000"/>
      <name val="Fonte Ecológica Spranq"/>
      <family val="2"/>
    </font>
    <font>
      <b/>
      <sz val="9"/>
      <color indexed="10"/>
      <name val="Fonte Ecológica Spranq"/>
      <family val="2"/>
    </font>
    <font>
      <sz val="10"/>
      <color indexed="8"/>
      <name val="Fonte Ecológica Spranq"/>
      <family val="2"/>
    </font>
    <font>
      <sz val="9"/>
      <color theme="9" tint="0.39997558519241921"/>
      <name val="Fonte Ecológica Spranq"/>
      <family val="2"/>
    </font>
    <font>
      <b/>
      <sz val="9"/>
      <color theme="4" tint="-0.249977111117893"/>
      <name val="Fonte Ecológica Spranq"/>
      <family val="2"/>
    </font>
    <font>
      <sz val="10"/>
      <name val="Arial"/>
      <family val="2"/>
    </font>
    <font>
      <b/>
      <sz val="9"/>
      <color theme="1"/>
      <name val="Fonte Ecológica Spranq"/>
      <family val="2"/>
    </font>
    <font>
      <sz val="8"/>
      <name val="Fonte Ecológica Spranq"/>
      <family val="2"/>
    </font>
    <font>
      <b/>
      <sz val="9"/>
      <color rgb="FFFF0000"/>
      <name val="Fonte Ecológica Spranq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9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3" fillId="0" borderId="0"/>
  </cellStyleXfs>
  <cellXfs count="243">
    <xf numFmtId="0" fontId="0" fillId="0" borderId="0" xfId="0"/>
    <xf numFmtId="0" fontId="2" fillId="0" borderId="0" xfId="0" applyFont="1" applyFill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0" fontId="4" fillId="0" borderId="10" xfId="0" applyNumberFormat="1" applyFont="1" applyFill="1" applyBorder="1" applyAlignment="1">
      <alignment horizontal="center" vertical="center" wrapText="1"/>
    </xf>
    <xf numFmtId="40" fontId="4" fillId="0" borderId="10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168" fontId="3" fillId="0" borderId="17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169" fontId="4" fillId="0" borderId="17" xfId="1" applyFont="1" applyFill="1" applyBorder="1" applyAlignment="1">
      <alignment horizontal="center" vertical="center"/>
    </xf>
    <xf numFmtId="164" fontId="4" fillId="0" borderId="17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49" fontId="6" fillId="0" borderId="16" xfId="3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6" fillId="0" borderId="16" xfId="3" applyNumberFormat="1" applyFont="1" applyFill="1" applyBorder="1" applyAlignment="1">
      <alignment horizontal="center" vertical="center"/>
    </xf>
    <xf numFmtId="4" fontId="6" fillId="0" borderId="20" xfId="3" applyNumberFormat="1" applyFont="1" applyFill="1" applyBorder="1" applyAlignment="1">
      <alignment horizontal="center" vertical="center"/>
    </xf>
    <xf numFmtId="0" fontId="6" fillId="0" borderId="20" xfId="3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164" fontId="6" fillId="0" borderId="16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167" fontId="6" fillId="0" borderId="16" xfId="3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40" fontId="2" fillId="0" borderId="16" xfId="0" applyNumberFormat="1" applyFont="1" applyFill="1" applyBorder="1" applyAlignment="1">
      <alignment horizontal="center" vertical="center" wrapText="1"/>
    </xf>
    <xf numFmtId="168" fontId="2" fillId="0" borderId="2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70" fontId="6" fillId="0" borderId="16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6" xfId="3" applyFont="1" applyFill="1" applyBorder="1" applyAlignment="1">
      <alignment horizontal="center" vertical="center" wrapText="1"/>
    </xf>
    <xf numFmtId="8" fontId="2" fillId="0" borderId="0" xfId="0" applyNumberFormat="1" applyFont="1" applyFill="1" applyAlignment="1">
      <alignment vertical="center"/>
    </xf>
    <xf numFmtId="171" fontId="2" fillId="0" borderId="16" xfId="0" applyNumberFormat="1" applyFont="1" applyFill="1" applyBorder="1" applyAlignment="1">
      <alignment horizontal="center" vertical="center" wrapText="1"/>
    </xf>
    <xf numFmtId="171" fontId="2" fillId="0" borderId="2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72" fontId="6" fillId="0" borderId="16" xfId="0" applyNumberFormat="1" applyFont="1" applyFill="1" applyBorder="1" applyAlignment="1">
      <alignment horizontal="center" vertical="center"/>
    </xf>
    <xf numFmtId="40" fontId="2" fillId="0" borderId="20" xfId="0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173" fontId="2" fillId="0" borderId="20" xfId="0" applyNumberFormat="1" applyFont="1" applyFill="1" applyBorder="1" applyAlignment="1">
      <alignment horizontal="center" vertical="center" wrapText="1"/>
    </xf>
    <xf numFmtId="174" fontId="2" fillId="0" borderId="20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175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69" fontId="3" fillId="0" borderId="1" xfId="1" applyFont="1" applyFill="1" applyBorder="1" applyAlignment="1">
      <alignment horizontal="center" vertical="center" wrapText="1"/>
    </xf>
    <xf numFmtId="169" fontId="3" fillId="0" borderId="10" xfId="1" applyFont="1" applyFill="1" applyBorder="1" applyAlignment="1">
      <alignment horizontal="center" vertical="center"/>
    </xf>
    <xf numFmtId="169" fontId="3" fillId="0" borderId="10" xfId="1" applyFont="1" applyFill="1" applyBorder="1" applyAlignment="1">
      <alignment horizontal="center" vertical="center" wrapText="1"/>
    </xf>
    <xf numFmtId="164" fontId="3" fillId="0" borderId="10" xfId="1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0" xfId="3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9" fontId="3" fillId="0" borderId="0" xfId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center" wrapText="1"/>
    </xf>
    <xf numFmtId="0" fontId="11" fillId="7" borderId="24" xfId="0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4" fontId="10" fillId="0" borderId="0" xfId="4" applyNumberFormat="1" applyFont="1" applyFill="1" applyBorder="1" applyAlignment="1">
      <alignment vertical="center" wrapText="1"/>
    </xf>
    <xf numFmtId="4" fontId="10" fillId="0" borderId="0" xfId="4" applyNumberFormat="1" applyFont="1" applyFill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64" fontId="12" fillId="3" borderId="15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64" fontId="6" fillId="0" borderId="15" xfId="1" applyNumberFormat="1" applyFont="1" applyFill="1" applyBorder="1" applyAlignment="1">
      <alignment horizontal="center" vertical="center"/>
    </xf>
    <xf numFmtId="177" fontId="6" fillId="0" borderId="16" xfId="0" applyNumberFormat="1" applyFont="1" applyFill="1" applyBorder="1" applyAlignment="1">
      <alignment horizontal="center" vertical="center"/>
    </xf>
    <xf numFmtId="178" fontId="6" fillId="0" borderId="16" xfId="1" applyNumberFormat="1" applyFont="1" applyFill="1" applyBorder="1" applyAlignment="1">
      <alignment horizontal="center" vertical="center"/>
    </xf>
    <xf numFmtId="179" fontId="6" fillId="0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Fill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distributed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164" fontId="2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Alignment="1">
      <alignment horizontal="center" wrapText="1"/>
    </xf>
    <xf numFmtId="49" fontId="6" fillId="0" borderId="21" xfId="0" applyNumberFormat="1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167" fontId="6" fillId="0" borderId="16" xfId="1" applyNumberFormat="1" applyFont="1" applyFill="1" applyBorder="1" applyAlignment="1">
      <alignment horizontal="center" vertical="center"/>
    </xf>
    <xf numFmtId="167" fontId="6" fillId="0" borderId="21" xfId="1" applyNumberFormat="1" applyFont="1" applyFill="1" applyBorder="1" applyAlignment="1">
      <alignment horizontal="center" vertical="center"/>
    </xf>
    <xf numFmtId="167" fontId="6" fillId="0" borderId="22" xfId="1" applyNumberFormat="1" applyFont="1" applyFill="1" applyBorder="1" applyAlignment="1">
      <alignment horizontal="center" vertical="center"/>
    </xf>
    <xf numFmtId="180" fontId="6" fillId="0" borderId="21" xfId="1" applyNumberFormat="1" applyFont="1" applyFill="1" applyBorder="1" applyAlignment="1">
      <alignment horizontal="center" vertical="center"/>
    </xf>
    <xf numFmtId="175" fontId="16" fillId="0" borderId="10" xfId="0" applyNumberFormat="1" applyFont="1" applyFill="1" applyBorder="1" applyAlignment="1">
      <alignment horizontal="center"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173" fontId="6" fillId="0" borderId="16" xfId="0" applyNumberFormat="1" applyFont="1" applyFill="1" applyBorder="1" applyAlignment="1">
      <alignment horizontal="center" vertical="center"/>
    </xf>
    <xf numFmtId="181" fontId="6" fillId="0" borderId="21" xfId="1" applyNumberFormat="1" applyFont="1" applyFill="1" applyBorder="1" applyAlignment="1">
      <alignment horizontal="center" vertical="center"/>
    </xf>
    <xf numFmtId="182" fontId="6" fillId="0" borderId="16" xfId="0" applyNumberFormat="1" applyFont="1" applyFill="1" applyBorder="1" applyAlignment="1">
      <alignment horizontal="center" vertical="center"/>
    </xf>
    <xf numFmtId="182" fontId="6" fillId="0" borderId="21" xfId="1" applyNumberFormat="1" applyFont="1" applyFill="1" applyBorder="1" applyAlignment="1">
      <alignment horizontal="center" vertical="center"/>
    </xf>
    <xf numFmtId="4" fontId="10" fillId="0" borderId="0" xfId="4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distributed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167" fontId="2" fillId="0" borderId="2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4" fontId="10" fillId="0" borderId="0" xfId="4" applyNumberFormat="1" applyFont="1" applyFill="1" applyAlignment="1">
      <alignment horizontal="center" vertical="center" wrapText="1"/>
    </xf>
    <xf numFmtId="8" fontId="16" fillId="0" borderId="1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4" fontId="3" fillId="0" borderId="5" xfId="0" applyNumberFormat="1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" fontId="10" fillId="0" borderId="0" xfId="4" applyNumberFormat="1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distributed" wrapText="1"/>
    </xf>
    <xf numFmtId="0" fontId="6" fillId="0" borderId="0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169" fontId="3" fillId="0" borderId="9" xfId="1" applyFont="1" applyFill="1" applyBorder="1" applyAlignment="1">
      <alignment horizontal="center" vertical="center" wrapText="1"/>
    </xf>
    <xf numFmtId="169" fontId="3" fillId="0" borderId="13" xfId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175" fontId="3" fillId="4" borderId="1" xfId="0" applyNumberFormat="1" applyFont="1" applyFill="1" applyBorder="1" applyAlignment="1">
      <alignment horizontal="center" vertical="center" wrapText="1"/>
    </xf>
    <xf numFmtId="175" fontId="3" fillId="4" borderId="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5" fontId="3" fillId="0" borderId="1" xfId="0" applyNumberFormat="1" applyFont="1" applyFill="1" applyBorder="1" applyAlignment="1">
      <alignment horizontal="center" vertical="center" wrapText="1"/>
    </xf>
    <xf numFmtId="175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6" fillId="0" borderId="9" xfId="3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0" fontId="4" fillId="0" borderId="7" xfId="0" applyNumberFormat="1" applyFont="1" applyFill="1" applyBorder="1" applyAlignment="1">
      <alignment horizontal="center" vertical="center" wrapText="1"/>
    </xf>
    <xf numFmtId="40" fontId="4" fillId="0" borderId="8" xfId="0" applyNumberFormat="1" applyFont="1" applyFill="1" applyBorder="1" applyAlignment="1">
      <alignment horizontal="center" vertical="center" wrapText="1"/>
    </xf>
    <xf numFmtId="40" fontId="4" fillId="0" borderId="14" xfId="0" applyNumberFormat="1" applyFont="1" applyFill="1" applyBorder="1" applyAlignment="1">
      <alignment horizontal="center" vertical="center" wrapText="1"/>
    </xf>
    <xf numFmtId="40" fontId="4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176" fontId="14" fillId="0" borderId="2" xfId="0" applyNumberFormat="1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/>
    </xf>
    <xf numFmtId="0" fontId="4" fillId="0" borderId="9" xfId="5" applyFont="1" applyFill="1" applyBorder="1" applyAlignment="1">
      <alignment horizontal="center" vertical="center" wrapText="1"/>
    </xf>
    <xf numFmtId="0" fontId="4" fillId="0" borderId="12" xfId="5" applyFont="1" applyFill="1" applyBorder="1" applyAlignment="1">
      <alignment horizontal="center" vertical="center" wrapText="1"/>
    </xf>
    <xf numFmtId="0" fontId="4" fillId="0" borderId="13" xfId="5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0" fontId="4" fillId="0" borderId="7" xfId="0" applyNumberFormat="1" applyFont="1" applyFill="1" applyBorder="1" applyAlignment="1">
      <alignment horizontal="center" vertical="center"/>
    </xf>
    <xf numFmtId="40" fontId="4" fillId="0" borderId="4" xfId="0" applyNumberFormat="1" applyFont="1" applyFill="1" applyBorder="1" applyAlignment="1">
      <alignment horizontal="center" vertical="center"/>
    </xf>
    <xf numFmtId="40" fontId="4" fillId="0" borderId="8" xfId="0" applyNumberFormat="1" applyFont="1" applyFill="1" applyBorder="1" applyAlignment="1">
      <alignment horizontal="center" vertical="center"/>
    </xf>
  </cellXfs>
  <cellStyles count="10">
    <cellStyle name="Normal" xfId="0" builtinId="0"/>
    <cellStyle name="Normal 2" xfId="5" xr:uid="{00000000-0005-0000-0000-000001000000}"/>
    <cellStyle name="Normal 2 2" xfId="6" xr:uid="{00000000-0005-0000-0000-000002000000}"/>
    <cellStyle name="Normal 3" xfId="7" xr:uid="{00000000-0005-0000-0000-000003000000}"/>
    <cellStyle name="Normal 4" xfId="4" xr:uid="{00000000-0005-0000-0000-000004000000}"/>
    <cellStyle name="Normal 5" xfId="2" xr:uid="{00000000-0005-0000-0000-000005000000}"/>
    <cellStyle name="Normal 6" xfId="9" xr:uid="{00000000-0005-0000-0000-000006000000}"/>
    <cellStyle name="Normal_ORÇAMENTO SINTÉTICO LÂMINA CENTRAL" xfId="3" xr:uid="{00000000-0005-0000-0000-000007000000}"/>
    <cellStyle name="Vírgula" xfId="1" builtinId="3"/>
    <cellStyle name="Vírgula 2" xfId="8" xr:uid="{00000000-0005-0000-0000-000009000000}"/>
  </cellStyles>
  <dxfs count="4981"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FFCC"/>
      <color rgb="FFFFFF9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1022048</xdr:colOff>
      <xdr:row>520</xdr:row>
      <xdr:rowOff>61987</xdr:rowOff>
    </xdr:from>
    <xdr:ext cx="978430" cy="365388"/>
    <xdr:pic>
      <xdr:nvPicPr>
        <xdr:cNvPr id="2" name="Imagem 1" descr="cid:image003.jpg@01D3E1ED.3A84B230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0873" y="232681537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423523</xdr:colOff>
      <xdr:row>514</xdr:row>
      <xdr:rowOff>40822</xdr:rowOff>
    </xdr:from>
    <xdr:ext cx="978430" cy="365388"/>
    <xdr:pic>
      <xdr:nvPicPr>
        <xdr:cNvPr id="3" name="Imagem 2" descr="cid:image003.jpg@01D3E1ED.3A84B23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086" y="244738072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574901</xdr:colOff>
      <xdr:row>520</xdr:row>
      <xdr:rowOff>15308</xdr:rowOff>
    </xdr:from>
    <xdr:ext cx="978430" cy="365388"/>
    <xdr:pic>
      <xdr:nvPicPr>
        <xdr:cNvPr id="4" name="Imagem 3" descr="cid:image003.jpg@01D3E1ED.3A84B230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5464" y="247308121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BX746"/>
  <sheetViews>
    <sheetView showGridLines="0" showZeros="0" tabSelected="1" view="pageBreakPreview" topLeftCell="B52" zoomScale="90" zoomScaleNormal="100" zoomScaleSheetLayoutView="90" workbookViewId="0">
      <selection activeCell="M14" sqref="M14"/>
    </sheetView>
  </sheetViews>
  <sheetFormatPr defaultColWidth="9.140625" defaultRowHeight="12.75"/>
  <cols>
    <col min="1" max="1" width="12.85546875" style="55" hidden="1" customWidth="1"/>
    <col min="2" max="2" width="3.140625" style="55" customWidth="1"/>
    <col min="3" max="3" width="17.5703125" style="117" customWidth="1"/>
    <col min="4" max="4" width="42.7109375" style="55" customWidth="1"/>
    <col min="5" max="5" width="11.7109375" style="117" customWidth="1"/>
    <col min="6" max="6" width="18.7109375" style="55" customWidth="1"/>
    <col min="7" max="7" width="20.5703125" style="55" customWidth="1"/>
    <col min="8" max="8" width="17" style="55" bestFit="1" customWidth="1"/>
    <col min="9" max="9" width="17.7109375" style="55" customWidth="1"/>
    <col min="10" max="10" width="18.28515625" style="97" customWidth="1"/>
    <col min="11" max="11" width="14.5703125" style="97" customWidth="1"/>
    <col min="12" max="12" width="16.85546875" style="97" customWidth="1"/>
    <col min="13" max="13" width="15.5703125" style="97" customWidth="1"/>
    <col min="14" max="14" width="18.140625" style="97" customWidth="1"/>
    <col min="15" max="32" width="14.7109375" style="97" hidden="1" customWidth="1"/>
    <col min="33" max="33" width="19.140625" style="97" hidden="1" customWidth="1"/>
    <col min="34" max="35" width="14.7109375" style="97" hidden="1" customWidth="1"/>
    <col min="36" max="36" width="16.85546875" style="97" hidden="1" customWidth="1"/>
    <col min="37" max="38" width="14.7109375" style="97" hidden="1" customWidth="1"/>
    <col min="39" max="39" width="16.85546875" style="97" hidden="1" customWidth="1"/>
    <col min="40" max="41" width="14.7109375" style="97" hidden="1" customWidth="1"/>
    <col min="42" max="42" width="16.85546875" style="97" hidden="1" customWidth="1"/>
    <col min="43" max="44" width="14.7109375" style="97" hidden="1" customWidth="1"/>
    <col min="45" max="45" width="14.5703125" style="119" customWidth="1"/>
    <col min="46" max="46" width="14.28515625" style="119" customWidth="1"/>
    <col min="47" max="47" width="14" style="119" customWidth="1"/>
    <col min="48" max="48" width="16.42578125" style="119" customWidth="1"/>
    <col min="49" max="49" width="18.5703125" style="119" customWidth="1"/>
    <col min="50" max="50" width="16.7109375" style="95" customWidth="1"/>
    <col min="51" max="51" width="5.28515625" style="95" customWidth="1"/>
    <col min="52" max="52" width="15.85546875" style="95" hidden="1" customWidth="1"/>
    <col min="53" max="53" width="14.42578125" style="55" hidden="1" customWidth="1"/>
    <col min="54" max="54" width="9.140625" style="55" customWidth="1"/>
    <col min="55" max="55" width="35.42578125" bestFit="1" customWidth="1"/>
    <col min="57" max="57" width="9.140625" style="55"/>
    <col min="58" max="58" width="18.5703125" style="55" bestFit="1" customWidth="1"/>
    <col min="59" max="16384" width="9.140625" style="55"/>
  </cols>
  <sheetData>
    <row r="1" spans="1:76" ht="13.5" thickBot="1"/>
    <row r="2" spans="1:76" s="1" customFormat="1" ht="24.95" customHeight="1" thickBot="1">
      <c r="C2" s="221" t="s">
        <v>0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22"/>
      <c r="AT2" s="222"/>
      <c r="AU2" s="222"/>
      <c r="AV2" s="222"/>
      <c r="AW2" s="222"/>
      <c r="AX2" s="223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 s="1" customFormat="1" ht="42.75" customHeight="1" thickBot="1">
      <c r="C3" s="224" t="s">
        <v>759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 t="s">
        <v>836</v>
      </c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  <c r="AX3" s="226"/>
      <c r="AY3" s="4"/>
      <c r="AZ3" s="4"/>
      <c r="BA3" s="4"/>
      <c r="BB3" s="4"/>
      <c r="BC3"/>
      <c r="BD3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2"/>
      <c r="BQ3" s="2"/>
      <c r="BR3" s="3"/>
      <c r="BS3" s="3"/>
      <c r="BT3" s="3"/>
      <c r="BU3" s="3"/>
      <c r="BV3" s="3"/>
      <c r="BW3" s="3"/>
      <c r="BX3" s="3"/>
    </row>
    <row r="4" spans="1:76" s="1" customFormat="1" ht="24.95" customHeight="1" thickBot="1">
      <c r="C4" s="160" t="s">
        <v>791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4" t="s">
        <v>839</v>
      </c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2">
        <v>44386</v>
      </c>
      <c r="AV4" s="5"/>
      <c r="AW4" s="5"/>
      <c r="AX4" s="6"/>
      <c r="AY4" s="7"/>
      <c r="AZ4" s="7"/>
      <c r="BA4" s="7"/>
      <c r="BB4" s="7"/>
      <c r="BC4"/>
      <c r="BD4"/>
      <c r="BE4" s="7"/>
      <c r="BF4" s="7"/>
      <c r="BG4" s="7"/>
      <c r="BH4" s="7"/>
      <c r="BI4" s="7"/>
      <c r="BJ4" s="7"/>
      <c r="BK4" s="8"/>
      <c r="BL4" s="7"/>
      <c r="BM4" s="7"/>
      <c r="BN4" s="7"/>
      <c r="BO4" s="9"/>
      <c r="BP4" s="10"/>
      <c r="BQ4" s="10"/>
      <c r="BR4" s="3"/>
      <c r="BS4" s="3"/>
      <c r="BT4" s="3"/>
      <c r="BU4" s="3"/>
      <c r="BV4" s="3"/>
      <c r="BW4" s="3"/>
      <c r="BX4" s="3"/>
    </row>
    <row r="5" spans="1:76" s="1" customFormat="1" ht="24.95" customHeight="1" thickBot="1">
      <c r="C5" s="227" t="s">
        <v>762</v>
      </c>
      <c r="D5" s="228"/>
      <c r="E5" s="154"/>
      <c r="F5" s="154"/>
      <c r="G5" s="154"/>
      <c r="H5" s="154"/>
      <c r="I5" s="157"/>
      <c r="J5" s="154"/>
      <c r="K5" s="154"/>
      <c r="L5" s="154"/>
      <c r="M5" s="154"/>
      <c r="N5" s="164" t="s">
        <v>838</v>
      </c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3">
        <v>44385</v>
      </c>
      <c r="AV5" s="11"/>
      <c r="AW5" s="11"/>
      <c r="AX5" s="6"/>
      <c r="AY5" s="7"/>
      <c r="AZ5" s="7"/>
      <c r="BA5" s="7"/>
      <c r="BB5" s="7"/>
      <c r="BC5"/>
      <c r="BD5"/>
      <c r="BE5" s="7"/>
      <c r="BF5" s="7"/>
      <c r="BG5" s="7"/>
      <c r="BH5" s="7"/>
      <c r="BI5" s="7"/>
      <c r="BJ5" s="7"/>
      <c r="BK5" s="8"/>
      <c r="BL5" s="7"/>
      <c r="BM5" s="7"/>
      <c r="BN5" s="7"/>
      <c r="BO5" s="9"/>
      <c r="BP5" s="10"/>
      <c r="BQ5" s="10"/>
      <c r="BR5" s="3"/>
      <c r="BS5" s="3"/>
      <c r="BT5" s="3"/>
      <c r="BU5" s="3"/>
      <c r="BV5" s="3"/>
      <c r="BW5" s="3"/>
      <c r="BX5" s="3"/>
    </row>
    <row r="6" spans="1:76" s="1" customFormat="1" ht="24.95" customHeight="1" thickBot="1">
      <c r="C6" s="227" t="s">
        <v>790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  <c r="AT6" s="229" t="s">
        <v>1</v>
      </c>
      <c r="AU6" s="229"/>
      <c r="AV6" s="229"/>
      <c r="AW6" s="230">
        <v>0.13100039665300001</v>
      </c>
      <c r="AX6" s="231"/>
      <c r="AY6" s="12"/>
      <c r="AZ6" s="12"/>
      <c r="BA6" s="12"/>
      <c r="BB6" s="12"/>
      <c r="BC6"/>
      <c r="BD6"/>
      <c r="BE6" s="12"/>
      <c r="BF6" s="12"/>
      <c r="BG6" s="12"/>
      <c r="BH6" s="12"/>
      <c r="BI6" s="12"/>
      <c r="BJ6" s="13"/>
      <c r="BK6" s="13"/>
      <c r="BL6" s="13"/>
      <c r="BM6" s="14"/>
      <c r="BN6" s="14"/>
      <c r="BO6" s="14"/>
      <c r="BP6" s="15"/>
      <c r="BQ6" s="15"/>
      <c r="BR6" s="3"/>
      <c r="BS6" s="3"/>
      <c r="BT6" s="3"/>
      <c r="BU6" s="3"/>
      <c r="BV6" s="3"/>
      <c r="BW6" s="3"/>
      <c r="BX6" s="3"/>
    </row>
    <row r="7" spans="1:76" s="1" customFormat="1" ht="24.95" customHeight="1" thickBot="1">
      <c r="C7" s="213" t="s">
        <v>2</v>
      </c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6"/>
      <c r="AY7" s="4"/>
      <c r="AZ7" s="4"/>
      <c r="BA7" s="4"/>
      <c r="BB7" s="4"/>
      <c r="BC7"/>
      <c r="BD7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5"/>
      <c r="BQ7" s="15"/>
      <c r="BR7" s="3"/>
      <c r="BS7" s="3"/>
      <c r="BT7" s="3"/>
      <c r="BU7" s="3"/>
      <c r="BV7" s="3"/>
      <c r="BW7" s="3"/>
      <c r="BX7" s="3"/>
    </row>
    <row r="8" spans="1:76" s="1" customFormat="1" ht="22.5" customHeight="1" thickBot="1">
      <c r="C8" s="182" t="s">
        <v>3</v>
      </c>
      <c r="D8" s="182" t="s">
        <v>4</v>
      </c>
      <c r="E8" s="237" t="s">
        <v>5</v>
      </c>
      <c r="F8" s="238"/>
      <c r="G8" s="232" t="s">
        <v>769</v>
      </c>
      <c r="H8" s="232" t="s">
        <v>787</v>
      </c>
      <c r="I8" s="232" t="s">
        <v>833</v>
      </c>
      <c r="J8" s="239" t="s">
        <v>6</v>
      </c>
      <c r="K8" s="240" t="s">
        <v>7</v>
      </c>
      <c r="L8" s="241"/>
      <c r="M8" s="241"/>
      <c r="N8" s="242"/>
      <c r="O8" s="201" t="s">
        <v>767</v>
      </c>
      <c r="P8" s="201"/>
      <c r="Q8" s="201"/>
      <c r="R8" s="201" t="s">
        <v>768</v>
      </c>
      <c r="S8" s="201"/>
      <c r="T8" s="201"/>
      <c r="U8" s="201" t="s">
        <v>783</v>
      </c>
      <c r="V8" s="201"/>
      <c r="W8" s="201"/>
      <c r="X8" s="201" t="s">
        <v>784</v>
      </c>
      <c r="Y8" s="201"/>
      <c r="Z8" s="201"/>
      <c r="AA8" s="201" t="s">
        <v>785</v>
      </c>
      <c r="AB8" s="201"/>
      <c r="AC8" s="201"/>
      <c r="AD8" s="201" t="s">
        <v>789</v>
      </c>
      <c r="AE8" s="201"/>
      <c r="AF8" s="201"/>
      <c r="AG8" s="201" t="s">
        <v>794</v>
      </c>
      <c r="AH8" s="201"/>
      <c r="AI8" s="201"/>
      <c r="AJ8" s="201" t="s">
        <v>795</v>
      </c>
      <c r="AK8" s="201"/>
      <c r="AL8" s="201"/>
      <c r="AM8" s="201" t="s">
        <v>796</v>
      </c>
      <c r="AN8" s="201"/>
      <c r="AO8" s="201"/>
      <c r="AP8" s="201" t="s">
        <v>834</v>
      </c>
      <c r="AQ8" s="201"/>
      <c r="AR8" s="201"/>
      <c r="AS8" s="201" t="str">
        <f>"ACUMULADO ATÉ " &amp; AZ10</f>
        <v>ACUMULADO ATÉ 10ª MEDIÇÃO</v>
      </c>
      <c r="AT8" s="201"/>
      <c r="AU8" s="201"/>
      <c r="AV8" s="201"/>
      <c r="AW8" s="201"/>
      <c r="AX8" s="201"/>
      <c r="AY8" s="15"/>
      <c r="AZ8" s="15"/>
      <c r="BA8" s="3"/>
      <c r="BB8" s="3"/>
      <c r="BC8"/>
      <c r="BD8"/>
      <c r="BO8" s="3"/>
    </row>
    <row r="9" spans="1:76" s="1" customFormat="1" ht="36" customHeight="1" thickBot="1">
      <c r="C9" s="216"/>
      <c r="D9" s="216"/>
      <c r="E9" s="213" t="s">
        <v>8</v>
      </c>
      <c r="F9" s="182" t="s">
        <v>9</v>
      </c>
      <c r="G9" s="233"/>
      <c r="H9" s="233"/>
      <c r="I9" s="233"/>
      <c r="J9" s="239"/>
      <c r="K9" s="217" t="s">
        <v>837</v>
      </c>
      <c r="L9" s="218"/>
      <c r="M9" s="217" t="s">
        <v>10</v>
      </c>
      <c r="N9" s="218"/>
      <c r="O9" s="153" t="s">
        <v>5</v>
      </c>
      <c r="P9" s="201" t="s">
        <v>11</v>
      </c>
      <c r="Q9" s="201"/>
      <c r="R9" s="153" t="s">
        <v>5</v>
      </c>
      <c r="S9" s="201" t="s">
        <v>11</v>
      </c>
      <c r="T9" s="201"/>
      <c r="U9" s="153" t="s">
        <v>5</v>
      </c>
      <c r="V9" s="201" t="s">
        <v>11</v>
      </c>
      <c r="W9" s="201"/>
      <c r="X9" s="153" t="s">
        <v>5</v>
      </c>
      <c r="Y9" s="201" t="s">
        <v>11</v>
      </c>
      <c r="Z9" s="201"/>
      <c r="AA9" s="153" t="s">
        <v>5</v>
      </c>
      <c r="AB9" s="201" t="s">
        <v>11</v>
      </c>
      <c r="AC9" s="201"/>
      <c r="AD9" s="153" t="s">
        <v>5</v>
      </c>
      <c r="AE9" s="201" t="s">
        <v>11</v>
      </c>
      <c r="AF9" s="201"/>
      <c r="AG9" s="153" t="s">
        <v>5</v>
      </c>
      <c r="AH9" s="201" t="s">
        <v>11</v>
      </c>
      <c r="AI9" s="201"/>
      <c r="AJ9" s="153" t="s">
        <v>5</v>
      </c>
      <c r="AK9" s="201" t="s">
        <v>11</v>
      </c>
      <c r="AL9" s="201"/>
      <c r="AM9" s="153" t="s">
        <v>5</v>
      </c>
      <c r="AN9" s="201" t="s">
        <v>11</v>
      </c>
      <c r="AO9" s="201"/>
      <c r="AP9" s="156" t="s">
        <v>5</v>
      </c>
      <c r="AQ9" s="201" t="s">
        <v>11</v>
      </c>
      <c r="AR9" s="201"/>
      <c r="AS9" s="210" t="s">
        <v>12</v>
      </c>
      <c r="AT9" s="204" t="s">
        <v>13</v>
      </c>
      <c r="AU9" s="205"/>
      <c r="AV9" s="206" t="s">
        <v>14</v>
      </c>
      <c r="AW9" s="209" t="s">
        <v>15</v>
      </c>
      <c r="AX9" s="209"/>
      <c r="AY9" s="16"/>
      <c r="AZ9" s="17"/>
      <c r="BA9" s="3"/>
      <c r="BB9" s="3"/>
      <c r="BC9"/>
      <c r="BD9"/>
    </row>
    <row r="10" spans="1:76" s="3" customFormat="1" ht="19.5" customHeight="1" thickBot="1">
      <c r="C10" s="216"/>
      <c r="D10" s="216"/>
      <c r="E10" s="214"/>
      <c r="F10" s="216"/>
      <c r="G10" s="233"/>
      <c r="H10" s="233"/>
      <c r="I10" s="233"/>
      <c r="J10" s="239"/>
      <c r="K10" s="219"/>
      <c r="L10" s="220"/>
      <c r="M10" s="219"/>
      <c r="N10" s="220"/>
      <c r="O10" s="201" t="s">
        <v>16</v>
      </c>
      <c r="P10" s="201" t="s">
        <v>17</v>
      </c>
      <c r="Q10" s="201" t="s">
        <v>10</v>
      </c>
      <c r="R10" s="201" t="s">
        <v>18</v>
      </c>
      <c r="S10" s="201" t="s">
        <v>17</v>
      </c>
      <c r="T10" s="201" t="s">
        <v>10</v>
      </c>
      <c r="U10" s="201" t="s">
        <v>19</v>
      </c>
      <c r="V10" s="201" t="s">
        <v>17</v>
      </c>
      <c r="W10" s="201" t="s">
        <v>10</v>
      </c>
      <c r="X10" s="201" t="s">
        <v>20</v>
      </c>
      <c r="Y10" s="201" t="s">
        <v>17</v>
      </c>
      <c r="Z10" s="201" t="s">
        <v>10</v>
      </c>
      <c r="AA10" s="201" t="s">
        <v>21</v>
      </c>
      <c r="AB10" s="201" t="s">
        <v>17</v>
      </c>
      <c r="AC10" s="201" t="s">
        <v>10</v>
      </c>
      <c r="AD10" s="201" t="s">
        <v>22</v>
      </c>
      <c r="AE10" s="201" t="s">
        <v>17</v>
      </c>
      <c r="AF10" s="201" t="s">
        <v>10</v>
      </c>
      <c r="AG10" s="201" t="s">
        <v>23</v>
      </c>
      <c r="AH10" s="201" t="s">
        <v>17</v>
      </c>
      <c r="AI10" s="201" t="s">
        <v>10</v>
      </c>
      <c r="AJ10" s="201" t="s">
        <v>24</v>
      </c>
      <c r="AK10" s="201" t="s">
        <v>17</v>
      </c>
      <c r="AL10" s="201" t="s">
        <v>10</v>
      </c>
      <c r="AM10" s="201" t="s">
        <v>222</v>
      </c>
      <c r="AN10" s="201" t="s">
        <v>17</v>
      </c>
      <c r="AO10" s="201" t="s">
        <v>10</v>
      </c>
      <c r="AP10" s="201" t="s">
        <v>223</v>
      </c>
      <c r="AQ10" s="201" t="s">
        <v>17</v>
      </c>
      <c r="AR10" s="201" t="s">
        <v>10</v>
      </c>
      <c r="AS10" s="211"/>
      <c r="AT10" s="210" t="s">
        <v>17</v>
      </c>
      <c r="AU10" s="210" t="s">
        <v>10</v>
      </c>
      <c r="AV10" s="207"/>
      <c r="AW10" s="201" t="s">
        <v>17</v>
      </c>
      <c r="AX10" s="201" t="s">
        <v>10</v>
      </c>
      <c r="AY10" s="16"/>
      <c r="AZ10" s="109" t="s">
        <v>223</v>
      </c>
      <c r="BA10" s="18" t="s">
        <v>25</v>
      </c>
      <c r="BC10"/>
      <c r="BD10"/>
    </row>
    <row r="11" spans="1:76" s="3" customFormat="1" ht="24" customHeight="1" thickBot="1">
      <c r="C11" s="185"/>
      <c r="D11" s="185"/>
      <c r="E11" s="215"/>
      <c r="F11" s="185"/>
      <c r="G11" s="234"/>
      <c r="H11" s="234"/>
      <c r="I11" s="234"/>
      <c r="J11" s="239"/>
      <c r="K11" s="19" t="s">
        <v>26</v>
      </c>
      <c r="L11" s="20" t="s">
        <v>27</v>
      </c>
      <c r="M11" s="19" t="s">
        <v>26</v>
      </c>
      <c r="N11" s="20" t="s">
        <v>27</v>
      </c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12"/>
      <c r="AT11" s="212"/>
      <c r="AU11" s="212"/>
      <c r="AV11" s="208"/>
      <c r="AW11" s="201"/>
      <c r="AX11" s="201"/>
      <c r="AY11" s="16"/>
      <c r="AZ11" s="21"/>
      <c r="BA11" s="22"/>
      <c r="BC11"/>
      <c r="BD11"/>
    </row>
    <row r="12" spans="1:76" s="1" customFormat="1" ht="8.25" customHeight="1">
      <c r="C12" s="23"/>
      <c r="D12" s="24"/>
      <c r="E12" s="25"/>
      <c r="F12" s="25"/>
      <c r="G12" s="26"/>
      <c r="H12" s="26"/>
      <c r="I12" s="26"/>
      <c r="J12" s="27"/>
      <c r="K12" s="27"/>
      <c r="L12" s="27"/>
      <c r="M12" s="27"/>
      <c r="N12" s="27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9"/>
      <c r="AT12" s="29"/>
      <c r="AU12" s="29"/>
      <c r="AV12" s="30"/>
      <c r="AW12" s="30"/>
      <c r="AX12" s="30"/>
      <c r="AY12" s="31"/>
      <c r="AZ12" s="21"/>
      <c r="BA12" s="32"/>
      <c r="BB12" s="8"/>
      <c r="BC12"/>
      <c r="BD12"/>
    </row>
    <row r="13" spans="1:76" s="1" customFormat="1" ht="21" customHeight="1">
      <c r="A13" s="1" t="s">
        <v>28</v>
      </c>
      <c r="C13" s="45"/>
      <c r="D13" s="43"/>
      <c r="E13" s="33"/>
      <c r="F13" s="34"/>
      <c r="G13" s="46"/>
      <c r="H13" s="47"/>
      <c r="I13" s="47"/>
      <c r="J13" s="35"/>
      <c r="K13" s="36"/>
      <c r="L13" s="37"/>
      <c r="M13" s="37"/>
      <c r="N13" s="38"/>
      <c r="O13" s="39"/>
      <c r="P13" s="39"/>
      <c r="Q13" s="39"/>
      <c r="R13" s="39"/>
      <c r="S13" s="39">
        <f>ROUND(R13*N13,2)</f>
        <v>0</v>
      </c>
      <c r="T13" s="39">
        <f>ROUND(R13*P13,2)</f>
        <v>0</v>
      </c>
      <c r="U13" s="39"/>
      <c r="V13" s="39">
        <f t="shared" ref="V13" si="0">ROUND(U13*Q13,2)</f>
        <v>0</v>
      </c>
      <c r="W13" s="39">
        <f t="shared" ref="W13" si="1">ROUND(U13*S13,2)</f>
        <v>0</v>
      </c>
      <c r="X13" s="39"/>
      <c r="Y13" s="39">
        <f t="shared" ref="Y13" si="2">ROUND(X13*T13,2)</f>
        <v>0</v>
      </c>
      <c r="Z13" s="39">
        <f t="shared" ref="Z13" si="3">ROUND(X13*V13,2)</f>
        <v>0</v>
      </c>
      <c r="AA13" s="39"/>
      <c r="AB13" s="39">
        <f t="shared" ref="AB13" si="4">ROUND(AA13*W13,2)</f>
        <v>0</v>
      </c>
      <c r="AC13" s="39">
        <f t="shared" ref="AC13" si="5">ROUND(AA13*Y13,2)</f>
        <v>0</v>
      </c>
      <c r="AD13" s="39"/>
      <c r="AE13" s="39">
        <f t="shared" ref="AE13" si="6">ROUND(AD13*Z13,2)</f>
        <v>0</v>
      </c>
      <c r="AF13" s="39">
        <f t="shared" ref="AF13" si="7">ROUND(AD13*AB13,2)</f>
        <v>0</v>
      </c>
      <c r="AG13" s="39"/>
      <c r="AH13" s="39">
        <f t="shared" ref="AH13" si="8">ROUND(AG13*AC13,2)</f>
        <v>0</v>
      </c>
      <c r="AI13" s="39">
        <f t="shared" ref="AI13" si="9">ROUND(AG13*AE13,2)</f>
        <v>0</v>
      </c>
      <c r="AJ13" s="39"/>
      <c r="AK13" s="39">
        <f t="shared" ref="AK13" si="10">ROUND(AJ13*AF13,2)</f>
        <v>0</v>
      </c>
      <c r="AL13" s="39">
        <f t="shared" ref="AL13" si="11">ROUND(AJ13*AH13,2)</f>
        <v>0</v>
      </c>
      <c r="AM13" s="39"/>
      <c r="AN13" s="39"/>
      <c r="AO13" s="39"/>
      <c r="AP13" s="39"/>
      <c r="AQ13" s="39"/>
      <c r="AR13" s="39"/>
      <c r="AS13" s="136"/>
      <c r="AT13" s="136">
        <f>SUMIF($O$9:$AL$9,"COM DESCONTO",O13:AL13)</f>
        <v>0</v>
      </c>
      <c r="AU13" s="137"/>
      <c r="AV13" s="137"/>
      <c r="AW13" s="136"/>
      <c r="AX13" s="138"/>
      <c r="AY13" s="41"/>
      <c r="AZ13" s="112">
        <f>INDEX($O$10:$AR$496,ROW()-8,MATCH($AZ$10,$O$10:$AR$10,0))</f>
        <v>0</v>
      </c>
      <c r="BA13" s="110" t="s">
        <v>233</v>
      </c>
      <c r="BB13" s="8"/>
      <c r="BC13"/>
      <c r="BD13"/>
    </row>
    <row r="14" spans="1:76" s="1" customFormat="1" ht="30" customHeight="1">
      <c r="A14" s="1" t="s">
        <v>28</v>
      </c>
      <c r="C14" s="45" t="s">
        <v>761</v>
      </c>
      <c r="D14" s="43" t="s">
        <v>760</v>
      </c>
      <c r="E14" s="33"/>
      <c r="F14" s="106"/>
      <c r="G14" s="46">
        <v>0</v>
      </c>
      <c r="H14" s="47"/>
      <c r="I14" s="155">
        <v>0</v>
      </c>
      <c r="J14" s="35">
        <f>F14+G14+H14</f>
        <v>0</v>
      </c>
      <c r="K14" s="36"/>
      <c r="L14" s="37">
        <f>ROUND((F14*$K14),2)+ROUND((G14*$K14),2)+ROUND((H14*$K14),2)</f>
        <v>0</v>
      </c>
      <c r="M14" s="37"/>
      <c r="N14" s="38">
        <f>ROUND(J14*M14,2)</f>
        <v>0</v>
      </c>
      <c r="O14" s="39"/>
      <c r="P14" s="39">
        <f>ROUND($O14*$K14,2)</f>
        <v>0</v>
      </c>
      <c r="Q14" s="39">
        <f>ROUND($O14*$M14,2)</f>
        <v>0</v>
      </c>
      <c r="R14" s="39"/>
      <c r="S14" s="39">
        <f>ROUND($R14*$K14,2)</f>
        <v>0</v>
      </c>
      <c r="T14" s="39">
        <f>ROUND($R14*$M14,2)</f>
        <v>0</v>
      </c>
      <c r="U14" s="39"/>
      <c r="V14" s="39">
        <f>ROUND($U14*$K14,2)</f>
        <v>0</v>
      </c>
      <c r="W14" s="39">
        <f>ROUND($U14*$M14,2)</f>
        <v>0</v>
      </c>
      <c r="X14" s="39"/>
      <c r="Y14" s="39">
        <f>ROUND($X14*$K14,2)</f>
        <v>0</v>
      </c>
      <c r="Z14" s="39">
        <f>ROUND($X14*$M14,2)</f>
        <v>0</v>
      </c>
      <c r="AA14" s="39"/>
      <c r="AB14" s="39">
        <f>ROUND($AA14*$K14,2)</f>
        <v>0</v>
      </c>
      <c r="AC14" s="39">
        <f>ROUND($AA14*$M14,2)</f>
        <v>0</v>
      </c>
      <c r="AD14" s="39"/>
      <c r="AE14" s="39">
        <f>ROUND($AD14*$K14,2)</f>
        <v>0</v>
      </c>
      <c r="AF14" s="39">
        <f>ROUND($AD14*$M14,2)</f>
        <v>0</v>
      </c>
      <c r="AG14" s="39"/>
      <c r="AH14" s="39">
        <f>ROUND($AG14*$K14,2)</f>
        <v>0</v>
      </c>
      <c r="AI14" s="39">
        <f>ROUND($AG14*$M14,2)</f>
        <v>0</v>
      </c>
      <c r="AJ14" s="39"/>
      <c r="AK14" s="39">
        <f>ROUND($AJ14*$K14,2)</f>
        <v>0</v>
      </c>
      <c r="AL14" s="39">
        <f>ROUND($AJ14*$M14,2)</f>
        <v>0</v>
      </c>
      <c r="AM14" s="39"/>
      <c r="AN14" s="39"/>
      <c r="AO14" s="39"/>
      <c r="AP14" s="39"/>
      <c r="AQ14" s="39"/>
      <c r="AR14" s="39"/>
      <c r="AS14" s="136">
        <f t="shared" ref="AS14:AS15" si="12">SUMIF($O$9:$AL$9,"QUANTIDADE",O14:AL14)</f>
        <v>0</v>
      </c>
      <c r="AT14" s="136">
        <f>SUMIF($O$9:$AL$9,"COM DESCONTO",O14:AL14)</f>
        <v>0</v>
      </c>
      <c r="AU14" s="137">
        <f>SUMIF($O$9:$AL$9,"SEM DESCONTO",O14:AL14)</f>
        <v>0</v>
      </c>
      <c r="AV14" s="137">
        <f>J14-AS14</f>
        <v>0</v>
      </c>
      <c r="AW14" s="136">
        <f>L14-AT14</f>
        <v>0</v>
      </c>
      <c r="AX14" s="138">
        <f>N14-AU14</f>
        <v>0</v>
      </c>
      <c r="AY14" s="41"/>
      <c r="AZ14" s="40">
        <f t="shared" ref="AZ14:AZ77" si="13">INDEX($O$10:$AR$496,ROW()-8,MATCH($AZ$10,$O$10:$AR$10,0))</f>
        <v>0</v>
      </c>
      <c r="BA14" s="111" t="str">
        <f>IF(COUNTIF(BA15:BA19,"MEDIDO")&gt;0,"MEDIDO","NÃO MEDIDO")</f>
        <v>MEDIDO</v>
      </c>
      <c r="BB14" s="8"/>
      <c r="BC14"/>
      <c r="BD14"/>
    </row>
    <row r="15" spans="1:76" s="1" customFormat="1" ht="30" customHeight="1">
      <c r="A15" s="121" t="s">
        <v>28</v>
      </c>
      <c r="B15" s="121"/>
      <c r="C15" s="122">
        <v>100</v>
      </c>
      <c r="D15" s="123" t="s">
        <v>751</v>
      </c>
      <c r="E15" s="120"/>
      <c r="F15" s="34"/>
      <c r="G15" s="46"/>
      <c r="H15" s="47"/>
      <c r="I15" s="155">
        <v>0</v>
      </c>
      <c r="J15" s="35"/>
      <c r="K15" s="36"/>
      <c r="L15" s="37"/>
      <c r="M15" s="37"/>
      <c r="N15" s="38">
        <f>ROUND(J15*M15,2)</f>
        <v>0</v>
      </c>
      <c r="O15" s="39"/>
      <c r="P15" s="39">
        <f>ROUND($O15*$K15,2)</f>
        <v>0</v>
      </c>
      <c r="Q15" s="39">
        <f>ROUND($O15*$M15,2)</f>
        <v>0</v>
      </c>
      <c r="R15" s="39"/>
      <c r="S15" s="39">
        <f>ROUND($R15*$K15,2)</f>
        <v>0</v>
      </c>
      <c r="T15" s="39">
        <f>ROUND($R15*$M15,2)</f>
        <v>0</v>
      </c>
      <c r="U15" s="39"/>
      <c r="V15" s="39">
        <f>ROUND($U15*$K15,2)</f>
        <v>0</v>
      </c>
      <c r="W15" s="39">
        <f>ROUND($U15*$M15,2)</f>
        <v>0</v>
      </c>
      <c r="X15" s="39"/>
      <c r="Y15" s="39">
        <f>ROUND($X15*$K15,2)</f>
        <v>0</v>
      </c>
      <c r="Z15" s="39">
        <f>ROUND($X15*$M15,2)</f>
        <v>0</v>
      </c>
      <c r="AA15" s="39"/>
      <c r="AB15" s="39">
        <f>ROUND($AA15*$K15,2)</f>
        <v>0</v>
      </c>
      <c r="AC15" s="39">
        <f>ROUND($AA15*$M15,2)</f>
        <v>0</v>
      </c>
      <c r="AD15" s="39"/>
      <c r="AE15" s="39">
        <f>ROUND($AD15*$K15,2)</f>
        <v>0</v>
      </c>
      <c r="AF15" s="39">
        <f>ROUND($AD15*$M15,2)</f>
        <v>0</v>
      </c>
      <c r="AG15" s="39"/>
      <c r="AH15" s="39">
        <f>ROUND($AG15*$K15,2)</f>
        <v>0</v>
      </c>
      <c r="AI15" s="39">
        <f>ROUND($AG15*$M15,2)</f>
        <v>0</v>
      </c>
      <c r="AJ15" s="39"/>
      <c r="AK15" s="39">
        <f>ROUND($AJ15*$K15,2)</f>
        <v>0</v>
      </c>
      <c r="AL15" s="39">
        <f>ROUND($AJ15*$M15,2)</f>
        <v>0</v>
      </c>
      <c r="AM15" s="39"/>
      <c r="AN15" s="39"/>
      <c r="AO15" s="39"/>
      <c r="AP15" s="39"/>
      <c r="AQ15" s="39"/>
      <c r="AR15" s="39"/>
      <c r="AS15" s="136">
        <f t="shared" si="12"/>
        <v>0</v>
      </c>
      <c r="AT15" s="136">
        <f>SUMIF($O$9:$AL$9,"COM DESCONTO",O15:AL15)</f>
        <v>0</v>
      </c>
      <c r="AU15" s="137">
        <f>SUMIF($O$9:$AL$9,"SEM DESCONTO",O15:AL15)</f>
        <v>0</v>
      </c>
      <c r="AV15" s="137">
        <f>J15-AS15</f>
        <v>0</v>
      </c>
      <c r="AW15" s="136">
        <f>L15-AT15</f>
        <v>0</v>
      </c>
      <c r="AX15" s="138">
        <f>N15-AU15</f>
        <v>0</v>
      </c>
      <c r="AY15" s="41"/>
      <c r="AZ15" s="40">
        <f t="shared" si="13"/>
        <v>1.52</v>
      </c>
      <c r="BA15" s="111" t="str">
        <f>IF(COUNTIF(BA16:BA19,"MEDIDO")&gt;0,"MEDIDO","NÃO MEDIDO")</f>
        <v>MEDIDO</v>
      </c>
      <c r="BB15" s="8"/>
      <c r="BC15"/>
      <c r="BD15"/>
    </row>
    <row r="16" spans="1:76" s="1" customFormat="1" ht="30" customHeight="1">
      <c r="A16" s="1" t="s">
        <v>30</v>
      </c>
      <c r="C16" s="45" t="s">
        <v>31</v>
      </c>
      <c r="D16" s="43" t="s">
        <v>32</v>
      </c>
      <c r="E16" s="120" t="s">
        <v>33</v>
      </c>
      <c r="F16" s="106">
        <v>6</v>
      </c>
      <c r="G16" s="46">
        <v>0</v>
      </c>
      <c r="H16" s="47">
        <v>2</v>
      </c>
      <c r="I16" s="155">
        <v>0</v>
      </c>
      <c r="J16" s="35">
        <f>F16+G16+H16+I16</f>
        <v>8</v>
      </c>
      <c r="K16" s="36">
        <v>37387.11</v>
      </c>
      <c r="L16" s="37">
        <f>ROUND((F16*$K16),2)+ROUND((G16*$K16),2)+ROUND((H16*$K16),2)+ROUND((I16*$K16),2)</f>
        <v>299096.88</v>
      </c>
      <c r="M16" s="37"/>
      <c r="N16" s="37">
        <f>ROUND((F16*$M16),2)+ROUND((G16*$M16),2)+ROUND((H16*$M16),2)+ROUND((I16*$M16),2)</f>
        <v>0</v>
      </c>
      <c r="O16" s="115">
        <v>0.87239993999999998</v>
      </c>
      <c r="P16" s="39">
        <f t="shared" ref="P16:P85" si="14">ROUND($O16*$K16,2)</f>
        <v>32616.51</v>
      </c>
      <c r="Q16" s="39">
        <f t="shared" ref="Q16:Q85" si="15">ROUND($O16*$M16,2)</f>
        <v>0</v>
      </c>
      <c r="R16" s="115">
        <v>0.43139989000000001</v>
      </c>
      <c r="S16" s="39">
        <f t="shared" ref="S16:S85" si="16">ROUND($R16*$K16,2)</f>
        <v>16128.8</v>
      </c>
      <c r="T16" s="39">
        <f t="shared" ref="T16:T85" si="17">ROUND($R16*$M16,2)</f>
        <v>0</v>
      </c>
      <c r="U16" s="115">
        <v>0.35159994999999999</v>
      </c>
      <c r="V16" s="39">
        <f>ROUND($U16*$K16,2)</f>
        <v>13145.31</v>
      </c>
      <c r="W16" s="39">
        <f>ROUND($U16*$M16,2)</f>
        <v>0</v>
      </c>
      <c r="X16" s="115">
        <v>0.38999981</v>
      </c>
      <c r="Y16" s="39">
        <f t="shared" ref="Y16:Y19" si="18">ROUND($X16*$K16,2)</f>
        <v>14580.97</v>
      </c>
      <c r="Z16" s="39">
        <f t="shared" ref="Z16:Z19" si="19">ROUND($X16*$M16,2)</f>
        <v>0</v>
      </c>
      <c r="AA16" s="115">
        <v>0.71855086999999995</v>
      </c>
      <c r="AB16" s="39">
        <f t="shared" ref="AB16:AB19" si="20">ROUND($AA16*$K16,2)</f>
        <v>26864.54</v>
      </c>
      <c r="AC16" s="39">
        <f t="shared" ref="AC16:AC19" si="21">ROUND($AA16*$M16,2)</f>
        <v>0</v>
      </c>
      <c r="AD16" s="115">
        <v>0.44133337</v>
      </c>
      <c r="AE16" s="39">
        <f t="shared" ref="AE16:AE19" si="22">ROUND($AD16*$K16,2)</f>
        <v>16500.18</v>
      </c>
      <c r="AF16" s="39">
        <f t="shared" ref="AF16:AF19" si="23">ROUND($AD16*$M16,2)</f>
        <v>0</v>
      </c>
      <c r="AG16" s="115">
        <v>1.2317624</v>
      </c>
      <c r="AH16" s="39">
        <f t="shared" ref="AH16:AH19" si="24">ROUND($AG16*$K16,2)</f>
        <v>46052.04</v>
      </c>
      <c r="AI16" s="39">
        <f t="shared" ref="AI16:AI19" si="25">ROUND($AG16*$M16,2)</f>
        <v>0</v>
      </c>
      <c r="AJ16" s="115">
        <v>1.3300542900000001</v>
      </c>
      <c r="AK16" s="39">
        <f t="shared" ref="AK16:AK19" si="26">ROUND($AJ16*$K16,2)</f>
        <v>49726.89</v>
      </c>
      <c r="AL16" s="39">
        <f t="shared" ref="AL16:AL19" si="27">ROUND($AJ16*$M16,2)</f>
        <v>0</v>
      </c>
      <c r="AM16" s="115">
        <v>0.71537169</v>
      </c>
      <c r="AN16" s="39">
        <f t="shared" ref="AN16:AN80" si="28">ROUND($AM16*$K16,2)</f>
        <v>26745.68</v>
      </c>
      <c r="AO16" s="39">
        <f>ROUND($AM16*$M16,2)</f>
        <v>0</v>
      </c>
      <c r="AP16" s="115">
        <v>1.5175277899999999</v>
      </c>
      <c r="AQ16" s="39">
        <f>ROUND($AP16*$K16,2)-0.02</f>
        <v>56735.96</v>
      </c>
      <c r="AR16" s="39">
        <f>ROUND($AP16*$M16,2)</f>
        <v>0</v>
      </c>
      <c r="AS16" s="136">
        <f>SUMIF($O$9:$AR$9,"QUANTIDADE",O16:AR16)</f>
        <v>8</v>
      </c>
      <c r="AT16" s="136">
        <f ca="1">SUMIF($O$10:$AR$11,"COM DESCONTO",O16:AR16)</f>
        <v>299096.88</v>
      </c>
      <c r="AU16" s="137">
        <f ca="1">SUMIF($O$10:$AR$11,"SEM DESCONTO",O16:AR16)</f>
        <v>0</v>
      </c>
      <c r="AV16" s="139">
        <f>J16-AS16</f>
        <v>0</v>
      </c>
      <c r="AW16" s="136">
        <f ca="1">L16-AT16</f>
        <v>0</v>
      </c>
      <c r="AX16" s="138">
        <f ca="1">N16-AU16</f>
        <v>0</v>
      </c>
      <c r="AY16" s="41">
        <f ca="1">SUM(AW16:AW19)*(1-AW6)</f>
        <v>0</v>
      </c>
      <c r="AZ16" s="114">
        <f t="shared" si="13"/>
        <v>1.5175277899999999</v>
      </c>
      <c r="BA16" s="111" t="str">
        <f>IF(AZ16&lt;&gt;0,"MEDIDO","NÃO MEDIDO")</f>
        <v>MEDIDO</v>
      </c>
      <c r="BB16" s="8"/>
      <c r="BC16"/>
      <c r="BD16"/>
    </row>
    <row r="17" spans="1:58" s="1" customFormat="1" ht="30" customHeight="1">
      <c r="A17" s="1" t="s">
        <v>30</v>
      </c>
      <c r="C17" s="45" t="s">
        <v>34</v>
      </c>
      <c r="D17" s="43" t="s">
        <v>35</v>
      </c>
      <c r="E17" s="120" t="s">
        <v>33</v>
      </c>
      <c r="F17" s="106">
        <v>6</v>
      </c>
      <c r="G17" s="46">
        <v>0</v>
      </c>
      <c r="H17" s="47">
        <v>2</v>
      </c>
      <c r="I17" s="155">
        <v>0</v>
      </c>
      <c r="J17" s="35">
        <f t="shared" ref="J17:J80" si="29">F17+G17+H17+I17</f>
        <v>8</v>
      </c>
      <c r="K17" s="36">
        <v>16362.63</v>
      </c>
      <c r="L17" s="37">
        <f t="shared" ref="L17:L80" si="30">ROUND((F17*$K17),2)+ROUND((G17*$K17),2)+ROUND((H17*$K17),2)+ROUND((I17*$K17),2)</f>
        <v>130901.04</v>
      </c>
      <c r="M17" s="37"/>
      <c r="N17" s="38">
        <f t="shared" ref="N17:N80" si="31">ROUND((F17*$M17),2)+ROUND((G17*$M17),2)+ROUND((H17*$M17),2)+ROUND((I17*$M17),2)</f>
        <v>0</v>
      </c>
      <c r="O17" s="115">
        <v>0.87239993999999998</v>
      </c>
      <c r="P17" s="39">
        <f t="shared" si="14"/>
        <v>14274.76</v>
      </c>
      <c r="Q17" s="39">
        <f t="shared" si="15"/>
        <v>0</v>
      </c>
      <c r="R17" s="115">
        <v>0.43139989000000001</v>
      </c>
      <c r="S17" s="39">
        <f t="shared" si="16"/>
        <v>7058.84</v>
      </c>
      <c r="T17" s="39">
        <f t="shared" si="17"/>
        <v>0</v>
      </c>
      <c r="U17" s="115">
        <v>0.35159994999999999</v>
      </c>
      <c r="V17" s="39">
        <f t="shared" ref="V17:V19" si="32">ROUND($U17*$K17,2)</f>
        <v>5753.1</v>
      </c>
      <c r="W17" s="39">
        <f t="shared" ref="W17:W19" si="33">ROUND($U17*$M17,2)</f>
        <v>0</v>
      </c>
      <c r="X17" s="115">
        <v>0.38999981</v>
      </c>
      <c r="Y17" s="39">
        <f t="shared" si="18"/>
        <v>6381.42</v>
      </c>
      <c r="Z17" s="39">
        <f t="shared" si="19"/>
        <v>0</v>
      </c>
      <c r="AA17" s="115">
        <v>0.71855086999999995</v>
      </c>
      <c r="AB17" s="39">
        <f t="shared" si="20"/>
        <v>11757.38</v>
      </c>
      <c r="AC17" s="39">
        <f t="shared" si="21"/>
        <v>0</v>
      </c>
      <c r="AD17" s="115">
        <v>0.44133337</v>
      </c>
      <c r="AE17" s="39">
        <f t="shared" si="22"/>
        <v>7221.37</v>
      </c>
      <c r="AF17" s="39">
        <f t="shared" si="23"/>
        <v>0</v>
      </c>
      <c r="AG17" s="115">
        <v>1.2317624</v>
      </c>
      <c r="AH17" s="39">
        <f t="shared" si="24"/>
        <v>20154.87</v>
      </c>
      <c r="AI17" s="39">
        <f t="shared" si="25"/>
        <v>0</v>
      </c>
      <c r="AJ17" s="115">
        <v>1.3300542900000001</v>
      </c>
      <c r="AK17" s="39">
        <f t="shared" si="26"/>
        <v>21763.19</v>
      </c>
      <c r="AL17" s="39">
        <f t="shared" si="27"/>
        <v>0</v>
      </c>
      <c r="AM17" s="115">
        <v>0.71537169</v>
      </c>
      <c r="AN17" s="39">
        <f t="shared" si="28"/>
        <v>11705.36</v>
      </c>
      <c r="AO17" s="39">
        <f t="shared" ref="AO17:AO81" si="34">ROUND($AM17*$M17,2)</f>
        <v>0</v>
      </c>
      <c r="AP17" s="115">
        <v>1.5175277899999999</v>
      </c>
      <c r="AQ17" s="39">
        <f t="shared" ref="AQ17:AQ80" si="35">ROUND($AP17*$K17,2)</f>
        <v>24830.75</v>
      </c>
      <c r="AR17" s="39">
        <f t="shared" ref="AR17:AR80" si="36">ROUND($AP17*$M17,2)</f>
        <v>0</v>
      </c>
      <c r="AS17" s="136">
        <f t="shared" ref="AS17:AS80" si="37">SUMIF($O$9:$AR$9,"QUANTIDADE",O17:AR17)</f>
        <v>8</v>
      </c>
      <c r="AT17" s="136">
        <f t="shared" ref="AT17:AT80" ca="1" si="38">SUMIF($O$10:$AR$11,"COM DESCONTO",O17:AR17)</f>
        <v>130901.04</v>
      </c>
      <c r="AU17" s="137">
        <f t="shared" ref="AU17:AU80" ca="1" si="39">SUMIF($O$10:$AR$11,"SEM DESCONTO",O17:AR17)</f>
        <v>0</v>
      </c>
      <c r="AV17" s="139">
        <f t="shared" ref="AV17:AV80" si="40">J17-AS17</f>
        <v>0</v>
      </c>
      <c r="AW17" s="136">
        <f t="shared" ref="AW17:AW80" ca="1" si="41">L17-AT17</f>
        <v>0</v>
      </c>
      <c r="AX17" s="138">
        <f t="shared" ref="AX17:AX80" ca="1" si="42">N17-AU17</f>
        <v>0</v>
      </c>
      <c r="AY17" s="41"/>
      <c r="AZ17" s="114">
        <f t="shared" si="13"/>
        <v>1.5175277899999999</v>
      </c>
      <c r="BA17" s="111" t="str">
        <f>IF(AZ17&lt;&gt;0,"MEDIDO","NÃO MEDIDO")</f>
        <v>MEDIDO</v>
      </c>
      <c r="BB17" s="8"/>
      <c r="BC17"/>
      <c r="BD17"/>
    </row>
    <row r="18" spans="1:58" s="1" customFormat="1" ht="30" customHeight="1">
      <c r="A18" s="1" t="s">
        <v>30</v>
      </c>
      <c r="C18" s="45" t="s">
        <v>36</v>
      </c>
      <c r="D18" s="43" t="s">
        <v>37</v>
      </c>
      <c r="E18" s="120" t="s">
        <v>33</v>
      </c>
      <c r="F18" s="106">
        <v>6</v>
      </c>
      <c r="G18" s="46">
        <v>0</v>
      </c>
      <c r="H18" s="47">
        <v>2</v>
      </c>
      <c r="I18" s="155">
        <v>0</v>
      </c>
      <c r="J18" s="35">
        <f t="shared" si="29"/>
        <v>8</v>
      </c>
      <c r="K18" s="36">
        <v>2585.65</v>
      </c>
      <c r="L18" s="37">
        <f t="shared" si="30"/>
        <v>20685.2</v>
      </c>
      <c r="M18" s="37"/>
      <c r="N18" s="38">
        <f t="shared" si="31"/>
        <v>0</v>
      </c>
      <c r="O18" s="115">
        <v>0.87239993999999998</v>
      </c>
      <c r="P18" s="39">
        <f t="shared" si="14"/>
        <v>2255.7199999999998</v>
      </c>
      <c r="Q18" s="39">
        <f t="shared" si="15"/>
        <v>0</v>
      </c>
      <c r="R18" s="115">
        <v>0.43139989000000001</v>
      </c>
      <c r="S18" s="39">
        <f t="shared" si="16"/>
        <v>1115.45</v>
      </c>
      <c r="T18" s="39">
        <f t="shared" si="17"/>
        <v>0</v>
      </c>
      <c r="U18" s="115">
        <v>0.35159994999999999</v>
      </c>
      <c r="V18" s="39">
        <f t="shared" si="32"/>
        <v>909.11</v>
      </c>
      <c r="W18" s="39">
        <f t="shared" si="33"/>
        <v>0</v>
      </c>
      <c r="X18" s="115">
        <v>0.38999981</v>
      </c>
      <c r="Y18" s="39">
        <f t="shared" si="18"/>
        <v>1008.4</v>
      </c>
      <c r="Z18" s="39">
        <f t="shared" si="19"/>
        <v>0</v>
      </c>
      <c r="AA18" s="115">
        <v>0.71855086999999995</v>
      </c>
      <c r="AB18" s="39">
        <f t="shared" si="20"/>
        <v>1857.92</v>
      </c>
      <c r="AC18" s="39">
        <f t="shared" si="21"/>
        <v>0</v>
      </c>
      <c r="AD18" s="115">
        <v>0.44133337</v>
      </c>
      <c r="AE18" s="39">
        <f t="shared" si="22"/>
        <v>1141.1300000000001</v>
      </c>
      <c r="AF18" s="39">
        <f t="shared" si="23"/>
        <v>0</v>
      </c>
      <c r="AG18" s="115">
        <v>1.2317624</v>
      </c>
      <c r="AH18" s="39">
        <f t="shared" si="24"/>
        <v>3184.91</v>
      </c>
      <c r="AI18" s="39">
        <f t="shared" si="25"/>
        <v>0</v>
      </c>
      <c r="AJ18" s="115">
        <v>1.3300542900000001</v>
      </c>
      <c r="AK18" s="39">
        <f t="shared" si="26"/>
        <v>3439.05</v>
      </c>
      <c r="AL18" s="39">
        <f t="shared" si="27"/>
        <v>0</v>
      </c>
      <c r="AM18" s="115">
        <v>0.71537169</v>
      </c>
      <c r="AN18" s="39">
        <f t="shared" si="28"/>
        <v>1849.7</v>
      </c>
      <c r="AO18" s="39">
        <f t="shared" si="34"/>
        <v>0</v>
      </c>
      <c r="AP18" s="115">
        <v>1.5175277899999999</v>
      </c>
      <c r="AQ18" s="39">
        <f>ROUND($AP18*$K18,2)+0.01</f>
        <v>3923.81</v>
      </c>
      <c r="AR18" s="39">
        <f t="shared" si="36"/>
        <v>0</v>
      </c>
      <c r="AS18" s="136">
        <f t="shared" si="37"/>
        <v>8</v>
      </c>
      <c r="AT18" s="136">
        <f t="shared" ca="1" si="38"/>
        <v>20685.2</v>
      </c>
      <c r="AU18" s="137">
        <f t="shared" ca="1" si="39"/>
        <v>0</v>
      </c>
      <c r="AV18" s="139">
        <f t="shared" si="40"/>
        <v>0</v>
      </c>
      <c r="AW18" s="136">
        <f t="shared" ca="1" si="41"/>
        <v>0</v>
      </c>
      <c r="AX18" s="138">
        <f t="shared" ca="1" si="42"/>
        <v>0</v>
      </c>
      <c r="AY18" s="41"/>
      <c r="AZ18" s="114">
        <f t="shared" si="13"/>
        <v>1.5175277899999999</v>
      </c>
      <c r="BA18" s="111" t="str">
        <f>IF(AZ18&lt;&gt;0,"MEDIDO","NÃO MEDIDO")</f>
        <v>MEDIDO</v>
      </c>
      <c r="BB18" s="8"/>
      <c r="BC18"/>
      <c r="BD18"/>
    </row>
    <row r="19" spans="1:58" s="1" customFormat="1" ht="30" customHeight="1">
      <c r="A19" s="1" t="s">
        <v>30</v>
      </c>
      <c r="C19" s="45" t="s">
        <v>38</v>
      </c>
      <c r="D19" s="43" t="s">
        <v>39</v>
      </c>
      <c r="E19" s="120" t="s">
        <v>33</v>
      </c>
      <c r="F19" s="106">
        <v>6</v>
      </c>
      <c r="G19" s="46">
        <v>0</v>
      </c>
      <c r="H19" s="47">
        <v>2</v>
      </c>
      <c r="I19" s="155">
        <v>0</v>
      </c>
      <c r="J19" s="35">
        <f t="shared" si="29"/>
        <v>8</v>
      </c>
      <c r="K19" s="36">
        <v>2114.46</v>
      </c>
      <c r="L19" s="37">
        <f t="shared" si="30"/>
        <v>16915.68</v>
      </c>
      <c r="M19" s="37"/>
      <c r="N19" s="38">
        <f t="shared" si="31"/>
        <v>0</v>
      </c>
      <c r="O19" s="115">
        <v>0.87239993999999998</v>
      </c>
      <c r="P19" s="39">
        <f t="shared" si="14"/>
        <v>1844.65</v>
      </c>
      <c r="Q19" s="39">
        <f t="shared" si="15"/>
        <v>0</v>
      </c>
      <c r="R19" s="115">
        <v>0.43139989000000001</v>
      </c>
      <c r="S19" s="39">
        <f t="shared" si="16"/>
        <v>912.18</v>
      </c>
      <c r="T19" s="39">
        <f t="shared" si="17"/>
        <v>0</v>
      </c>
      <c r="U19" s="115">
        <v>0.35159994999999999</v>
      </c>
      <c r="V19" s="39">
        <f t="shared" si="32"/>
        <v>743.44</v>
      </c>
      <c r="W19" s="39">
        <f t="shared" si="33"/>
        <v>0</v>
      </c>
      <c r="X19" s="115">
        <v>0.38999981</v>
      </c>
      <c r="Y19" s="39">
        <f t="shared" si="18"/>
        <v>824.64</v>
      </c>
      <c r="Z19" s="39">
        <f t="shared" si="19"/>
        <v>0</v>
      </c>
      <c r="AA19" s="115">
        <v>0.71855086999999995</v>
      </c>
      <c r="AB19" s="39">
        <f t="shared" si="20"/>
        <v>1519.35</v>
      </c>
      <c r="AC19" s="39">
        <f t="shared" si="21"/>
        <v>0</v>
      </c>
      <c r="AD19" s="115">
        <v>0.44133337</v>
      </c>
      <c r="AE19" s="39">
        <f t="shared" si="22"/>
        <v>933.18</v>
      </c>
      <c r="AF19" s="39">
        <f t="shared" si="23"/>
        <v>0</v>
      </c>
      <c r="AG19" s="115">
        <v>1.2317624</v>
      </c>
      <c r="AH19" s="39">
        <f t="shared" si="24"/>
        <v>2604.5100000000002</v>
      </c>
      <c r="AI19" s="39">
        <f t="shared" si="25"/>
        <v>0</v>
      </c>
      <c r="AJ19" s="115">
        <v>1.3300542900000001</v>
      </c>
      <c r="AK19" s="39">
        <f t="shared" si="26"/>
        <v>2812.35</v>
      </c>
      <c r="AL19" s="39">
        <f t="shared" si="27"/>
        <v>0</v>
      </c>
      <c r="AM19" s="115">
        <v>0.71537169</v>
      </c>
      <c r="AN19" s="39">
        <f t="shared" si="28"/>
        <v>1512.62</v>
      </c>
      <c r="AO19" s="39">
        <f t="shared" si="34"/>
        <v>0</v>
      </c>
      <c r="AP19" s="115">
        <v>1.5175277899999999</v>
      </c>
      <c r="AQ19" s="39">
        <f>ROUND($AP19*$K19,2)+0.01</f>
        <v>3208.76</v>
      </c>
      <c r="AR19" s="39">
        <f t="shared" si="36"/>
        <v>0</v>
      </c>
      <c r="AS19" s="136">
        <f t="shared" si="37"/>
        <v>8</v>
      </c>
      <c r="AT19" s="136">
        <f t="shared" ca="1" si="38"/>
        <v>16915.68</v>
      </c>
      <c r="AU19" s="137">
        <f t="shared" ca="1" si="39"/>
        <v>0</v>
      </c>
      <c r="AV19" s="139">
        <f t="shared" si="40"/>
        <v>0</v>
      </c>
      <c r="AW19" s="136">
        <f t="shared" ca="1" si="41"/>
        <v>0</v>
      </c>
      <c r="AX19" s="138">
        <f t="shared" ca="1" si="42"/>
        <v>0</v>
      </c>
      <c r="AY19" s="41"/>
      <c r="AZ19" s="114">
        <f t="shared" si="13"/>
        <v>0</v>
      </c>
      <c r="BA19" s="111" t="str">
        <f>IF(AZ19&lt;&gt;0,"MEDIDO","NÃO MEDIDO")</f>
        <v>NÃO MEDIDO</v>
      </c>
      <c r="BB19" s="8"/>
      <c r="BC19"/>
      <c r="BD19"/>
    </row>
    <row r="20" spans="1:58" s="1" customFormat="1" ht="30" customHeight="1">
      <c r="A20" s="1" t="s">
        <v>28</v>
      </c>
      <c r="C20" s="45">
        <v>1</v>
      </c>
      <c r="D20" s="43" t="s">
        <v>29</v>
      </c>
      <c r="E20" s="120"/>
      <c r="F20" s="106"/>
      <c r="G20" s="46">
        <v>0</v>
      </c>
      <c r="H20" s="47"/>
      <c r="I20" s="155">
        <v>0</v>
      </c>
      <c r="J20" s="35">
        <f t="shared" si="29"/>
        <v>0</v>
      </c>
      <c r="K20" s="36"/>
      <c r="L20" s="37">
        <f t="shared" si="30"/>
        <v>0</v>
      </c>
      <c r="M20" s="37"/>
      <c r="N20" s="38">
        <f t="shared" si="31"/>
        <v>0</v>
      </c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>
        <f t="shared" si="28"/>
        <v>0</v>
      </c>
      <c r="AO20" s="39">
        <f t="shared" si="34"/>
        <v>0</v>
      </c>
      <c r="AP20" s="39"/>
      <c r="AQ20" s="39">
        <f t="shared" si="35"/>
        <v>0</v>
      </c>
      <c r="AR20" s="39">
        <f t="shared" si="36"/>
        <v>0</v>
      </c>
      <c r="AS20" s="136">
        <f t="shared" si="37"/>
        <v>0</v>
      </c>
      <c r="AT20" s="136">
        <f t="shared" ca="1" si="38"/>
        <v>0</v>
      </c>
      <c r="AU20" s="137">
        <f t="shared" ca="1" si="39"/>
        <v>0</v>
      </c>
      <c r="AV20" s="137">
        <f t="shared" si="40"/>
        <v>0</v>
      </c>
      <c r="AW20" s="136">
        <f t="shared" ca="1" si="41"/>
        <v>0</v>
      </c>
      <c r="AX20" s="138">
        <f t="shared" ca="1" si="42"/>
        <v>0</v>
      </c>
      <c r="AY20" s="41"/>
      <c r="AZ20" s="114">
        <f t="shared" si="13"/>
        <v>0</v>
      </c>
      <c r="BA20" s="111" t="str">
        <f>IF(COUNTIF(BA21:BA26,"MEDIDO")&gt;0,"MEDIDO","NÃO MEDIDO")</f>
        <v>NÃO MEDIDO</v>
      </c>
      <c r="BB20" s="8"/>
      <c r="BC20"/>
      <c r="BD20"/>
    </row>
    <row r="21" spans="1:58" s="1" customFormat="1" ht="30" customHeight="1">
      <c r="A21" s="1" t="s">
        <v>28</v>
      </c>
      <c r="C21" s="45">
        <v>10100</v>
      </c>
      <c r="D21" s="43" t="s">
        <v>131</v>
      </c>
      <c r="E21" s="120"/>
      <c r="F21" s="106"/>
      <c r="G21" s="46">
        <v>0</v>
      </c>
      <c r="H21" s="47"/>
      <c r="I21" s="155">
        <v>0</v>
      </c>
      <c r="J21" s="35">
        <f t="shared" si="29"/>
        <v>0</v>
      </c>
      <c r="K21" s="36"/>
      <c r="L21" s="37">
        <f t="shared" si="30"/>
        <v>0</v>
      </c>
      <c r="M21" s="37"/>
      <c r="N21" s="38">
        <f t="shared" si="31"/>
        <v>0</v>
      </c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>
        <f t="shared" si="28"/>
        <v>0</v>
      </c>
      <c r="AO21" s="39">
        <f t="shared" si="34"/>
        <v>0</v>
      </c>
      <c r="AP21" s="39"/>
      <c r="AQ21" s="39">
        <f t="shared" si="35"/>
        <v>0</v>
      </c>
      <c r="AR21" s="39">
        <f t="shared" si="36"/>
        <v>0</v>
      </c>
      <c r="AS21" s="136">
        <f t="shared" si="37"/>
        <v>0</v>
      </c>
      <c r="AT21" s="136">
        <f t="shared" ca="1" si="38"/>
        <v>0</v>
      </c>
      <c r="AU21" s="137">
        <f t="shared" ca="1" si="39"/>
        <v>0</v>
      </c>
      <c r="AV21" s="137">
        <f t="shared" si="40"/>
        <v>0</v>
      </c>
      <c r="AW21" s="136">
        <f t="shared" ca="1" si="41"/>
        <v>0</v>
      </c>
      <c r="AX21" s="138">
        <f t="shared" ca="1" si="42"/>
        <v>0</v>
      </c>
      <c r="AY21" s="41"/>
      <c r="AZ21" s="114">
        <f t="shared" si="13"/>
        <v>335.2</v>
      </c>
      <c r="BA21" s="111" t="str">
        <f>IF(COUNTIF(BA22:BA22,"MEDIDO")&gt;0,"MEDIDO","NÃO MEDIDO")</f>
        <v>NÃO MEDIDO</v>
      </c>
      <c r="BB21" s="8"/>
      <c r="BC21"/>
      <c r="BD21"/>
    </row>
    <row r="22" spans="1:58" s="1" customFormat="1" ht="30" customHeight="1">
      <c r="A22" s="1" t="s">
        <v>30</v>
      </c>
      <c r="C22" s="45" t="s">
        <v>130</v>
      </c>
      <c r="D22" s="43" t="s">
        <v>452</v>
      </c>
      <c r="E22" s="120" t="s">
        <v>71</v>
      </c>
      <c r="F22" s="106">
        <v>335.2</v>
      </c>
      <c r="G22" s="46">
        <v>0</v>
      </c>
      <c r="H22" s="47"/>
      <c r="I22" s="155">
        <v>0</v>
      </c>
      <c r="J22" s="35">
        <f t="shared" si="29"/>
        <v>335.2</v>
      </c>
      <c r="K22" s="36">
        <v>1.68</v>
      </c>
      <c r="L22" s="37">
        <f t="shared" si="30"/>
        <v>563.14</v>
      </c>
      <c r="M22" s="37"/>
      <c r="N22" s="38">
        <f t="shared" si="31"/>
        <v>0</v>
      </c>
      <c r="O22" s="39"/>
      <c r="P22" s="39">
        <f>ROUND($O22*$K22,2)</f>
        <v>0</v>
      </c>
      <c r="Q22" s="39">
        <f>ROUND($O22*$M22,2)</f>
        <v>0</v>
      </c>
      <c r="R22" s="39"/>
      <c r="S22" s="39">
        <f>ROUND($R22*$K22,2)</f>
        <v>0</v>
      </c>
      <c r="T22" s="39">
        <f>ROUND($R22*$M22,2)</f>
        <v>0</v>
      </c>
      <c r="U22" s="39"/>
      <c r="V22" s="39">
        <f>ROUND($U22*$K22,2)</f>
        <v>0</v>
      </c>
      <c r="W22" s="39">
        <f>ROUND($U22*$M22,2)</f>
        <v>0</v>
      </c>
      <c r="X22" s="39"/>
      <c r="Y22" s="39">
        <f>ROUND($X22*$K22,2)</f>
        <v>0</v>
      </c>
      <c r="Z22" s="39">
        <f>ROUND($X22*$M22,2)</f>
        <v>0</v>
      </c>
      <c r="AA22" s="39"/>
      <c r="AB22" s="39">
        <f>ROUND($AA22*$K22,2)</f>
        <v>0</v>
      </c>
      <c r="AC22" s="39">
        <f>ROUND($AA22*$M22,2)</f>
        <v>0</v>
      </c>
      <c r="AD22" s="39"/>
      <c r="AE22" s="39">
        <f>ROUND($AD22*$K22,2)</f>
        <v>0</v>
      </c>
      <c r="AF22" s="39">
        <f>ROUND($AD22*$M22,2)</f>
        <v>0</v>
      </c>
      <c r="AG22" s="39"/>
      <c r="AH22" s="39">
        <f>ROUND($AG22*$K22,2)</f>
        <v>0</v>
      </c>
      <c r="AI22" s="39">
        <f>ROUND($AG22*$M22,2)</f>
        <v>0</v>
      </c>
      <c r="AJ22" s="39"/>
      <c r="AK22" s="39">
        <f>ROUND($AJ22*$K22,2)</f>
        <v>0</v>
      </c>
      <c r="AL22" s="39">
        <f>ROUND($AJ22*$M22,2)</f>
        <v>0</v>
      </c>
      <c r="AM22" s="39"/>
      <c r="AN22" s="39">
        <f t="shared" si="28"/>
        <v>0</v>
      </c>
      <c r="AO22" s="39">
        <f t="shared" si="34"/>
        <v>0</v>
      </c>
      <c r="AP22" s="39">
        <v>335.2</v>
      </c>
      <c r="AQ22" s="39">
        <f t="shared" si="35"/>
        <v>563.14</v>
      </c>
      <c r="AR22" s="39">
        <f t="shared" si="36"/>
        <v>0</v>
      </c>
      <c r="AS22" s="136">
        <f t="shared" si="37"/>
        <v>335.2</v>
      </c>
      <c r="AT22" s="136">
        <f t="shared" ca="1" si="38"/>
        <v>563.14</v>
      </c>
      <c r="AU22" s="137">
        <f t="shared" ca="1" si="39"/>
        <v>0</v>
      </c>
      <c r="AV22" s="137">
        <f t="shared" si="40"/>
        <v>0</v>
      </c>
      <c r="AW22" s="136">
        <f t="shared" ca="1" si="41"/>
        <v>0</v>
      </c>
      <c r="AX22" s="138">
        <f t="shared" ca="1" si="42"/>
        <v>0</v>
      </c>
      <c r="AY22" s="41"/>
      <c r="AZ22" s="40">
        <f t="shared" si="13"/>
        <v>0</v>
      </c>
      <c r="BA22" s="111" t="str">
        <f t="shared" ref="BA22" si="43">IF(AZ22&lt;&gt;0,"MEDIDO","NÃO MEDIDO")</f>
        <v>NÃO MEDIDO</v>
      </c>
      <c r="BB22" s="8"/>
      <c r="BC22"/>
      <c r="BD22"/>
    </row>
    <row r="23" spans="1:58" s="1" customFormat="1" ht="30" customHeight="1">
      <c r="A23" s="1" t="s">
        <v>28</v>
      </c>
      <c r="C23" s="42">
        <v>10400</v>
      </c>
      <c r="D23" s="43" t="s">
        <v>70</v>
      </c>
      <c r="E23" s="98"/>
      <c r="F23" s="35"/>
      <c r="G23" s="46">
        <v>0</v>
      </c>
      <c r="H23" s="47"/>
      <c r="I23" s="155">
        <v>0</v>
      </c>
      <c r="J23" s="35">
        <f t="shared" si="29"/>
        <v>0</v>
      </c>
      <c r="K23" s="44"/>
      <c r="L23" s="37">
        <f t="shared" si="30"/>
        <v>0</v>
      </c>
      <c r="M23" s="37"/>
      <c r="N23" s="38">
        <f t="shared" si="31"/>
        <v>0</v>
      </c>
      <c r="O23" s="113"/>
      <c r="P23" s="39">
        <f t="shared" si="14"/>
        <v>0</v>
      </c>
      <c r="Q23" s="39">
        <f t="shared" si="15"/>
        <v>0</v>
      </c>
      <c r="R23" s="39"/>
      <c r="S23" s="39">
        <f t="shared" si="16"/>
        <v>0</v>
      </c>
      <c r="T23" s="39">
        <f t="shared" si="17"/>
        <v>0</v>
      </c>
      <c r="U23" s="39"/>
      <c r="V23" s="39">
        <f>ROUND($U23*$K23,2)</f>
        <v>0</v>
      </c>
      <c r="W23" s="39">
        <f>ROUND($U23*$M23,2)</f>
        <v>0</v>
      </c>
      <c r="X23" s="39"/>
      <c r="Y23" s="39">
        <f>ROUND($X23*$K23,2)</f>
        <v>0</v>
      </c>
      <c r="Z23" s="39">
        <f>ROUND($X23*$M23,2)</f>
        <v>0</v>
      </c>
      <c r="AA23" s="39"/>
      <c r="AB23" s="39">
        <f>ROUND($AA23*$K23,2)</f>
        <v>0</v>
      </c>
      <c r="AC23" s="39">
        <f>ROUND($AA23*$M23,2)</f>
        <v>0</v>
      </c>
      <c r="AD23" s="39"/>
      <c r="AE23" s="39">
        <f>ROUND($AD23*$K23,2)</f>
        <v>0</v>
      </c>
      <c r="AF23" s="39">
        <f>ROUND($AD23*$M23,2)</f>
        <v>0</v>
      </c>
      <c r="AG23" s="39"/>
      <c r="AH23" s="39">
        <f>ROUND($AG23*$K23,2)</f>
        <v>0</v>
      </c>
      <c r="AI23" s="39">
        <f>ROUND($AG23*$M23,2)</f>
        <v>0</v>
      </c>
      <c r="AJ23" s="39"/>
      <c r="AK23" s="39">
        <f>ROUND($AJ23*$K23,2)</f>
        <v>0</v>
      </c>
      <c r="AL23" s="39">
        <f>ROUND($AJ23*$M23,2)</f>
        <v>0</v>
      </c>
      <c r="AM23" s="39"/>
      <c r="AN23" s="39">
        <f t="shared" si="28"/>
        <v>0</v>
      </c>
      <c r="AO23" s="39">
        <f t="shared" si="34"/>
        <v>0</v>
      </c>
      <c r="AP23" s="39"/>
      <c r="AQ23" s="39">
        <f t="shared" si="35"/>
        <v>0</v>
      </c>
      <c r="AR23" s="39">
        <f t="shared" si="36"/>
        <v>0</v>
      </c>
      <c r="AS23" s="136">
        <f t="shared" si="37"/>
        <v>0</v>
      </c>
      <c r="AT23" s="136">
        <f t="shared" ca="1" si="38"/>
        <v>0</v>
      </c>
      <c r="AU23" s="137">
        <f t="shared" ca="1" si="39"/>
        <v>0</v>
      </c>
      <c r="AV23" s="137">
        <f t="shared" si="40"/>
        <v>0</v>
      </c>
      <c r="AW23" s="136">
        <f t="shared" ca="1" si="41"/>
        <v>0</v>
      </c>
      <c r="AX23" s="138">
        <f t="shared" ca="1" si="42"/>
        <v>0</v>
      </c>
      <c r="AY23" s="41"/>
      <c r="AZ23" s="40">
        <f t="shared" si="13"/>
        <v>0</v>
      </c>
      <c r="BA23" s="111" t="str">
        <f>IF(COUNTIF(BA24:BA24,"MEDIDO")&gt;0,"MEDIDO","NÃO MEDIDO")</f>
        <v>NÃO MEDIDO</v>
      </c>
      <c r="BB23" s="8"/>
      <c r="BC23"/>
      <c r="BD23"/>
    </row>
    <row r="24" spans="1:58" s="1" customFormat="1" ht="60" customHeight="1">
      <c r="A24" s="1" t="s">
        <v>30</v>
      </c>
      <c r="C24" s="45" t="s">
        <v>240</v>
      </c>
      <c r="D24" s="43" t="s">
        <v>453</v>
      </c>
      <c r="E24" s="98" t="s">
        <v>72</v>
      </c>
      <c r="F24" s="106">
        <v>1</v>
      </c>
      <c r="G24" s="46">
        <v>0</v>
      </c>
      <c r="H24" s="47"/>
      <c r="I24" s="155">
        <v>0</v>
      </c>
      <c r="J24" s="35">
        <f t="shared" si="29"/>
        <v>1</v>
      </c>
      <c r="K24" s="44">
        <v>3052.66</v>
      </c>
      <c r="L24" s="37">
        <f t="shared" si="30"/>
        <v>3052.66</v>
      </c>
      <c r="M24" s="37"/>
      <c r="N24" s="38">
        <f t="shared" si="31"/>
        <v>0</v>
      </c>
      <c r="O24" s="118">
        <v>1</v>
      </c>
      <c r="P24" s="39">
        <f t="shared" si="14"/>
        <v>3052.66</v>
      </c>
      <c r="Q24" s="39">
        <f t="shared" si="15"/>
        <v>0</v>
      </c>
      <c r="R24" s="39"/>
      <c r="S24" s="39">
        <f t="shared" si="16"/>
        <v>0</v>
      </c>
      <c r="T24" s="39">
        <f t="shared" si="17"/>
        <v>0</v>
      </c>
      <c r="U24" s="39"/>
      <c r="V24" s="39">
        <f t="shared" ref="V24:V88" si="44">ROUND($U24*$K24,2)</f>
        <v>0</v>
      </c>
      <c r="W24" s="39">
        <f t="shared" ref="W24:W88" si="45">ROUND($U24*$M24,2)</f>
        <v>0</v>
      </c>
      <c r="X24" s="39"/>
      <c r="Y24" s="39">
        <f t="shared" ref="Y24:Y88" si="46">ROUND($X24*$K24,2)</f>
        <v>0</v>
      </c>
      <c r="Z24" s="39">
        <f t="shared" ref="Z24:Z88" si="47">ROUND($X24*$M24,2)</f>
        <v>0</v>
      </c>
      <c r="AA24" s="39"/>
      <c r="AB24" s="39">
        <f t="shared" ref="AB24:AB88" si="48">ROUND($AA24*$K24,2)</f>
        <v>0</v>
      </c>
      <c r="AC24" s="39">
        <f t="shared" ref="AC24:AC88" si="49">ROUND($AA24*$M24,2)</f>
        <v>0</v>
      </c>
      <c r="AD24" s="39"/>
      <c r="AE24" s="39">
        <f t="shared" ref="AE24:AE88" si="50">ROUND($AD24*$K24,2)</f>
        <v>0</v>
      </c>
      <c r="AF24" s="39">
        <f t="shared" ref="AF24:AF88" si="51">ROUND($AD24*$M24,2)</f>
        <v>0</v>
      </c>
      <c r="AG24" s="39"/>
      <c r="AH24" s="39">
        <f t="shared" ref="AH24:AH88" si="52">ROUND($AG24*$K24,2)</f>
        <v>0</v>
      </c>
      <c r="AI24" s="39">
        <f t="shared" ref="AI24:AI88" si="53">ROUND($AG24*$M24,2)</f>
        <v>0</v>
      </c>
      <c r="AJ24" s="39"/>
      <c r="AK24" s="39">
        <f t="shared" ref="AK24:AK88" si="54">ROUND($AJ24*$K24,2)</f>
        <v>0</v>
      </c>
      <c r="AL24" s="39">
        <f t="shared" ref="AL24:AL88" si="55">ROUND($AJ24*$M24,2)</f>
        <v>0</v>
      </c>
      <c r="AM24" s="39"/>
      <c r="AN24" s="39">
        <f t="shared" si="28"/>
        <v>0</v>
      </c>
      <c r="AO24" s="39">
        <f t="shared" si="34"/>
        <v>0</v>
      </c>
      <c r="AP24" s="39"/>
      <c r="AQ24" s="39">
        <f t="shared" si="35"/>
        <v>0</v>
      </c>
      <c r="AR24" s="39">
        <f t="shared" si="36"/>
        <v>0</v>
      </c>
      <c r="AS24" s="136">
        <f t="shared" si="37"/>
        <v>1</v>
      </c>
      <c r="AT24" s="136">
        <f t="shared" ca="1" si="38"/>
        <v>3052.66</v>
      </c>
      <c r="AU24" s="137">
        <f t="shared" ca="1" si="39"/>
        <v>0</v>
      </c>
      <c r="AV24" s="137">
        <f t="shared" si="40"/>
        <v>0</v>
      </c>
      <c r="AW24" s="136">
        <f t="shared" ca="1" si="41"/>
        <v>0</v>
      </c>
      <c r="AX24" s="138">
        <f t="shared" ca="1" si="42"/>
        <v>0</v>
      </c>
      <c r="AY24" s="41"/>
      <c r="AZ24" s="40">
        <f t="shared" si="13"/>
        <v>0</v>
      </c>
      <c r="BA24" s="111" t="str">
        <f>IF(AZ24&lt;&gt;0,"MEDIDO","NÃO MEDIDO")</f>
        <v>NÃO MEDIDO</v>
      </c>
      <c r="BB24" s="8"/>
      <c r="BC24"/>
      <c r="BD24"/>
    </row>
    <row r="25" spans="1:58" s="1" customFormat="1" ht="60" customHeight="1">
      <c r="A25" s="121" t="s">
        <v>28</v>
      </c>
      <c r="B25" s="121"/>
      <c r="C25" s="122">
        <v>10500</v>
      </c>
      <c r="D25" s="123" t="s">
        <v>753</v>
      </c>
      <c r="E25" s="98"/>
      <c r="F25" s="106"/>
      <c r="G25" s="46">
        <v>0</v>
      </c>
      <c r="H25" s="47"/>
      <c r="I25" s="155">
        <v>0</v>
      </c>
      <c r="J25" s="35">
        <f t="shared" si="29"/>
        <v>0</v>
      </c>
      <c r="K25" s="44"/>
      <c r="L25" s="37">
        <f t="shared" si="30"/>
        <v>0</v>
      </c>
      <c r="M25" s="37"/>
      <c r="N25" s="38">
        <f t="shared" si="31"/>
        <v>0</v>
      </c>
      <c r="O25" s="113"/>
      <c r="P25" s="39">
        <f t="shared" si="14"/>
        <v>0</v>
      </c>
      <c r="Q25" s="39">
        <f t="shared" si="15"/>
        <v>0</v>
      </c>
      <c r="R25" s="39"/>
      <c r="S25" s="39">
        <f t="shared" si="16"/>
        <v>0</v>
      </c>
      <c r="T25" s="39">
        <f t="shared" si="17"/>
        <v>0</v>
      </c>
      <c r="U25" s="39"/>
      <c r="V25" s="39">
        <f t="shared" si="44"/>
        <v>0</v>
      </c>
      <c r="W25" s="39">
        <f t="shared" si="45"/>
        <v>0</v>
      </c>
      <c r="X25" s="39"/>
      <c r="Y25" s="39">
        <f t="shared" si="46"/>
        <v>0</v>
      </c>
      <c r="Z25" s="39">
        <f t="shared" si="47"/>
        <v>0</v>
      </c>
      <c r="AA25" s="39"/>
      <c r="AB25" s="39">
        <f t="shared" si="48"/>
        <v>0</v>
      </c>
      <c r="AC25" s="39">
        <f t="shared" si="49"/>
        <v>0</v>
      </c>
      <c r="AD25" s="39"/>
      <c r="AE25" s="39">
        <f t="shared" si="50"/>
        <v>0</v>
      </c>
      <c r="AF25" s="39">
        <f t="shared" si="51"/>
        <v>0</v>
      </c>
      <c r="AG25" s="39"/>
      <c r="AH25" s="39">
        <f t="shared" si="52"/>
        <v>0</v>
      </c>
      <c r="AI25" s="39">
        <f t="shared" si="53"/>
        <v>0</v>
      </c>
      <c r="AJ25" s="39"/>
      <c r="AK25" s="39">
        <f t="shared" si="54"/>
        <v>0</v>
      </c>
      <c r="AL25" s="39">
        <f t="shared" si="55"/>
        <v>0</v>
      </c>
      <c r="AM25" s="39"/>
      <c r="AN25" s="39">
        <f t="shared" si="28"/>
        <v>0</v>
      </c>
      <c r="AO25" s="39">
        <f t="shared" si="34"/>
        <v>0</v>
      </c>
      <c r="AP25" s="39"/>
      <c r="AQ25" s="39">
        <f t="shared" si="35"/>
        <v>0</v>
      </c>
      <c r="AR25" s="39">
        <f t="shared" si="36"/>
        <v>0</v>
      </c>
      <c r="AS25" s="136">
        <f t="shared" si="37"/>
        <v>0</v>
      </c>
      <c r="AT25" s="136">
        <f t="shared" ca="1" si="38"/>
        <v>0</v>
      </c>
      <c r="AU25" s="137">
        <f t="shared" ca="1" si="39"/>
        <v>0</v>
      </c>
      <c r="AV25" s="137">
        <f t="shared" si="40"/>
        <v>0</v>
      </c>
      <c r="AW25" s="136">
        <f t="shared" ca="1" si="41"/>
        <v>0</v>
      </c>
      <c r="AX25" s="138">
        <f t="shared" ca="1" si="42"/>
        <v>0</v>
      </c>
      <c r="AY25" s="41"/>
      <c r="AZ25" s="40">
        <f t="shared" si="13"/>
        <v>0</v>
      </c>
      <c r="BA25" s="111" t="str">
        <f>IF(COUNTIF(BA26:BA26,"MEDIDO")&gt;0,"MEDIDO","NÃO MEDIDO")</f>
        <v>NÃO MEDIDO</v>
      </c>
      <c r="BB25" s="8"/>
      <c r="BC25"/>
      <c r="BD25"/>
    </row>
    <row r="26" spans="1:58" s="1" customFormat="1" ht="60" customHeight="1">
      <c r="A26" s="1" t="s">
        <v>30</v>
      </c>
      <c r="C26" s="45" t="s">
        <v>752</v>
      </c>
      <c r="D26" s="43" t="s">
        <v>754</v>
      </c>
      <c r="E26" s="84" t="s">
        <v>76</v>
      </c>
      <c r="F26" s="106">
        <v>12.36</v>
      </c>
      <c r="G26" s="46">
        <v>0</v>
      </c>
      <c r="H26" s="47"/>
      <c r="I26" s="155">
        <v>0</v>
      </c>
      <c r="J26" s="35">
        <f t="shared" si="29"/>
        <v>12.36</v>
      </c>
      <c r="K26" s="44">
        <v>23.28</v>
      </c>
      <c r="L26" s="37">
        <f t="shared" si="30"/>
        <v>287.74</v>
      </c>
      <c r="M26" s="37"/>
      <c r="N26" s="38">
        <f t="shared" si="31"/>
        <v>0</v>
      </c>
      <c r="O26" s="113"/>
      <c r="P26" s="39">
        <f t="shared" si="14"/>
        <v>0</v>
      </c>
      <c r="Q26" s="39">
        <f t="shared" si="15"/>
        <v>0</v>
      </c>
      <c r="R26" s="39"/>
      <c r="S26" s="39">
        <f t="shared" si="16"/>
        <v>0</v>
      </c>
      <c r="T26" s="39">
        <f t="shared" si="17"/>
        <v>0</v>
      </c>
      <c r="U26" s="39">
        <v>4.08</v>
      </c>
      <c r="V26" s="39">
        <f t="shared" si="44"/>
        <v>94.98</v>
      </c>
      <c r="W26" s="39">
        <f t="shared" si="45"/>
        <v>0</v>
      </c>
      <c r="X26" s="39">
        <v>6.68</v>
      </c>
      <c r="Y26" s="39">
        <f t="shared" si="46"/>
        <v>155.51</v>
      </c>
      <c r="Z26" s="39">
        <f t="shared" si="47"/>
        <v>0</v>
      </c>
      <c r="AA26" s="39"/>
      <c r="AB26" s="39">
        <f t="shared" si="48"/>
        <v>0</v>
      </c>
      <c r="AC26" s="39">
        <f t="shared" si="49"/>
        <v>0</v>
      </c>
      <c r="AD26" s="39"/>
      <c r="AE26" s="39">
        <f t="shared" si="50"/>
        <v>0</v>
      </c>
      <c r="AF26" s="39">
        <f t="shared" si="51"/>
        <v>0</v>
      </c>
      <c r="AG26" s="39"/>
      <c r="AH26" s="39">
        <f t="shared" si="52"/>
        <v>0</v>
      </c>
      <c r="AI26" s="39">
        <f t="shared" si="53"/>
        <v>0</v>
      </c>
      <c r="AJ26" s="39"/>
      <c r="AK26" s="39">
        <f t="shared" si="54"/>
        <v>0</v>
      </c>
      <c r="AL26" s="39">
        <f t="shared" si="55"/>
        <v>0</v>
      </c>
      <c r="AM26" s="39"/>
      <c r="AN26" s="39">
        <f t="shared" si="28"/>
        <v>0</v>
      </c>
      <c r="AO26" s="39">
        <f t="shared" si="34"/>
        <v>0</v>
      </c>
      <c r="AP26" s="39"/>
      <c r="AQ26" s="39">
        <f t="shared" si="35"/>
        <v>0</v>
      </c>
      <c r="AR26" s="39">
        <f t="shared" si="36"/>
        <v>0</v>
      </c>
      <c r="AS26" s="136">
        <f t="shared" si="37"/>
        <v>10.76</v>
      </c>
      <c r="AT26" s="136">
        <f t="shared" ca="1" si="38"/>
        <v>250.49</v>
      </c>
      <c r="AU26" s="137">
        <f t="shared" ca="1" si="39"/>
        <v>0</v>
      </c>
      <c r="AV26" s="137">
        <f t="shared" si="40"/>
        <v>1.6</v>
      </c>
      <c r="AW26" s="136">
        <f t="shared" ca="1" si="41"/>
        <v>37.25</v>
      </c>
      <c r="AX26" s="138">
        <f t="shared" ca="1" si="42"/>
        <v>0</v>
      </c>
      <c r="AY26" s="41"/>
      <c r="AZ26" s="40">
        <f t="shared" si="13"/>
        <v>0</v>
      </c>
      <c r="BA26" s="111" t="str">
        <f t="shared" ref="BA26:BA94" si="56">IF(AZ26&lt;&gt;0,"MEDIDO","NÃO MEDIDO")</f>
        <v>NÃO MEDIDO</v>
      </c>
      <c r="BB26" s="8"/>
      <c r="BC26"/>
      <c r="BD26"/>
    </row>
    <row r="27" spans="1:58" s="1" customFormat="1" ht="30" customHeight="1">
      <c r="A27" s="1" t="s">
        <v>28</v>
      </c>
      <c r="C27" s="42">
        <v>2</v>
      </c>
      <c r="D27" s="48" t="s">
        <v>73</v>
      </c>
      <c r="E27" s="98"/>
      <c r="F27" s="35"/>
      <c r="G27" s="46">
        <v>0</v>
      </c>
      <c r="H27" s="47"/>
      <c r="I27" s="155">
        <v>0</v>
      </c>
      <c r="J27" s="35">
        <f t="shared" si="29"/>
        <v>0</v>
      </c>
      <c r="K27" s="44"/>
      <c r="L27" s="37">
        <f t="shared" si="30"/>
        <v>0</v>
      </c>
      <c r="M27" s="37"/>
      <c r="N27" s="38">
        <f t="shared" si="31"/>
        <v>0</v>
      </c>
      <c r="O27" s="113"/>
      <c r="P27" s="39">
        <f t="shared" si="14"/>
        <v>0</v>
      </c>
      <c r="Q27" s="39">
        <f t="shared" si="15"/>
        <v>0</v>
      </c>
      <c r="R27" s="39"/>
      <c r="S27" s="39">
        <f t="shared" si="16"/>
        <v>0</v>
      </c>
      <c r="T27" s="39">
        <f t="shared" si="17"/>
        <v>0</v>
      </c>
      <c r="U27" s="39"/>
      <c r="V27" s="39">
        <f t="shared" si="44"/>
        <v>0</v>
      </c>
      <c r="W27" s="39">
        <f t="shared" si="45"/>
        <v>0</v>
      </c>
      <c r="X27" s="39"/>
      <c r="Y27" s="39">
        <f t="shared" si="46"/>
        <v>0</v>
      </c>
      <c r="Z27" s="39">
        <f t="shared" si="47"/>
        <v>0</v>
      </c>
      <c r="AA27" s="39"/>
      <c r="AB27" s="39">
        <f t="shared" si="48"/>
        <v>0</v>
      </c>
      <c r="AC27" s="39">
        <f t="shared" si="49"/>
        <v>0</v>
      </c>
      <c r="AD27" s="39"/>
      <c r="AE27" s="39">
        <f t="shared" si="50"/>
        <v>0</v>
      </c>
      <c r="AF27" s="39">
        <f t="shared" si="51"/>
        <v>0</v>
      </c>
      <c r="AG27" s="39"/>
      <c r="AH27" s="39">
        <f t="shared" si="52"/>
        <v>0</v>
      </c>
      <c r="AI27" s="39">
        <f t="shared" si="53"/>
        <v>0</v>
      </c>
      <c r="AJ27" s="39"/>
      <c r="AK27" s="39">
        <f t="shared" si="54"/>
        <v>0</v>
      </c>
      <c r="AL27" s="39">
        <f t="shared" si="55"/>
        <v>0</v>
      </c>
      <c r="AM27" s="39"/>
      <c r="AN27" s="39">
        <f t="shared" si="28"/>
        <v>0</v>
      </c>
      <c r="AO27" s="39">
        <f t="shared" si="34"/>
        <v>0</v>
      </c>
      <c r="AP27" s="39"/>
      <c r="AQ27" s="39">
        <f t="shared" si="35"/>
        <v>0</v>
      </c>
      <c r="AR27" s="39">
        <f t="shared" si="36"/>
        <v>0</v>
      </c>
      <c r="AS27" s="136">
        <f t="shared" si="37"/>
        <v>0</v>
      </c>
      <c r="AT27" s="136">
        <f t="shared" ca="1" si="38"/>
        <v>0</v>
      </c>
      <c r="AU27" s="137">
        <f t="shared" ca="1" si="39"/>
        <v>0</v>
      </c>
      <c r="AV27" s="137">
        <f t="shared" si="40"/>
        <v>0</v>
      </c>
      <c r="AW27" s="136">
        <f t="shared" ca="1" si="41"/>
        <v>0</v>
      </c>
      <c r="AX27" s="138">
        <f t="shared" ca="1" si="42"/>
        <v>0</v>
      </c>
      <c r="AY27" s="101"/>
      <c r="AZ27" s="40">
        <f t="shared" si="13"/>
        <v>0</v>
      </c>
      <c r="BA27" s="111" t="str">
        <f>IF(COUNTIF(BA28:BA161,"MEDIDO")&gt;0,"MEDIDO","NÃO MEDIDO")</f>
        <v>MEDIDO</v>
      </c>
      <c r="BB27" s="8"/>
      <c r="BC27"/>
      <c r="BD27"/>
    </row>
    <row r="28" spans="1:58" s="1" customFormat="1" ht="30" customHeight="1">
      <c r="A28" s="1" t="s">
        <v>28</v>
      </c>
      <c r="C28" s="42">
        <v>20100</v>
      </c>
      <c r="D28" s="48" t="s">
        <v>74</v>
      </c>
      <c r="E28" s="98"/>
      <c r="F28" s="35"/>
      <c r="G28" s="46">
        <v>0</v>
      </c>
      <c r="H28" s="47"/>
      <c r="I28" s="155">
        <v>0</v>
      </c>
      <c r="J28" s="35">
        <f t="shared" si="29"/>
        <v>0</v>
      </c>
      <c r="K28" s="44"/>
      <c r="L28" s="37">
        <f t="shared" si="30"/>
        <v>0</v>
      </c>
      <c r="M28" s="37"/>
      <c r="N28" s="38">
        <f t="shared" si="31"/>
        <v>0</v>
      </c>
      <c r="O28" s="113"/>
      <c r="P28" s="39">
        <f t="shared" si="14"/>
        <v>0</v>
      </c>
      <c r="Q28" s="39">
        <f t="shared" si="15"/>
        <v>0</v>
      </c>
      <c r="R28" s="39"/>
      <c r="S28" s="39">
        <f t="shared" si="16"/>
        <v>0</v>
      </c>
      <c r="T28" s="39">
        <f t="shared" si="17"/>
        <v>0</v>
      </c>
      <c r="U28" s="39"/>
      <c r="V28" s="39">
        <f t="shared" si="44"/>
        <v>0</v>
      </c>
      <c r="W28" s="39">
        <f t="shared" si="45"/>
        <v>0</v>
      </c>
      <c r="X28" s="39"/>
      <c r="Y28" s="39">
        <f t="shared" si="46"/>
        <v>0</v>
      </c>
      <c r="Z28" s="39">
        <f t="shared" si="47"/>
        <v>0</v>
      </c>
      <c r="AA28" s="39"/>
      <c r="AB28" s="39">
        <f t="shared" si="48"/>
        <v>0</v>
      </c>
      <c r="AC28" s="39">
        <f t="shared" si="49"/>
        <v>0</v>
      </c>
      <c r="AD28" s="39"/>
      <c r="AE28" s="39">
        <f t="shared" si="50"/>
        <v>0</v>
      </c>
      <c r="AF28" s="39">
        <f t="shared" si="51"/>
        <v>0</v>
      </c>
      <c r="AG28" s="39"/>
      <c r="AH28" s="39">
        <f t="shared" si="52"/>
        <v>0</v>
      </c>
      <c r="AI28" s="39">
        <f t="shared" si="53"/>
        <v>0</v>
      </c>
      <c r="AJ28" s="39"/>
      <c r="AK28" s="39">
        <f t="shared" si="54"/>
        <v>0</v>
      </c>
      <c r="AL28" s="39">
        <f t="shared" si="55"/>
        <v>0</v>
      </c>
      <c r="AM28" s="39"/>
      <c r="AN28" s="39">
        <f t="shared" si="28"/>
        <v>0</v>
      </c>
      <c r="AO28" s="39">
        <f t="shared" si="34"/>
        <v>0</v>
      </c>
      <c r="AP28" s="39"/>
      <c r="AQ28" s="39">
        <f t="shared" si="35"/>
        <v>0</v>
      </c>
      <c r="AR28" s="39">
        <f t="shared" si="36"/>
        <v>0</v>
      </c>
      <c r="AS28" s="136">
        <f t="shared" si="37"/>
        <v>0</v>
      </c>
      <c r="AT28" s="136">
        <f t="shared" ca="1" si="38"/>
        <v>0</v>
      </c>
      <c r="AU28" s="137">
        <f t="shared" ca="1" si="39"/>
        <v>0</v>
      </c>
      <c r="AV28" s="137">
        <f t="shared" si="40"/>
        <v>0</v>
      </c>
      <c r="AW28" s="136">
        <f t="shared" ca="1" si="41"/>
        <v>0</v>
      </c>
      <c r="AX28" s="138">
        <f t="shared" ca="1" si="42"/>
        <v>0</v>
      </c>
      <c r="AY28" s="101"/>
      <c r="AZ28" s="40">
        <f t="shared" si="13"/>
        <v>4.5</v>
      </c>
      <c r="BA28" s="111" t="str">
        <f>IF(COUNTIF(BA29:BA57,"MEDIDO")&gt;0,"MEDIDO","NÃO MEDIDO")</f>
        <v>MEDIDO</v>
      </c>
      <c r="BB28" s="8"/>
      <c r="BC28"/>
      <c r="BD28"/>
    </row>
    <row r="29" spans="1:58" s="1" customFormat="1" ht="30" customHeight="1">
      <c r="A29" s="1" t="s">
        <v>30</v>
      </c>
      <c r="C29" s="42" t="s">
        <v>241</v>
      </c>
      <c r="D29" s="50" t="s">
        <v>454</v>
      </c>
      <c r="E29" s="51" t="s">
        <v>71</v>
      </c>
      <c r="F29" s="35">
        <v>10.8</v>
      </c>
      <c r="G29" s="46">
        <v>2.7</v>
      </c>
      <c r="H29" s="47"/>
      <c r="I29" s="155">
        <v>4.5</v>
      </c>
      <c r="J29" s="35">
        <f t="shared" si="29"/>
        <v>18</v>
      </c>
      <c r="K29" s="44">
        <v>2.23</v>
      </c>
      <c r="L29" s="37">
        <f t="shared" si="30"/>
        <v>40.14</v>
      </c>
      <c r="M29" s="37"/>
      <c r="N29" s="38">
        <f t="shared" si="31"/>
        <v>0</v>
      </c>
      <c r="O29" s="49"/>
      <c r="P29" s="39">
        <f t="shared" si="14"/>
        <v>0</v>
      </c>
      <c r="Q29" s="39">
        <f t="shared" si="15"/>
        <v>0</v>
      </c>
      <c r="R29" s="39">
        <v>10.8</v>
      </c>
      <c r="S29" s="39">
        <f t="shared" si="16"/>
        <v>24.08</v>
      </c>
      <c r="T29" s="39">
        <f t="shared" si="17"/>
        <v>0</v>
      </c>
      <c r="U29" s="39"/>
      <c r="V29" s="39">
        <f t="shared" si="44"/>
        <v>0</v>
      </c>
      <c r="W29" s="39">
        <f t="shared" si="45"/>
        <v>0</v>
      </c>
      <c r="X29" s="39"/>
      <c r="Y29" s="39">
        <f t="shared" si="46"/>
        <v>0</v>
      </c>
      <c r="Z29" s="39">
        <f t="shared" si="47"/>
        <v>0</v>
      </c>
      <c r="AA29" s="39">
        <v>2.7</v>
      </c>
      <c r="AB29" s="39">
        <f t="shared" si="48"/>
        <v>6.02</v>
      </c>
      <c r="AC29" s="39">
        <f t="shared" si="49"/>
        <v>0</v>
      </c>
      <c r="AD29" s="39"/>
      <c r="AE29" s="39">
        <f t="shared" si="50"/>
        <v>0</v>
      </c>
      <c r="AF29" s="39">
        <f t="shared" si="51"/>
        <v>0</v>
      </c>
      <c r="AG29" s="39"/>
      <c r="AH29" s="39">
        <f t="shared" si="52"/>
        <v>0</v>
      </c>
      <c r="AI29" s="39">
        <f t="shared" si="53"/>
        <v>0</v>
      </c>
      <c r="AJ29" s="39"/>
      <c r="AK29" s="39">
        <f t="shared" si="54"/>
        <v>0</v>
      </c>
      <c r="AL29" s="39">
        <f t="shared" si="55"/>
        <v>0</v>
      </c>
      <c r="AM29" s="39"/>
      <c r="AN29" s="39">
        <f t="shared" si="28"/>
        <v>0</v>
      </c>
      <c r="AO29" s="39">
        <f t="shared" si="34"/>
        <v>0</v>
      </c>
      <c r="AP29" s="39">
        <v>4.5</v>
      </c>
      <c r="AQ29" s="39">
        <f t="shared" si="35"/>
        <v>10.039999999999999</v>
      </c>
      <c r="AR29" s="39">
        <f t="shared" si="36"/>
        <v>0</v>
      </c>
      <c r="AS29" s="136">
        <f t="shared" si="37"/>
        <v>18</v>
      </c>
      <c r="AT29" s="136">
        <f t="shared" ca="1" si="38"/>
        <v>40.14</v>
      </c>
      <c r="AU29" s="137">
        <f t="shared" ca="1" si="39"/>
        <v>0</v>
      </c>
      <c r="AV29" s="137">
        <f t="shared" si="40"/>
        <v>0</v>
      </c>
      <c r="AW29" s="136">
        <f t="shared" ca="1" si="41"/>
        <v>0</v>
      </c>
      <c r="AX29" s="138">
        <f t="shared" ca="1" si="42"/>
        <v>0</v>
      </c>
      <c r="AY29" s="101"/>
      <c r="AZ29" s="40">
        <f t="shared" si="13"/>
        <v>0</v>
      </c>
      <c r="BA29" s="111" t="str">
        <f t="shared" si="56"/>
        <v>NÃO MEDIDO</v>
      </c>
      <c r="BB29" s="8"/>
      <c r="BC29"/>
      <c r="BD29"/>
    </row>
    <row r="30" spans="1:58" s="1" customFormat="1" ht="60" customHeight="1">
      <c r="A30" s="1" t="s">
        <v>30</v>
      </c>
      <c r="C30" s="45" t="s">
        <v>242</v>
      </c>
      <c r="D30" s="48" t="s">
        <v>455</v>
      </c>
      <c r="E30" s="34" t="s">
        <v>76</v>
      </c>
      <c r="F30" s="35">
        <v>3.3</v>
      </c>
      <c r="G30" s="46">
        <v>0</v>
      </c>
      <c r="H30" s="47"/>
      <c r="I30" s="155">
        <v>0</v>
      </c>
      <c r="J30" s="35">
        <f t="shared" si="29"/>
        <v>3.3</v>
      </c>
      <c r="K30" s="44">
        <v>55.08</v>
      </c>
      <c r="L30" s="37">
        <f t="shared" si="30"/>
        <v>181.76</v>
      </c>
      <c r="M30" s="37"/>
      <c r="N30" s="38">
        <f t="shared" si="31"/>
        <v>0</v>
      </c>
      <c r="O30" s="39"/>
      <c r="P30" s="39">
        <f t="shared" si="14"/>
        <v>0</v>
      </c>
      <c r="Q30" s="39">
        <f t="shared" si="15"/>
        <v>0</v>
      </c>
      <c r="R30" s="39"/>
      <c r="S30" s="39">
        <f t="shared" si="16"/>
        <v>0</v>
      </c>
      <c r="T30" s="39">
        <f t="shared" si="17"/>
        <v>0</v>
      </c>
      <c r="U30" s="39"/>
      <c r="V30" s="39">
        <f t="shared" si="44"/>
        <v>0</v>
      </c>
      <c r="W30" s="39">
        <f t="shared" si="45"/>
        <v>0</v>
      </c>
      <c r="X30" s="39">
        <v>0.27</v>
      </c>
      <c r="Y30" s="39">
        <f t="shared" si="46"/>
        <v>14.87</v>
      </c>
      <c r="Z30" s="39">
        <f t="shared" si="47"/>
        <v>0</v>
      </c>
      <c r="AA30" s="39">
        <v>1.95</v>
      </c>
      <c r="AB30" s="39">
        <f t="shared" si="48"/>
        <v>107.41</v>
      </c>
      <c r="AC30" s="39">
        <f t="shared" si="49"/>
        <v>0</v>
      </c>
      <c r="AD30" s="39"/>
      <c r="AE30" s="39">
        <f t="shared" si="50"/>
        <v>0</v>
      </c>
      <c r="AF30" s="39">
        <f t="shared" si="51"/>
        <v>0</v>
      </c>
      <c r="AG30" s="39">
        <v>0.23</v>
      </c>
      <c r="AH30" s="39">
        <f t="shared" si="52"/>
        <v>12.67</v>
      </c>
      <c r="AI30" s="39">
        <f t="shared" si="53"/>
        <v>0</v>
      </c>
      <c r="AJ30" s="39"/>
      <c r="AK30" s="39">
        <f t="shared" si="54"/>
        <v>0</v>
      </c>
      <c r="AL30" s="39">
        <f t="shared" si="55"/>
        <v>0</v>
      </c>
      <c r="AM30" s="39"/>
      <c r="AN30" s="39">
        <f t="shared" si="28"/>
        <v>0</v>
      </c>
      <c r="AO30" s="39">
        <f t="shared" si="34"/>
        <v>0</v>
      </c>
      <c r="AP30" s="39"/>
      <c r="AQ30" s="39">
        <f t="shared" si="35"/>
        <v>0</v>
      </c>
      <c r="AR30" s="39">
        <f t="shared" si="36"/>
        <v>0</v>
      </c>
      <c r="AS30" s="136">
        <f t="shared" si="37"/>
        <v>2.4500000000000002</v>
      </c>
      <c r="AT30" s="136">
        <f t="shared" ca="1" si="38"/>
        <v>134.94999999999999</v>
      </c>
      <c r="AU30" s="137">
        <f t="shared" ca="1" si="39"/>
        <v>0</v>
      </c>
      <c r="AV30" s="137">
        <f t="shared" si="40"/>
        <v>0.85</v>
      </c>
      <c r="AW30" s="136">
        <f t="shared" ca="1" si="41"/>
        <v>46.81</v>
      </c>
      <c r="AX30" s="138">
        <f t="shared" ca="1" si="42"/>
        <v>0</v>
      </c>
      <c r="AY30" s="41"/>
      <c r="AZ30" s="40">
        <f t="shared" si="13"/>
        <v>21.3</v>
      </c>
      <c r="BA30" s="111" t="str">
        <f t="shared" si="56"/>
        <v>MEDIDO</v>
      </c>
      <c r="BC30"/>
      <c r="BD30"/>
      <c r="BF30" s="52"/>
    </row>
    <row r="31" spans="1:58" s="1" customFormat="1" ht="30" customHeight="1">
      <c r="A31" s="1" t="s">
        <v>30</v>
      </c>
      <c r="C31" s="42" t="s">
        <v>243</v>
      </c>
      <c r="D31" s="48" t="s">
        <v>456</v>
      </c>
      <c r="E31" s="34" t="s">
        <v>71</v>
      </c>
      <c r="F31" s="35">
        <v>309</v>
      </c>
      <c r="G31" s="53">
        <v>0</v>
      </c>
      <c r="H31" s="54"/>
      <c r="I31" s="155">
        <v>21.3</v>
      </c>
      <c r="J31" s="35">
        <f t="shared" si="29"/>
        <v>330.3</v>
      </c>
      <c r="K31" s="44">
        <v>11.12</v>
      </c>
      <c r="L31" s="37">
        <f t="shared" si="30"/>
        <v>3672.94</v>
      </c>
      <c r="M31" s="37"/>
      <c r="N31" s="38">
        <f t="shared" si="31"/>
        <v>0</v>
      </c>
      <c r="O31" s="39"/>
      <c r="P31" s="39">
        <f t="shared" si="14"/>
        <v>0</v>
      </c>
      <c r="Q31" s="39">
        <f t="shared" si="15"/>
        <v>0</v>
      </c>
      <c r="R31" s="39"/>
      <c r="S31" s="39">
        <f t="shared" si="16"/>
        <v>0</v>
      </c>
      <c r="T31" s="39">
        <f t="shared" si="17"/>
        <v>0</v>
      </c>
      <c r="U31" s="39"/>
      <c r="V31" s="39">
        <f t="shared" si="44"/>
        <v>0</v>
      </c>
      <c r="W31" s="39">
        <f t="shared" si="45"/>
        <v>0</v>
      </c>
      <c r="X31" s="39"/>
      <c r="Y31" s="39">
        <f t="shared" si="46"/>
        <v>0</v>
      </c>
      <c r="Z31" s="39">
        <f t="shared" si="47"/>
        <v>0</v>
      </c>
      <c r="AA31" s="39">
        <v>77.25</v>
      </c>
      <c r="AB31" s="39">
        <f t="shared" si="48"/>
        <v>859.02</v>
      </c>
      <c r="AC31" s="39">
        <f t="shared" si="49"/>
        <v>0</v>
      </c>
      <c r="AD31" s="39">
        <v>169.5</v>
      </c>
      <c r="AE31" s="39">
        <f t="shared" si="50"/>
        <v>1884.84</v>
      </c>
      <c r="AF31" s="39">
        <f t="shared" si="51"/>
        <v>0</v>
      </c>
      <c r="AG31" s="39">
        <v>62.25</v>
      </c>
      <c r="AH31" s="39">
        <f t="shared" si="52"/>
        <v>692.22</v>
      </c>
      <c r="AI31" s="39">
        <f t="shared" si="53"/>
        <v>0</v>
      </c>
      <c r="AJ31" s="39"/>
      <c r="AK31" s="39">
        <f t="shared" si="54"/>
        <v>0</v>
      </c>
      <c r="AL31" s="39">
        <f t="shared" si="55"/>
        <v>0</v>
      </c>
      <c r="AM31" s="39"/>
      <c r="AN31" s="39">
        <f t="shared" si="28"/>
        <v>0</v>
      </c>
      <c r="AO31" s="39">
        <f t="shared" si="34"/>
        <v>0</v>
      </c>
      <c r="AP31" s="39">
        <v>21.3</v>
      </c>
      <c r="AQ31" s="39">
        <f t="shared" si="35"/>
        <v>236.86</v>
      </c>
      <c r="AR31" s="39">
        <f t="shared" si="36"/>
        <v>0</v>
      </c>
      <c r="AS31" s="136">
        <f t="shared" si="37"/>
        <v>330.3</v>
      </c>
      <c r="AT31" s="136">
        <f t="shared" ca="1" si="38"/>
        <v>3672.94</v>
      </c>
      <c r="AU31" s="137">
        <f t="shared" ca="1" si="39"/>
        <v>0</v>
      </c>
      <c r="AV31" s="137">
        <f t="shared" si="40"/>
        <v>0</v>
      </c>
      <c r="AW31" s="136">
        <f t="shared" ca="1" si="41"/>
        <v>0</v>
      </c>
      <c r="AX31" s="138">
        <f t="shared" ca="1" si="42"/>
        <v>0</v>
      </c>
      <c r="AY31" s="101"/>
      <c r="AZ31" s="40">
        <f t="shared" si="13"/>
        <v>0</v>
      </c>
      <c r="BA31" s="111" t="str">
        <f t="shared" si="56"/>
        <v>NÃO MEDIDO</v>
      </c>
      <c r="BC31"/>
      <c r="BD31"/>
    </row>
    <row r="32" spans="1:58" ht="30" customHeight="1">
      <c r="A32" s="1" t="s">
        <v>30</v>
      </c>
      <c r="B32" s="1"/>
      <c r="C32" s="42" t="s">
        <v>244</v>
      </c>
      <c r="D32" s="43" t="s">
        <v>457</v>
      </c>
      <c r="E32" s="34" t="s">
        <v>75</v>
      </c>
      <c r="F32" s="35">
        <v>41.2</v>
      </c>
      <c r="G32" s="46">
        <v>0</v>
      </c>
      <c r="H32" s="47"/>
      <c r="I32" s="155">
        <v>0</v>
      </c>
      <c r="J32" s="35">
        <f t="shared" si="29"/>
        <v>41.2</v>
      </c>
      <c r="K32" s="44">
        <v>3.23</v>
      </c>
      <c r="L32" s="37">
        <f t="shared" si="30"/>
        <v>133.08000000000001</v>
      </c>
      <c r="M32" s="37"/>
      <c r="N32" s="38">
        <f t="shared" si="31"/>
        <v>0</v>
      </c>
      <c r="O32" s="39"/>
      <c r="P32" s="39">
        <f t="shared" si="14"/>
        <v>0</v>
      </c>
      <c r="Q32" s="39">
        <f t="shared" si="15"/>
        <v>0</v>
      </c>
      <c r="R32" s="39"/>
      <c r="S32" s="39">
        <f t="shared" si="16"/>
        <v>0</v>
      </c>
      <c r="T32" s="39">
        <f t="shared" si="17"/>
        <v>0</v>
      </c>
      <c r="U32" s="39"/>
      <c r="V32" s="39">
        <f t="shared" si="44"/>
        <v>0</v>
      </c>
      <c r="W32" s="39">
        <f t="shared" si="45"/>
        <v>0</v>
      </c>
      <c r="X32" s="39"/>
      <c r="Y32" s="39">
        <f t="shared" si="46"/>
        <v>0</v>
      </c>
      <c r="Z32" s="39">
        <f t="shared" si="47"/>
        <v>0</v>
      </c>
      <c r="AA32" s="39">
        <v>20.6</v>
      </c>
      <c r="AB32" s="39">
        <f t="shared" si="48"/>
        <v>66.540000000000006</v>
      </c>
      <c r="AC32" s="39">
        <f t="shared" si="49"/>
        <v>0</v>
      </c>
      <c r="AD32" s="39">
        <v>5.15</v>
      </c>
      <c r="AE32" s="39">
        <f t="shared" si="50"/>
        <v>16.63</v>
      </c>
      <c r="AF32" s="39">
        <f t="shared" si="51"/>
        <v>0</v>
      </c>
      <c r="AG32" s="39">
        <v>15.45</v>
      </c>
      <c r="AH32" s="39">
        <f t="shared" si="52"/>
        <v>49.9</v>
      </c>
      <c r="AI32" s="39">
        <f t="shared" si="53"/>
        <v>0</v>
      </c>
      <c r="AJ32" s="39"/>
      <c r="AK32" s="39">
        <f t="shared" si="54"/>
        <v>0</v>
      </c>
      <c r="AL32" s="39">
        <f t="shared" si="55"/>
        <v>0</v>
      </c>
      <c r="AM32" s="39"/>
      <c r="AN32" s="39">
        <f t="shared" si="28"/>
        <v>0</v>
      </c>
      <c r="AO32" s="39">
        <f t="shared" si="34"/>
        <v>0</v>
      </c>
      <c r="AP32" s="39"/>
      <c r="AQ32" s="39">
        <f t="shared" si="35"/>
        <v>0</v>
      </c>
      <c r="AR32" s="39">
        <f t="shared" si="36"/>
        <v>0</v>
      </c>
      <c r="AS32" s="136">
        <f t="shared" si="37"/>
        <v>41.2</v>
      </c>
      <c r="AT32" s="136">
        <f t="shared" ca="1" si="38"/>
        <v>133.07</v>
      </c>
      <c r="AU32" s="137">
        <f t="shared" ca="1" si="39"/>
        <v>0</v>
      </c>
      <c r="AV32" s="137">
        <f t="shared" si="40"/>
        <v>0</v>
      </c>
      <c r="AW32" s="136">
        <f t="shared" ca="1" si="41"/>
        <v>0.01</v>
      </c>
      <c r="AX32" s="138">
        <f t="shared" ca="1" si="42"/>
        <v>0</v>
      </c>
      <c r="AY32" s="101"/>
      <c r="AZ32" s="40">
        <f t="shared" si="13"/>
        <v>0</v>
      </c>
      <c r="BA32" s="111" t="str">
        <f t="shared" si="56"/>
        <v>NÃO MEDIDO</v>
      </c>
    </row>
    <row r="33" spans="1:58" ht="30" customHeight="1">
      <c r="A33" s="1" t="s">
        <v>30</v>
      </c>
      <c r="B33" s="1"/>
      <c r="C33" s="42" t="s">
        <v>245</v>
      </c>
      <c r="D33" s="43" t="s">
        <v>458</v>
      </c>
      <c r="E33" s="34" t="s">
        <v>76</v>
      </c>
      <c r="F33" s="35">
        <v>10.4</v>
      </c>
      <c r="G33" s="46">
        <v>0</v>
      </c>
      <c r="H33" s="47"/>
      <c r="I33" s="155">
        <v>0</v>
      </c>
      <c r="J33" s="35">
        <f t="shared" si="29"/>
        <v>10.4</v>
      </c>
      <c r="K33" s="44">
        <v>632.91999999999996</v>
      </c>
      <c r="L33" s="37">
        <f t="shared" si="30"/>
        <v>6582.37</v>
      </c>
      <c r="M33" s="37"/>
      <c r="N33" s="38">
        <f t="shared" si="31"/>
        <v>0</v>
      </c>
      <c r="O33" s="39">
        <v>2.4300000000000002</v>
      </c>
      <c r="P33" s="39">
        <f t="shared" si="14"/>
        <v>1538</v>
      </c>
      <c r="Q33" s="39">
        <f t="shared" si="15"/>
        <v>0</v>
      </c>
      <c r="R33" s="39">
        <v>0.9</v>
      </c>
      <c r="S33" s="39">
        <f t="shared" si="16"/>
        <v>569.63</v>
      </c>
      <c r="T33" s="39">
        <f t="shared" si="17"/>
        <v>0</v>
      </c>
      <c r="U33" s="39"/>
      <c r="V33" s="39">
        <f t="shared" si="44"/>
        <v>0</v>
      </c>
      <c r="W33" s="39">
        <f t="shared" si="45"/>
        <v>0</v>
      </c>
      <c r="X33" s="39"/>
      <c r="Y33" s="39">
        <f t="shared" si="46"/>
        <v>0</v>
      </c>
      <c r="Z33" s="39">
        <f t="shared" si="47"/>
        <v>0</v>
      </c>
      <c r="AA33" s="39"/>
      <c r="AB33" s="39">
        <f t="shared" si="48"/>
        <v>0</v>
      </c>
      <c r="AC33" s="39">
        <f t="shared" si="49"/>
        <v>0</v>
      </c>
      <c r="AD33" s="39"/>
      <c r="AE33" s="39">
        <f t="shared" si="50"/>
        <v>0</v>
      </c>
      <c r="AF33" s="39">
        <f t="shared" si="51"/>
        <v>0</v>
      </c>
      <c r="AG33" s="39">
        <v>0.35</v>
      </c>
      <c r="AH33" s="39">
        <f t="shared" si="52"/>
        <v>221.52</v>
      </c>
      <c r="AI33" s="39">
        <f t="shared" si="53"/>
        <v>0</v>
      </c>
      <c r="AJ33" s="39">
        <v>2.62</v>
      </c>
      <c r="AK33" s="39">
        <f t="shared" si="54"/>
        <v>1658.25</v>
      </c>
      <c r="AL33" s="39">
        <f t="shared" si="55"/>
        <v>0</v>
      </c>
      <c r="AM33" s="39">
        <v>0.68</v>
      </c>
      <c r="AN33" s="39">
        <f t="shared" si="28"/>
        <v>430.39</v>
      </c>
      <c r="AO33" s="39">
        <f t="shared" si="34"/>
        <v>0</v>
      </c>
      <c r="AP33" s="39"/>
      <c r="AQ33" s="39">
        <f t="shared" si="35"/>
        <v>0</v>
      </c>
      <c r="AR33" s="39">
        <f t="shared" si="36"/>
        <v>0</v>
      </c>
      <c r="AS33" s="136">
        <f t="shared" si="37"/>
        <v>6.98</v>
      </c>
      <c r="AT33" s="136">
        <f t="shared" ca="1" si="38"/>
        <v>4417.79</v>
      </c>
      <c r="AU33" s="137">
        <f t="shared" ca="1" si="39"/>
        <v>0</v>
      </c>
      <c r="AV33" s="137">
        <f t="shared" si="40"/>
        <v>3.42</v>
      </c>
      <c r="AW33" s="136">
        <f t="shared" ca="1" si="41"/>
        <v>2164.58</v>
      </c>
      <c r="AX33" s="138">
        <f t="shared" ca="1" si="42"/>
        <v>0</v>
      </c>
      <c r="AY33" s="41"/>
      <c r="AZ33" s="40">
        <f t="shared" si="13"/>
        <v>10.65</v>
      </c>
      <c r="BA33" s="111" t="str">
        <f t="shared" si="56"/>
        <v>MEDIDO</v>
      </c>
    </row>
    <row r="34" spans="1:58" ht="30" customHeight="1">
      <c r="A34" s="1" t="s">
        <v>30</v>
      </c>
      <c r="B34" s="1"/>
      <c r="C34" s="42" t="s">
        <v>246</v>
      </c>
      <c r="D34" s="48" t="s">
        <v>459</v>
      </c>
      <c r="E34" s="57" t="s">
        <v>71</v>
      </c>
      <c r="F34" s="35">
        <v>155.5</v>
      </c>
      <c r="G34" s="46">
        <v>0</v>
      </c>
      <c r="H34" s="47"/>
      <c r="I34" s="155">
        <v>10.65</v>
      </c>
      <c r="J34" s="35">
        <f t="shared" si="29"/>
        <v>166.15</v>
      </c>
      <c r="K34" s="44">
        <v>24.95</v>
      </c>
      <c r="L34" s="37">
        <f t="shared" si="30"/>
        <v>4145.45</v>
      </c>
      <c r="M34" s="37"/>
      <c r="N34" s="38">
        <f t="shared" si="31"/>
        <v>0</v>
      </c>
      <c r="O34" s="39"/>
      <c r="P34" s="39">
        <f t="shared" si="14"/>
        <v>0</v>
      </c>
      <c r="Q34" s="39">
        <f t="shared" si="15"/>
        <v>0</v>
      </c>
      <c r="R34" s="39"/>
      <c r="S34" s="39">
        <f t="shared" si="16"/>
        <v>0</v>
      </c>
      <c r="T34" s="39">
        <f t="shared" si="17"/>
        <v>0</v>
      </c>
      <c r="U34" s="39"/>
      <c r="V34" s="39">
        <f t="shared" si="44"/>
        <v>0</v>
      </c>
      <c r="W34" s="39">
        <f t="shared" si="45"/>
        <v>0</v>
      </c>
      <c r="X34" s="39"/>
      <c r="Y34" s="39">
        <f t="shared" si="46"/>
        <v>0</v>
      </c>
      <c r="Z34" s="39">
        <f t="shared" si="47"/>
        <v>0</v>
      </c>
      <c r="AA34" s="39">
        <v>77.25</v>
      </c>
      <c r="AB34" s="39">
        <f t="shared" si="48"/>
        <v>1927.39</v>
      </c>
      <c r="AC34" s="39">
        <f t="shared" si="49"/>
        <v>0</v>
      </c>
      <c r="AD34" s="39">
        <v>46.13</v>
      </c>
      <c r="AE34" s="39">
        <f t="shared" si="50"/>
        <v>1150.94</v>
      </c>
      <c r="AF34" s="39">
        <f t="shared" si="51"/>
        <v>0</v>
      </c>
      <c r="AG34" s="39">
        <v>31.13</v>
      </c>
      <c r="AH34" s="39">
        <f t="shared" si="52"/>
        <v>776.69</v>
      </c>
      <c r="AI34" s="39">
        <f t="shared" si="53"/>
        <v>0</v>
      </c>
      <c r="AJ34" s="39"/>
      <c r="AK34" s="39">
        <f t="shared" si="54"/>
        <v>0</v>
      </c>
      <c r="AL34" s="39">
        <f t="shared" si="55"/>
        <v>0</v>
      </c>
      <c r="AM34" s="39"/>
      <c r="AN34" s="39">
        <f t="shared" si="28"/>
        <v>0</v>
      </c>
      <c r="AO34" s="39">
        <f t="shared" si="34"/>
        <v>0</v>
      </c>
      <c r="AP34" s="39">
        <v>10.65</v>
      </c>
      <c r="AQ34" s="39">
        <f t="shared" si="35"/>
        <v>265.72000000000003</v>
      </c>
      <c r="AR34" s="39">
        <f t="shared" si="36"/>
        <v>0</v>
      </c>
      <c r="AS34" s="136">
        <f t="shared" si="37"/>
        <v>165.16</v>
      </c>
      <c r="AT34" s="136">
        <f t="shared" ca="1" si="38"/>
        <v>4120.74</v>
      </c>
      <c r="AU34" s="137">
        <f t="shared" ca="1" si="39"/>
        <v>0</v>
      </c>
      <c r="AV34" s="137">
        <f t="shared" si="40"/>
        <v>0.99</v>
      </c>
      <c r="AW34" s="136">
        <f t="shared" ca="1" si="41"/>
        <v>24.71</v>
      </c>
      <c r="AX34" s="138">
        <f t="shared" ca="1" si="42"/>
        <v>0</v>
      </c>
      <c r="AY34" s="101"/>
      <c r="AZ34" s="40">
        <f t="shared" si="13"/>
        <v>29.9</v>
      </c>
      <c r="BA34" s="111" t="str">
        <f t="shared" si="56"/>
        <v>MEDIDO</v>
      </c>
    </row>
    <row r="35" spans="1:58" ht="30" customHeight="1">
      <c r="A35" s="1" t="s">
        <v>30</v>
      </c>
      <c r="B35" s="1"/>
      <c r="C35" s="42" t="s">
        <v>247</v>
      </c>
      <c r="D35" s="48" t="s">
        <v>460</v>
      </c>
      <c r="E35" s="57" t="s">
        <v>71</v>
      </c>
      <c r="F35" s="35">
        <v>52.4</v>
      </c>
      <c r="G35" s="46">
        <v>0</v>
      </c>
      <c r="H35" s="47"/>
      <c r="I35" s="155">
        <v>29.9</v>
      </c>
      <c r="J35" s="35">
        <f t="shared" si="29"/>
        <v>82.3</v>
      </c>
      <c r="K35" s="44">
        <v>1.85</v>
      </c>
      <c r="L35" s="37">
        <f t="shared" si="30"/>
        <v>152.26</v>
      </c>
      <c r="M35" s="37"/>
      <c r="N35" s="38">
        <f t="shared" si="31"/>
        <v>0</v>
      </c>
      <c r="O35" s="39"/>
      <c r="P35" s="39">
        <f t="shared" si="14"/>
        <v>0</v>
      </c>
      <c r="Q35" s="39">
        <f t="shared" si="15"/>
        <v>0</v>
      </c>
      <c r="R35" s="39"/>
      <c r="S35" s="39">
        <f t="shared" si="16"/>
        <v>0</v>
      </c>
      <c r="T35" s="39">
        <f t="shared" si="17"/>
        <v>0</v>
      </c>
      <c r="U35" s="39"/>
      <c r="V35" s="39">
        <f t="shared" si="44"/>
        <v>0</v>
      </c>
      <c r="W35" s="39">
        <f t="shared" si="45"/>
        <v>0</v>
      </c>
      <c r="X35" s="39"/>
      <c r="Y35" s="39">
        <f t="shared" si="46"/>
        <v>0</v>
      </c>
      <c r="Z35" s="39">
        <f t="shared" si="47"/>
        <v>0</v>
      </c>
      <c r="AA35" s="39">
        <v>51.8</v>
      </c>
      <c r="AB35" s="39">
        <f t="shared" si="48"/>
        <v>95.83</v>
      </c>
      <c r="AC35" s="39">
        <f t="shared" si="49"/>
        <v>0</v>
      </c>
      <c r="AD35" s="39"/>
      <c r="AE35" s="39">
        <f t="shared" si="50"/>
        <v>0</v>
      </c>
      <c r="AF35" s="39">
        <f t="shared" si="51"/>
        <v>0</v>
      </c>
      <c r="AG35" s="39"/>
      <c r="AH35" s="39">
        <f t="shared" si="52"/>
        <v>0</v>
      </c>
      <c r="AI35" s="39">
        <f t="shared" si="53"/>
        <v>0</v>
      </c>
      <c r="AJ35" s="39"/>
      <c r="AK35" s="39">
        <f t="shared" si="54"/>
        <v>0</v>
      </c>
      <c r="AL35" s="39">
        <f t="shared" si="55"/>
        <v>0</v>
      </c>
      <c r="AM35" s="39"/>
      <c r="AN35" s="39">
        <f t="shared" si="28"/>
        <v>0</v>
      </c>
      <c r="AO35" s="39">
        <f t="shared" si="34"/>
        <v>0</v>
      </c>
      <c r="AP35" s="39">
        <v>29.9</v>
      </c>
      <c r="AQ35" s="39">
        <f t="shared" si="35"/>
        <v>55.32</v>
      </c>
      <c r="AR35" s="39">
        <f t="shared" si="36"/>
        <v>0</v>
      </c>
      <c r="AS35" s="136">
        <f t="shared" si="37"/>
        <v>81.7</v>
      </c>
      <c r="AT35" s="136">
        <f t="shared" ca="1" si="38"/>
        <v>151.15</v>
      </c>
      <c r="AU35" s="137">
        <f t="shared" ca="1" si="39"/>
        <v>0</v>
      </c>
      <c r="AV35" s="137">
        <f t="shared" si="40"/>
        <v>0.6</v>
      </c>
      <c r="AW35" s="136">
        <f t="shared" ca="1" si="41"/>
        <v>1.1100000000000001</v>
      </c>
      <c r="AX35" s="138">
        <f t="shared" ca="1" si="42"/>
        <v>0</v>
      </c>
      <c r="AY35" s="101"/>
      <c r="AZ35" s="40">
        <f t="shared" si="13"/>
        <v>0</v>
      </c>
      <c r="BA35" s="111" t="str">
        <f t="shared" si="56"/>
        <v>NÃO MEDIDO</v>
      </c>
    </row>
    <row r="36" spans="1:58" ht="30" customHeight="1">
      <c r="A36" s="1" t="s">
        <v>30</v>
      </c>
      <c r="B36" s="1"/>
      <c r="C36" s="42" t="s">
        <v>248</v>
      </c>
      <c r="D36" s="43" t="s">
        <v>461</v>
      </c>
      <c r="E36" s="57" t="s">
        <v>71</v>
      </c>
      <c r="F36" s="35">
        <v>23</v>
      </c>
      <c r="G36" s="46">
        <v>20.16</v>
      </c>
      <c r="H36" s="47"/>
      <c r="I36" s="155">
        <v>0</v>
      </c>
      <c r="J36" s="35">
        <f t="shared" si="29"/>
        <v>43.16</v>
      </c>
      <c r="K36" s="44">
        <v>12.85</v>
      </c>
      <c r="L36" s="37">
        <f t="shared" si="30"/>
        <v>554.61</v>
      </c>
      <c r="M36" s="37"/>
      <c r="N36" s="38">
        <f t="shared" si="31"/>
        <v>0</v>
      </c>
      <c r="O36" s="39"/>
      <c r="P36" s="39">
        <f t="shared" si="14"/>
        <v>0</v>
      </c>
      <c r="Q36" s="39">
        <f t="shared" si="15"/>
        <v>0</v>
      </c>
      <c r="R36" s="39"/>
      <c r="S36" s="39">
        <f t="shared" si="16"/>
        <v>0</v>
      </c>
      <c r="T36" s="39">
        <f t="shared" si="17"/>
        <v>0</v>
      </c>
      <c r="U36" s="39"/>
      <c r="V36" s="39">
        <f t="shared" si="44"/>
        <v>0</v>
      </c>
      <c r="W36" s="39">
        <f t="shared" si="45"/>
        <v>0</v>
      </c>
      <c r="X36" s="39"/>
      <c r="Y36" s="39">
        <f t="shared" si="46"/>
        <v>0</v>
      </c>
      <c r="Z36" s="39">
        <f t="shared" si="47"/>
        <v>0</v>
      </c>
      <c r="AA36" s="39"/>
      <c r="AB36" s="39">
        <f t="shared" si="48"/>
        <v>0</v>
      </c>
      <c r="AC36" s="39">
        <f t="shared" si="49"/>
        <v>0</v>
      </c>
      <c r="AD36" s="39"/>
      <c r="AE36" s="39">
        <f t="shared" si="50"/>
        <v>0</v>
      </c>
      <c r="AF36" s="39">
        <f t="shared" si="51"/>
        <v>0</v>
      </c>
      <c r="AG36" s="39">
        <v>14.14</v>
      </c>
      <c r="AH36" s="39">
        <f t="shared" si="52"/>
        <v>181.7</v>
      </c>
      <c r="AI36" s="39">
        <f t="shared" si="53"/>
        <v>0</v>
      </c>
      <c r="AJ36" s="39">
        <v>14.69</v>
      </c>
      <c r="AK36" s="39">
        <f t="shared" si="54"/>
        <v>188.77</v>
      </c>
      <c r="AL36" s="39">
        <f t="shared" si="55"/>
        <v>0</v>
      </c>
      <c r="AM36" s="39"/>
      <c r="AN36" s="39">
        <f t="shared" si="28"/>
        <v>0</v>
      </c>
      <c r="AO36" s="39">
        <f t="shared" si="34"/>
        <v>0</v>
      </c>
      <c r="AP36" s="39"/>
      <c r="AQ36" s="39">
        <f t="shared" si="35"/>
        <v>0</v>
      </c>
      <c r="AR36" s="39">
        <f t="shared" si="36"/>
        <v>0</v>
      </c>
      <c r="AS36" s="136">
        <f t="shared" si="37"/>
        <v>28.83</v>
      </c>
      <c r="AT36" s="136">
        <f t="shared" ca="1" si="38"/>
        <v>370.47</v>
      </c>
      <c r="AU36" s="137">
        <f t="shared" ca="1" si="39"/>
        <v>0</v>
      </c>
      <c r="AV36" s="137">
        <f t="shared" si="40"/>
        <v>14.33</v>
      </c>
      <c r="AW36" s="136">
        <f t="shared" ca="1" si="41"/>
        <v>184.14</v>
      </c>
      <c r="AX36" s="138">
        <f t="shared" ca="1" si="42"/>
        <v>0</v>
      </c>
      <c r="AY36" s="101"/>
      <c r="AZ36" s="40">
        <f t="shared" si="13"/>
        <v>0</v>
      </c>
      <c r="BA36" s="111" t="str">
        <f t="shared" si="56"/>
        <v>NÃO MEDIDO</v>
      </c>
    </row>
    <row r="37" spans="1:58" ht="30" customHeight="1">
      <c r="A37" s="1" t="s">
        <v>30</v>
      </c>
      <c r="B37" s="1"/>
      <c r="C37" s="45" t="s">
        <v>249</v>
      </c>
      <c r="D37" s="48" t="s">
        <v>462</v>
      </c>
      <c r="E37" s="57" t="s">
        <v>71</v>
      </c>
      <c r="F37" s="35">
        <v>7.5</v>
      </c>
      <c r="G37" s="46">
        <v>0</v>
      </c>
      <c r="H37" s="47"/>
      <c r="I37" s="155">
        <v>0</v>
      </c>
      <c r="J37" s="35">
        <f t="shared" si="29"/>
        <v>7.5</v>
      </c>
      <c r="K37" s="44">
        <v>9.18</v>
      </c>
      <c r="L37" s="37">
        <f t="shared" si="30"/>
        <v>68.849999999999994</v>
      </c>
      <c r="M37" s="37"/>
      <c r="N37" s="38">
        <f t="shared" si="31"/>
        <v>0</v>
      </c>
      <c r="O37" s="39">
        <v>6.3</v>
      </c>
      <c r="P37" s="39">
        <f t="shared" si="14"/>
        <v>57.83</v>
      </c>
      <c r="Q37" s="39">
        <f t="shared" si="15"/>
        <v>0</v>
      </c>
      <c r="R37" s="39"/>
      <c r="S37" s="39">
        <f t="shared" si="16"/>
        <v>0</v>
      </c>
      <c r="T37" s="39">
        <f t="shared" si="17"/>
        <v>0</v>
      </c>
      <c r="U37" s="39"/>
      <c r="V37" s="39">
        <f t="shared" si="44"/>
        <v>0</v>
      </c>
      <c r="W37" s="39">
        <f t="shared" si="45"/>
        <v>0</v>
      </c>
      <c r="X37" s="39"/>
      <c r="Y37" s="39">
        <f t="shared" si="46"/>
        <v>0</v>
      </c>
      <c r="Z37" s="39">
        <f t="shared" si="47"/>
        <v>0</v>
      </c>
      <c r="AA37" s="39"/>
      <c r="AB37" s="39">
        <f t="shared" si="48"/>
        <v>0</v>
      </c>
      <c r="AC37" s="39">
        <f t="shared" si="49"/>
        <v>0</v>
      </c>
      <c r="AD37" s="39"/>
      <c r="AE37" s="39">
        <f t="shared" si="50"/>
        <v>0</v>
      </c>
      <c r="AF37" s="39">
        <f t="shared" si="51"/>
        <v>0</v>
      </c>
      <c r="AG37" s="39"/>
      <c r="AH37" s="39">
        <f t="shared" si="52"/>
        <v>0</v>
      </c>
      <c r="AI37" s="39">
        <f t="shared" si="53"/>
        <v>0</v>
      </c>
      <c r="AJ37" s="39"/>
      <c r="AK37" s="39">
        <f t="shared" si="54"/>
        <v>0</v>
      </c>
      <c r="AL37" s="39">
        <f t="shared" si="55"/>
        <v>0</v>
      </c>
      <c r="AM37" s="39">
        <v>0.7</v>
      </c>
      <c r="AN37" s="39">
        <f t="shared" si="28"/>
        <v>6.43</v>
      </c>
      <c r="AO37" s="39">
        <f t="shared" si="34"/>
        <v>0</v>
      </c>
      <c r="AP37" s="39"/>
      <c r="AQ37" s="39">
        <f t="shared" si="35"/>
        <v>0</v>
      </c>
      <c r="AR37" s="39">
        <f t="shared" si="36"/>
        <v>0</v>
      </c>
      <c r="AS37" s="136">
        <f t="shared" si="37"/>
        <v>7</v>
      </c>
      <c r="AT37" s="136">
        <f t="shared" ca="1" si="38"/>
        <v>64.260000000000005</v>
      </c>
      <c r="AU37" s="137">
        <f t="shared" ca="1" si="39"/>
        <v>0</v>
      </c>
      <c r="AV37" s="137">
        <f t="shared" si="40"/>
        <v>0.5</v>
      </c>
      <c r="AW37" s="136">
        <f t="shared" ca="1" si="41"/>
        <v>4.59</v>
      </c>
      <c r="AX37" s="138">
        <f t="shared" ca="1" si="42"/>
        <v>0</v>
      </c>
      <c r="AY37" s="101"/>
      <c r="AZ37" s="40">
        <f t="shared" si="13"/>
        <v>0</v>
      </c>
      <c r="BA37" s="111" t="str">
        <f t="shared" si="56"/>
        <v>NÃO MEDIDO</v>
      </c>
    </row>
    <row r="38" spans="1:58" ht="30" customHeight="1">
      <c r="A38" s="1" t="s">
        <v>30</v>
      </c>
      <c r="B38" s="1"/>
      <c r="C38" s="42" t="s">
        <v>250</v>
      </c>
      <c r="D38" s="43" t="s">
        <v>463</v>
      </c>
      <c r="E38" s="57" t="s">
        <v>71</v>
      </c>
      <c r="F38" s="35">
        <v>1.7</v>
      </c>
      <c r="G38" s="46">
        <v>0</v>
      </c>
      <c r="H38" s="47"/>
      <c r="I38" s="155">
        <v>0</v>
      </c>
      <c r="J38" s="35">
        <f t="shared" si="29"/>
        <v>1.7</v>
      </c>
      <c r="K38" s="44">
        <v>14.69</v>
      </c>
      <c r="L38" s="37">
        <f t="shared" si="30"/>
        <v>24.97</v>
      </c>
      <c r="M38" s="37"/>
      <c r="N38" s="38">
        <f t="shared" si="31"/>
        <v>0</v>
      </c>
      <c r="O38" s="39"/>
      <c r="P38" s="39">
        <f t="shared" si="14"/>
        <v>0</v>
      </c>
      <c r="Q38" s="39">
        <f t="shared" si="15"/>
        <v>0</v>
      </c>
      <c r="R38" s="39"/>
      <c r="S38" s="39">
        <f t="shared" si="16"/>
        <v>0</v>
      </c>
      <c r="T38" s="39">
        <f t="shared" si="17"/>
        <v>0</v>
      </c>
      <c r="U38" s="39"/>
      <c r="V38" s="39">
        <f t="shared" si="44"/>
        <v>0</v>
      </c>
      <c r="W38" s="39">
        <f t="shared" si="45"/>
        <v>0</v>
      </c>
      <c r="X38" s="39"/>
      <c r="Y38" s="39">
        <f t="shared" si="46"/>
        <v>0</v>
      </c>
      <c r="Z38" s="39">
        <f t="shared" si="47"/>
        <v>0</v>
      </c>
      <c r="AA38" s="39">
        <v>1.39</v>
      </c>
      <c r="AB38" s="39">
        <f t="shared" si="48"/>
        <v>20.420000000000002</v>
      </c>
      <c r="AC38" s="39">
        <f t="shared" si="49"/>
        <v>0</v>
      </c>
      <c r="AD38" s="39"/>
      <c r="AE38" s="39">
        <f t="shared" si="50"/>
        <v>0</v>
      </c>
      <c r="AF38" s="39">
        <f t="shared" si="51"/>
        <v>0</v>
      </c>
      <c r="AG38" s="39"/>
      <c r="AH38" s="39">
        <f t="shared" si="52"/>
        <v>0</v>
      </c>
      <c r="AI38" s="39">
        <f t="shared" si="53"/>
        <v>0</v>
      </c>
      <c r="AJ38" s="39"/>
      <c r="AK38" s="39">
        <f t="shared" si="54"/>
        <v>0</v>
      </c>
      <c r="AL38" s="39">
        <f t="shared" si="55"/>
        <v>0</v>
      </c>
      <c r="AM38" s="39"/>
      <c r="AN38" s="39">
        <f t="shared" si="28"/>
        <v>0</v>
      </c>
      <c r="AO38" s="39">
        <f t="shared" si="34"/>
        <v>0</v>
      </c>
      <c r="AP38" s="39"/>
      <c r="AQ38" s="39">
        <f t="shared" si="35"/>
        <v>0</v>
      </c>
      <c r="AR38" s="39">
        <f t="shared" si="36"/>
        <v>0</v>
      </c>
      <c r="AS38" s="136">
        <f t="shared" si="37"/>
        <v>1.39</v>
      </c>
      <c r="AT38" s="136">
        <f t="shared" ca="1" si="38"/>
        <v>20.420000000000002</v>
      </c>
      <c r="AU38" s="137">
        <f t="shared" ca="1" si="39"/>
        <v>0</v>
      </c>
      <c r="AV38" s="137">
        <f t="shared" si="40"/>
        <v>0.31</v>
      </c>
      <c r="AW38" s="136">
        <f t="shared" ca="1" si="41"/>
        <v>4.55</v>
      </c>
      <c r="AX38" s="138">
        <f t="shared" ca="1" si="42"/>
        <v>0</v>
      </c>
      <c r="AY38" s="101"/>
      <c r="AZ38" s="40">
        <f t="shared" si="13"/>
        <v>0</v>
      </c>
      <c r="BA38" s="111" t="str">
        <f t="shared" si="56"/>
        <v>NÃO MEDIDO</v>
      </c>
    </row>
    <row r="39" spans="1:58" ht="30" customHeight="1">
      <c r="A39" s="1" t="s">
        <v>30</v>
      </c>
      <c r="B39" s="1"/>
      <c r="C39" s="45" t="s">
        <v>132</v>
      </c>
      <c r="D39" s="48" t="s">
        <v>464</v>
      </c>
      <c r="E39" s="57" t="s">
        <v>72</v>
      </c>
      <c r="F39" s="35">
        <v>2</v>
      </c>
      <c r="G39" s="46">
        <v>0</v>
      </c>
      <c r="H39" s="47"/>
      <c r="I39" s="155">
        <v>0</v>
      </c>
      <c r="J39" s="35">
        <f t="shared" si="29"/>
        <v>2</v>
      </c>
      <c r="K39" s="44">
        <v>1.7</v>
      </c>
      <c r="L39" s="37">
        <f t="shared" si="30"/>
        <v>3.4</v>
      </c>
      <c r="M39" s="37"/>
      <c r="N39" s="38">
        <f t="shared" si="31"/>
        <v>0</v>
      </c>
      <c r="O39" s="39"/>
      <c r="P39" s="39">
        <f t="shared" si="14"/>
        <v>0</v>
      </c>
      <c r="Q39" s="39">
        <f t="shared" si="15"/>
        <v>0</v>
      </c>
      <c r="R39" s="39"/>
      <c r="S39" s="39">
        <f t="shared" si="16"/>
        <v>0</v>
      </c>
      <c r="T39" s="39">
        <f t="shared" si="17"/>
        <v>0</v>
      </c>
      <c r="U39" s="39"/>
      <c r="V39" s="39">
        <f t="shared" si="44"/>
        <v>0</v>
      </c>
      <c r="W39" s="39">
        <f t="shared" si="45"/>
        <v>0</v>
      </c>
      <c r="X39" s="39"/>
      <c r="Y39" s="39">
        <f t="shared" si="46"/>
        <v>0</v>
      </c>
      <c r="Z39" s="39">
        <f t="shared" si="47"/>
        <v>0</v>
      </c>
      <c r="AA39" s="39">
        <v>2</v>
      </c>
      <c r="AB39" s="39">
        <f t="shared" si="48"/>
        <v>3.4</v>
      </c>
      <c r="AC39" s="39">
        <f t="shared" si="49"/>
        <v>0</v>
      </c>
      <c r="AD39" s="39"/>
      <c r="AE39" s="39">
        <f t="shared" si="50"/>
        <v>0</v>
      </c>
      <c r="AF39" s="39">
        <f t="shared" si="51"/>
        <v>0</v>
      </c>
      <c r="AG39" s="39"/>
      <c r="AH39" s="39">
        <f t="shared" si="52"/>
        <v>0</v>
      </c>
      <c r="AI39" s="39">
        <f t="shared" si="53"/>
        <v>0</v>
      </c>
      <c r="AJ39" s="39"/>
      <c r="AK39" s="39">
        <f t="shared" si="54"/>
        <v>0</v>
      </c>
      <c r="AL39" s="39">
        <f t="shared" si="55"/>
        <v>0</v>
      </c>
      <c r="AM39" s="39"/>
      <c r="AN39" s="39">
        <f t="shared" si="28"/>
        <v>0</v>
      </c>
      <c r="AO39" s="39">
        <f t="shared" si="34"/>
        <v>0</v>
      </c>
      <c r="AP39" s="39"/>
      <c r="AQ39" s="39">
        <f t="shared" si="35"/>
        <v>0</v>
      </c>
      <c r="AR39" s="39">
        <f t="shared" si="36"/>
        <v>0</v>
      </c>
      <c r="AS39" s="136">
        <f t="shared" si="37"/>
        <v>2</v>
      </c>
      <c r="AT39" s="136">
        <f t="shared" ca="1" si="38"/>
        <v>3.4</v>
      </c>
      <c r="AU39" s="137">
        <f t="shared" ca="1" si="39"/>
        <v>0</v>
      </c>
      <c r="AV39" s="137">
        <f t="shared" si="40"/>
        <v>0</v>
      </c>
      <c r="AW39" s="136">
        <f t="shared" ca="1" si="41"/>
        <v>0</v>
      </c>
      <c r="AX39" s="138">
        <f t="shared" ca="1" si="42"/>
        <v>0</v>
      </c>
      <c r="AY39" s="101"/>
      <c r="AZ39" s="40">
        <f t="shared" si="13"/>
        <v>0</v>
      </c>
      <c r="BA39" s="111" t="str">
        <f t="shared" si="56"/>
        <v>NÃO MEDIDO</v>
      </c>
      <c r="BF39" s="52"/>
    </row>
    <row r="40" spans="1:58" ht="30" customHeight="1">
      <c r="A40" s="1" t="s">
        <v>30</v>
      </c>
      <c r="B40" s="1"/>
      <c r="C40" s="45" t="s">
        <v>61</v>
      </c>
      <c r="D40" s="48" t="s">
        <v>465</v>
      </c>
      <c r="E40" s="57" t="s">
        <v>75</v>
      </c>
      <c r="F40" s="35">
        <v>9</v>
      </c>
      <c r="G40" s="46">
        <v>0</v>
      </c>
      <c r="H40" s="47"/>
      <c r="I40" s="155">
        <v>-9</v>
      </c>
      <c r="J40" s="35">
        <f t="shared" si="29"/>
        <v>0</v>
      </c>
      <c r="K40" s="44">
        <v>2.35</v>
      </c>
      <c r="L40" s="37">
        <f t="shared" si="30"/>
        <v>0</v>
      </c>
      <c r="M40" s="37"/>
      <c r="N40" s="38">
        <f t="shared" si="31"/>
        <v>0</v>
      </c>
      <c r="O40" s="39"/>
      <c r="P40" s="39">
        <f t="shared" si="14"/>
        <v>0</v>
      </c>
      <c r="Q40" s="39">
        <f t="shared" si="15"/>
        <v>0</v>
      </c>
      <c r="R40" s="39"/>
      <c r="S40" s="39">
        <f t="shared" si="16"/>
        <v>0</v>
      </c>
      <c r="T40" s="39">
        <f t="shared" si="17"/>
        <v>0</v>
      </c>
      <c r="U40" s="39"/>
      <c r="V40" s="39">
        <f t="shared" si="44"/>
        <v>0</v>
      </c>
      <c r="W40" s="39">
        <f t="shared" si="45"/>
        <v>0</v>
      </c>
      <c r="X40" s="39"/>
      <c r="Y40" s="39">
        <f t="shared" si="46"/>
        <v>0</v>
      </c>
      <c r="Z40" s="39">
        <f t="shared" si="47"/>
        <v>0</v>
      </c>
      <c r="AA40" s="39"/>
      <c r="AB40" s="39">
        <f t="shared" si="48"/>
        <v>0</v>
      </c>
      <c r="AC40" s="39">
        <f t="shared" si="49"/>
        <v>0</v>
      </c>
      <c r="AD40" s="39"/>
      <c r="AE40" s="39">
        <f t="shared" si="50"/>
        <v>0</v>
      </c>
      <c r="AF40" s="39">
        <f t="shared" si="51"/>
        <v>0</v>
      </c>
      <c r="AG40" s="39"/>
      <c r="AH40" s="39">
        <f t="shared" si="52"/>
        <v>0</v>
      </c>
      <c r="AI40" s="39">
        <f t="shared" si="53"/>
        <v>0</v>
      </c>
      <c r="AJ40" s="39"/>
      <c r="AK40" s="39">
        <f t="shared" si="54"/>
        <v>0</v>
      </c>
      <c r="AL40" s="39">
        <f t="shared" si="55"/>
        <v>0</v>
      </c>
      <c r="AM40" s="39"/>
      <c r="AN40" s="39">
        <f t="shared" si="28"/>
        <v>0</v>
      </c>
      <c r="AO40" s="39">
        <f t="shared" si="34"/>
        <v>0</v>
      </c>
      <c r="AP40" s="39"/>
      <c r="AQ40" s="39">
        <f t="shared" si="35"/>
        <v>0</v>
      </c>
      <c r="AR40" s="39">
        <f t="shared" si="36"/>
        <v>0</v>
      </c>
      <c r="AS40" s="136">
        <f t="shared" si="37"/>
        <v>0</v>
      </c>
      <c r="AT40" s="136">
        <f t="shared" ca="1" si="38"/>
        <v>0</v>
      </c>
      <c r="AU40" s="137">
        <f t="shared" ca="1" si="39"/>
        <v>0</v>
      </c>
      <c r="AV40" s="137">
        <f t="shared" si="40"/>
        <v>0</v>
      </c>
      <c r="AW40" s="136">
        <f t="shared" ca="1" si="41"/>
        <v>0</v>
      </c>
      <c r="AX40" s="138">
        <f t="shared" ca="1" si="42"/>
        <v>0</v>
      </c>
      <c r="AY40" s="101"/>
      <c r="AZ40" s="40">
        <f t="shared" si="13"/>
        <v>0</v>
      </c>
      <c r="BA40" s="111" t="str">
        <f t="shared" si="56"/>
        <v>NÃO MEDIDO</v>
      </c>
    </row>
    <row r="41" spans="1:58" ht="30" customHeight="1">
      <c r="A41" s="1" t="s">
        <v>30</v>
      </c>
      <c r="B41" s="1"/>
      <c r="C41" s="42" t="s">
        <v>133</v>
      </c>
      <c r="D41" s="48" t="s">
        <v>466</v>
      </c>
      <c r="E41" s="57" t="s">
        <v>75</v>
      </c>
      <c r="F41" s="35">
        <v>70</v>
      </c>
      <c r="G41" s="46">
        <v>0</v>
      </c>
      <c r="H41" s="47"/>
      <c r="I41" s="155">
        <v>0</v>
      </c>
      <c r="J41" s="35">
        <f t="shared" si="29"/>
        <v>70</v>
      </c>
      <c r="K41" s="44">
        <v>0.98</v>
      </c>
      <c r="L41" s="37">
        <f t="shared" si="30"/>
        <v>68.599999999999994</v>
      </c>
      <c r="M41" s="37"/>
      <c r="N41" s="38">
        <f t="shared" si="31"/>
        <v>0</v>
      </c>
      <c r="O41" s="39"/>
      <c r="P41" s="39">
        <f t="shared" si="14"/>
        <v>0</v>
      </c>
      <c r="Q41" s="39">
        <f t="shared" si="15"/>
        <v>0</v>
      </c>
      <c r="R41" s="39"/>
      <c r="S41" s="39">
        <f t="shared" si="16"/>
        <v>0</v>
      </c>
      <c r="T41" s="39">
        <f t="shared" si="17"/>
        <v>0</v>
      </c>
      <c r="U41" s="39"/>
      <c r="V41" s="39">
        <f t="shared" si="44"/>
        <v>0</v>
      </c>
      <c r="W41" s="39">
        <f t="shared" si="45"/>
        <v>0</v>
      </c>
      <c r="X41" s="39"/>
      <c r="Y41" s="39">
        <f t="shared" si="46"/>
        <v>0</v>
      </c>
      <c r="Z41" s="39">
        <f t="shared" si="47"/>
        <v>0</v>
      </c>
      <c r="AA41" s="39"/>
      <c r="AB41" s="39">
        <f t="shared" si="48"/>
        <v>0</v>
      </c>
      <c r="AC41" s="39">
        <f t="shared" si="49"/>
        <v>0</v>
      </c>
      <c r="AD41" s="39"/>
      <c r="AE41" s="39">
        <f t="shared" si="50"/>
        <v>0</v>
      </c>
      <c r="AF41" s="39">
        <f t="shared" si="51"/>
        <v>0</v>
      </c>
      <c r="AG41" s="39">
        <v>70</v>
      </c>
      <c r="AH41" s="39">
        <f t="shared" si="52"/>
        <v>68.599999999999994</v>
      </c>
      <c r="AI41" s="39">
        <f t="shared" si="53"/>
        <v>0</v>
      </c>
      <c r="AJ41" s="39"/>
      <c r="AK41" s="39">
        <f t="shared" si="54"/>
        <v>0</v>
      </c>
      <c r="AL41" s="39">
        <f t="shared" si="55"/>
        <v>0</v>
      </c>
      <c r="AM41" s="39"/>
      <c r="AN41" s="39">
        <f t="shared" si="28"/>
        <v>0</v>
      </c>
      <c r="AO41" s="39">
        <f t="shared" si="34"/>
        <v>0</v>
      </c>
      <c r="AP41" s="39"/>
      <c r="AQ41" s="39">
        <f t="shared" si="35"/>
        <v>0</v>
      </c>
      <c r="AR41" s="39">
        <f t="shared" si="36"/>
        <v>0</v>
      </c>
      <c r="AS41" s="136">
        <f t="shared" si="37"/>
        <v>70</v>
      </c>
      <c r="AT41" s="136">
        <f t="shared" ca="1" si="38"/>
        <v>68.599999999999994</v>
      </c>
      <c r="AU41" s="137">
        <f t="shared" ca="1" si="39"/>
        <v>0</v>
      </c>
      <c r="AV41" s="137">
        <f t="shared" si="40"/>
        <v>0</v>
      </c>
      <c r="AW41" s="136">
        <f t="shared" ca="1" si="41"/>
        <v>0</v>
      </c>
      <c r="AX41" s="138">
        <f t="shared" ca="1" si="42"/>
        <v>0</v>
      </c>
      <c r="AY41" s="101"/>
      <c r="AZ41" s="40">
        <f t="shared" si="13"/>
        <v>0</v>
      </c>
      <c r="BA41" s="111" t="str">
        <f t="shared" si="56"/>
        <v>NÃO MEDIDO</v>
      </c>
    </row>
    <row r="42" spans="1:58" ht="30" customHeight="1">
      <c r="A42" s="1" t="s">
        <v>30</v>
      </c>
      <c r="B42" s="1"/>
      <c r="C42" s="42" t="s">
        <v>134</v>
      </c>
      <c r="D42" s="48" t="s">
        <v>467</v>
      </c>
      <c r="E42" s="57" t="s">
        <v>75</v>
      </c>
      <c r="F42" s="35">
        <v>110</v>
      </c>
      <c r="G42" s="46">
        <v>0</v>
      </c>
      <c r="H42" s="47"/>
      <c r="I42" s="155">
        <v>-33.08</v>
      </c>
      <c r="J42" s="35">
        <f t="shared" si="29"/>
        <v>76.92</v>
      </c>
      <c r="K42" s="44">
        <v>1.37</v>
      </c>
      <c r="L42" s="37">
        <f t="shared" si="30"/>
        <v>105.38</v>
      </c>
      <c r="M42" s="37"/>
      <c r="N42" s="38">
        <f t="shared" si="31"/>
        <v>0</v>
      </c>
      <c r="O42" s="39"/>
      <c r="P42" s="39">
        <f t="shared" si="14"/>
        <v>0</v>
      </c>
      <c r="Q42" s="39">
        <f t="shared" si="15"/>
        <v>0</v>
      </c>
      <c r="R42" s="39"/>
      <c r="S42" s="39">
        <f t="shared" si="16"/>
        <v>0</v>
      </c>
      <c r="T42" s="39">
        <f t="shared" si="17"/>
        <v>0</v>
      </c>
      <c r="U42" s="39"/>
      <c r="V42" s="39">
        <f t="shared" si="44"/>
        <v>0</v>
      </c>
      <c r="W42" s="39">
        <f t="shared" si="45"/>
        <v>0</v>
      </c>
      <c r="X42" s="39"/>
      <c r="Y42" s="39">
        <f t="shared" si="46"/>
        <v>0</v>
      </c>
      <c r="Z42" s="39">
        <f t="shared" si="47"/>
        <v>0</v>
      </c>
      <c r="AA42" s="39"/>
      <c r="AB42" s="39">
        <f t="shared" si="48"/>
        <v>0</v>
      </c>
      <c r="AC42" s="39">
        <f t="shared" si="49"/>
        <v>0</v>
      </c>
      <c r="AD42" s="39"/>
      <c r="AE42" s="39">
        <f t="shared" si="50"/>
        <v>0</v>
      </c>
      <c r="AF42" s="39">
        <f t="shared" si="51"/>
        <v>0</v>
      </c>
      <c r="AG42" s="39">
        <v>76.92</v>
      </c>
      <c r="AH42" s="39">
        <f t="shared" si="52"/>
        <v>105.38</v>
      </c>
      <c r="AI42" s="39">
        <f t="shared" si="53"/>
        <v>0</v>
      </c>
      <c r="AJ42" s="39"/>
      <c r="AK42" s="39">
        <f t="shared" si="54"/>
        <v>0</v>
      </c>
      <c r="AL42" s="39">
        <f t="shared" si="55"/>
        <v>0</v>
      </c>
      <c r="AM42" s="39"/>
      <c r="AN42" s="39">
        <f t="shared" si="28"/>
        <v>0</v>
      </c>
      <c r="AO42" s="39">
        <f t="shared" si="34"/>
        <v>0</v>
      </c>
      <c r="AP42" s="39"/>
      <c r="AQ42" s="39">
        <f t="shared" si="35"/>
        <v>0</v>
      </c>
      <c r="AR42" s="39">
        <f t="shared" si="36"/>
        <v>0</v>
      </c>
      <c r="AS42" s="136">
        <f t="shared" si="37"/>
        <v>76.92</v>
      </c>
      <c r="AT42" s="136">
        <f t="shared" ca="1" si="38"/>
        <v>105.38</v>
      </c>
      <c r="AU42" s="137">
        <f t="shared" ca="1" si="39"/>
        <v>0</v>
      </c>
      <c r="AV42" s="137">
        <f t="shared" si="40"/>
        <v>0</v>
      </c>
      <c r="AW42" s="136">
        <f t="shared" ca="1" si="41"/>
        <v>0</v>
      </c>
      <c r="AX42" s="138">
        <f t="shared" ca="1" si="42"/>
        <v>0</v>
      </c>
      <c r="AY42" s="101"/>
      <c r="AZ42" s="40">
        <f t="shared" si="13"/>
        <v>0</v>
      </c>
      <c r="BA42" s="111" t="str">
        <f t="shared" si="56"/>
        <v>NÃO MEDIDO</v>
      </c>
    </row>
    <row r="43" spans="1:58" ht="30" customHeight="1">
      <c r="A43" s="1" t="s">
        <v>30</v>
      </c>
      <c r="B43" s="1"/>
      <c r="C43" s="42" t="s">
        <v>135</v>
      </c>
      <c r="D43" s="48" t="s">
        <v>468</v>
      </c>
      <c r="E43" s="57" t="s">
        <v>75</v>
      </c>
      <c r="F43" s="35">
        <v>8</v>
      </c>
      <c r="G43" s="46">
        <v>0</v>
      </c>
      <c r="H43" s="47"/>
      <c r="I43" s="155">
        <v>-8</v>
      </c>
      <c r="J43" s="35">
        <f t="shared" si="29"/>
        <v>0</v>
      </c>
      <c r="K43" s="44">
        <v>1.96</v>
      </c>
      <c r="L43" s="37">
        <f t="shared" si="30"/>
        <v>0</v>
      </c>
      <c r="M43" s="37"/>
      <c r="N43" s="38">
        <f t="shared" si="31"/>
        <v>0</v>
      </c>
      <c r="O43" s="39"/>
      <c r="P43" s="39">
        <f t="shared" si="14"/>
        <v>0</v>
      </c>
      <c r="Q43" s="39">
        <f t="shared" si="15"/>
        <v>0</v>
      </c>
      <c r="R43" s="39"/>
      <c r="S43" s="39">
        <f t="shared" si="16"/>
        <v>0</v>
      </c>
      <c r="T43" s="39">
        <f t="shared" si="17"/>
        <v>0</v>
      </c>
      <c r="U43" s="39"/>
      <c r="V43" s="39">
        <f t="shared" si="44"/>
        <v>0</v>
      </c>
      <c r="W43" s="39">
        <f t="shared" si="45"/>
        <v>0</v>
      </c>
      <c r="X43" s="39"/>
      <c r="Y43" s="39">
        <f t="shared" si="46"/>
        <v>0</v>
      </c>
      <c r="Z43" s="39">
        <f t="shared" si="47"/>
        <v>0</v>
      </c>
      <c r="AA43" s="39"/>
      <c r="AB43" s="39">
        <f t="shared" si="48"/>
        <v>0</v>
      </c>
      <c r="AC43" s="39">
        <f t="shared" si="49"/>
        <v>0</v>
      </c>
      <c r="AD43" s="39"/>
      <c r="AE43" s="39">
        <f t="shared" si="50"/>
        <v>0</v>
      </c>
      <c r="AF43" s="39">
        <f t="shared" si="51"/>
        <v>0</v>
      </c>
      <c r="AG43" s="39"/>
      <c r="AH43" s="39">
        <f t="shared" si="52"/>
        <v>0</v>
      </c>
      <c r="AI43" s="39">
        <f t="shared" si="53"/>
        <v>0</v>
      </c>
      <c r="AJ43" s="39"/>
      <c r="AK43" s="39">
        <f t="shared" si="54"/>
        <v>0</v>
      </c>
      <c r="AL43" s="39">
        <f t="shared" si="55"/>
        <v>0</v>
      </c>
      <c r="AM43" s="39"/>
      <c r="AN43" s="39">
        <f t="shared" si="28"/>
        <v>0</v>
      </c>
      <c r="AO43" s="39">
        <f t="shared" si="34"/>
        <v>0</v>
      </c>
      <c r="AP43" s="39"/>
      <c r="AQ43" s="39">
        <f t="shared" si="35"/>
        <v>0</v>
      </c>
      <c r="AR43" s="39">
        <f t="shared" si="36"/>
        <v>0</v>
      </c>
      <c r="AS43" s="136">
        <f t="shared" si="37"/>
        <v>0</v>
      </c>
      <c r="AT43" s="136">
        <f t="shared" ca="1" si="38"/>
        <v>0</v>
      </c>
      <c r="AU43" s="137">
        <f t="shared" ca="1" si="39"/>
        <v>0</v>
      </c>
      <c r="AV43" s="137">
        <f t="shared" si="40"/>
        <v>0</v>
      </c>
      <c r="AW43" s="136">
        <f t="shared" ca="1" si="41"/>
        <v>0</v>
      </c>
      <c r="AX43" s="138">
        <f t="shared" ca="1" si="42"/>
        <v>0</v>
      </c>
      <c r="AY43" s="101"/>
      <c r="AZ43" s="40">
        <f t="shared" si="13"/>
        <v>0</v>
      </c>
      <c r="BA43" s="111" t="str">
        <f t="shared" si="56"/>
        <v>NÃO MEDIDO</v>
      </c>
    </row>
    <row r="44" spans="1:58" ht="30" customHeight="1">
      <c r="A44" s="1" t="s">
        <v>30</v>
      </c>
      <c r="B44" s="1"/>
      <c r="C44" s="42" t="s">
        <v>136</v>
      </c>
      <c r="D44" s="48" t="s">
        <v>469</v>
      </c>
      <c r="E44" s="57" t="s">
        <v>75</v>
      </c>
      <c r="F44" s="35">
        <v>24</v>
      </c>
      <c r="G44" s="46">
        <v>0</v>
      </c>
      <c r="H44" s="47"/>
      <c r="I44" s="155">
        <v>0</v>
      </c>
      <c r="J44" s="35">
        <f t="shared" si="29"/>
        <v>24</v>
      </c>
      <c r="K44" s="44">
        <v>2.42</v>
      </c>
      <c r="L44" s="37">
        <f t="shared" si="30"/>
        <v>58.08</v>
      </c>
      <c r="M44" s="37"/>
      <c r="N44" s="38">
        <f t="shared" si="31"/>
        <v>0</v>
      </c>
      <c r="O44" s="39"/>
      <c r="P44" s="39">
        <f t="shared" si="14"/>
        <v>0</v>
      </c>
      <c r="Q44" s="39">
        <f t="shared" si="15"/>
        <v>0</v>
      </c>
      <c r="R44" s="39"/>
      <c r="S44" s="39">
        <f t="shared" si="16"/>
        <v>0</v>
      </c>
      <c r="T44" s="39">
        <f t="shared" si="17"/>
        <v>0</v>
      </c>
      <c r="U44" s="39"/>
      <c r="V44" s="39">
        <f t="shared" si="44"/>
        <v>0</v>
      </c>
      <c r="W44" s="39">
        <f t="shared" si="45"/>
        <v>0</v>
      </c>
      <c r="X44" s="39"/>
      <c r="Y44" s="39">
        <f t="shared" si="46"/>
        <v>0</v>
      </c>
      <c r="Z44" s="39">
        <f t="shared" si="47"/>
        <v>0</v>
      </c>
      <c r="AA44" s="39"/>
      <c r="AB44" s="39">
        <f t="shared" si="48"/>
        <v>0</v>
      </c>
      <c r="AC44" s="39">
        <f t="shared" si="49"/>
        <v>0</v>
      </c>
      <c r="AD44" s="39"/>
      <c r="AE44" s="39">
        <f t="shared" si="50"/>
        <v>0</v>
      </c>
      <c r="AF44" s="39">
        <f t="shared" si="51"/>
        <v>0</v>
      </c>
      <c r="AG44" s="39"/>
      <c r="AH44" s="39">
        <f t="shared" si="52"/>
        <v>0</v>
      </c>
      <c r="AI44" s="39">
        <f t="shared" si="53"/>
        <v>0</v>
      </c>
      <c r="AJ44" s="39"/>
      <c r="AK44" s="39">
        <f t="shared" si="54"/>
        <v>0</v>
      </c>
      <c r="AL44" s="39">
        <f t="shared" si="55"/>
        <v>0</v>
      </c>
      <c r="AM44" s="39"/>
      <c r="AN44" s="39">
        <f t="shared" si="28"/>
        <v>0</v>
      </c>
      <c r="AO44" s="39">
        <f t="shared" si="34"/>
        <v>0</v>
      </c>
      <c r="AP44" s="39"/>
      <c r="AQ44" s="39">
        <f t="shared" si="35"/>
        <v>0</v>
      </c>
      <c r="AR44" s="39">
        <f t="shared" si="36"/>
        <v>0</v>
      </c>
      <c r="AS44" s="136">
        <f t="shared" si="37"/>
        <v>0</v>
      </c>
      <c r="AT44" s="136">
        <f t="shared" ca="1" si="38"/>
        <v>0</v>
      </c>
      <c r="AU44" s="137">
        <f t="shared" ca="1" si="39"/>
        <v>0</v>
      </c>
      <c r="AV44" s="137">
        <f t="shared" si="40"/>
        <v>24</v>
      </c>
      <c r="AW44" s="136">
        <f t="shared" ca="1" si="41"/>
        <v>58.08</v>
      </c>
      <c r="AX44" s="138">
        <f t="shared" ca="1" si="42"/>
        <v>0</v>
      </c>
      <c r="AY44" s="101"/>
      <c r="AZ44" s="40">
        <f t="shared" si="13"/>
        <v>0</v>
      </c>
      <c r="BA44" s="111" t="str">
        <f t="shared" si="56"/>
        <v>NÃO MEDIDO</v>
      </c>
    </row>
    <row r="45" spans="1:58" ht="30" customHeight="1">
      <c r="A45" s="1" t="s">
        <v>30</v>
      </c>
      <c r="B45" s="1"/>
      <c r="C45" s="42" t="s">
        <v>251</v>
      </c>
      <c r="D45" s="43" t="s">
        <v>470</v>
      </c>
      <c r="E45" s="57" t="s">
        <v>75</v>
      </c>
      <c r="F45" s="35">
        <v>9</v>
      </c>
      <c r="G45" s="46">
        <v>0</v>
      </c>
      <c r="H45" s="47"/>
      <c r="I45" s="155">
        <v>0</v>
      </c>
      <c r="J45" s="35">
        <f t="shared" si="29"/>
        <v>9</v>
      </c>
      <c r="K45" s="44">
        <v>5.36</v>
      </c>
      <c r="L45" s="37">
        <f t="shared" si="30"/>
        <v>48.24</v>
      </c>
      <c r="M45" s="37"/>
      <c r="N45" s="38">
        <f t="shared" si="31"/>
        <v>0</v>
      </c>
      <c r="O45" s="39"/>
      <c r="P45" s="39">
        <f t="shared" si="14"/>
        <v>0</v>
      </c>
      <c r="Q45" s="39">
        <f t="shared" si="15"/>
        <v>0</v>
      </c>
      <c r="R45" s="39"/>
      <c r="S45" s="39">
        <f t="shared" si="16"/>
        <v>0</v>
      </c>
      <c r="T45" s="39">
        <f t="shared" si="17"/>
        <v>0</v>
      </c>
      <c r="U45" s="39"/>
      <c r="V45" s="39">
        <f t="shared" si="44"/>
        <v>0</v>
      </c>
      <c r="W45" s="39">
        <f t="shared" si="45"/>
        <v>0</v>
      </c>
      <c r="X45" s="39">
        <v>9</v>
      </c>
      <c r="Y45" s="39">
        <f t="shared" si="46"/>
        <v>48.24</v>
      </c>
      <c r="Z45" s="39">
        <f t="shared" si="47"/>
        <v>0</v>
      </c>
      <c r="AA45" s="39"/>
      <c r="AB45" s="39">
        <f t="shared" si="48"/>
        <v>0</v>
      </c>
      <c r="AC45" s="39">
        <f t="shared" si="49"/>
        <v>0</v>
      </c>
      <c r="AD45" s="39"/>
      <c r="AE45" s="39">
        <f t="shared" si="50"/>
        <v>0</v>
      </c>
      <c r="AF45" s="39">
        <f t="shared" si="51"/>
        <v>0</v>
      </c>
      <c r="AG45" s="39"/>
      <c r="AH45" s="39">
        <f t="shared" si="52"/>
        <v>0</v>
      </c>
      <c r="AI45" s="39">
        <f t="shared" si="53"/>
        <v>0</v>
      </c>
      <c r="AJ45" s="39"/>
      <c r="AK45" s="39">
        <f t="shared" si="54"/>
        <v>0</v>
      </c>
      <c r="AL45" s="39">
        <f t="shared" si="55"/>
        <v>0</v>
      </c>
      <c r="AM45" s="39"/>
      <c r="AN45" s="39">
        <f t="shared" si="28"/>
        <v>0</v>
      </c>
      <c r="AO45" s="39">
        <f t="shared" si="34"/>
        <v>0</v>
      </c>
      <c r="AP45" s="39"/>
      <c r="AQ45" s="39">
        <f t="shared" si="35"/>
        <v>0</v>
      </c>
      <c r="AR45" s="39">
        <f t="shared" si="36"/>
        <v>0</v>
      </c>
      <c r="AS45" s="136">
        <f t="shared" si="37"/>
        <v>9</v>
      </c>
      <c r="AT45" s="136">
        <f t="shared" ca="1" si="38"/>
        <v>48.24</v>
      </c>
      <c r="AU45" s="137">
        <f t="shared" ca="1" si="39"/>
        <v>0</v>
      </c>
      <c r="AV45" s="137">
        <f t="shared" si="40"/>
        <v>0</v>
      </c>
      <c r="AW45" s="136">
        <f t="shared" ca="1" si="41"/>
        <v>0</v>
      </c>
      <c r="AX45" s="138">
        <f t="shared" ca="1" si="42"/>
        <v>0</v>
      </c>
      <c r="AY45" s="101"/>
      <c r="AZ45" s="40">
        <f t="shared" si="13"/>
        <v>0</v>
      </c>
      <c r="BA45" s="111" t="str">
        <f t="shared" si="56"/>
        <v>NÃO MEDIDO</v>
      </c>
    </row>
    <row r="46" spans="1:58" ht="30" customHeight="1">
      <c r="A46" s="1" t="s">
        <v>30</v>
      </c>
      <c r="B46" s="1"/>
      <c r="C46" s="42" t="s">
        <v>137</v>
      </c>
      <c r="D46" s="48" t="s">
        <v>471</v>
      </c>
      <c r="E46" s="57" t="s">
        <v>72</v>
      </c>
      <c r="F46" s="35">
        <v>1</v>
      </c>
      <c r="G46" s="46">
        <v>0</v>
      </c>
      <c r="H46" s="47"/>
      <c r="I46" s="155">
        <v>0</v>
      </c>
      <c r="J46" s="35">
        <f t="shared" si="29"/>
        <v>1</v>
      </c>
      <c r="K46" s="44">
        <v>57.6</v>
      </c>
      <c r="L46" s="37">
        <f t="shared" si="30"/>
        <v>57.6</v>
      </c>
      <c r="M46" s="37"/>
      <c r="N46" s="38">
        <f t="shared" si="31"/>
        <v>0</v>
      </c>
      <c r="O46" s="39"/>
      <c r="P46" s="39">
        <f t="shared" si="14"/>
        <v>0</v>
      </c>
      <c r="Q46" s="39">
        <f t="shared" si="15"/>
        <v>0</v>
      </c>
      <c r="R46" s="39">
        <v>1</v>
      </c>
      <c r="S46" s="39">
        <f t="shared" si="16"/>
        <v>57.6</v>
      </c>
      <c r="T46" s="39">
        <f t="shared" si="17"/>
        <v>0</v>
      </c>
      <c r="U46" s="39"/>
      <c r="V46" s="39">
        <f t="shared" si="44"/>
        <v>0</v>
      </c>
      <c r="W46" s="39">
        <f t="shared" si="45"/>
        <v>0</v>
      </c>
      <c r="X46" s="39"/>
      <c r="Y46" s="39">
        <f t="shared" si="46"/>
        <v>0</v>
      </c>
      <c r="Z46" s="39">
        <f t="shared" si="47"/>
        <v>0</v>
      </c>
      <c r="AA46" s="39"/>
      <c r="AB46" s="39">
        <f t="shared" si="48"/>
        <v>0</v>
      </c>
      <c r="AC46" s="39">
        <f t="shared" si="49"/>
        <v>0</v>
      </c>
      <c r="AD46" s="39"/>
      <c r="AE46" s="39">
        <f t="shared" si="50"/>
        <v>0</v>
      </c>
      <c r="AF46" s="39">
        <f t="shared" si="51"/>
        <v>0</v>
      </c>
      <c r="AG46" s="39"/>
      <c r="AH46" s="39">
        <f t="shared" si="52"/>
        <v>0</v>
      </c>
      <c r="AI46" s="39">
        <f t="shared" si="53"/>
        <v>0</v>
      </c>
      <c r="AJ46" s="39"/>
      <c r="AK46" s="39">
        <f t="shared" si="54"/>
        <v>0</v>
      </c>
      <c r="AL46" s="39">
        <f t="shared" si="55"/>
        <v>0</v>
      </c>
      <c r="AM46" s="39"/>
      <c r="AN46" s="39">
        <f t="shared" si="28"/>
        <v>0</v>
      </c>
      <c r="AO46" s="39">
        <f t="shared" si="34"/>
        <v>0</v>
      </c>
      <c r="AP46" s="39"/>
      <c r="AQ46" s="39">
        <f t="shared" si="35"/>
        <v>0</v>
      </c>
      <c r="AR46" s="39">
        <f t="shared" si="36"/>
        <v>0</v>
      </c>
      <c r="AS46" s="136">
        <f t="shared" si="37"/>
        <v>1</v>
      </c>
      <c r="AT46" s="136">
        <f t="shared" ca="1" si="38"/>
        <v>57.6</v>
      </c>
      <c r="AU46" s="137">
        <f t="shared" ca="1" si="39"/>
        <v>0</v>
      </c>
      <c r="AV46" s="137">
        <f t="shared" si="40"/>
        <v>0</v>
      </c>
      <c r="AW46" s="136">
        <f t="shared" ca="1" si="41"/>
        <v>0</v>
      </c>
      <c r="AX46" s="138">
        <f t="shared" ca="1" si="42"/>
        <v>0</v>
      </c>
      <c r="AY46" s="101"/>
      <c r="AZ46" s="40">
        <f t="shared" si="13"/>
        <v>0</v>
      </c>
      <c r="BA46" s="111" t="str">
        <f t="shared" si="56"/>
        <v>NÃO MEDIDO</v>
      </c>
    </row>
    <row r="47" spans="1:58" ht="30" customHeight="1">
      <c r="A47" s="1" t="s">
        <v>30</v>
      </c>
      <c r="B47" s="1"/>
      <c r="C47" s="42" t="s">
        <v>252</v>
      </c>
      <c r="D47" s="48" t="s">
        <v>472</v>
      </c>
      <c r="E47" s="57" t="s">
        <v>72</v>
      </c>
      <c r="F47" s="35">
        <v>2</v>
      </c>
      <c r="G47" s="46">
        <v>1</v>
      </c>
      <c r="H47" s="47"/>
      <c r="I47" s="155">
        <v>0</v>
      </c>
      <c r="J47" s="35">
        <f t="shared" si="29"/>
        <v>3</v>
      </c>
      <c r="K47" s="44">
        <v>37.18</v>
      </c>
      <c r="L47" s="37">
        <f t="shared" si="30"/>
        <v>111.54</v>
      </c>
      <c r="M47" s="37"/>
      <c r="N47" s="38">
        <f t="shared" si="31"/>
        <v>0</v>
      </c>
      <c r="O47" s="39"/>
      <c r="P47" s="39">
        <f t="shared" si="14"/>
        <v>0</v>
      </c>
      <c r="Q47" s="39">
        <f t="shared" si="15"/>
        <v>0</v>
      </c>
      <c r="R47" s="39"/>
      <c r="S47" s="39">
        <f t="shared" si="16"/>
        <v>0</v>
      </c>
      <c r="T47" s="39">
        <f t="shared" si="17"/>
        <v>0</v>
      </c>
      <c r="U47" s="39"/>
      <c r="V47" s="39">
        <f t="shared" si="44"/>
        <v>0</v>
      </c>
      <c r="W47" s="39">
        <f t="shared" si="45"/>
        <v>0</v>
      </c>
      <c r="X47" s="39"/>
      <c r="Y47" s="39">
        <f t="shared" si="46"/>
        <v>0</v>
      </c>
      <c r="Z47" s="39">
        <f t="shared" si="47"/>
        <v>0</v>
      </c>
      <c r="AA47" s="39"/>
      <c r="AB47" s="39">
        <f t="shared" si="48"/>
        <v>0</v>
      </c>
      <c r="AC47" s="39">
        <f t="shared" si="49"/>
        <v>0</v>
      </c>
      <c r="AD47" s="39"/>
      <c r="AE47" s="39">
        <f t="shared" si="50"/>
        <v>0</v>
      </c>
      <c r="AF47" s="39">
        <f t="shared" si="51"/>
        <v>0</v>
      </c>
      <c r="AG47" s="39">
        <v>2</v>
      </c>
      <c r="AH47" s="39">
        <f t="shared" si="52"/>
        <v>74.36</v>
      </c>
      <c r="AI47" s="39">
        <f t="shared" si="53"/>
        <v>0</v>
      </c>
      <c r="AJ47" s="39"/>
      <c r="AK47" s="39">
        <f t="shared" si="54"/>
        <v>0</v>
      </c>
      <c r="AL47" s="39">
        <f t="shared" si="55"/>
        <v>0</v>
      </c>
      <c r="AM47" s="39"/>
      <c r="AN47" s="39">
        <f t="shared" si="28"/>
        <v>0</v>
      </c>
      <c r="AO47" s="39">
        <f t="shared" si="34"/>
        <v>0</v>
      </c>
      <c r="AP47" s="39"/>
      <c r="AQ47" s="39">
        <f t="shared" si="35"/>
        <v>0</v>
      </c>
      <c r="AR47" s="39">
        <f t="shared" si="36"/>
        <v>0</v>
      </c>
      <c r="AS47" s="136">
        <f t="shared" si="37"/>
        <v>2</v>
      </c>
      <c r="AT47" s="136">
        <f t="shared" ca="1" si="38"/>
        <v>74.36</v>
      </c>
      <c r="AU47" s="137">
        <f t="shared" ca="1" si="39"/>
        <v>0</v>
      </c>
      <c r="AV47" s="137">
        <f t="shared" si="40"/>
        <v>1</v>
      </c>
      <c r="AW47" s="136">
        <f t="shared" ca="1" si="41"/>
        <v>37.18</v>
      </c>
      <c r="AX47" s="138">
        <f t="shared" ca="1" si="42"/>
        <v>0</v>
      </c>
      <c r="AY47" s="101"/>
      <c r="AZ47" s="40">
        <f t="shared" si="13"/>
        <v>0</v>
      </c>
      <c r="BA47" s="111" t="str">
        <f t="shared" si="56"/>
        <v>NÃO MEDIDO</v>
      </c>
    </row>
    <row r="48" spans="1:58" ht="30" customHeight="1">
      <c r="A48" s="1" t="s">
        <v>30</v>
      </c>
      <c r="B48" s="1"/>
      <c r="C48" s="42" t="s">
        <v>138</v>
      </c>
      <c r="D48" s="48" t="s">
        <v>473</v>
      </c>
      <c r="E48" s="57" t="s">
        <v>75</v>
      </c>
      <c r="F48" s="35">
        <v>5</v>
      </c>
      <c r="G48" s="46">
        <v>0</v>
      </c>
      <c r="H48" s="47"/>
      <c r="I48" s="155">
        <v>-5</v>
      </c>
      <c r="J48" s="35">
        <f t="shared" si="29"/>
        <v>0</v>
      </c>
      <c r="K48" s="44">
        <v>3.53</v>
      </c>
      <c r="L48" s="37">
        <f t="shared" si="30"/>
        <v>0</v>
      </c>
      <c r="M48" s="37"/>
      <c r="N48" s="38">
        <f t="shared" si="31"/>
        <v>0</v>
      </c>
      <c r="O48" s="39"/>
      <c r="P48" s="39">
        <f t="shared" si="14"/>
        <v>0</v>
      </c>
      <c r="Q48" s="39">
        <f t="shared" si="15"/>
        <v>0</v>
      </c>
      <c r="R48" s="58"/>
      <c r="S48" s="39">
        <f t="shared" si="16"/>
        <v>0</v>
      </c>
      <c r="T48" s="39">
        <f t="shared" si="17"/>
        <v>0</v>
      </c>
      <c r="U48" s="39"/>
      <c r="V48" s="39">
        <f t="shared" si="44"/>
        <v>0</v>
      </c>
      <c r="W48" s="39">
        <f t="shared" si="45"/>
        <v>0</v>
      </c>
      <c r="X48" s="39"/>
      <c r="Y48" s="39">
        <f t="shared" si="46"/>
        <v>0</v>
      </c>
      <c r="Z48" s="39">
        <f t="shared" si="47"/>
        <v>0</v>
      </c>
      <c r="AA48" s="39"/>
      <c r="AB48" s="39">
        <f t="shared" si="48"/>
        <v>0</v>
      </c>
      <c r="AC48" s="39">
        <f t="shared" si="49"/>
        <v>0</v>
      </c>
      <c r="AD48" s="39"/>
      <c r="AE48" s="39">
        <f t="shared" si="50"/>
        <v>0</v>
      </c>
      <c r="AF48" s="39">
        <f t="shared" si="51"/>
        <v>0</v>
      </c>
      <c r="AG48" s="39"/>
      <c r="AH48" s="39">
        <f t="shared" si="52"/>
        <v>0</v>
      </c>
      <c r="AI48" s="39">
        <f t="shared" si="53"/>
        <v>0</v>
      </c>
      <c r="AJ48" s="39"/>
      <c r="AK48" s="39">
        <f t="shared" si="54"/>
        <v>0</v>
      </c>
      <c r="AL48" s="39">
        <f t="shared" si="55"/>
        <v>0</v>
      </c>
      <c r="AM48" s="39"/>
      <c r="AN48" s="39">
        <f t="shared" si="28"/>
        <v>0</v>
      </c>
      <c r="AO48" s="39">
        <f t="shared" si="34"/>
        <v>0</v>
      </c>
      <c r="AP48" s="39"/>
      <c r="AQ48" s="39">
        <f t="shared" si="35"/>
        <v>0</v>
      </c>
      <c r="AR48" s="39">
        <f t="shared" si="36"/>
        <v>0</v>
      </c>
      <c r="AS48" s="136">
        <f t="shared" si="37"/>
        <v>0</v>
      </c>
      <c r="AT48" s="136">
        <f t="shared" ca="1" si="38"/>
        <v>0</v>
      </c>
      <c r="AU48" s="137">
        <f t="shared" ca="1" si="39"/>
        <v>0</v>
      </c>
      <c r="AV48" s="137">
        <f t="shared" si="40"/>
        <v>0</v>
      </c>
      <c r="AW48" s="136">
        <f t="shared" ca="1" si="41"/>
        <v>0</v>
      </c>
      <c r="AX48" s="138">
        <f t="shared" ca="1" si="42"/>
        <v>0</v>
      </c>
      <c r="AY48" s="101"/>
      <c r="AZ48" s="40">
        <f t="shared" si="13"/>
        <v>0</v>
      </c>
      <c r="BA48" s="111" t="str">
        <f t="shared" si="56"/>
        <v>NÃO MEDIDO</v>
      </c>
    </row>
    <row r="49" spans="1:76" ht="30" customHeight="1">
      <c r="A49" s="1" t="s">
        <v>30</v>
      </c>
      <c r="B49" s="1"/>
      <c r="C49" s="42" t="s">
        <v>253</v>
      </c>
      <c r="D49" s="48" t="s">
        <v>474</v>
      </c>
      <c r="E49" s="57" t="s">
        <v>75</v>
      </c>
      <c r="F49" s="35">
        <v>29.3</v>
      </c>
      <c r="G49" s="46">
        <v>0</v>
      </c>
      <c r="H49" s="47"/>
      <c r="I49" s="155">
        <v>0</v>
      </c>
      <c r="J49" s="35">
        <f t="shared" si="29"/>
        <v>29.3</v>
      </c>
      <c r="K49" s="44">
        <v>54.53</v>
      </c>
      <c r="L49" s="37">
        <f t="shared" si="30"/>
        <v>1597.73</v>
      </c>
      <c r="M49" s="37"/>
      <c r="N49" s="38">
        <f t="shared" si="31"/>
        <v>0</v>
      </c>
      <c r="O49" s="39"/>
      <c r="P49" s="39">
        <f t="shared" si="14"/>
        <v>0</v>
      </c>
      <c r="Q49" s="39">
        <f t="shared" si="15"/>
        <v>0</v>
      </c>
      <c r="R49" s="39"/>
      <c r="S49" s="39">
        <f t="shared" si="16"/>
        <v>0</v>
      </c>
      <c r="T49" s="39">
        <f t="shared" si="17"/>
        <v>0</v>
      </c>
      <c r="U49" s="39"/>
      <c r="V49" s="39">
        <f t="shared" si="44"/>
        <v>0</v>
      </c>
      <c r="W49" s="39">
        <f t="shared" si="45"/>
        <v>0</v>
      </c>
      <c r="X49" s="39"/>
      <c r="Y49" s="39">
        <f t="shared" si="46"/>
        <v>0</v>
      </c>
      <c r="Z49" s="39">
        <f t="shared" si="47"/>
        <v>0</v>
      </c>
      <c r="AA49" s="39"/>
      <c r="AB49" s="39">
        <f t="shared" si="48"/>
        <v>0</v>
      </c>
      <c r="AC49" s="39">
        <f t="shared" si="49"/>
        <v>0</v>
      </c>
      <c r="AD49" s="39"/>
      <c r="AE49" s="39">
        <f t="shared" si="50"/>
        <v>0</v>
      </c>
      <c r="AF49" s="39">
        <f t="shared" si="51"/>
        <v>0</v>
      </c>
      <c r="AG49" s="39"/>
      <c r="AH49" s="39">
        <f t="shared" si="52"/>
        <v>0</v>
      </c>
      <c r="AI49" s="39">
        <f t="shared" si="53"/>
        <v>0</v>
      </c>
      <c r="AJ49" s="39"/>
      <c r="AK49" s="39">
        <f t="shared" si="54"/>
        <v>0</v>
      </c>
      <c r="AL49" s="39">
        <f t="shared" si="55"/>
        <v>0</v>
      </c>
      <c r="AM49" s="39"/>
      <c r="AN49" s="39">
        <f t="shared" si="28"/>
        <v>0</v>
      </c>
      <c r="AO49" s="39">
        <f t="shared" si="34"/>
        <v>0</v>
      </c>
      <c r="AP49" s="39"/>
      <c r="AQ49" s="39">
        <f t="shared" si="35"/>
        <v>0</v>
      </c>
      <c r="AR49" s="39">
        <f t="shared" si="36"/>
        <v>0</v>
      </c>
      <c r="AS49" s="136">
        <f t="shared" si="37"/>
        <v>0</v>
      </c>
      <c r="AT49" s="136">
        <f t="shared" ca="1" si="38"/>
        <v>0</v>
      </c>
      <c r="AU49" s="137">
        <f t="shared" ca="1" si="39"/>
        <v>0</v>
      </c>
      <c r="AV49" s="137">
        <f t="shared" si="40"/>
        <v>29.3</v>
      </c>
      <c r="AW49" s="136">
        <f t="shared" ca="1" si="41"/>
        <v>1597.73</v>
      </c>
      <c r="AX49" s="138">
        <f t="shared" ca="1" si="42"/>
        <v>0</v>
      </c>
      <c r="AY49" s="101"/>
      <c r="AZ49" s="40">
        <f t="shared" si="13"/>
        <v>0</v>
      </c>
      <c r="BA49" s="111" t="str">
        <f t="shared" si="56"/>
        <v>NÃO MEDIDO</v>
      </c>
    </row>
    <row r="50" spans="1:76" ht="30" customHeight="1">
      <c r="A50" s="1" t="s">
        <v>30</v>
      </c>
      <c r="B50" s="1"/>
      <c r="C50" s="42" t="s">
        <v>139</v>
      </c>
      <c r="D50" s="48" t="s">
        <v>475</v>
      </c>
      <c r="E50" s="57" t="s">
        <v>75</v>
      </c>
      <c r="F50" s="35">
        <v>1</v>
      </c>
      <c r="G50" s="46">
        <v>0</v>
      </c>
      <c r="H50" s="47"/>
      <c r="I50" s="155">
        <v>-1</v>
      </c>
      <c r="J50" s="35">
        <f t="shared" si="29"/>
        <v>0</v>
      </c>
      <c r="K50" s="44">
        <v>2.75</v>
      </c>
      <c r="L50" s="37">
        <f t="shared" si="30"/>
        <v>0</v>
      </c>
      <c r="M50" s="37"/>
      <c r="N50" s="38">
        <f t="shared" si="31"/>
        <v>0</v>
      </c>
      <c r="O50" s="39"/>
      <c r="P50" s="39">
        <f t="shared" si="14"/>
        <v>0</v>
      </c>
      <c r="Q50" s="39">
        <f t="shared" si="15"/>
        <v>0</v>
      </c>
      <c r="R50" s="39"/>
      <c r="S50" s="39">
        <f t="shared" si="16"/>
        <v>0</v>
      </c>
      <c r="T50" s="39">
        <f t="shared" si="17"/>
        <v>0</v>
      </c>
      <c r="U50" s="39"/>
      <c r="V50" s="39">
        <f t="shared" si="44"/>
        <v>0</v>
      </c>
      <c r="W50" s="39">
        <f t="shared" si="45"/>
        <v>0</v>
      </c>
      <c r="X50" s="39"/>
      <c r="Y50" s="39">
        <f t="shared" si="46"/>
        <v>0</v>
      </c>
      <c r="Z50" s="39">
        <f t="shared" si="47"/>
        <v>0</v>
      </c>
      <c r="AA50" s="39"/>
      <c r="AB50" s="39">
        <f t="shared" si="48"/>
        <v>0</v>
      </c>
      <c r="AC50" s="39">
        <f t="shared" si="49"/>
        <v>0</v>
      </c>
      <c r="AD50" s="39"/>
      <c r="AE50" s="39">
        <f t="shared" si="50"/>
        <v>0</v>
      </c>
      <c r="AF50" s="39">
        <f t="shared" si="51"/>
        <v>0</v>
      </c>
      <c r="AG50" s="39"/>
      <c r="AH50" s="39">
        <f t="shared" si="52"/>
        <v>0</v>
      </c>
      <c r="AI50" s="39">
        <f t="shared" si="53"/>
        <v>0</v>
      </c>
      <c r="AJ50" s="39"/>
      <c r="AK50" s="39">
        <f t="shared" si="54"/>
        <v>0</v>
      </c>
      <c r="AL50" s="39">
        <f t="shared" si="55"/>
        <v>0</v>
      </c>
      <c r="AM50" s="39"/>
      <c r="AN50" s="39">
        <f t="shared" si="28"/>
        <v>0</v>
      </c>
      <c r="AO50" s="39">
        <f t="shared" si="34"/>
        <v>0</v>
      </c>
      <c r="AP50" s="39"/>
      <c r="AQ50" s="39">
        <f t="shared" si="35"/>
        <v>0</v>
      </c>
      <c r="AR50" s="39">
        <f t="shared" si="36"/>
        <v>0</v>
      </c>
      <c r="AS50" s="136">
        <f t="shared" si="37"/>
        <v>0</v>
      </c>
      <c r="AT50" s="136">
        <f t="shared" ca="1" si="38"/>
        <v>0</v>
      </c>
      <c r="AU50" s="137">
        <f t="shared" ca="1" si="39"/>
        <v>0</v>
      </c>
      <c r="AV50" s="137">
        <f t="shared" si="40"/>
        <v>0</v>
      </c>
      <c r="AW50" s="136">
        <f t="shared" ca="1" si="41"/>
        <v>0</v>
      </c>
      <c r="AX50" s="138">
        <f t="shared" ca="1" si="42"/>
        <v>0</v>
      </c>
      <c r="AY50" s="101"/>
      <c r="AZ50" s="40">
        <f t="shared" si="13"/>
        <v>0</v>
      </c>
      <c r="BA50" s="111" t="str">
        <f t="shared" si="56"/>
        <v>NÃO MEDIDO</v>
      </c>
    </row>
    <row r="51" spans="1:76" ht="30" customHeight="1">
      <c r="A51" s="1" t="s">
        <v>30</v>
      </c>
      <c r="B51" s="1"/>
      <c r="C51" s="42" t="s">
        <v>140</v>
      </c>
      <c r="D51" s="43" t="s">
        <v>476</v>
      </c>
      <c r="E51" s="57" t="s">
        <v>72</v>
      </c>
      <c r="F51" s="35">
        <v>1</v>
      </c>
      <c r="G51" s="46">
        <v>0</v>
      </c>
      <c r="H51" s="47"/>
      <c r="I51" s="155">
        <v>-1</v>
      </c>
      <c r="J51" s="35">
        <f t="shared" si="29"/>
        <v>0</v>
      </c>
      <c r="K51" s="44">
        <v>3.39</v>
      </c>
      <c r="L51" s="37">
        <f t="shared" si="30"/>
        <v>0</v>
      </c>
      <c r="M51" s="37"/>
      <c r="N51" s="38">
        <f t="shared" si="31"/>
        <v>0</v>
      </c>
      <c r="O51" s="39"/>
      <c r="P51" s="39">
        <f t="shared" si="14"/>
        <v>0</v>
      </c>
      <c r="Q51" s="39">
        <f t="shared" si="15"/>
        <v>0</v>
      </c>
      <c r="R51" s="39"/>
      <c r="S51" s="39">
        <f t="shared" si="16"/>
        <v>0</v>
      </c>
      <c r="T51" s="39">
        <f t="shared" si="17"/>
        <v>0</v>
      </c>
      <c r="U51" s="39"/>
      <c r="V51" s="39">
        <f t="shared" si="44"/>
        <v>0</v>
      </c>
      <c r="W51" s="39">
        <f t="shared" si="45"/>
        <v>0</v>
      </c>
      <c r="X51" s="39"/>
      <c r="Y51" s="39">
        <f t="shared" si="46"/>
        <v>0</v>
      </c>
      <c r="Z51" s="39">
        <f t="shared" si="47"/>
        <v>0</v>
      </c>
      <c r="AA51" s="39"/>
      <c r="AB51" s="39">
        <f t="shared" si="48"/>
        <v>0</v>
      </c>
      <c r="AC51" s="39">
        <f t="shared" si="49"/>
        <v>0</v>
      </c>
      <c r="AD51" s="39"/>
      <c r="AE51" s="39">
        <f t="shared" si="50"/>
        <v>0</v>
      </c>
      <c r="AF51" s="39">
        <f t="shared" si="51"/>
        <v>0</v>
      </c>
      <c r="AG51" s="39"/>
      <c r="AH51" s="39">
        <f t="shared" si="52"/>
        <v>0</v>
      </c>
      <c r="AI51" s="39">
        <f t="shared" si="53"/>
        <v>0</v>
      </c>
      <c r="AJ51" s="39"/>
      <c r="AK51" s="39">
        <f t="shared" si="54"/>
        <v>0</v>
      </c>
      <c r="AL51" s="39">
        <f t="shared" si="55"/>
        <v>0</v>
      </c>
      <c r="AM51" s="39"/>
      <c r="AN51" s="39">
        <f t="shared" si="28"/>
        <v>0</v>
      </c>
      <c r="AO51" s="39">
        <f t="shared" si="34"/>
        <v>0</v>
      </c>
      <c r="AP51" s="39"/>
      <c r="AQ51" s="39">
        <f t="shared" si="35"/>
        <v>0</v>
      </c>
      <c r="AR51" s="39">
        <f t="shared" si="36"/>
        <v>0</v>
      </c>
      <c r="AS51" s="136">
        <f t="shared" si="37"/>
        <v>0</v>
      </c>
      <c r="AT51" s="136">
        <f t="shared" ca="1" si="38"/>
        <v>0</v>
      </c>
      <c r="AU51" s="137">
        <f t="shared" ca="1" si="39"/>
        <v>0</v>
      </c>
      <c r="AV51" s="137">
        <f t="shared" si="40"/>
        <v>0</v>
      </c>
      <c r="AW51" s="136">
        <f t="shared" ca="1" si="41"/>
        <v>0</v>
      </c>
      <c r="AX51" s="138">
        <f t="shared" ca="1" si="42"/>
        <v>0</v>
      </c>
      <c r="AY51" s="101"/>
      <c r="AZ51" s="40">
        <f t="shared" si="13"/>
        <v>0</v>
      </c>
      <c r="BA51" s="111" t="str">
        <f t="shared" si="56"/>
        <v>NÃO MEDIDO</v>
      </c>
    </row>
    <row r="52" spans="1:76" ht="30" customHeight="1">
      <c r="A52" s="1" t="s">
        <v>30</v>
      </c>
      <c r="B52" s="1"/>
      <c r="C52" s="42" t="s">
        <v>254</v>
      </c>
      <c r="D52" s="48" t="s">
        <v>477</v>
      </c>
      <c r="E52" s="57" t="s">
        <v>72</v>
      </c>
      <c r="F52" s="35">
        <v>2</v>
      </c>
      <c r="G52" s="46">
        <v>0</v>
      </c>
      <c r="H52" s="47"/>
      <c r="I52" s="155">
        <v>0</v>
      </c>
      <c r="J52" s="35">
        <f t="shared" si="29"/>
        <v>2</v>
      </c>
      <c r="K52" s="44">
        <v>16.13</v>
      </c>
      <c r="L52" s="37">
        <f t="shared" si="30"/>
        <v>32.26</v>
      </c>
      <c r="M52" s="37"/>
      <c r="N52" s="38">
        <f t="shared" si="31"/>
        <v>0</v>
      </c>
      <c r="O52" s="39"/>
      <c r="P52" s="39">
        <f t="shared" si="14"/>
        <v>0</v>
      </c>
      <c r="Q52" s="39">
        <f t="shared" si="15"/>
        <v>0</v>
      </c>
      <c r="R52" s="39"/>
      <c r="S52" s="39">
        <f t="shared" si="16"/>
        <v>0</v>
      </c>
      <c r="T52" s="39">
        <f t="shared" si="17"/>
        <v>0</v>
      </c>
      <c r="U52" s="39"/>
      <c r="V52" s="39">
        <f t="shared" si="44"/>
        <v>0</v>
      </c>
      <c r="W52" s="39">
        <f t="shared" si="45"/>
        <v>0</v>
      </c>
      <c r="X52" s="39"/>
      <c r="Y52" s="39">
        <f t="shared" si="46"/>
        <v>0</v>
      </c>
      <c r="Z52" s="39">
        <f t="shared" si="47"/>
        <v>0</v>
      </c>
      <c r="AA52" s="39"/>
      <c r="AB52" s="39">
        <f t="shared" si="48"/>
        <v>0</v>
      </c>
      <c r="AC52" s="39">
        <f t="shared" si="49"/>
        <v>0</v>
      </c>
      <c r="AD52" s="39"/>
      <c r="AE52" s="39">
        <f t="shared" si="50"/>
        <v>0</v>
      </c>
      <c r="AF52" s="39">
        <f t="shared" si="51"/>
        <v>0</v>
      </c>
      <c r="AG52" s="39">
        <v>2</v>
      </c>
      <c r="AH52" s="39">
        <f t="shared" si="52"/>
        <v>32.26</v>
      </c>
      <c r="AI52" s="39">
        <f t="shared" si="53"/>
        <v>0</v>
      </c>
      <c r="AJ52" s="39"/>
      <c r="AK52" s="39">
        <f t="shared" si="54"/>
        <v>0</v>
      </c>
      <c r="AL52" s="39">
        <f t="shared" si="55"/>
        <v>0</v>
      </c>
      <c r="AM52" s="39"/>
      <c r="AN52" s="39">
        <f t="shared" si="28"/>
        <v>0</v>
      </c>
      <c r="AO52" s="39">
        <f t="shared" si="34"/>
        <v>0</v>
      </c>
      <c r="AP52" s="39"/>
      <c r="AQ52" s="39">
        <f t="shared" si="35"/>
        <v>0</v>
      </c>
      <c r="AR52" s="39">
        <f t="shared" si="36"/>
        <v>0</v>
      </c>
      <c r="AS52" s="136">
        <f t="shared" si="37"/>
        <v>2</v>
      </c>
      <c r="AT52" s="136">
        <f t="shared" ca="1" si="38"/>
        <v>32.26</v>
      </c>
      <c r="AU52" s="137">
        <f t="shared" ca="1" si="39"/>
        <v>0</v>
      </c>
      <c r="AV52" s="137">
        <f t="shared" si="40"/>
        <v>0</v>
      </c>
      <c r="AW52" s="136">
        <f t="shared" ca="1" si="41"/>
        <v>0</v>
      </c>
      <c r="AX52" s="138">
        <f t="shared" ca="1" si="42"/>
        <v>0</v>
      </c>
      <c r="AY52" s="101"/>
      <c r="AZ52" s="40">
        <f t="shared" si="13"/>
        <v>0</v>
      </c>
      <c r="BA52" s="111" t="str">
        <f t="shared" si="56"/>
        <v>NÃO MEDIDO</v>
      </c>
    </row>
    <row r="53" spans="1:76" ht="30" customHeight="1">
      <c r="A53" s="1" t="s">
        <v>30</v>
      </c>
      <c r="B53" s="1"/>
      <c r="C53" s="42" t="s">
        <v>255</v>
      </c>
      <c r="D53" s="48" t="s">
        <v>478</v>
      </c>
      <c r="E53" s="57" t="s">
        <v>75</v>
      </c>
      <c r="F53" s="35">
        <v>5.7</v>
      </c>
      <c r="G53" s="46">
        <v>0.2</v>
      </c>
      <c r="H53" s="47"/>
      <c r="I53" s="155">
        <v>0</v>
      </c>
      <c r="J53" s="35">
        <f t="shared" si="29"/>
        <v>5.9</v>
      </c>
      <c r="K53" s="44">
        <v>5.71</v>
      </c>
      <c r="L53" s="37">
        <f t="shared" si="30"/>
        <v>33.69</v>
      </c>
      <c r="M53" s="37"/>
      <c r="N53" s="38">
        <f t="shared" si="31"/>
        <v>0</v>
      </c>
      <c r="O53" s="39">
        <v>3.8</v>
      </c>
      <c r="P53" s="39">
        <f t="shared" si="14"/>
        <v>21.7</v>
      </c>
      <c r="Q53" s="39">
        <f t="shared" si="15"/>
        <v>0</v>
      </c>
      <c r="R53" s="39">
        <v>1.9</v>
      </c>
      <c r="S53" s="39">
        <f t="shared" si="16"/>
        <v>10.85</v>
      </c>
      <c r="T53" s="39">
        <f t="shared" si="17"/>
        <v>0</v>
      </c>
      <c r="U53" s="39"/>
      <c r="V53" s="39">
        <f t="shared" si="44"/>
        <v>0</v>
      </c>
      <c r="W53" s="39">
        <f t="shared" si="45"/>
        <v>0</v>
      </c>
      <c r="X53" s="39"/>
      <c r="Y53" s="39">
        <f t="shared" si="46"/>
        <v>0</v>
      </c>
      <c r="Z53" s="39">
        <f t="shared" si="47"/>
        <v>0</v>
      </c>
      <c r="AA53" s="39">
        <v>0.2</v>
      </c>
      <c r="AB53" s="39">
        <f t="shared" si="48"/>
        <v>1.1399999999999999</v>
      </c>
      <c r="AC53" s="39">
        <f t="shared" si="49"/>
        <v>0</v>
      </c>
      <c r="AD53" s="39"/>
      <c r="AE53" s="39">
        <f t="shared" si="50"/>
        <v>0</v>
      </c>
      <c r="AF53" s="39">
        <f t="shared" si="51"/>
        <v>0</v>
      </c>
      <c r="AG53" s="39"/>
      <c r="AH53" s="39">
        <f t="shared" si="52"/>
        <v>0</v>
      </c>
      <c r="AI53" s="39">
        <f t="shared" si="53"/>
        <v>0</v>
      </c>
      <c r="AJ53" s="39"/>
      <c r="AK53" s="39">
        <f t="shared" si="54"/>
        <v>0</v>
      </c>
      <c r="AL53" s="39">
        <f t="shared" si="55"/>
        <v>0</v>
      </c>
      <c r="AM53" s="39"/>
      <c r="AN53" s="39">
        <f t="shared" si="28"/>
        <v>0</v>
      </c>
      <c r="AO53" s="39">
        <f t="shared" si="34"/>
        <v>0</v>
      </c>
      <c r="AP53" s="39"/>
      <c r="AQ53" s="39">
        <f t="shared" si="35"/>
        <v>0</v>
      </c>
      <c r="AR53" s="39">
        <f t="shared" si="36"/>
        <v>0</v>
      </c>
      <c r="AS53" s="136">
        <f t="shared" si="37"/>
        <v>5.9</v>
      </c>
      <c r="AT53" s="136">
        <f t="shared" ca="1" si="38"/>
        <v>33.69</v>
      </c>
      <c r="AU53" s="137">
        <f t="shared" ca="1" si="39"/>
        <v>0</v>
      </c>
      <c r="AV53" s="137">
        <f t="shared" si="40"/>
        <v>0</v>
      </c>
      <c r="AW53" s="136">
        <f t="shared" ca="1" si="41"/>
        <v>0</v>
      </c>
      <c r="AX53" s="138">
        <f t="shared" ca="1" si="42"/>
        <v>0</v>
      </c>
      <c r="AY53" s="101"/>
      <c r="AZ53" s="40">
        <f t="shared" si="13"/>
        <v>6.37</v>
      </c>
      <c r="BA53" s="111" t="str">
        <f t="shared" si="56"/>
        <v>MEDIDO</v>
      </c>
    </row>
    <row r="54" spans="1:76" ht="30" customHeight="1">
      <c r="A54" s="1" t="s">
        <v>30</v>
      </c>
      <c r="B54" s="1"/>
      <c r="C54" s="42" t="s">
        <v>256</v>
      </c>
      <c r="D54" s="48" t="s">
        <v>479</v>
      </c>
      <c r="E54" s="57" t="s">
        <v>71</v>
      </c>
      <c r="F54" s="35">
        <v>21</v>
      </c>
      <c r="G54" s="46">
        <v>17.22</v>
      </c>
      <c r="H54" s="47"/>
      <c r="I54" s="155">
        <v>0</v>
      </c>
      <c r="J54" s="35">
        <f t="shared" si="29"/>
        <v>38.22</v>
      </c>
      <c r="K54" s="44">
        <v>56.47</v>
      </c>
      <c r="L54" s="37">
        <f t="shared" si="30"/>
        <v>2158.2800000000002</v>
      </c>
      <c r="M54" s="37"/>
      <c r="N54" s="38">
        <f t="shared" si="31"/>
        <v>0</v>
      </c>
      <c r="O54" s="39">
        <v>21</v>
      </c>
      <c r="P54" s="39">
        <f t="shared" si="14"/>
        <v>1185.8699999999999</v>
      </c>
      <c r="Q54" s="39">
        <f t="shared" si="15"/>
        <v>0</v>
      </c>
      <c r="R54" s="39"/>
      <c r="S54" s="39">
        <f t="shared" si="16"/>
        <v>0</v>
      </c>
      <c r="T54" s="39">
        <f t="shared" si="17"/>
        <v>0</v>
      </c>
      <c r="U54" s="39"/>
      <c r="V54" s="39">
        <f t="shared" si="44"/>
        <v>0</v>
      </c>
      <c r="W54" s="39">
        <f t="shared" si="45"/>
        <v>0</v>
      </c>
      <c r="X54" s="39"/>
      <c r="Y54" s="39">
        <f t="shared" si="46"/>
        <v>0</v>
      </c>
      <c r="Z54" s="39">
        <f t="shared" si="47"/>
        <v>0</v>
      </c>
      <c r="AA54" s="39"/>
      <c r="AB54" s="39">
        <f t="shared" si="48"/>
        <v>0</v>
      </c>
      <c r="AC54" s="39">
        <f t="shared" si="49"/>
        <v>0</v>
      </c>
      <c r="AD54" s="39"/>
      <c r="AE54" s="39">
        <f t="shared" si="50"/>
        <v>0</v>
      </c>
      <c r="AF54" s="39">
        <f t="shared" si="51"/>
        <v>0</v>
      </c>
      <c r="AG54" s="39">
        <v>10.44</v>
      </c>
      <c r="AH54" s="39">
        <f t="shared" si="52"/>
        <v>589.54999999999995</v>
      </c>
      <c r="AI54" s="39">
        <f t="shared" si="53"/>
        <v>0</v>
      </c>
      <c r="AJ54" s="39"/>
      <c r="AK54" s="39">
        <f t="shared" si="54"/>
        <v>0</v>
      </c>
      <c r="AL54" s="39">
        <f t="shared" si="55"/>
        <v>0</v>
      </c>
      <c r="AM54" s="39"/>
      <c r="AN54" s="39">
        <f t="shared" si="28"/>
        <v>0</v>
      </c>
      <c r="AO54" s="39">
        <f t="shared" si="34"/>
        <v>0</v>
      </c>
      <c r="AP54" s="39">
        <v>6.37</v>
      </c>
      <c r="AQ54" s="39">
        <f t="shared" si="35"/>
        <v>359.71</v>
      </c>
      <c r="AR54" s="39">
        <f t="shared" si="36"/>
        <v>0</v>
      </c>
      <c r="AS54" s="136">
        <f t="shared" si="37"/>
        <v>37.81</v>
      </c>
      <c r="AT54" s="136">
        <f t="shared" ca="1" si="38"/>
        <v>2135.13</v>
      </c>
      <c r="AU54" s="137">
        <f t="shared" ca="1" si="39"/>
        <v>0</v>
      </c>
      <c r="AV54" s="137">
        <f t="shared" si="40"/>
        <v>0.41</v>
      </c>
      <c r="AW54" s="136">
        <f t="shared" ca="1" si="41"/>
        <v>23.15</v>
      </c>
      <c r="AX54" s="138">
        <f t="shared" ca="1" si="42"/>
        <v>0</v>
      </c>
      <c r="AY54" s="101"/>
      <c r="AZ54" s="40">
        <f t="shared" si="13"/>
        <v>0</v>
      </c>
      <c r="BA54" s="111" t="str">
        <f t="shared" si="56"/>
        <v>NÃO MEDIDO</v>
      </c>
    </row>
    <row r="55" spans="1:76" customFormat="1" ht="30" customHeight="1">
      <c r="A55" s="1" t="s">
        <v>30</v>
      </c>
      <c r="B55" s="1"/>
      <c r="C55" s="42" t="s">
        <v>257</v>
      </c>
      <c r="D55" s="43" t="s">
        <v>480</v>
      </c>
      <c r="E55" s="57" t="s">
        <v>71</v>
      </c>
      <c r="F55" s="35">
        <v>1.2</v>
      </c>
      <c r="G55" s="46">
        <v>0</v>
      </c>
      <c r="H55" s="47"/>
      <c r="I55" s="155">
        <v>0</v>
      </c>
      <c r="J55" s="35">
        <f t="shared" si="29"/>
        <v>1.2</v>
      </c>
      <c r="K55" s="44">
        <v>32.729999999999997</v>
      </c>
      <c r="L55" s="37">
        <f t="shared" si="30"/>
        <v>39.28</v>
      </c>
      <c r="M55" s="37"/>
      <c r="N55" s="38">
        <f t="shared" si="31"/>
        <v>0</v>
      </c>
      <c r="O55" s="39">
        <v>1.2</v>
      </c>
      <c r="P55" s="39">
        <f t="shared" si="14"/>
        <v>39.28</v>
      </c>
      <c r="Q55" s="39">
        <f t="shared" si="15"/>
        <v>0</v>
      </c>
      <c r="R55" s="39"/>
      <c r="S55" s="39">
        <f t="shared" si="16"/>
        <v>0</v>
      </c>
      <c r="T55" s="39">
        <f t="shared" si="17"/>
        <v>0</v>
      </c>
      <c r="U55" s="39"/>
      <c r="V55" s="39">
        <f t="shared" si="44"/>
        <v>0</v>
      </c>
      <c r="W55" s="39">
        <f t="shared" si="45"/>
        <v>0</v>
      </c>
      <c r="X55" s="39"/>
      <c r="Y55" s="39">
        <f t="shared" si="46"/>
        <v>0</v>
      </c>
      <c r="Z55" s="39">
        <f t="shared" si="47"/>
        <v>0</v>
      </c>
      <c r="AA55" s="39"/>
      <c r="AB55" s="39">
        <f t="shared" si="48"/>
        <v>0</v>
      </c>
      <c r="AC55" s="39">
        <f t="shared" si="49"/>
        <v>0</v>
      </c>
      <c r="AD55" s="39"/>
      <c r="AE55" s="39">
        <f t="shared" si="50"/>
        <v>0</v>
      </c>
      <c r="AF55" s="39">
        <f t="shared" si="51"/>
        <v>0</v>
      </c>
      <c r="AG55" s="39"/>
      <c r="AH55" s="39">
        <f t="shared" si="52"/>
        <v>0</v>
      </c>
      <c r="AI55" s="39">
        <f t="shared" si="53"/>
        <v>0</v>
      </c>
      <c r="AJ55" s="39"/>
      <c r="AK55" s="39">
        <f t="shared" si="54"/>
        <v>0</v>
      </c>
      <c r="AL55" s="39">
        <f t="shared" si="55"/>
        <v>0</v>
      </c>
      <c r="AM55" s="39"/>
      <c r="AN55" s="39">
        <f t="shared" si="28"/>
        <v>0</v>
      </c>
      <c r="AO55" s="39">
        <f t="shared" si="34"/>
        <v>0</v>
      </c>
      <c r="AP55" s="39"/>
      <c r="AQ55" s="39">
        <f t="shared" si="35"/>
        <v>0</v>
      </c>
      <c r="AR55" s="39">
        <f t="shared" si="36"/>
        <v>0</v>
      </c>
      <c r="AS55" s="136">
        <f t="shared" si="37"/>
        <v>1.2</v>
      </c>
      <c r="AT55" s="136">
        <f t="shared" ca="1" si="38"/>
        <v>39.28</v>
      </c>
      <c r="AU55" s="137">
        <f t="shared" ca="1" si="39"/>
        <v>0</v>
      </c>
      <c r="AV55" s="137">
        <f t="shared" si="40"/>
        <v>0</v>
      </c>
      <c r="AW55" s="136">
        <f t="shared" ca="1" si="41"/>
        <v>0</v>
      </c>
      <c r="AX55" s="138">
        <f t="shared" ca="1" si="42"/>
        <v>0</v>
      </c>
      <c r="AY55" s="101"/>
      <c r="AZ55" s="40">
        <f t="shared" si="13"/>
        <v>86.01</v>
      </c>
      <c r="BA55" s="111" t="str">
        <f t="shared" si="56"/>
        <v>MEDIDO</v>
      </c>
      <c r="BB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</row>
    <row r="56" spans="1:76" customFormat="1" ht="30" customHeight="1">
      <c r="A56" s="1" t="s">
        <v>781</v>
      </c>
      <c r="B56" s="1"/>
      <c r="C56" s="42" t="s">
        <v>770</v>
      </c>
      <c r="D56" s="43" t="s">
        <v>771</v>
      </c>
      <c r="E56" s="57" t="s">
        <v>71</v>
      </c>
      <c r="F56" s="35"/>
      <c r="G56" s="46">
        <v>309.05</v>
      </c>
      <c r="H56" s="47"/>
      <c r="I56" s="155">
        <v>86.01</v>
      </c>
      <c r="J56" s="35">
        <f t="shared" si="29"/>
        <v>395.06</v>
      </c>
      <c r="K56" s="44"/>
      <c r="L56" s="37">
        <f t="shared" si="30"/>
        <v>0</v>
      </c>
      <c r="M56" s="37">
        <v>8.1300000000000008</v>
      </c>
      <c r="N56" s="38">
        <f t="shared" si="31"/>
        <v>3211.84</v>
      </c>
      <c r="O56" s="39"/>
      <c r="P56" s="39"/>
      <c r="Q56" s="39"/>
      <c r="R56" s="39"/>
      <c r="S56" s="39"/>
      <c r="T56" s="39"/>
      <c r="U56" s="39"/>
      <c r="V56" s="39">
        <f t="shared" si="44"/>
        <v>0</v>
      </c>
      <c r="W56" s="39">
        <f t="shared" si="45"/>
        <v>0</v>
      </c>
      <c r="X56" s="39"/>
      <c r="Y56" s="39">
        <f t="shared" si="46"/>
        <v>0</v>
      </c>
      <c r="Z56" s="39">
        <f t="shared" si="47"/>
        <v>0</v>
      </c>
      <c r="AA56" s="39"/>
      <c r="AB56" s="39">
        <f t="shared" si="48"/>
        <v>0</v>
      </c>
      <c r="AC56" s="39">
        <f t="shared" si="49"/>
        <v>0</v>
      </c>
      <c r="AD56" s="39"/>
      <c r="AE56" s="39">
        <f t="shared" si="50"/>
        <v>0</v>
      </c>
      <c r="AF56" s="39">
        <f t="shared" si="51"/>
        <v>0</v>
      </c>
      <c r="AG56" s="39">
        <v>115.78</v>
      </c>
      <c r="AH56" s="39">
        <f t="shared" si="52"/>
        <v>0</v>
      </c>
      <c r="AI56" s="39">
        <f t="shared" si="53"/>
        <v>941.29</v>
      </c>
      <c r="AJ56" s="39">
        <v>61.41</v>
      </c>
      <c r="AK56" s="39">
        <f t="shared" si="54"/>
        <v>0</v>
      </c>
      <c r="AL56" s="39">
        <f t="shared" si="55"/>
        <v>499.26</v>
      </c>
      <c r="AM56" s="39">
        <v>33.22</v>
      </c>
      <c r="AN56" s="39">
        <f t="shared" si="28"/>
        <v>0</v>
      </c>
      <c r="AO56" s="39">
        <f t="shared" si="34"/>
        <v>270.08</v>
      </c>
      <c r="AP56" s="39">
        <v>86.01</v>
      </c>
      <c r="AQ56" s="39">
        <f t="shared" si="35"/>
        <v>0</v>
      </c>
      <c r="AR56" s="39">
        <f t="shared" si="36"/>
        <v>699.26</v>
      </c>
      <c r="AS56" s="136">
        <f t="shared" si="37"/>
        <v>296.42</v>
      </c>
      <c r="AT56" s="136">
        <f t="shared" ca="1" si="38"/>
        <v>0</v>
      </c>
      <c r="AU56" s="137">
        <f t="shared" ca="1" si="39"/>
        <v>2409.89</v>
      </c>
      <c r="AV56" s="137">
        <f t="shared" si="40"/>
        <v>98.64</v>
      </c>
      <c r="AW56" s="136">
        <f t="shared" ca="1" si="41"/>
        <v>0</v>
      </c>
      <c r="AX56" s="138">
        <f t="shared" ca="1" si="42"/>
        <v>801.95</v>
      </c>
      <c r="AY56" s="101"/>
      <c r="AZ56" s="40">
        <f t="shared" si="13"/>
        <v>3.72</v>
      </c>
      <c r="BA56" s="111" t="str">
        <f>IF(AZ56&lt;&gt;0,"MEDIDO","NÃO MEDIDO")</f>
        <v>MEDIDO</v>
      </c>
      <c r="BB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</row>
    <row r="57" spans="1:76" customFormat="1" ht="30" customHeight="1">
      <c r="A57" s="1" t="s">
        <v>781</v>
      </c>
      <c r="B57" s="1"/>
      <c r="C57" s="42" t="s">
        <v>772</v>
      </c>
      <c r="D57" s="43" t="s">
        <v>773</v>
      </c>
      <c r="E57" s="57" t="s">
        <v>71</v>
      </c>
      <c r="F57" s="35"/>
      <c r="G57" s="46">
        <v>123.6</v>
      </c>
      <c r="H57" s="47"/>
      <c r="I57" s="155">
        <v>0</v>
      </c>
      <c r="J57" s="35">
        <f t="shared" si="29"/>
        <v>123.6</v>
      </c>
      <c r="K57" s="44"/>
      <c r="L57" s="37">
        <f t="shared" si="30"/>
        <v>0</v>
      </c>
      <c r="M57" s="37">
        <v>9.9499999999999993</v>
      </c>
      <c r="N57" s="38">
        <f t="shared" si="31"/>
        <v>1229.82</v>
      </c>
      <c r="O57" s="39"/>
      <c r="P57" s="39"/>
      <c r="Q57" s="39"/>
      <c r="R57" s="39"/>
      <c r="S57" s="39"/>
      <c r="T57" s="39"/>
      <c r="U57" s="39"/>
      <c r="V57" s="39">
        <f t="shared" si="44"/>
        <v>0</v>
      </c>
      <c r="W57" s="39">
        <f t="shared" si="45"/>
        <v>0</v>
      </c>
      <c r="X57" s="39"/>
      <c r="Y57" s="39">
        <f t="shared" si="46"/>
        <v>0</v>
      </c>
      <c r="Z57" s="39">
        <f t="shared" si="47"/>
        <v>0</v>
      </c>
      <c r="AA57" s="39"/>
      <c r="AB57" s="39">
        <f t="shared" si="48"/>
        <v>0</v>
      </c>
      <c r="AC57" s="39">
        <f t="shared" si="49"/>
        <v>0</v>
      </c>
      <c r="AD57" s="39"/>
      <c r="AE57" s="39">
        <f t="shared" si="50"/>
        <v>0</v>
      </c>
      <c r="AF57" s="39">
        <f t="shared" si="51"/>
        <v>0</v>
      </c>
      <c r="AG57" s="39">
        <v>4.5</v>
      </c>
      <c r="AH57" s="39">
        <f t="shared" si="52"/>
        <v>0</v>
      </c>
      <c r="AI57" s="39">
        <f t="shared" si="53"/>
        <v>44.78</v>
      </c>
      <c r="AJ57" s="39">
        <v>3.97</v>
      </c>
      <c r="AK57" s="39">
        <f t="shared" si="54"/>
        <v>0</v>
      </c>
      <c r="AL57" s="39">
        <f t="shared" si="55"/>
        <v>39.5</v>
      </c>
      <c r="AM57" s="39"/>
      <c r="AN57" s="39">
        <f t="shared" si="28"/>
        <v>0</v>
      </c>
      <c r="AO57" s="39">
        <f t="shared" si="34"/>
        <v>0</v>
      </c>
      <c r="AP57" s="39">
        <v>3.72</v>
      </c>
      <c r="AQ57" s="39">
        <f t="shared" si="35"/>
        <v>0</v>
      </c>
      <c r="AR57" s="39">
        <f t="shared" si="36"/>
        <v>37.01</v>
      </c>
      <c r="AS57" s="136">
        <f t="shared" si="37"/>
        <v>12.19</v>
      </c>
      <c r="AT57" s="136">
        <f t="shared" ca="1" si="38"/>
        <v>0</v>
      </c>
      <c r="AU57" s="137">
        <f t="shared" ca="1" si="39"/>
        <v>121.29</v>
      </c>
      <c r="AV57" s="137">
        <f t="shared" si="40"/>
        <v>111.41</v>
      </c>
      <c r="AW57" s="136">
        <f t="shared" ca="1" si="41"/>
        <v>0</v>
      </c>
      <c r="AX57" s="138">
        <f t="shared" ca="1" si="42"/>
        <v>1108.53</v>
      </c>
      <c r="AY57" s="101"/>
      <c r="AZ57" s="40">
        <f t="shared" si="13"/>
        <v>0</v>
      </c>
      <c r="BA57" s="111" t="str">
        <f>IF(AZ57&lt;&gt;0,"MEDIDO","NÃO MEDIDO")</f>
        <v>NÃO MEDIDO</v>
      </c>
      <c r="BB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</row>
    <row r="58" spans="1:76" customFormat="1" ht="30" customHeight="1">
      <c r="A58" s="1" t="s">
        <v>28</v>
      </c>
      <c r="B58" s="1"/>
      <c r="C58" s="42">
        <v>20200</v>
      </c>
      <c r="D58" s="43" t="s">
        <v>481</v>
      </c>
      <c r="E58" s="57"/>
      <c r="F58" s="35"/>
      <c r="G58" s="46">
        <v>0</v>
      </c>
      <c r="H58" s="47"/>
      <c r="I58" s="155">
        <v>0</v>
      </c>
      <c r="J58" s="35">
        <f t="shared" si="29"/>
        <v>0</v>
      </c>
      <c r="K58" s="44"/>
      <c r="L58" s="37">
        <f t="shared" si="30"/>
        <v>0</v>
      </c>
      <c r="M58" s="37"/>
      <c r="N58" s="38">
        <f t="shared" si="31"/>
        <v>0</v>
      </c>
      <c r="O58" s="39"/>
      <c r="P58" s="39">
        <f t="shared" si="14"/>
        <v>0</v>
      </c>
      <c r="Q58" s="39">
        <f t="shared" si="15"/>
        <v>0</v>
      </c>
      <c r="R58" s="39"/>
      <c r="S58" s="39">
        <f t="shared" si="16"/>
        <v>0</v>
      </c>
      <c r="T58" s="39">
        <f t="shared" si="17"/>
        <v>0</v>
      </c>
      <c r="U58" s="39"/>
      <c r="V58" s="39">
        <f t="shared" si="44"/>
        <v>0</v>
      </c>
      <c r="W58" s="39">
        <f t="shared" si="45"/>
        <v>0</v>
      </c>
      <c r="X58" s="39"/>
      <c r="Y58" s="39">
        <f t="shared" si="46"/>
        <v>0</v>
      </c>
      <c r="Z58" s="39">
        <f t="shared" si="47"/>
        <v>0</v>
      </c>
      <c r="AA58" s="39"/>
      <c r="AB58" s="39">
        <f t="shared" si="48"/>
        <v>0</v>
      </c>
      <c r="AC58" s="39">
        <f t="shared" si="49"/>
        <v>0</v>
      </c>
      <c r="AD58" s="39"/>
      <c r="AE58" s="39">
        <f t="shared" si="50"/>
        <v>0</v>
      </c>
      <c r="AF58" s="39">
        <f t="shared" si="51"/>
        <v>0</v>
      </c>
      <c r="AG58" s="39"/>
      <c r="AH58" s="39">
        <f t="shared" si="52"/>
        <v>0</v>
      </c>
      <c r="AI58" s="39">
        <f t="shared" si="53"/>
        <v>0</v>
      </c>
      <c r="AJ58" s="39"/>
      <c r="AK58" s="39">
        <f t="shared" si="54"/>
        <v>0</v>
      </c>
      <c r="AL58" s="39">
        <f t="shared" si="55"/>
        <v>0</v>
      </c>
      <c r="AM58" s="39"/>
      <c r="AN58" s="39">
        <f t="shared" si="28"/>
        <v>0</v>
      </c>
      <c r="AO58" s="39">
        <f t="shared" si="34"/>
        <v>0</v>
      </c>
      <c r="AP58" s="39"/>
      <c r="AQ58" s="39">
        <f t="shared" si="35"/>
        <v>0</v>
      </c>
      <c r="AR58" s="39">
        <f t="shared" si="36"/>
        <v>0</v>
      </c>
      <c r="AS58" s="136">
        <f t="shared" si="37"/>
        <v>0</v>
      </c>
      <c r="AT58" s="136">
        <f t="shared" ca="1" si="38"/>
        <v>0</v>
      </c>
      <c r="AU58" s="137">
        <f t="shared" ca="1" si="39"/>
        <v>0</v>
      </c>
      <c r="AV58" s="137">
        <f t="shared" si="40"/>
        <v>0</v>
      </c>
      <c r="AW58" s="136">
        <f t="shared" ca="1" si="41"/>
        <v>0</v>
      </c>
      <c r="AX58" s="138">
        <f t="shared" ca="1" si="42"/>
        <v>0</v>
      </c>
      <c r="AY58" s="101"/>
      <c r="AZ58" s="40">
        <f t="shared" si="13"/>
        <v>1</v>
      </c>
      <c r="BA58" s="111" t="str">
        <f>IF(COUNTIF(BA59:BA62,"MEDIDO")&gt;0,"MEDIDO","NÃO MEDIDO")</f>
        <v>MEDIDO</v>
      </c>
      <c r="BB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</row>
    <row r="59" spans="1:76" customFormat="1" ht="30" customHeight="1">
      <c r="A59" s="1" t="s">
        <v>30</v>
      </c>
      <c r="B59" s="1"/>
      <c r="C59" s="42" t="s">
        <v>258</v>
      </c>
      <c r="D59" s="48" t="s">
        <v>482</v>
      </c>
      <c r="E59" s="57" t="s">
        <v>72</v>
      </c>
      <c r="F59" s="35">
        <v>2</v>
      </c>
      <c r="G59" s="46">
        <v>0</v>
      </c>
      <c r="H59" s="47"/>
      <c r="I59" s="155">
        <v>0</v>
      </c>
      <c r="J59" s="35">
        <f t="shared" si="29"/>
        <v>2</v>
      </c>
      <c r="K59" s="44">
        <v>936.09</v>
      </c>
      <c r="L59" s="37">
        <f t="shared" si="30"/>
        <v>1872.18</v>
      </c>
      <c r="M59" s="37"/>
      <c r="N59" s="38">
        <f t="shared" si="31"/>
        <v>0</v>
      </c>
      <c r="O59" s="39"/>
      <c r="P59" s="39">
        <f t="shared" si="14"/>
        <v>0</v>
      </c>
      <c r="Q59" s="39">
        <f t="shared" si="15"/>
        <v>0</v>
      </c>
      <c r="R59" s="39"/>
      <c r="S59" s="39">
        <f t="shared" si="16"/>
        <v>0</v>
      </c>
      <c r="T59" s="39">
        <f t="shared" si="17"/>
        <v>0</v>
      </c>
      <c r="U59" s="39"/>
      <c r="V59" s="39">
        <f t="shared" si="44"/>
        <v>0</v>
      </c>
      <c r="W59" s="39">
        <f t="shared" si="45"/>
        <v>0</v>
      </c>
      <c r="X59" s="39"/>
      <c r="Y59" s="39">
        <f t="shared" si="46"/>
        <v>0</v>
      </c>
      <c r="Z59" s="39">
        <f t="shared" si="47"/>
        <v>0</v>
      </c>
      <c r="AA59" s="39"/>
      <c r="AB59" s="39">
        <f t="shared" si="48"/>
        <v>0</v>
      </c>
      <c r="AC59" s="39">
        <f t="shared" si="49"/>
        <v>0</v>
      </c>
      <c r="AD59" s="39"/>
      <c r="AE59" s="39">
        <f t="shared" si="50"/>
        <v>0</v>
      </c>
      <c r="AF59" s="39">
        <f t="shared" si="51"/>
        <v>0</v>
      </c>
      <c r="AG59" s="39"/>
      <c r="AH59" s="39">
        <f t="shared" si="52"/>
        <v>0</v>
      </c>
      <c r="AI59" s="39">
        <f t="shared" si="53"/>
        <v>0</v>
      </c>
      <c r="AJ59" s="39"/>
      <c r="AK59" s="39">
        <f t="shared" si="54"/>
        <v>0</v>
      </c>
      <c r="AL59" s="39">
        <f t="shared" si="55"/>
        <v>0</v>
      </c>
      <c r="AM59" s="39"/>
      <c r="AN59" s="39">
        <f t="shared" si="28"/>
        <v>0</v>
      </c>
      <c r="AO59" s="39">
        <f t="shared" si="34"/>
        <v>0</v>
      </c>
      <c r="AP59" s="39">
        <v>1</v>
      </c>
      <c r="AQ59" s="39">
        <f t="shared" si="35"/>
        <v>936.09</v>
      </c>
      <c r="AR59" s="39">
        <f t="shared" si="36"/>
        <v>0</v>
      </c>
      <c r="AS59" s="136">
        <f t="shared" si="37"/>
        <v>1</v>
      </c>
      <c r="AT59" s="136">
        <f t="shared" ca="1" si="38"/>
        <v>936.09</v>
      </c>
      <c r="AU59" s="137">
        <f t="shared" ca="1" si="39"/>
        <v>0</v>
      </c>
      <c r="AV59" s="137">
        <f t="shared" si="40"/>
        <v>1</v>
      </c>
      <c r="AW59" s="136">
        <f t="shared" ca="1" si="41"/>
        <v>936.09</v>
      </c>
      <c r="AX59" s="138">
        <f t="shared" ca="1" si="42"/>
        <v>0</v>
      </c>
      <c r="AY59" s="101"/>
      <c r="AZ59" s="40">
        <f t="shared" si="13"/>
        <v>1</v>
      </c>
      <c r="BA59" s="111" t="str">
        <f t="shared" si="56"/>
        <v>MEDIDO</v>
      </c>
      <c r="BB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</row>
    <row r="60" spans="1:76" customFormat="1" ht="30" customHeight="1">
      <c r="A60" s="1" t="s">
        <v>30</v>
      </c>
      <c r="B60" s="1"/>
      <c r="C60" s="42" t="s">
        <v>259</v>
      </c>
      <c r="D60" s="43" t="s">
        <v>483</v>
      </c>
      <c r="E60" s="57" t="s">
        <v>72</v>
      </c>
      <c r="F60" s="35">
        <v>2</v>
      </c>
      <c r="G60" s="46">
        <v>0</v>
      </c>
      <c r="H60" s="47"/>
      <c r="I60" s="155">
        <v>0</v>
      </c>
      <c r="J60" s="35">
        <f t="shared" si="29"/>
        <v>2</v>
      </c>
      <c r="K60" s="44">
        <v>134.66</v>
      </c>
      <c r="L60" s="37">
        <f t="shared" si="30"/>
        <v>269.32</v>
      </c>
      <c r="M60" s="37"/>
      <c r="N60" s="38">
        <f t="shared" si="31"/>
        <v>0</v>
      </c>
      <c r="O60" s="39"/>
      <c r="P60" s="39">
        <f t="shared" si="14"/>
        <v>0</v>
      </c>
      <c r="Q60" s="39">
        <f t="shared" si="15"/>
        <v>0</v>
      </c>
      <c r="R60" s="39"/>
      <c r="S60" s="39">
        <f t="shared" si="16"/>
        <v>0</v>
      </c>
      <c r="T60" s="39">
        <f t="shared" si="17"/>
        <v>0</v>
      </c>
      <c r="U60" s="39"/>
      <c r="V60" s="39">
        <f t="shared" si="44"/>
        <v>0</v>
      </c>
      <c r="W60" s="39">
        <f t="shared" si="45"/>
        <v>0</v>
      </c>
      <c r="X60" s="39"/>
      <c r="Y60" s="39">
        <f t="shared" si="46"/>
        <v>0</v>
      </c>
      <c r="Z60" s="39">
        <f t="shared" si="47"/>
        <v>0</v>
      </c>
      <c r="AA60" s="39"/>
      <c r="AB60" s="39">
        <f t="shared" si="48"/>
        <v>0</v>
      </c>
      <c r="AC60" s="39">
        <f t="shared" si="49"/>
        <v>0</v>
      </c>
      <c r="AD60" s="39"/>
      <c r="AE60" s="39">
        <f t="shared" si="50"/>
        <v>0</v>
      </c>
      <c r="AF60" s="39">
        <f t="shared" si="51"/>
        <v>0</v>
      </c>
      <c r="AG60" s="39"/>
      <c r="AH60" s="39">
        <f t="shared" si="52"/>
        <v>0</v>
      </c>
      <c r="AI60" s="39">
        <f t="shared" si="53"/>
        <v>0</v>
      </c>
      <c r="AJ60" s="39"/>
      <c r="AK60" s="39">
        <f t="shared" si="54"/>
        <v>0</v>
      </c>
      <c r="AL60" s="39">
        <f t="shared" si="55"/>
        <v>0</v>
      </c>
      <c r="AM60" s="39"/>
      <c r="AN60" s="39">
        <f t="shared" si="28"/>
        <v>0</v>
      </c>
      <c r="AO60" s="39">
        <f t="shared" si="34"/>
        <v>0</v>
      </c>
      <c r="AP60" s="39">
        <v>1</v>
      </c>
      <c r="AQ60" s="39">
        <f t="shared" si="35"/>
        <v>134.66</v>
      </c>
      <c r="AR60" s="39">
        <f t="shared" si="36"/>
        <v>0</v>
      </c>
      <c r="AS60" s="136">
        <f t="shared" si="37"/>
        <v>1</v>
      </c>
      <c r="AT60" s="136">
        <f t="shared" ca="1" si="38"/>
        <v>134.66</v>
      </c>
      <c r="AU60" s="137">
        <f t="shared" ca="1" si="39"/>
        <v>0</v>
      </c>
      <c r="AV60" s="137">
        <f t="shared" si="40"/>
        <v>1</v>
      </c>
      <c r="AW60" s="136">
        <f t="shared" ca="1" si="41"/>
        <v>134.66</v>
      </c>
      <c r="AX60" s="138">
        <f t="shared" ca="1" si="42"/>
        <v>0</v>
      </c>
      <c r="AY60" s="101"/>
      <c r="AZ60" s="40">
        <f t="shared" si="13"/>
        <v>0</v>
      </c>
      <c r="BA60" s="111" t="str">
        <f t="shared" si="56"/>
        <v>NÃO MEDIDO</v>
      </c>
      <c r="BB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</row>
    <row r="61" spans="1:76" customFormat="1" ht="30" customHeight="1">
      <c r="A61" s="1" t="s">
        <v>30</v>
      </c>
      <c r="B61" s="1"/>
      <c r="C61" s="42" t="s">
        <v>260</v>
      </c>
      <c r="D61" s="48" t="s">
        <v>484</v>
      </c>
      <c r="E61" s="57" t="s">
        <v>72</v>
      </c>
      <c r="F61" s="35">
        <v>6</v>
      </c>
      <c r="G61" s="46">
        <v>0</v>
      </c>
      <c r="H61" s="47"/>
      <c r="I61" s="155">
        <v>0</v>
      </c>
      <c r="J61" s="35">
        <f t="shared" si="29"/>
        <v>6</v>
      </c>
      <c r="K61" s="44">
        <v>7.42</v>
      </c>
      <c r="L61" s="37">
        <f t="shared" si="30"/>
        <v>44.52</v>
      </c>
      <c r="M61" s="37"/>
      <c r="N61" s="38">
        <f t="shared" si="31"/>
        <v>0</v>
      </c>
      <c r="O61" s="39">
        <v>6</v>
      </c>
      <c r="P61" s="39">
        <f t="shared" si="14"/>
        <v>44.52</v>
      </c>
      <c r="Q61" s="39">
        <f t="shared" si="15"/>
        <v>0</v>
      </c>
      <c r="R61" s="39"/>
      <c r="S61" s="39">
        <f t="shared" si="16"/>
        <v>0</v>
      </c>
      <c r="T61" s="39">
        <f t="shared" si="17"/>
        <v>0</v>
      </c>
      <c r="U61" s="39"/>
      <c r="V61" s="39">
        <f t="shared" si="44"/>
        <v>0</v>
      </c>
      <c r="W61" s="39">
        <f t="shared" si="45"/>
        <v>0</v>
      </c>
      <c r="X61" s="39"/>
      <c r="Y61" s="39">
        <f t="shared" si="46"/>
        <v>0</v>
      </c>
      <c r="Z61" s="39">
        <f t="shared" si="47"/>
        <v>0</v>
      </c>
      <c r="AA61" s="39"/>
      <c r="AB61" s="39">
        <f t="shared" si="48"/>
        <v>0</v>
      </c>
      <c r="AC61" s="39">
        <f t="shared" si="49"/>
        <v>0</v>
      </c>
      <c r="AD61" s="39"/>
      <c r="AE61" s="39">
        <f t="shared" si="50"/>
        <v>0</v>
      </c>
      <c r="AF61" s="39">
        <f t="shared" si="51"/>
        <v>0</v>
      </c>
      <c r="AG61" s="39"/>
      <c r="AH61" s="39">
        <f t="shared" si="52"/>
        <v>0</v>
      </c>
      <c r="AI61" s="39">
        <f t="shared" si="53"/>
        <v>0</v>
      </c>
      <c r="AJ61" s="39"/>
      <c r="AK61" s="39">
        <f t="shared" si="54"/>
        <v>0</v>
      </c>
      <c r="AL61" s="39">
        <f t="shared" si="55"/>
        <v>0</v>
      </c>
      <c r="AM61" s="39"/>
      <c r="AN61" s="39">
        <f t="shared" si="28"/>
        <v>0</v>
      </c>
      <c r="AO61" s="39">
        <f t="shared" si="34"/>
        <v>0</v>
      </c>
      <c r="AP61" s="39"/>
      <c r="AQ61" s="39">
        <f t="shared" si="35"/>
        <v>0</v>
      </c>
      <c r="AR61" s="39">
        <f t="shared" si="36"/>
        <v>0</v>
      </c>
      <c r="AS61" s="136">
        <f t="shared" si="37"/>
        <v>6</v>
      </c>
      <c r="AT61" s="136">
        <f t="shared" ca="1" si="38"/>
        <v>44.52</v>
      </c>
      <c r="AU61" s="137">
        <f t="shared" ca="1" si="39"/>
        <v>0</v>
      </c>
      <c r="AV61" s="137">
        <f t="shared" si="40"/>
        <v>0</v>
      </c>
      <c r="AW61" s="136">
        <f t="shared" ca="1" si="41"/>
        <v>0</v>
      </c>
      <c r="AX61" s="138">
        <f t="shared" ca="1" si="42"/>
        <v>0</v>
      </c>
      <c r="AY61" s="101"/>
      <c r="AZ61" s="40">
        <f t="shared" si="13"/>
        <v>1</v>
      </c>
      <c r="BA61" s="111" t="str">
        <f t="shared" si="56"/>
        <v>MEDIDO</v>
      </c>
      <c r="BB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</row>
    <row r="62" spans="1:76" customFormat="1" ht="52.5" customHeight="1">
      <c r="A62" s="1" t="s">
        <v>782</v>
      </c>
      <c r="B62" s="1"/>
      <c r="C62" s="42" t="s">
        <v>799</v>
      </c>
      <c r="D62" s="48" t="s">
        <v>800</v>
      </c>
      <c r="E62" s="57" t="s">
        <v>72</v>
      </c>
      <c r="F62" s="35"/>
      <c r="G62" s="46"/>
      <c r="H62" s="47"/>
      <c r="I62" s="155">
        <v>1</v>
      </c>
      <c r="J62" s="35">
        <f t="shared" si="29"/>
        <v>1</v>
      </c>
      <c r="K62" s="44">
        <v>482.42</v>
      </c>
      <c r="L62" s="37">
        <f t="shared" si="30"/>
        <v>482.42</v>
      </c>
      <c r="M62" s="37"/>
      <c r="N62" s="38">
        <f t="shared" si="31"/>
        <v>0</v>
      </c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>
        <v>1</v>
      </c>
      <c r="AQ62" s="39">
        <f t="shared" si="35"/>
        <v>482.42</v>
      </c>
      <c r="AR62" s="39">
        <f t="shared" si="36"/>
        <v>0</v>
      </c>
      <c r="AS62" s="136">
        <f t="shared" si="37"/>
        <v>1</v>
      </c>
      <c r="AT62" s="136">
        <f t="shared" ca="1" si="38"/>
        <v>482.42</v>
      </c>
      <c r="AU62" s="137">
        <f t="shared" ca="1" si="39"/>
        <v>0</v>
      </c>
      <c r="AV62" s="137">
        <f t="shared" si="40"/>
        <v>0</v>
      </c>
      <c r="AW62" s="136">
        <f t="shared" ca="1" si="41"/>
        <v>0</v>
      </c>
      <c r="AX62" s="138">
        <f t="shared" ca="1" si="42"/>
        <v>0</v>
      </c>
      <c r="AY62" s="101"/>
      <c r="AZ62" s="40">
        <f t="shared" si="13"/>
        <v>0</v>
      </c>
      <c r="BA62" s="111" t="str">
        <f t="shared" ref="BA62" si="57">IF(AZ62&lt;&gt;0,"MEDIDO","NÃO MEDIDO")</f>
        <v>NÃO MEDIDO</v>
      </c>
      <c r="BB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</row>
    <row r="63" spans="1:76" customFormat="1" ht="30" customHeight="1">
      <c r="A63" s="1" t="s">
        <v>28</v>
      </c>
      <c r="B63" s="1"/>
      <c r="C63" s="42">
        <v>20500</v>
      </c>
      <c r="D63" s="48" t="s">
        <v>77</v>
      </c>
      <c r="E63" s="57"/>
      <c r="F63" s="35"/>
      <c r="G63" s="46">
        <v>0</v>
      </c>
      <c r="H63" s="47"/>
      <c r="I63" s="155">
        <v>0</v>
      </c>
      <c r="J63" s="35">
        <f t="shared" si="29"/>
        <v>0</v>
      </c>
      <c r="K63" s="44"/>
      <c r="L63" s="37">
        <f t="shared" si="30"/>
        <v>0</v>
      </c>
      <c r="M63" s="37"/>
      <c r="N63" s="38">
        <f t="shared" si="31"/>
        <v>0</v>
      </c>
      <c r="O63" s="39"/>
      <c r="P63" s="39">
        <f t="shared" si="14"/>
        <v>0</v>
      </c>
      <c r="Q63" s="39">
        <f t="shared" si="15"/>
        <v>0</v>
      </c>
      <c r="R63" s="39"/>
      <c r="S63" s="39">
        <f t="shared" si="16"/>
        <v>0</v>
      </c>
      <c r="T63" s="39">
        <f t="shared" si="17"/>
        <v>0</v>
      </c>
      <c r="U63" s="39"/>
      <c r="V63" s="39">
        <f t="shared" si="44"/>
        <v>0</v>
      </c>
      <c r="W63" s="39">
        <f t="shared" si="45"/>
        <v>0</v>
      </c>
      <c r="X63" s="39"/>
      <c r="Y63" s="39">
        <f t="shared" si="46"/>
        <v>0</v>
      </c>
      <c r="Z63" s="39">
        <f t="shared" si="47"/>
        <v>0</v>
      </c>
      <c r="AA63" s="39"/>
      <c r="AB63" s="39">
        <f t="shared" si="48"/>
        <v>0</v>
      </c>
      <c r="AC63" s="39">
        <f t="shared" si="49"/>
        <v>0</v>
      </c>
      <c r="AD63" s="39"/>
      <c r="AE63" s="39">
        <f t="shared" si="50"/>
        <v>0</v>
      </c>
      <c r="AF63" s="39">
        <f t="shared" si="51"/>
        <v>0</v>
      </c>
      <c r="AG63" s="39"/>
      <c r="AH63" s="39">
        <f t="shared" si="52"/>
        <v>0</v>
      </c>
      <c r="AI63" s="39">
        <f t="shared" si="53"/>
        <v>0</v>
      </c>
      <c r="AJ63" s="39"/>
      <c r="AK63" s="39">
        <f t="shared" si="54"/>
        <v>0</v>
      </c>
      <c r="AL63" s="39">
        <f t="shared" si="55"/>
        <v>0</v>
      </c>
      <c r="AM63" s="39"/>
      <c r="AN63" s="39">
        <f t="shared" si="28"/>
        <v>0</v>
      </c>
      <c r="AO63" s="39">
        <f t="shared" si="34"/>
        <v>0</v>
      </c>
      <c r="AP63" s="39"/>
      <c r="AQ63" s="39">
        <f t="shared" si="35"/>
        <v>0</v>
      </c>
      <c r="AR63" s="39">
        <f t="shared" si="36"/>
        <v>0</v>
      </c>
      <c r="AS63" s="136">
        <f t="shared" si="37"/>
        <v>0</v>
      </c>
      <c r="AT63" s="136">
        <f t="shared" ca="1" si="38"/>
        <v>0</v>
      </c>
      <c r="AU63" s="137">
        <f t="shared" ca="1" si="39"/>
        <v>0</v>
      </c>
      <c r="AV63" s="137">
        <f t="shared" si="40"/>
        <v>0</v>
      </c>
      <c r="AW63" s="136">
        <f t="shared" ca="1" si="41"/>
        <v>0</v>
      </c>
      <c r="AX63" s="138">
        <f t="shared" ca="1" si="42"/>
        <v>0</v>
      </c>
      <c r="AY63" s="101"/>
      <c r="AZ63" s="40">
        <f t="shared" si="13"/>
        <v>0</v>
      </c>
      <c r="BA63" s="111" t="str">
        <f>IF(COUNTIF(BA64:BA86,"MEDIDO")&gt;0,"MEDIDO","NÃO MEDIDO")</f>
        <v>MEDIDO</v>
      </c>
      <c r="BB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</row>
    <row r="64" spans="1:76" customFormat="1" ht="30" customHeight="1">
      <c r="A64" s="1" t="s">
        <v>30</v>
      </c>
      <c r="B64" s="1"/>
      <c r="C64" s="42" t="s">
        <v>261</v>
      </c>
      <c r="D64" s="48" t="s">
        <v>485</v>
      </c>
      <c r="E64" s="57" t="s">
        <v>75</v>
      </c>
      <c r="F64" s="35">
        <v>24</v>
      </c>
      <c r="G64" s="46">
        <v>0</v>
      </c>
      <c r="H64" s="47"/>
      <c r="I64" s="155">
        <v>0</v>
      </c>
      <c r="J64" s="35">
        <f t="shared" si="29"/>
        <v>24</v>
      </c>
      <c r="K64" s="44">
        <v>21.13</v>
      </c>
      <c r="L64" s="37">
        <f t="shared" si="30"/>
        <v>507.12</v>
      </c>
      <c r="M64" s="37"/>
      <c r="N64" s="38">
        <f t="shared" si="31"/>
        <v>0</v>
      </c>
      <c r="O64" s="39">
        <v>2.2999999999999998</v>
      </c>
      <c r="P64" s="39">
        <f t="shared" si="14"/>
        <v>48.6</v>
      </c>
      <c r="Q64" s="39">
        <f t="shared" si="15"/>
        <v>0</v>
      </c>
      <c r="R64" s="39">
        <v>9.4</v>
      </c>
      <c r="S64" s="39">
        <f t="shared" si="16"/>
        <v>198.62</v>
      </c>
      <c r="T64" s="39">
        <f t="shared" si="17"/>
        <v>0</v>
      </c>
      <c r="U64" s="39"/>
      <c r="V64" s="39">
        <f t="shared" si="44"/>
        <v>0</v>
      </c>
      <c r="W64" s="39">
        <f t="shared" si="45"/>
        <v>0</v>
      </c>
      <c r="X64" s="39"/>
      <c r="Y64" s="39">
        <f t="shared" si="46"/>
        <v>0</v>
      </c>
      <c r="Z64" s="39">
        <f t="shared" si="47"/>
        <v>0</v>
      </c>
      <c r="AA64" s="39"/>
      <c r="AB64" s="39">
        <f t="shared" si="48"/>
        <v>0</v>
      </c>
      <c r="AC64" s="39">
        <f t="shared" si="49"/>
        <v>0</v>
      </c>
      <c r="AD64" s="39"/>
      <c r="AE64" s="39">
        <f t="shared" si="50"/>
        <v>0</v>
      </c>
      <c r="AF64" s="39">
        <f t="shared" si="51"/>
        <v>0</v>
      </c>
      <c r="AG64" s="39"/>
      <c r="AH64" s="39">
        <f t="shared" si="52"/>
        <v>0</v>
      </c>
      <c r="AI64" s="39">
        <f t="shared" si="53"/>
        <v>0</v>
      </c>
      <c r="AJ64" s="39">
        <v>6.1</v>
      </c>
      <c r="AK64" s="39">
        <f t="shared" si="54"/>
        <v>128.88999999999999</v>
      </c>
      <c r="AL64" s="39">
        <f t="shared" si="55"/>
        <v>0</v>
      </c>
      <c r="AM64" s="39"/>
      <c r="AN64" s="39">
        <f t="shared" si="28"/>
        <v>0</v>
      </c>
      <c r="AO64" s="39">
        <f t="shared" si="34"/>
        <v>0</v>
      </c>
      <c r="AP64" s="39"/>
      <c r="AQ64" s="39">
        <f t="shared" si="35"/>
        <v>0</v>
      </c>
      <c r="AR64" s="39">
        <f t="shared" si="36"/>
        <v>0</v>
      </c>
      <c r="AS64" s="136">
        <f t="shared" si="37"/>
        <v>17.8</v>
      </c>
      <c r="AT64" s="136">
        <f t="shared" ca="1" si="38"/>
        <v>376.11</v>
      </c>
      <c r="AU64" s="137">
        <f t="shared" ca="1" si="39"/>
        <v>0</v>
      </c>
      <c r="AV64" s="137">
        <f t="shared" si="40"/>
        <v>6.2</v>
      </c>
      <c r="AW64" s="136">
        <f t="shared" ca="1" si="41"/>
        <v>131.01</v>
      </c>
      <c r="AX64" s="138">
        <f t="shared" ca="1" si="42"/>
        <v>0</v>
      </c>
      <c r="AY64" s="101"/>
      <c r="AZ64" s="40">
        <f t="shared" si="13"/>
        <v>0</v>
      </c>
      <c r="BA64" s="111" t="str">
        <f t="shared" si="56"/>
        <v>NÃO MEDIDO</v>
      </c>
      <c r="BB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</row>
    <row r="65" spans="1:76" customFormat="1" ht="30" customHeight="1">
      <c r="A65" s="1" t="s">
        <v>30</v>
      </c>
      <c r="B65" s="1"/>
      <c r="C65" s="42" t="s">
        <v>262</v>
      </c>
      <c r="D65" s="48" t="s">
        <v>486</v>
      </c>
      <c r="E65" s="57" t="s">
        <v>75</v>
      </c>
      <c r="F65" s="35">
        <v>18</v>
      </c>
      <c r="G65" s="46">
        <v>0</v>
      </c>
      <c r="H65" s="59"/>
      <c r="I65" s="155">
        <v>0</v>
      </c>
      <c r="J65" s="35">
        <f t="shared" si="29"/>
        <v>18</v>
      </c>
      <c r="K65" s="44">
        <v>31.72</v>
      </c>
      <c r="L65" s="37">
        <f t="shared" si="30"/>
        <v>570.96</v>
      </c>
      <c r="M65" s="37"/>
      <c r="N65" s="38">
        <f t="shared" si="31"/>
        <v>0</v>
      </c>
      <c r="O65" s="39">
        <v>13.15</v>
      </c>
      <c r="P65" s="39">
        <f t="shared" si="14"/>
        <v>417.12</v>
      </c>
      <c r="Q65" s="39">
        <f t="shared" si="15"/>
        <v>0</v>
      </c>
      <c r="R65" s="39">
        <v>2.5</v>
      </c>
      <c r="S65" s="39">
        <f t="shared" si="16"/>
        <v>79.3</v>
      </c>
      <c r="T65" s="39">
        <f t="shared" si="17"/>
        <v>0</v>
      </c>
      <c r="U65" s="39"/>
      <c r="V65" s="39">
        <f t="shared" si="44"/>
        <v>0</v>
      </c>
      <c r="W65" s="39">
        <f t="shared" si="45"/>
        <v>0</v>
      </c>
      <c r="X65" s="39"/>
      <c r="Y65" s="39">
        <f t="shared" si="46"/>
        <v>0</v>
      </c>
      <c r="Z65" s="39">
        <f t="shared" si="47"/>
        <v>0</v>
      </c>
      <c r="AA65" s="39"/>
      <c r="AB65" s="39">
        <f t="shared" si="48"/>
        <v>0</v>
      </c>
      <c r="AC65" s="39">
        <f t="shared" si="49"/>
        <v>0</v>
      </c>
      <c r="AD65" s="39"/>
      <c r="AE65" s="39">
        <f t="shared" si="50"/>
        <v>0</v>
      </c>
      <c r="AF65" s="39">
        <f t="shared" si="51"/>
        <v>0</v>
      </c>
      <c r="AG65" s="39"/>
      <c r="AH65" s="39">
        <f t="shared" si="52"/>
        <v>0</v>
      </c>
      <c r="AI65" s="39">
        <f t="shared" si="53"/>
        <v>0</v>
      </c>
      <c r="AJ65" s="39">
        <v>2.35</v>
      </c>
      <c r="AK65" s="39">
        <f t="shared" si="54"/>
        <v>74.540000000000006</v>
      </c>
      <c r="AL65" s="39">
        <f t="shared" si="55"/>
        <v>0</v>
      </c>
      <c r="AM65" s="39"/>
      <c r="AN65" s="39">
        <f t="shared" si="28"/>
        <v>0</v>
      </c>
      <c r="AO65" s="39">
        <f t="shared" si="34"/>
        <v>0</v>
      </c>
      <c r="AP65" s="39"/>
      <c r="AQ65" s="39">
        <f t="shared" si="35"/>
        <v>0</v>
      </c>
      <c r="AR65" s="39">
        <f t="shared" si="36"/>
        <v>0</v>
      </c>
      <c r="AS65" s="136">
        <f t="shared" si="37"/>
        <v>18</v>
      </c>
      <c r="AT65" s="136">
        <f t="shared" ca="1" si="38"/>
        <v>570.96</v>
      </c>
      <c r="AU65" s="137">
        <f t="shared" ca="1" si="39"/>
        <v>0</v>
      </c>
      <c r="AV65" s="137">
        <f t="shared" si="40"/>
        <v>0</v>
      </c>
      <c r="AW65" s="136">
        <f t="shared" ca="1" si="41"/>
        <v>0</v>
      </c>
      <c r="AX65" s="138">
        <f t="shared" ca="1" si="42"/>
        <v>0</v>
      </c>
      <c r="AY65" s="101"/>
      <c r="AZ65" s="40">
        <f t="shared" si="13"/>
        <v>0</v>
      </c>
      <c r="BA65" s="111" t="str">
        <f t="shared" si="56"/>
        <v>NÃO MEDIDO</v>
      </c>
      <c r="BB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</row>
    <row r="66" spans="1:76" customFormat="1" ht="30" customHeight="1">
      <c r="A66" s="1" t="s">
        <v>30</v>
      </c>
      <c r="B66" s="1"/>
      <c r="C66" s="42" t="s">
        <v>263</v>
      </c>
      <c r="D66" s="48" t="s">
        <v>487</v>
      </c>
      <c r="E66" s="57" t="s">
        <v>75</v>
      </c>
      <c r="F66" s="35">
        <v>30</v>
      </c>
      <c r="G66" s="46">
        <v>0</v>
      </c>
      <c r="H66" s="47"/>
      <c r="I66" s="155">
        <v>0</v>
      </c>
      <c r="J66" s="35">
        <f t="shared" si="29"/>
        <v>30</v>
      </c>
      <c r="K66" s="44">
        <v>41.78</v>
      </c>
      <c r="L66" s="37">
        <f t="shared" si="30"/>
        <v>1253.4000000000001</v>
      </c>
      <c r="M66" s="37"/>
      <c r="N66" s="38">
        <f t="shared" si="31"/>
        <v>0</v>
      </c>
      <c r="O66" s="39"/>
      <c r="P66" s="39">
        <f t="shared" si="14"/>
        <v>0</v>
      </c>
      <c r="Q66" s="39">
        <f t="shared" si="15"/>
        <v>0</v>
      </c>
      <c r="R66" s="39">
        <v>9.4</v>
      </c>
      <c r="S66" s="39">
        <f t="shared" si="16"/>
        <v>392.73</v>
      </c>
      <c r="T66" s="39">
        <f t="shared" si="17"/>
        <v>0</v>
      </c>
      <c r="U66" s="39"/>
      <c r="V66" s="39">
        <f t="shared" si="44"/>
        <v>0</v>
      </c>
      <c r="W66" s="39">
        <f t="shared" si="45"/>
        <v>0</v>
      </c>
      <c r="X66" s="39"/>
      <c r="Y66" s="39">
        <f t="shared" si="46"/>
        <v>0</v>
      </c>
      <c r="Z66" s="39">
        <f t="shared" si="47"/>
        <v>0</v>
      </c>
      <c r="AA66" s="39"/>
      <c r="AB66" s="39">
        <f t="shared" si="48"/>
        <v>0</v>
      </c>
      <c r="AC66" s="39">
        <f t="shared" si="49"/>
        <v>0</v>
      </c>
      <c r="AD66" s="39"/>
      <c r="AE66" s="39">
        <f t="shared" si="50"/>
        <v>0</v>
      </c>
      <c r="AF66" s="39">
        <f t="shared" si="51"/>
        <v>0</v>
      </c>
      <c r="AG66" s="39"/>
      <c r="AH66" s="39">
        <f t="shared" si="52"/>
        <v>0</v>
      </c>
      <c r="AI66" s="39">
        <f t="shared" si="53"/>
        <v>0</v>
      </c>
      <c r="AJ66" s="39"/>
      <c r="AK66" s="39">
        <f t="shared" si="54"/>
        <v>0</v>
      </c>
      <c r="AL66" s="39">
        <f t="shared" si="55"/>
        <v>0</v>
      </c>
      <c r="AM66" s="39"/>
      <c r="AN66" s="39">
        <f t="shared" si="28"/>
        <v>0</v>
      </c>
      <c r="AO66" s="39">
        <f t="shared" si="34"/>
        <v>0</v>
      </c>
      <c r="AP66" s="39"/>
      <c r="AQ66" s="39">
        <f t="shared" si="35"/>
        <v>0</v>
      </c>
      <c r="AR66" s="39">
        <f t="shared" si="36"/>
        <v>0</v>
      </c>
      <c r="AS66" s="136">
        <f t="shared" si="37"/>
        <v>9.4</v>
      </c>
      <c r="AT66" s="136">
        <f t="shared" ca="1" si="38"/>
        <v>392.73</v>
      </c>
      <c r="AU66" s="137">
        <f t="shared" ca="1" si="39"/>
        <v>0</v>
      </c>
      <c r="AV66" s="137">
        <f t="shared" si="40"/>
        <v>20.6</v>
      </c>
      <c r="AW66" s="136">
        <f t="shared" ca="1" si="41"/>
        <v>860.67</v>
      </c>
      <c r="AX66" s="138">
        <f t="shared" ca="1" si="42"/>
        <v>0</v>
      </c>
      <c r="AY66" s="101"/>
      <c r="AZ66" s="40">
        <f t="shared" si="13"/>
        <v>0</v>
      </c>
      <c r="BA66" s="111" t="str">
        <f t="shared" si="56"/>
        <v>NÃO MEDIDO</v>
      </c>
      <c r="BB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</row>
    <row r="67" spans="1:76" customFormat="1" ht="30" customHeight="1">
      <c r="A67" s="1" t="s">
        <v>30</v>
      </c>
      <c r="B67" s="1"/>
      <c r="C67" s="42" t="s">
        <v>264</v>
      </c>
      <c r="D67" s="48" t="s">
        <v>488</v>
      </c>
      <c r="E67" s="57" t="s">
        <v>72</v>
      </c>
      <c r="F67" s="35">
        <v>4</v>
      </c>
      <c r="G67" s="46">
        <v>0</v>
      </c>
      <c r="H67" s="47"/>
      <c r="I67" s="155">
        <v>0</v>
      </c>
      <c r="J67" s="35">
        <f t="shared" si="29"/>
        <v>4</v>
      </c>
      <c r="K67" s="44">
        <v>19.52</v>
      </c>
      <c r="L67" s="37">
        <f t="shared" si="30"/>
        <v>78.08</v>
      </c>
      <c r="M67" s="37"/>
      <c r="N67" s="38">
        <f t="shared" si="31"/>
        <v>0</v>
      </c>
      <c r="O67" s="39">
        <v>3</v>
      </c>
      <c r="P67" s="39">
        <f t="shared" si="14"/>
        <v>58.56</v>
      </c>
      <c r="Q67" s="39">
        <f t="shared" si="15"/>
        <v>0</v>
      </c>
      <c r="R67" s="39"/>
      <c r="S67" s="39">
        <f t="shared" si="16"/>
        <v>0</v>
      </c>
      <c r="T67" s="39">
        <f t="shared" si="17"/>
        <v>0</v>
      </c>
      <c r="U67" s="39"/>
      <c r="V67" s="39">
        <f t="shared" si="44"/>
        <v>0</v>
      </c>
      <c r="W67" s="39">
        <f t="shared" si="45"/>
        <v>0</v>
      </c>
      <c r="X67" s="39"/>
      <c r="Y67" s="39">
        <f t="shared" si="46"/>
        <v>0</v>
      </c>
      <c r="Z67" s="39">
        <f t="shared" si="47"/>
        <v>0</v>
      </c>
      <c r="AA67" s="39"/>
      <c r="AB67" s="39">
        <f t="shared" si="48"/>
        <v>0</v>
      </c>
      <c r="AC67" s="39">
        <f t="shared" si="49"/>
        <v>0</v>
      </c>
      <c r="AD67" s="39"/>
      <c r="AE67" s="39">
        <f t="shared" si="50"/>
        <v>0</v>
      </c>
      <c r="AF67" s="39">
        <f t="shared" si="51"/>
        <v>0</v>
      </c>
      <c r="AG67" s="39"/>
      <c r="AH67" s="39">
        <f t="shared" si="52"/>
        <v>0</v>
      </c>
      <c r="AI67" s="39">
        <f t="shared" si="53"/>
        <v>0</v>
      </c>
      <c r="AJ67" s="39"/>
      <c r="AK67" s="39">
        <f t="shared" si="54"/>
        <v>0</v>
      </c>
      <c r="AL67" s="39">
        <f t="shared" si="55"/>
        <v>0</v>
      </c>
      <c r="AM67" s="39"/>
      <c r="AN67" s="39">
        <f t="shared" si="28"/>
        <v>0</v>
      </c>
      <c r="AO67" s="39">
        <f t="shared" si="34"/>
        <v>0</v>
      </c>
      <c r="AP67" s="39"/>
      <c r="AQ67" s="39">
        <f t="shared" si="35"/>
        <v>0</v>
      </c>
      <c r="AR67" s="39">
        <f t="shared" si="36"/>
        <v>0</v>
      </c>
      <c r="AS67" s="136">
        <f t="shared" si="37"/>
        <v>3</v>
      </c>
      <c r="AT67" s="136">
        <f t="shared" ca="1" si="38"/>
        <v>58.56</v>
      </c>
      <c r="AU67" s="137">
        <f t="shared" ca="1" si="39"/>
        <v>0</v>
      </c>
      <c r="AV67" s="137">
        <f t="shared" si="40"/>
        <v>1</v>
      </c>
      <c r="AW67" s="136">
        <f t="shared" ca="1" si="41"/>
        <v>19.52</v>
      </c>
      <c r="AX67" s="138">
        <f t="shared" ca="1" si="42"/>
        <v>0</v>
      </c>
      <c r="AY67" s="101"/>
      <c r="AZ67" s="40">
        <f t="shared" si="13"/>
        <v>0</v>
      </c>
      <c r="BA67" s="111" t="str">
        <f t="shared" si="56"/>
        <v>NÃO MEDIDO</v>
      </c>
      <c r="BB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</row>
    <row r="68" spans="1:76" customFormat="1" ht="30" customHeight="1">
      <c r="A68" s="1" t="s">
        <v>30</v>
      </c>
      <c r="B68" s="1"/>
      <c r="C68" s="42" t="s">
        <v>265</v>
      </c>
      <c r="D68" s="48" t="s">
        <v>489</v>
      </c>
      <c r="E68" s="57" t="s">
        <v>72</v>
      </c>
      <c r="F68" s="35">
        <v>4</v>
      </c>
      <c r="G68" s="46">
        <v>0</v>
      </c>
      <c r="H68" s="47"/>
      <c r="I68" s="155">
        <v>0</v>
      </c>
      <c r="J68" s="35">
        <f t="shared" si="29"/>
        <v>4</v>
      </c>
      <c r="K68" s="44">
        <v>22.57</v>
      </c>
      <c r="L68" s="37">
        <f t="shared" si="30"/>
        <v>90.28</v>
      </c>
      <c r="M68" s="37"/>
      <c r="N68" s="38">
        <f t="shared" si="31"/>
        <v>0</v>
      </c>
      <c r="O68" s="39"/>
      <c r="P68" s="39">
        <f t="shared" si="14"/>
        <v>0</v>
      </c>
      <c r="Q68" s="39">
        <f t="shared" si="15"/>
        <v>0</v>
      </c>
      <c r="R68" s="39"/>
      <c r="S68" s="39">
        <f t="shared" si="16"/>
        <v>0</v>
      </c>
      <c r="T68" s="39">
        <f t="shared" si="17"/>
        <v>0</v>
      </c>
      <c r="U68" s="39"/>
      <c r="V68" s="39">
        <f t="shared" si="44"/>
        <v>0</v>
      </c>
      <c r="W68" s="39">
        <f t="shared" si="45"/>
        <v>0</v>
      </c>
      <c r="X68" s="39"/>
      <c r="Y68" s="39">
        <f t="shared" si="46"/>
        <v>0</v>
      </c>
      <c r="Z68" s="39">
        <f t="shared" si="47"/>
        <v>0</v>
      </c>
      <c r="AA68" s="39"/>
      <c r="AB68" s="39">
        <f t="shared" si="48"/>
        <v>0</v>
      </c>
      <c r="AC68" s="39">
        <f t="shared" si="49"/>
        <v>0</v>
      </c>
      <c r="AD68" s="39"/>
      <c r="AE68" s="39">
        <f t="shared" si="50"/>
        <v>0</v>
      </c>
      <c r="AF68" s="39">
        <f t="shared" si="51"/>
        <v>0</v>
      </c>
      <c r="AG68" s="39"/>
      <c r="AH68" s="39">
        <f t="shared" si="52"/>
        <v>0</v>
      </c>
      <c r="AI68" s="39">
        <f t="shared" si="53"/>
        <v>0</v>
      </c>
      <c r="AJ68" s="39"/>
      <c r="AK68" s="39">
        <f t="shared" si="54"/>
        <v>0</v>
      </c>
      <c r="AL68" s="39">
        <f t="shared" si="55"/>
        <v>0</v>
      </c>
      <c r="AM68" s="39"/>
      <c r="AN68" s="39">
        <f t="shared" si="28"/>
        <v>0</v>
      </c>
      <c r="AO68" s="39">
        <f t="shared" si="34"/>
        <v>0</v>
      </c>
      <c r="AP68" s="39"/>
      <c r="AQ68" s="39">
        <f t="shared" si="35"/>
        <v>0</v>
      </c>
      <c r="AR68" s="39">
        <f t="shared" si="36"/>
        <v>0</v>
      </c>
      <c r="AS68" s="136">
        <f t="shared" si="37"/>
        <v>0</v>
      </c>
      <c r="AT68" s="136">
        <f t="shared" ca="1" si="38"/>
        <v>0</v>
      </c>
      <c r="AU68" s="137">
        <f t="shared" ca="1" si="39"/>
        <v>0</v>
      </c>
      <c r="AV68" s="137">
        <f t="shared" si="40"/>
        <v>4</v>
      </c>
      <c r="AW68" s="136">
        <f t="shared" ca="1" si="41"/>
        <v>90.28</v>
      </c>
      <c r="AX68" s="138">
        <f t="shared" ca="1" si="42"/>
        <v>0</v>
      </c>
      <c r="AY68" s="101"/>
      <c r="AZ68" s="40">
        <f t="shared" si="13"/>
        <v>0</v>
      </c>
      <c r="BA68" s="111" t="str">
        <f t="shared" si="56"/>
        <v>NÃO MEDIDO</v>
      </c>
      <c r="BB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</row>
    <row r="69" spans="1:76" customFormat="1" ht="30" customHeight="1">
      <c r="A69" s="1" t="s">
        <v>30</v>
      </c>
      <c r="B69" s="1"/>
      <c r="C69" s="42" t="s">
        <v>266</v>
      </c>
      <c r="D69" s="48" t="s">
        <v>490</v>
      </c>
      <c r="E69" s="57" t="s">
        <v>75</v>
      </c>
      <c r="F69" s="35">
        <v>12</v>
      </c>
      <c r="G69" s="46">
        <v>0</v>
      </c>
      <c r="H69" s="47"/>
      <c r="I69" s="155">
        <v>0</v>
      </c>
      <c r="J69" s="35">
        <f t="shared" si="29"/>
        <v>12</v>
      </c>
      <c r="K69" s="44">
        <v>19.29</v>
      </c>
      <c r="L69" s="37">
        <f t="shared" si="30"/>
        <v>231.48</v>
      </c>
      <c r="M69" s="37"/>
      <c r="N69" s="38">
        <f t="shared" si="31"/>
        <v>0</v>
      </c>
      <c r="O69" s="39"/>
      <c r="P69" s="39">
        <f t="shared" si="14"/>
        <v>0</v>
      </c>
      <c r="Q69" s="39">
        <f t="shared" si="15"/>
        <v>0</v>
      </c>
      <c r="R69" s="39"/>
      <c r="S69" s="39">
        <f t="shared" si="16"/>
        <v>0</v>
      </c>
      <c r="T69" s="39">
        <f t="shared" si="17"/>
        <v>0</v>
      </c>
      <c r="U69" s="39"/>
      <c r="V69" s="39">
        <f t="shared" si="44"/>
        <v>0</v>
      </c>
      <c r="W69" s="39">
        <f t="shared" si="45"/>
        <v>0</v>
      </c>
      <c r="X69" s="39"/>
      <c r="Y69" s="39">
        <f t="shared" si="46"/>
        <v>0</v>
      </c>
      <c r="Z69" s="39">
        <f t="shared" si="47"/>
        <v>0</v>
      </c>
      <c r="AA69" s="39"/>
      <c r="AB69" s="39">
        <f t="shared" si="48"/>
        <v>0</v>
      </c>
      <c r="AC69" s="39">
        <f t="shared" si="49"/>
        <v>0</v>
      </c>
      <c r="AD69" s="39"/>
      <c r="AE69" s="39">
        <f t="shared" si="50"/>
        <v>0</v>
      </c>
      <c r="AF69" s="39">
        <f t="shared" si="51"/>
        <v>0</v>
      </c>
      <c r="AG69" s="39"/>
      <c r="AH69" s="39">
        <f t="shared" si="52"/>
        <v>0</v>
      </c>
      <c r="AI69" s="39">
        <f t="shared" si="53"/>
        <v>0</v>
      </c>
      <c r="AJ69" s="39"/>
      <c r="AK69" s="39">
        <f t="shared" si="54"/>
        <v>0</v>
      </c>
      <c r="AL69" s="39">
        <f t="shared" si="55"/>
        <v>0</v>
      </c>
      <c r="AM69" s="39"/>
      <c r="AN69" s="39">
        <f t="shared" si="28"/>
        <v>0</v>
      </c>
      <c r="AO69" s="39">
        <f t="shared" si="34"/>
        <v>0</v>
      </c>
      <c r="AP69" s="39"/>
      <c r="AQ69" s="39">
        <f t="shared" si="35"/>
        <v>0</v>
      </c>
      <c r="AR69" s="39">
        <f t="shared" si="36"/>
        <v>0</v>
      </c>
      <c r="AS69" s="136">
        <f t="shared" si="37"/>
        <v>0</v>
      </c>
      <c r="AT69" s="136">
        <f t="shared" ca="1" si="38"/>
        <v>0</v>
      </c>
      <c r="AU69" s="137">
        <f t="shared" ca="1" si="39"/>
        <v>0</v>
      </c>
      <c r="AV69" s="137">
        <f t="shared" si="40"/>
        <v>12</v>
      </c>
      <c r="AW69" s="136">
        <f t="shared" ca="1" si="41"/>
        <v>231.48</v>
      </c>
      <c r="AX69" s="138">
        <f t="shared" ca="1" si="42"/>
        <v>0</v>
      </c>
      <c r="AY69" s="101"/>
      <c r="AZ69" s="40">
        <f t="shared" si="13"/>
        <v>0</v>
      </c>
      <c r="BA69" s="111" t="str">
        <f t="shared" si="56"/>
        <v>NÃO MEDIDO</v>
      </c>
      <c r="BB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</row>
    <row r="70" spans="1:76" customFormat="1" ht="30" customHeight="1">
      <c r="A70" s="1" t="s">
        <v>30</v>
      </c>
      <c r="B70" s="1"/>
      <c r="C70" s="42" t="s">
        <v>267</v>
      </c>
      <c r="D70" s="48" t="s">
        <v>491</v>
      </c>
      <c r="E70" s="57" t="s">
        <v>75</v>
      </c>
      <c r="F70" s="35">
        <v>6</v>
      </c>
      <c r="G70" s="46">
        <v>0</v>
      </c>
      <c r="H70" s="47"/>
      <c r="I70" s="155">
        <v>0</v>
      </c>
      <c r="J70" s="35">
        <f t="shared" si="29"/>
        <v>6</v>
      </c>
      <c r="K70" s="44">
        <v>41.21</v>
      </c>
      <c r="L70" s="37">
        <f t="shared" si="30"/>
        <v>247.26</v>
      </c>
      <c r="M70" s="37"/>
      <c r="N70" s="38">
        <f t="shared" si="31"/>
        <v>0</v>
      </c>
      <c r="O70" s="39">
        <v>0.72</v>
      </c>
      <c r="P70" s="39">
        <f t="shared" si="14"/>
        <v>29.67</v>
      </c>
      <c r="Q70" s="39">
        <f t="shared" si="15"/>
        <v>0</v>
      </c>
      <c r="R70" s="39"/>
      <c r="S70" s="39">
        <f t="shared" si="16"/>
        <v>0</v>
      </c>
      <c r="T70" s="39">
        <f t="shared" si="17"/>
        <v>0</v>
      </c>
      <c r="U70" s="39"/>
      <c r="V70" s="39">
        <f t="shared" si="44"/>
        <v>0</v>
      </c>
      <c r="W70" s="39">
        <f t="shared" si="45"/>
        <v>0</v>
      </c>
      <c r="X70" s="39"/>
      <c r="Y70" s="39">
        <f t="shared" si="46"/>
        <v>0</v>
      </c>
      <c r="Z70" s="39">
        <f t="shared" si="47"/>
        <v>0</v>
      </c>
      <c r="AA70" s="39"/>
      <c r="AB70" s="39">
        <f t="shared" si="48"/>
        <v>0</v>
      </c>
      <c r="AC70" s="39">
        <f t="shared" si="49"/>
        <v>0</v>
      </c>
      <c r="AD70" s="39"/>
      <c r="AE70" s="39">
        <f t="shared" si="50"/>
        <v>0</v>
      </c>
      <c r="AF70" s="39">
        <f t="shared" si="51"/>
        <v>0</v>
      </c>
      <c r="AG70" s="39"/>
      <c r="AH70" s="39">
        <f t="shared" si="52"/>
        <v>0</v>
      </c>
      <c r="AI70" s="39">
        <f t="shared" si="53"/>
        <v>0</v>
      </c>
      <c r="AJ70" s="39"/>
      <c r="AK70" s="39">
        <f t="shared" si="54"/>
        <v>0</v>
      </c>
      <c r="AL70" s="39">
        <f t="shared" si="55"/>
        <v>0</v>
      </c>
      <c r="AM70" s="39"/>
      <c r="AN70" s="39">
        <f t="shared" si="28"/>
        <v>0</v>
      </c>
      <c r="AO70" s="39">
        <f t="shared" si="34"/>
        <v>0</v>
      </c>
      <c r="AP70" s="39"/>
      <c r="AQ70" s="39">
        <f t="shared" si="35"/>
        <v>0</v>
      </c>
      <c r="AR70" s="39">
        <f t="shared" si="36"/>
        <v>0</v>
      </c>
      <c r="AS70" s="136">
        <f t="shared" si="37"/>
        <v>0.72</v>
      </c>
      <c r="AT70" s="136">
        <f t="shared" ca="1" si="38"/>
        <v>29.67</v>
      </c>
      <c r="AU70" s="137">
        <f t="shared" ca="1" si="39"/>
        <v>0</v>
      </c>
      <c r="AV70" s="137">
        <f t="shared" si="40"/>
        <v>5.28</v>
      </c>
      <c r="AW70" s="136">
        <f t="shared" ca="1" si="41"/>
        <v>217.59</v>
      </c>
      <c r="AX70" s="138">
        <f t="shared" ca="1" si="42"/>
        <v>0</v>
      </c>
      <c r="AY70" s="101"/>
      <c r="AZ70" s="40">
        <f t="shared" si="13"/>
        <v>4.88</v>
      </c>
      <c r="BA70" s="111" t="str">
        <f t="shared" si="56"/>
        <v>MEDIDO</v>
      </c>
      <c r="BB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</row>
    <row r="71" spans="1:76" customFormat="1" ht="30" customHeight="1">
      <c r="A71" s="1" t="s">
        <v>30</v>
      </c>
      <c r="B71" s="1"/>
      <c r="C71" s="42" t="s">
        <v>268</v>
      </c>
      <c r="D71" s="43" t="s">
        <v>492</v>
      </c>
      <c r="E71" s="57" t="s">
        <v>75</v>
      </c>
      <c r="F71" s="35">
        <v>12</v>
      </c>
      <c r="G71" s="46">
        <v>0</v>
      </c>
      <c r="H71" s="47"/>
      <c r="I71" s="155">
        <v>4.88</v>
      </c>
      <c r="J71" s="35">
        <f t="shared" si="29"/>
        <v>16.88</v>
      </c>
      <c r="K71" s="44">
        <v>46.47</v>
      </c>
      <c r="L71" s="37">
        <f t="shared" si="30"/>
        <v>784.41</v>
      </c>
      <c r="M71" s="37"/>
      <c r="N71" s="38">
        <f t="shared" si="31"/>
        <v>0</v>
      </c>
      <c r="O71" s="39">
        <v>12</v>
      </c>
      <c r="P71" s="39">
        <f t="shared" si="14"/>
        <v>557.64</v>
      </c>
      <c r="Q71" s="39">
        <f t="shared" si="15"/>
        <v>0</v>
      </c>
      <c r="R71" s="39"/>
      <c r="S71" s="39">
        <f t="shared" si="16"/>
        <v>0</v>
      </c>
      <c r="T71" s="39">
        <f t="shared" si="17"/>
        <v>0</v>
      </c>
      <c r="U71" s="39"/>
      <c r="V71" s="39">
        <f t="shared" si="44"/>
        <v>0</v>
      </c>
      <c r="W71" s="39">
        <f t="shared" si="45"/>
        <v>0</v>
      </c>
      <c r="X71" s="39"/>
      <c r="Y71" s="39">
        <f t="shared" si="46"/>
        <v>0</v>
      </c>
      <c r="Z71" s="39">
        <f t="shared" si="47"/>
        <v>0</v>
      </c>
      <c r="AA71" s="39"/>
      <c r="AB71" s="39">
        <f t="shared" si="48"/>
        <v>0</v>
      </c>
      <c r="AC71" s="39">
        <f t="shared" si="49"/>
        <v>0</v>
      </c>
      <c r="AD71" s="39"/>
      <c r="AE71" s="39">
        <f t="shared" si="50"/>
        <v>0</v>
      </c>
      <c r="AF71" s="39">
        <f t="shared" si="51"/>
        <v>0</v>
      </c>
      <c r="AG71" s="39"/>
      <c r="AH71" s="39">
        <f t="shared" si="52"/>
        <v>0</v>
      </c>
      <c r="AI71" s="39">
        <f t="shared" si="53"/>
        <v>0</v>
      </c>
      <c r="AJ71" s="39"/>
      <c r="AK71" s="39">
        <f t="shared" si="54"/>
        <v>0</v>
      </c>
      <c r="AL71" s="39">
        <f t="shared" si="55"/>
        <v>0</v>
      </c>
      <c r="AM71" s="39"/>
      <c r="AN71" s="39">
        <f t="shared" si="28"/>
        <v>0</v>
      </c>
      <c r="AO71" s="39">
        <f t="shared" si="34"/>
        <v>0</v>
      </c>
      <c r="AP71" s="39">
        <v>4.88</v>
      </c>
      <c r="AQ71" s="39">
        <f t="shared" si="35"/>
        <v>226.77</v>
      </c>
      <c r="AR71" s="39">
        <f t="shared" si="36"/>
        <v>0</v>
      </c>
      <c r="AS71" s="136">
        <f t="shared" si="37"/>
        <v>16.88</v>
      </c>
      <c r="AT71" s="136">
        <f t="shared" ca="1" si="38"/>
        <v>784.41</v>
      </c>
      <c r="AU71" s="137">
        <f t="shared" ca="1" si="39"/>
        <v>0</v>
      </c>
      <c r="AV71" s="137">
        <f t="shared" si="40"/>
        <v>0</v>
      </c>
      <c r="AW71" s="136">
        <f t="shared" ca="1" si="41"/>
        <v>0</v>
      </c>
      <c r="AX71" s="138">
        <f t="shared" ca="1" si="42"/>
        <v>0</v>
      </c>
      <c r="AY71" s="101"/>
      <c r="AZ71" s="40">
        <f t="shared" si="13"/>
        <v>0</v>
      </c>
      <c r="BA71" s="111" t="str">
        <f t="shared" si="56"/>
        <v>NÃO MEDIDO</v>
      </c>
      <c r="BB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</row>
    <row r="72" spans="1:76" customFormat="1" ht="30" customHeight="1">
      <c r="A72" s="1" t="s">
        <v>30</v>
      </c>
      <c r="B72" s="1"/>
      <c r="C72" s="42" t="s">
        <v>269</v>
      </c>
      <c r="D72" s="48" t="s">
        <v>493</v>
      </c>
      <c r="E72" s="57" t="s">
        <v>72</v>
      </c>
      <c r="F72" s="35">
        <v>3</v>
      </c>
      <c r="G72" s="46">
        <v>0</v>
      </c>
      <c r="H72" s="47"/>
      <c r="I72" s="155">
        <v>0</v>
      </c>
      <c r="J72" s="35">
        <f t="shared" si="29"/>
        <v>3</v>
      </c>
      <c r="K72" s="44">
        <v>15.41</v>
      </c>
      <c r="L72" s="37">
        <f t="shared" si="30"/>
        <v>46.23</v>
      </c>
      <c r="M72" s="37"/>
      <c r="N72" s="38">
        <f t="shared" si="31"/>
        <v>0</v>
      </c>
      <c r="O72" s="39"/>
      <c r="P72" s="39">
        <f t="shared" si="14"/>
        <v>0</v>
      </c>
      <c r="Q72" s="39">
        <f t="shared" si="15"/>
        <v>0</v>
      </c>
      <c r="R72" s="39"/>
      <c r="S72" s="39">
        <f t="shared" si="16"/>
        <v>0</v>
      </c>
      <c r="T72" s="39">
        <f t="shared" si="17"/>
        <v>0</v>
      </c>
      <c r="U72" s="39"/>
      <c r="V72" s="39">
        <f t="shared" si="44"/>
        <v>0</v>
      </c>
      <c r="W72" s="39">
        <f t="shared" si="45"/>
        <v>0</v>
      </c>
      <c r="X72" s="39"/>
      <c r="Y72" s="39">
        <f t="shared" si="46"/>
        <v>0</v>
      </c>
      <c r="Z72" s="39">
        <f t="shared" si="47"/>
        <v>0</v>
      </c>
      <c r="AA72" s="39"/>
      <c r="AB72" s="39">
        <f t="shared" si="48"/>
        <v>0</v>
      </c>
      <c r="AC72" s="39">
        <f t="shared" si="49"/>
        <v>0</v>
      </c>
      <c r="AD72" s="39"/>
      <c r="AE72" s="39">
        <f t="shared" si="50"/>
        <v>0</v>
      </c>
      <c r="AF72" s="39">
        <f t="shared" si="51"/>
        <v>0</v>
      </c>
      <c r="AG72" s="39"/>
      <c r="AH72" s="39">
        <f t="shared" si="52"/>
        <v>0</v>
      </c>
      <c r="AI72" s="39">
        <f t="shared" si="53"/>
        <v>0</v>
      </c>
      <c r="AJ72" s="39"/>
      <c r="AK72" s="39">
        <f t="shared" si="54"/>
        <v>0</v>
      </c>
      <c r="AL72" s="39">
        <f t="shared" si="55"/>
        <v>0</v>
      </c>
      <c r="AM72" s="39"/>
      <c r="AN72" s="39">
        <f t="shared" si="28"/>
        <v>0</v>
      </c>
      <c r="AO72" s="39">
        <f t="shared" si="34"/>
        <v>0</v>
      </c>
      <c r="AP72" s="39"/>
      <c r="AQ72" s="39">
        <f t="shared" si="35"/>
        <v>0</v>
      </c>
      <c r="AR72" s="39">
        <f t="shared" si="36"/>
        <v>0</v>
      </c>
      <c r="AS72" s="136">
        <f t="shared" si="37"/>
        <v>0</v>
      </c>
      <c r="AT72" s="136">
        <f t="shared" ca="1" si="38"/>
        <v>0</v>
      </c>
      <c r="AU72" s="137">
        <f t="shared" ca="1" si="39"/>
        <v>0</v>
      </c>
      <c r="AV72" s="137">
        <f t="shared" si="40"/>
        <v>3</v>
      </c>
      <c r="AW72" s="136">
        <f t="shared" ca="1" si="41"/>
        <v>46.23</v>
      </c>
      <c r="AX72" s="138">
        <f t="shared" ca="1" si="42"/>
        <v>0</v>
      </c>
      <c r="AY72" s="101"/>
      <c r="AZ72" s="40">
        <f t="shared" si="13"/>
        <v>0</v>
      </c>
      <c r="BA72" s="111" t="str">
        <f t="shared" si="56"/>
        <v>NÃO MEDIDO</v>
      </c>
      <c r="BB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</row>
    <row r="73" spans="1:76" customFormat="1" ht="30" customHeight="1">
      <c r="A73" s="1" t="s">
        <v>30</v>
      </c>
      <c r="B73" s="1"/>
      <c r="C73" s="45" t="s">
        <v>270</v>
      </c>
      <c r="D73" s="48" t="s">
        <v>494</v>
      </c>
      <c r="E73" s="57" t="s">
        <v>72</v>
      </c>
      <c r="F73" s="35">
        <v>3</v>
      </c>
      <c r="G73" s="46">
        <v>0</v>
      </c>
      <c r="H73" s="47"/>
      <c r="I73" s="155">
        <v>0</v>
      </c>
      <c r="J73" s="35">
        <f t="shared" si="29"/>
        <v>3</v>
      </c>
      <c r="K73" s="44">
        <v>18.28</v>
      </c>
      <c r="L73" s="37">
        <f t="shared" si="30"/>
        <v>54.84</v>
      </c>
      <c r="M73" s="37"/>
      <c r="N73" s="38">
        <f t="shared" si="31"/>
        <v>0</v>
      </c>
      <c r="O73" s="39">
        <v>2</v>
      </c>
      <c r="P73" s="39">
        <f t="shared" si="14"/>
        <v>36.56</v>
      </c>
      <c r="Q73" s="39">
        <f t="shared" si="15"/>
        <v>0</v>
      </c>
      <c r="R73" s="39"/>
      <c r="S73" s="39">
        <f t="shared" si="16"/>
        <v>0</v>
      </c>
      <c r="T73" s="39">
        <f t="shared" si="17"/>
        <v>0</v>
      </c>
      <c r="U73" s="39"/>
      <c r="V73" s="39">
        <f t="shared" si="44"/>
        <v>0</v>
      </c>
      <c r="W73" s="39">
        <f t="shared" si="45"/>
        <v>0</v>
      </c>
      <c r="X73" s="39"/>
      <c r="Y73" s="39">
        <f t="shared" si="46"/>
        <v>0</v>
      </c>
      <c r="Z73" s="39">
        <f t="shared" si="47"/>
        <v>0</v>
      </c>
      <c r="AA73" s="39"/>
      <c r="AB73" s="39">
        <f t="shared" si="48"/>
        <v>0</v>
      </c>
      <c r="AC73" s="39">
        <f t="shared" si="49"/>
        <v>0</v>
      </c>
      <c r="AD73" s="39"/>
      <c r="AE73" s="39">
        <f t="shared" si="50"/>
        <v>0</v>
      </c>
      <c r="AF73" s="39">
        <f t="shared" si="51"/>
        <v>0</v>
      </c>
      <c r="AG73" s="39"/>
      <c r="AH73" s="39">
        <f t="shared" si="52"/>
        <v>0</v>
      </c>
      <c r="AI73" s="39">
        <f t="shared" si="53"/>
        <v>0</v>
      </c>
      <c r="AJ73" s="39"/>
      <c r="AK73" s="39">
        <f t="shared" si="54"/>
        <v>0</v>
      </c>
      <c r="AL73" s="39">
        <f t="shared" si="55"/>
        <v>0</v>
      </c>
      <c r="AM73" s="39"/>
      <c r="AN73" s="39">
        <f t="shared" si="28"/>
        <v>0</v>
      </c>
      <c r="AO73" s="39">
        <f t="shared" si="34"/>
        <v>0</v>
      </c>
      <c r="AP73" s="39"/>
      <c r="AQ73" s="39">
        <f t="shared" si="35"/>
        <v>0</v>
      </c>
      <c r="AR73" s="39">
        <f t="shared" si="36"/>
        <v>0</v>
      </c>
      <c r="AS73" s="136">
        <f t="shared" si="37"/>
        <v>2</v>
      </c>
      <c r="AT73" s="136">
        <f t="shared" ca="1" si="38"/>
        <v>36.56</v>
      </c>
      <c r="AU73" s="137">
        <f t="shared" ca="1" si="39"/>
        <v>0</v>
      </c>
      <c r="AV73" s="137">
        <f t="shared" si="40"/>
        <v>1</v>
      </c>
      <c r="AW73" s="136">
        <f t="shared" ca="1" si="41"/>
        <v>18.28</v>
      </c>
      <c r="AX73" s="138">
        <f t="shared" ca="1" si="42"/>
        <v>0</v>
      </c>
      <c r="AY73" s="101"/>
      <c r="AZ73" s="40">
        <f t="shared" si="13"/>
        <v>0</v>
      </c>
      <c r="BA73" s="111" t="str">
        <f t="shared" si="56"/>
        <v>NÃO MEDIDO</v>
      </c>
      <c r="BB73" s="101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</row>
    <row r="74" spans="1:76" customFormat="1" ht="30" customHeight="1">
      <c r="A74" s="1" t="s">
        <v>30</v>
      </c>
      <c r="B74" s="1"/>
      <c r="C74" s="42" t="s">
        <v>271</v>
      </c>
      <c r="D74" s="48" t="s">
        <v>495</v>
      </c>
      <c r="E74" s="57" t="s">
        <v>72</v>
      </c>
      <c r="F74" s="35">
        <v>3</v>
      </c>
      <c r="G74" s="46">
        <v>0</v>
      </c>
      <c r="H74" s="47"/>
      <c r="I74" s="155">
        <v>0</v>
      </c>
      <c r="J74" s="35">
        <f t="shared" si="29"/>
        <v>3</v>
      </c>
      <c r="K74" s="44">
        <v>28.85</v>
      </c>
      <c r="L74" s="37">
        <f t="shared" si="30"/>
        <v>86.55</v>
      </c>
      <c r="M74" s="37"/>
      <c r="N74" s="38">
        <f t="shared" si="31"/>
        <v>0</v>
      </c>
      <c r="O74" s="39"/>
      <c r="P74" s="39">
        <f t="shared" si="14"/>
        <v>0</v>
      </c>
      <c r="Q74" s="39">
        <f t="shared" si="15"/>
        <v>0</v>
      </c>
      <c r="R74" s="39"/>
      <c r="S74" s="39">
        <f t="shared" si="16"/>
        <v>0</v>
      </c>
      <c r="T74" s="39">
        <f t="shared" si="17"/>
        <v>0</v>
      </c>
      <c r="U74" s="39"/>
      <c r="V74" s="39">
        <f t="shared" si="44"/>
        <v>0</v>
      </c>
      <c r="W74" s="39">
        <f t="shared" si="45"/>
        <v>0</v>
      </c>
      <c r="X74" s="39"/>
      <c r="Y74" s="39">
        <f t="shared" si="46"/>
        <v>0</v>
      </c>
      <c r="Z74" s="39">
        <f t="shared" si="47"/>
        <v>0</v>
      </c>
      <c r="AA74" s="39"/>
      <c r="AB74" s="39">
        <f t="shared" si="48"/>
        <v>0</v>
      </c>
      <c r="AC74" s="39">
        <f t="shared" si="49"/>
        <v>0</v>
      </c>
      <c r="AD74" s="39"/>
      <c r="AE74" s="39">
        <f t="shared" si="50"/>
        <v>0</v>
      </c>
      <c r="AF74" s="39">
        <f t="shared" si="51"/>
        <v>0</v>
      </c>
      <c r="AG74" s="39"/>
      <c r="AH74" s="39">
        <f t="shared" si="52"/>
        <v>0</v>
      </c>
      <c r="AI74" s="39">
        <f t="shared" si="53"/>
        <v>0</v>
      </c>
      <c r="AJ74" s="39"/>
      <c r="AK74" s="39">
        <f t="shared" si="54"/>
        <v>0</v>
      </c>
      <c r="AL74" s="39">
        <f t="shared" si="55"/>
        <v>0</v>
      </c>
      <c r="AM74" s="39"/>
      <c r="AN74" s="39">
        <f t="shared" si="28"/>
        <v>0</v>
      </c>
      <c r="AO74" s="39">
        <f t="shared" si="34"/>
        <v>0</v>
      </c>
      <c r="AP74" s="39"/>
      <c r="AQ74" s="39">
        <f t="shared" si="35"/>
        <v>0</v>
      </c>
      <c r="AR74" s="39">
        <f t="shared" si="36"/>
        <v>0</v>
      </c>
      <c r="AS74" s="136">
        <f t="shared" si="37"/>
        <v>0</v>
      </c>
      <c r="AT74" s="136">
        <f t="shared" ca="1" si="38"/>
        <v>0</v>
      </c>
      <c r="AU74" s="137">
        <f t="shared" ca="1" si="39"/>
        <v>0</v>
      </c>
      <c r="AV74" s="137">
        <f t="shared" si="40"/>
        <v>3</v>
      </c>
      <c r="AW74" s="136">
        <f t="shared" ca="1" si="41"/>
        <v>86.55</v>
      </c>
      <c r="AX74" s="138">
        <f t="shared" ca="1" si="42"/>
        <v>0</v>
      </c>
      <c r="AY74" s="101"/>
      <c r="AZ74" s="40">
        <f t="shared" si="13"/>
        <v>0</v>
      </c>
      <c r="BA74" s="111" t="str">
        <f t="shared" si="56"/>
        <v>NÃO MEDIDO</v>
      </c>
      <c r="BB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</row>
    <row r="75" spans="1:76" customFormat="1" ht="30" customHeight="1">
      <c r="A75" s="1" t="s">
        <v>30</v>
      </c>
      <c r="B75" s="1"/>
      <c r="C75" s="42" t="s">
        <v>272</v>
      </c>
      <c r="D75" s="43" t="s">
        <v>496</v>
      </c>
      <c r="E75" s="57" t="s">
        <v>75</v>
      </c>
      <c r="F75" s="35">
        <v>6</v>
      </c>
      <c r="G75" s="46">
        <v>0</v>
      </c>
      <c r="H75" s="47"/>
      <c r="I75" s="155">
        <v>0</v>
      </c>
      <c r="J75" s="35">
        <f t="shared" si="29"/>
        <v>6</v>
      </c>
      <c r="K75" s="44">
        <v>28.43</v>
      </c>
      <c r="L75" s="37">
        <f t="shared" si="30"/>
        <v>170.58</v>
      </c>
      <c r="M75" s="37"/>
      <c r="N75" s="38">
        <f t="shared" si="31"/>
        <v>0</v>
      </c>
      <c r="O75" s="39">
        <v>0.5</v>
      </c>
      <c r="P75" s="39">
        <f t="shared" si="14"/>
        <v>14.22</v>
      </c>
      <c r="Q75" s="39">
        <f t="shared" si="15"/>
        <v>0</v>
      </c>
      <c r="R75" s="39"/>
      <c r="S75" s="39">
        <f t="shared" si="16"/>
        <v>0</v>
      </c>
      <c r="T75" s="39">
        <f t="shared" si="17"/>
        <v>0</v>
      </c>
      <c r="U75" s="39"/>
      <c r="V75" s="39">
        <f t="shared" si="44"/>
        <v>0</v>
      </c>
      <c r="W75" s="39">
        <f t="shared" si="45"/>
        <v>0</v>
      </c>
      <c r="X75" s="39"/>
      <c r="Y75" s="39">
        <f t="shared" si="46"/>
        <v>0</v>
      </c>
      <c r="Z75" s="39">
        <f t="shared" si="47"/>
        <v>0</v>
      </c>
      <c r="AA75" s="39"/>
      <c r="AB75" s="39">
        <f t="shared" si="48"/>
        <v>0</v>
      </c>
      <c r="AC75" s="39">
        <f t="shared" si="49"/>
        <v>0</v>
      </c>
      <c r="AD75" s="39"/>
      <c r="AE75" s="39">
        <f t="shared" si="50"/>
        <v>0</v>
      </c>
      <c r="AF75" s="39">
        <f t="shared" si="51"/>
        <v>0</v>
      </c>
      <c r="AG75" s="39"/>
      <c r="AH75" s="39">
        <f t="shared" si="52"/>
        <v>0</v>
      </c>
      <c r="AI75" s="39">
        <f t="shared" si="53"/>
        <v>0</v>
      </c>
      <c r="AJ75" s="39"/>
      <c r="AK75" s="39">
        <f t="shared" si="54"/>
        <v>0</v>
      </c>
      <c r="AL75" s="39">
        <f t="shared" si="55"/>
        <v>0</v>
      </c>
      <c r="AM75" s="39"/>
      <c r="AN75" s="39">
        <f t="shared" si="28"/>
        <v>0</v>
      </c>
      <c r="AO75" s="39">
        <f t="shared" si="34"/>
        <v>0</v>
      </c>
      <c r="AP75" s="39"/>
      <c r="AQ75" s="39">
        <f t="shared" si="35"/>
        <v>0</v>
      </c>
      <c r="AR75" s="39">
        <f t="shared" si="36"/>
        <v>0</v>
      </c>
      <c r="AS75" s="136">
        <f t="shared" si="37"/>
        <v>0.5</v>
      </c>
      <c r="AT75" s="136">
        <f t="shared" ca="1" si="38"/>
        <v>14.22</v>
      </c>
      <c r="AU75" s="137">
        <f t="shared" ca="1" si="39"/>
        <v>0</v>
      </c>
      <c r="AV75" s="137">
        <f t="shared" si="40"/>
        <v>5.5</v>
      </c>
      <c r="AW75" s="136">
        <f t="shared" ca="1" si="41"/>
        <v>156.36000000000001</v>
      </c>
      <c r="AX75" s="138">
        <f t="shared" ca="1" si="42"/>
        <v>0</v>
      </c>
      <c r="AY75" s="101"/>
      <c r="AZ75" s="40">
        <f t="shared" si="13"/>
        <v>0</v>
      </c>
      <c r="BA75" s="111" t="str">
        <f t="shared" si="56"/>
        <v>NÃO MEDIDO</v>
      </c>
      <c r="BB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</row>
    <row r="76" spans="1:76" customFormat="1" ht="30" customHeight="1">
      <c r="A76" s="1" t="s">
        <v>30</v>
      </c>
      <c r="B76" s="1"/>
      <c r="C76" s="45" t="s">
        <v>273</v>
      </c>
      <c r="D76" s="43" t="s">
        <v>497</v>
      </c>
      <c r="E76" s="57" t="s">
        <v>72</v>
      </c>
      <c r="F76" s="35">
        <v>2</v>
      </c>
      <c r="G76" s="46">
        <v>0</v>
      </c>
      <c r="H76" s="47"/>
      <c r="I76" s="155">
        <v>0</v>
      </c>
      <c r="J76" s="35">
        <f t="shared" si="29"/>
        <v>2</v>
      </c>
      <c r="K76" s="44">
        <v>56.37</v>
      </c>
      <c r="L76" s="37">
        <f t="shared" si="30"/>
        <v>112.74</v>
      </c>
      <c r="M76" s="37"/>
      <c r="N76" s="38">
        <f t="shared" si="31"/>
        <v>0</v>
      </c>
      <c r="O76" s="39">
        <v>2</v>
      </c>
      <c r="P76" s="39">
        <f t="shared" si="14"/>
        <v>112.74</v>
      </c>
      <c r="Q76" s="39">
        <f t="shared" si="15"/>
        <v>0</v>
      </c>
      <c r="R76" s="39"/>
      <c r="S76" s="39">
        <f t="shared" si="16"/>
        <v>0</v>
      </c>
      <c r="T76" s="39">
        <f t="shared" si="17"/>
        <v>0</v>
      </c>
      <c r="U76" s="39"/>
      <c r="V76" s="39">
        <f t="shared" si="44"/>
        <v>0</v>
      </c>
      <c r="W76" s="39">
        <f t="shared" si="45"/>
        <v>0</v>
      </c>
      <c r="X76" s="39"/>
      <c r="Y76" s="39">
        <f t="shared" si="46"/>
        <v>0</v>
      </c>
      <c r="Z76" s="39">
        <f t="shared" si="47"/>
        <v>0</v>
      </c>
      <c r="AA76" s="39"/>
      <c r="AB76" s="39">
        <f t="shared" si="48"/>
        <v>0</v>
      </c>
      <c r="AC76" s="39">
        <f t="shared" si="49"/>
        <v>0</v>
      </c>
      <c r="AD76" s="39"/>
      <c r="AE76" s="39">
        <f t="shared" si="50"/>
        <v>0</v>
      </c>
      <c r="AF76" s="39">
        <f t="shared" si="51"/>
        <v>0</v>
      </c>
      <c r="AG76" s="39"/>
      <c r="AH76" s="39">
        <f t="shared" si="52"/>
        <v>0</v>
      </c>
      <c r="AI76" s="39">
        <f t="shared" si="53"/>
        <v>0</v>
      </c>
      <c r="AJ76" s="39"/>
      <c r="AK76" s="39">
        <f t="shared" si="54"/>
        <v>0</v>
      </c>
      <c r="AL76" s="39">
        <f t="shared" si="55"/>
        <v>0</v>
      </c>
      <c r="AM76" s="39"/>
      <c r="AN76" s="39">
        <f t="shared" si="28"/>
        <v>0</v>
      </c>
      <c r="AO76" s="39">
        <f t="shared" si="34"/>
        <v>0</v>
      </c>
      <c r="AP76" s="39"/>
      <c r="AQ76" s="39">
        <f t="shared" si="35"/>
        <v>0</v>
      </c>
      <c r="AR76" s="39">
        <f t="shared" si="36"/>
        <v>0</v>
      </c>
      <c r="AS76" s="136">
        <f t="shared" si="37"/>
        <v>2</v>
      </c>
      <c r="AT76" s="136">
        <f t="shared" ca="1" si="38"/>
        <v>112.74</v>
      </c>
      <c r="AU76" s="137">
        <f t="shared" ca="1" si="39"/>
        <v>0</v>
      </c>
      <c r="AV76" s="137">
        <f t="shared" si="40"/>
        <v>0</v>
      </c>
      <c r="AW76" s="136">
        <f t="shared" ca="1" si="41"/>
        <v>0</v>
      </c>
      <c r="AX76" s="138">
        <f t="shared" ca="1" si="42"/>
        <v>0</v>
      </c>
      <c r="AY76" s="101"/>
      <c r="AZ76" s="40">
        <f t="shared" si="13"/>
        <v>0</v>
      </c>
      <c r="BA76" s="111" t="str">
        <f t="shared" si="56"/>
        <v>NÃO MEDIDO</v>
      </c>
      <c r="BB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</row>
    <row r="77" spans="1:76" customFormat="1" ht="30" customHeight="1">
      <c r="A77" s="1" t="s">
        <v>30</v>
      </c>
      <c r="B77" s="1"/>
      <c r="C77" s="42" t="s">
        <v>274</v>
      </c>
      <c r="D77" s="48" t="s">
        <v>498</v>
      </c>
      <c r="E77" s="57" t="s">
        <v>72</v>
      </c>
      <c r="F77" s="35">
        <v>2</v>
      </c>
      <c r="G77" s="46">
        <v>0</v>
      </c>
      <c r="H77" s="47"/>
      <c r="I77" s="155">
        <v>0</v>
      </c>
      <c r="J77" s="35">
        <f t="shared" si="29"/>
        <v>2</v>
      </c>
      <c r="K77" s="44">
        <v>71.41</v>
      </c>
      <c r="L77" s="37">
        <f t="shared" si="30"/>
        <v>142.82</v>
      </c>
      <c r="M77" s="37"/>
      <c r="N77" s="38">
        <f t="shared" si="31"/>
        <v>0</v>
      </c>
      <c r="O77" s="39"/>
      <c r="P77" s="39">
        <f t="shared" si="14"/>
        <v>0</v>
      </c>
      <c r="Q77" s="39">
        <f t="shared" si="15"/>
        <v>0</v>
      </c>
      <c r="R77" s="39"/>
      <c r="S77" s="39">
        <f t="shared" si="16"/>
        <v>0</v>
      </c>
      <c r="T77" s="39">
        <f t="shared" si="17"/>
        <v>0</v>
      </c>
      <c r="U77" s="39"/>
      <c r="V77" s="39">
        <f t="shared" si="44"/>
        <v>0</v>
      </c>
      <c r="W77" s="39">
        <f t="shared" si="45"/>
        <v>0</v>
      </c>
      <c r="X77" s="39"/>
      <c r="Y77" s="39">
        <f t="shared" si="46"/>
        <v>0</v>
      </c>
      <c r="Z77" s="39">
        <f t="shared" si="47"/>
        <v>0</v>
      </c>
      <c r="AA77" s="39"/>
      <c r="AB77" s="39">
        <f t="shared" si="48"/>
        <v>0</v>
      </c>
      <c r="AC77" s="39">
        <f t="shared" si="49"/>
        <v>0</v>
      </c>
      <c r="AD77" s="39"/>
      <c r="AE77" s="39">
        <f t="shared" si="50"/>
        <v>0</v>
      </c>
      <c r="AF77" s="39">
        <f t="shared" si="51"/>
        <v>0</v>
      </c>
      <c r="AG77" s="39"/>
      <c r="AH77" s="39">
        <f t="shared" si="52"/>
        <v>0</v>
      </c>
      <c r="AI77" s="39">
        <f t="shared" si="53"/>
        <v>0</v>
      </c>
      <c r="AJ77" s="39">
        <v>1</v>
      </c>
      <c r="AK77" s="39">
        <f t="shared" si="54"/>
        <v>71.41</v>
      </c>
      <c r="AL77" s="39">
        <f t="shared" si="55"/>
        <v>0</v>
      </c>
      <c r="AM77" s="39"/>
      <c r="AN77" s="39">
        <f t="shared" si="28"/>
        <v>0</v>
      </c>
      <c r="AO77" s="39">
        <f t="shared" si="34"/>
        <v>0</v>
      </c>
      <c r="AP77" s="39"/>
      <c r="AQ77" s="39">
        <f t="shared" si="35"/>
        <v>0</v>
      </c>
      <c r="AR77" s="39">
        <f t="shared" si="36"/>
        <v>0</v>
      </c>
      <c r="AS77" s="136">
        <f t="shared" si="37"/>
        <v>1</v>
      </c>
      <c r="AT77" s="136">
        <f t="shared" ca="1" si="38"/>
        <v>71.41</v>
      </c>
      <c r="AU77" s="137">
        <f t="shared" ca="1" si="39"/>
        <v>0</v>
      </c>
      <c r="AV77" s="137">
        <f t="shared" si="40"/>
        <v>1</v>
      </c>
      <c r="AW77" s="136">
        <f t="shared" ca="1" si="41"/>
        <v>71.41</v>
      </c>
      <c r="AX77" s="138">
        <f t="shared" ca="1" si="42"/>
        <v>0</v>
      </c>
      <c r="AY77" s="101"/>
      <c r="AZ77" s="40">
        <f t="shared" si="13"/>
        <v>0</v>
      </c>
      <c r="BA77" s="111" t="str">
        <f t="shared" si="56"/>
        <v>NÃO MEDIDO</v>
      </c>
      <c r="BB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</row>
    <row r="78" spans="1:76" customFormat="1" ht="30" customHeight="1">
      <c r="A78" s="1" t="s">
        <v>30</v>
      </c>
      <c r="B78" s="1"/>
      <c r="C78" s="42" t="s">
        <v>275</v>
      </c>
      <c r="D78" s="48" t="s">
        <v>499</v>
      </c>
      <c r="E78" s="57" t="s">
        <v>72</v>
      </c>
      <c r="F78" s="35">
        <v>2</v>
      </c>
      <c r="G78" s="46">
        <v>0</v>
      </c>
      <c r="H78" s="47"/>
      <c r="I78" s="155">
        <v>0</v>
      </c>
      <c r="J78" s="35">
        <f t="shared" si="29"/>
        <v>2</v>
      </c>
      <c r="K78" s="44">
        <v>100.2</v>
      </c>
      <c r="L78" s="37">
        <f t="shared" si="30"/>
        <v>200.4</v>
      </c>
      <c r="M78" s="37"/>
      <c r="N78" s="38">
        <f t="shared" si="31"/>
        <v>0</v>
      </c>
      <c r="O78" s="39">
        <v>1</v>
      </c>
      <c r="P78" s="39">
        <f t="shared" si="14"/>
        <v>100.2</v>
      </c>
      <c r="Q78" s="39">
        <f t="shared" si="15"/>
        <v>0</v>
      </c>
      <c r="R78" s="39"/>
      <c r="S78" s="39">
        <f t="shared" si="16"/>
        <v>0</v>
      </c>
      <c r="T78" s="39">
        <f t="shared" si="17"/>
        <v>0</v>
      </c>
      <c r="U78" s="39">
        <v>1</v>
      </c>
      <c r="V78" s="39">
        <f t="shared" si="44"/>
        <v>100.2</v>
      </c>
      <c r="W78" s="39">
        <f t="shared" si="45"/>
        <v>0</v>
      </c>
      <c r="X78" s="39"/>
      <c r="Y78" s="39">
        <f t="shared" si="46"/>
        <v>0</v>
      </c>
      <c r="Z78" s="39">
        <f t="shared" si="47"/>
        <v>0</v>
      </c>
      <c r="AA78" s="39"/>
      <c r="AB78" s="39">
        <f t="shared" si="48"/>
        <v>0</v>
      </c>
      <c r="AC78" s="39">
        <f t="shared" si="49"/>
        <v>0</v>
      </c>
      <c r="AD78" s="39"/>
      <c r="AE78" s="39">
        <f t="shared" si="50"/>
        <v>0</v>
      </c>
      <c r="AF78" s="39">
        <f t="shared" si="51"/>
        <v>0</v>
      </c>
      <c r="AG78" s="39"/>
      <c r="AH78" s="39">
        <f t="shared" si="52"/>
        <v>0</v>
      </c>
      <c r="AI78" s="39">
        <f t="shared" si="53"/>
        <v>0</v>
      </c>
      <c r="AJ78" s="39"/>
      <c r="AK78" s="39">
        <f t="shared" si="54"/>
        <v>0</v>
      </c>
      <c r="AL78" s="39">
        <f t="shared" si="55"/>
        <v>0</v>
      </c>
      <c r="AM78" s="39"/>
      <c r="AN78" s="39">
        <f t="shared" si="28"/>
        <v>0</v>
      </c>
      <c r="AO78" s="39">
        <f t="shared" si="34"/>
        <v>0</v>
      </c>
      <c r="AP78" s="39"/>
      <c r="AQ78" s="39">
        <f t="shared" si="35"/>
        <v>0</v>
      </c>
      <c r="AR78" s="39">
        <f t="shared" si="36"/>
        <v>0</v>
      </c>
      <c r="AS78" s="136">
        <f t="shared" si="37"/>
        <v>2</v>
      </c>
      <c r="AT78" s="136">
        <f t="shared" ca="1" si="38"/>
        <v>200.4</v>
      </c>
      <c r="AU78" s="137">
        <f t="shared" ca="1" si="39"/>
        <v>0</v>
      </c>
      <c r="AV78" s="137">
        <f t="shared" si="40"/>
        <v>0</v>
      </c>
      <c r="AW78" s="136">
        <f t="shared" ca="1" si="41"/>
        <v>0</v>
      </c>
      <c r="AX78" s="138">
        <f t="shared" ca="1" si="42"/>
        <v>0</v>
      </c>
      <c r="AY78" s="101"/>
      <c r="AZ78" s="40">
        <f t="shared" ref="AZ78:AZ141" si="58">INDEX($O$10:$AR$496,ROW()-8,MATCH($AZ$10,$O$10:$AR$10,0))</f>
        <v>0</v>
      </c>
      <c r="BA78" s="111" t="str">
        <f t="shared" si="56"/>
        <v>NÃO MEDIDO</v>
      </c>
      <c r="BB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</row>
    <row r="79" spans="1:76" customFormat="1" ht="30" customHeight="1">
      <c r="A79" s="1" t="s">
        <v>30</v>
      </c>
      <c r="B79" s="1"/>
      <c r="C79" s="42" t="s">
        <v>276</v>
      </c>
      <c r="D79" s="48" t="s">
        <v>500</v>
      </c>
      <c r="E79" s="57" t="s">
        <v>72</v>
      </c>
      <c r="F79" s="35">
        <v>1</v>
      </c>
      <c r="G79" s="46"/>
      <c r="H79" s="47"/>
      <c r="I79" s="155">
        <v>0</v>
      </c>
      <c r="J79" s="35">
        <f t="shared" si="29"/>
        <v>1</v>
      </c>
      <c r="K79" s="44">
        <v>167.57</v>
      </c>
      <c r="L79" s="37">
        <f t="shared" si="30"/>
        <v>167.57</v>
      </c>
      <c r="M79" s="37"/>
      <c r="N79" s="38">
        <f t="shared" si="31"/>
        <v>0</v>
      </c>
      <c r="O79" s="39"/>
      <c r="P79" s="39">
        <f t="shared" si="14"/>
        <v>0</v>
      </c>
      <c r="Q79" s="39">
        <f t="shared" si="15"/>
        <v>0</v>
      </c>
      <c r="R79" s="39">
        <v>1</v>
      </c>
      <c r="S79" s="39">
        <f t="shared" si="16"/>
        <v>167.57</v>
      </c>
      <c r="T79" s="39">
        <f t="shared" si="17"/>
        <v>0</v>
      </c>
      <c r="U79" s="39"/>
      <c r="V79" s="39">
        <f t="shared" si="44"/>
        <v>0</v>
      </c>
      <c r="W79" s="39">
        <f t="shared" si="45"/>
        <v>0</v>
      </c>
      <c r="X79" s="39"/>
      <c r="Y79" s="39">
        <f t="shared" si="46"/>
        <v>0</v>
      </c>
      <c r="Z79" s="39">
        <f t="shared" si="47"/>
        <v>0</v>
      </c>
      <c r="AA79" s="39"/>
      <c r="AB79" s="39">
        <f t="shared" si="48"/>
        <v>0</v>
      </c>
      <c r="AC79" s="39">
        <f t="shared" si="49"/>
        <v>0</v>
      </c>
      <c r="AD79" s="39"/>
      <c r="AE79" s="39">
        <f t="shared" si="50"/>
        <v>0</v>
      </c>
      <c r="AF79" s="39">
        <f t="shared" si="51"/>
        <v>0</v>
      </c>
      <c r="AG79" s="39"/>
      <c r="AH79" s="39">
        <f t="shared" si="52"/>
        <v>0</v>
      </c>
      <c r="AI79" s="39">
        <f t="shared" si="53"/>
        <v>0</v>
      </c>
      <c r="AJ79" s="39"/>
      <c r="AK79" s="39">
        <f t="shared" si="54"/>
        <v>0</v>
      </c>
      <c r="AL79" s="39">
        <f t="shared" si="55"/>
        <v>0</v>
      </c>
      <c r="AM79" s="39"/>
      <c r="AN79" s="39">
        <f t="shared" si="28"/>
        <v>0</v>
      </c>
      <c r="AO79" s="39">
        <f t="shared" si="34"/>
        <v>0</v>
      </c>
      <c r="AP79" s="39"/>
      <c r="AQ79" s="39">
        <f t="shared" si="35"/>
        <v>0</v>
      </c>
      <c r="AR79" s="39">
        <f t="shared" si="36"/>
        <v>0</v>
      </c>
      <c r="AS79" s="136">
        <f t="shared" si="37"/>
        <v>1</v>
      </c>
      <c r="AT79" s="136">
        <f t="shared" ca="1" si="38"/>
        <v>167.57</v>
      </c>
      <c r="AU79" s="137">
        <f t="shared" ca="1" si="39"/>
        <v>0</v>
      </c>
      <c r="AV79" s="137">
        <f t="shared" si="40"/>
        <v>0</v>
      </c>
      <c r="AW79" s="136">
        <f t="shared" ca="1" si="41"/>
        <v>0</v>
      </c>
      <c r="AX79" s="138">
        <f t="shared" ca="1" si="42"/>
        <v>0</v>
      </c>
      <c r="AY79" s="101"/>
      <c r="AZ79" s="40">
        <f t="shared" si="58"/>
        <v>0</v>
      </c>
      <c r="BA79" s="111" t="str">
        <f t="shared" si="56"/>
        <v>NÃO MEDIDO</v>
      </c>
      <c r="BB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</row>
    <row r="80" spans="1:76" customFormat="1" ht="60" customHeight="1">
      <c r="A80" s="1" t="s">
        <v>30</v>
      </c>
      <c r="B80" s="1"/>
      <c r="C80" s="42" t="s">
        <v>277</v>
      </c>
      <c r="D80" s="43" t="s">
        <v>501</v>
      </c>
      <c r="E80" s="57" t="s">
        <v>72</v>
      </c>
      <c r="F80" s="35">
        <v>1</v>
      </c>
      <c r="G80" s="46"/>
      <c r="H80" s="47"/>
      <c r="I80" s="155">
        <v>0</v>
      </c>
      <c r="J80" s="35">
        <f t="shared" si="29"/>
        <v>1</v>
      </c>
      <c r="K80" s="44">
        <v>123</v>
      </c>
      <c r="L80" s="37">
        <f t="shared" si="30"/>
        <v>123</v>
      </c>
      <c r="M80" s="37"/>
      <c r="N80" s="38">
        <f t="shared" si="31"/>
        <v>0</v>
      </c>
      <c r="O80" s="39"/>
      <c r="P80" s="39">
        <f t="shared" si="14"/>
        <v>0</v>
      </c>
      <c r="Q80" s="39">
        <f t="shared" si="15"/>
        <v>0</v>
      </c>
      <c r="R80" s="39">
        <v>1</v>
      </c>
      <c r="S80" s="39">
        <f t="shared" si="16"/>
        <v>123</v>
      </c>
      <c r="T80" s="39">
        <f t="shared" si="17"/>
        <v>0</v>
      </c>
      <c r="U80" s="39"/>
      <c r="V80" s="39">
        <f t="shared" si="44"/>
        <v>0</v>
      </c>
      <c r="W80" s="39">
        <f t="shared" si="45"/>
        <v>0</v>
      </c>
      <c r="X80" s="39"/>
      <c r="Y80" s="39">
        <f t="shared" si="46"/>
        <v>0</v>
      </c>
      <c r="Z80" s="39">
        <f t="shared" si="47"/>
        <v>0</v>
      </c>
      <c r="AA80" s="39"/>
      <c r="AB80" s="39">
        <f t="shared" si="48"/>
        <v>0</v>
      </c>
      <c r="AC80" s="39">
        <f t="shared" si="49"/>
        <v>0</v>
      </c>
      <c r="AD80" s="39"/>
      <c r="AE80" s="39">
        <f t="shared" si="50"/>
        <v>0</v>
      </c>
      <c r="AF80" s="39">
        <f t="shared" si="51"/>
        <v>0</v>
      </c>
      <c r="AG80" s="39"/>
      <c r="AH80" s="39">
        <f t="shared" si="52"/>
        <v>0</v>
      </c>
      <c r="AI80" s="39">
        <f t="shared" si="53"/>
        <v>0</v>
      </c>
      <c r="AJ80" s="39"/>
      <c r="AK80" s="39">
        <f t="shared" si="54"/>
        <v>0</v>
      </c>
      <c r="AL80" s="39">
        <f t="shared" si="55"/>
        <v>0</v>
      </c>
      <c r="AM80" s="39"/>
      <c r="AN80" s="39">
        <f t="shared" si="28"/>
        <v>0</v>
      </c>
      <c r="AO80" s="39">
        <f t="shared" si="34"/>
        <v>0</v>
      </c>
      <c r="AP80" s="39"/>
      <c r="AQ80" s="39">
        <f t="shared" si="35"/>
        <v>0</v>
      </c>
      <c r="AR80" s="39">
        <f t="shared" si="36"/>
        <v>0</v>
      </c>
      <c r="AS80" s="136">
        <f t="shared" si="37"/>
        <v>1</v>
      </c>
      <c r="AT80" s="136">
        <f t="shared" ca="1" si="38"/>
        <v>123</v>
      </c>
      <c r="AU80" s="137">
        <f t="shared" ca="1" si="39"/>
        <v>0</v>
      </c>
      <c r="AV80" s="137">
        <f t="shared" si="40"/>
        <v>0</v>
      </c>
      <c r="AW80" s="136">
        <f t="shared" ca="1" si="41"/>
        <v>0</v>
      </c>
      <c r="AX80" s="138">
        <f t="shared" ca="1" si="42"/>
        <v>0</v>
      </c>
      <c r="AY80" s="101"/>
      <c r="AZ80" s="40">
        <f t="shared" si="58"/>
        <v>0</v>
      </c>
      <c r="BA80" s="111" t="str">
        <f t="shared" si="56"/>
        <v>NÃO MEDIDO</v>
      </c>
      <c r="BB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</row>
    <row r="81" spans="1:76" customFormat="1" ht="30" customHeight="1">
      <c r="A81" s="1" t="s">
        <v>30</v>
      </c>
      <c r="B81" s="1"/>
      <c r="C81" s="42" t="s">
        <v>141</v>
      </c>
      <c r="D81" s="48" t="s">
        <v>502</v>
      </c>
      <c r="E81" s="57" t="s">
        <v>72</v>
      </c>
      <c r="F81" s="35">
        <v>1</v>
      </c>
      <c r="G81" s="46"/>
      <c r="H81" s="47"/>
      <c r="I81" s="155">
        <v>0</v>
      </c>
      <c r="J81" s="35">
        <f t="shared" ref="J81:J144" si="59">F81+G81+H81+I81</f>
        <v>1</v>
      </c>
      <c r="K81" s="44">
        <v>157.29</v>
      </c>
      <c r="L81" s="37">
        <f t="shared" ref="L81:L144" si="60">ROUND((F81*$K81),2)+ROUND((G81*$K81),2)+ROUND((H81*$K81),2)+ROUND((I81*$K81),2)</f>
        <v>157.29</v>
      </c>
      <c r="M81" s="37"/>
      <c r="N81" s="38">
        <f t="shared" ref="N81:N144" si="61">ROUND((F81*$M81),2)+ROUND((G81*$M81),2)+ROUND((H81*$M81),2)+ROUND((I81*$M81),2)</f>
        <v>0</v>
      </c>
      <c r="O81" s="39">
        <v>1</v>
      </c>
      <c r="P81" s="39">
        <f t="shared" si="14"/>
        <v>157.29</v>
      </c>
      <c r="Q81" s="39">
        <f t="shared" si="15"/>
        <v>0</v>
      </c>
      <c r="R81" s="39"/>
      <c r="S81" s="39">
        <f t="shared" si="16"/>
        <v>0</v>
      </c>
      <c r="T81" s="39">
        <f t="shared" si="17"/>
        <v>0</v>
      </c>
      <c r="U81" s="39"/>
      <c r="V81" s="39">
        <f t="shared" si="44"/>
        <v>0</v>
      </c>
      <c r="W81" s="39">
        <f t="shared" si="45"/>
        <v>0</v>
      </c>
      <c r="X81" s="39"/>
      <c r="Y81" s="39">
        <f t="shared" si="46"/>
        <v>0</v>
      </c>
      <c r="Z81" s="39">
        <f t="shared" si="47"/>
        <v>0</v>
      </c>
      <c r="AA81" s="39"/>
      <c r="AB81" s="39">
        <f t="shared" si="48"/>
        <v>0</v>
      </c>
      <c r="AC81" s="39">
        <f t="shared" si="49"/>
        <v>0</v>
      </c>
      <c r="AD81" s="39"/>
      <c r="AE81" s="39">
        <f t="shared" si="50"/>
        <v>0</v>
      </c>
      <c r="AF81" s="39">
        <f t="shared" si="51"/>
        <v>0</v>
      </c>
      <c r="AG81" s="39"/>
      <c r="AH81" s="39">
        <f t="shared" si="52"/>
        <v>0</v>
      </c>
      <c r="AI81" s="39">
        <f t="shared" si="53"/>
        <v>0</v>
      </c>
      <c r="AJ81" s="39"/>
      <c r="AK81" s="39">
        <f t="shared" si="54"/>
        <v>0</v>
      </c>
      <c r="AL81" s="39">
        <f t="shared" si="55"/>
        <v>0</v>
      </c>
      <c r="AM81" s="39"/>
      <c r="AN81" s="39">
        <f t="shared" ref="AN81:AN144" si="62">ROUND($AM81*$K81,2)</f>
        <v>0</v>
      </c>
      <c r="AO81" s="39">
        <f t="shared" si="34"/>
        <v>0</v>
      </c>
      <c r="AP81" s="39"/>
      <c r="AQ81" s="39">
        <f t="shared" ref="AQ81:AQ144" si="63">ROUND($AP81*$K81,2)</f>
        <v>0</v>
      </c>
      <c r="AR81" s="39">
        <f t="shared" ref="AR81:AR144" si="64">ROUND($AP81*$M81,2)</f>
        <v>0</v>
      </c>
      <c r="AS81" s="136">
        <f t="shared" ref="AS81:AS144" si="65">SUMIF($O$9:$AR$9,"QUANTIDADE",O81:AR81)</f>
        <v>1</v>
      </c>
      <c r="AT81" s="136">
        <f t="shared" ref="AT81:AT144" ca="1" si="66">SUMIF($O$10:$AR$11,"COM DESCONTO",O81:AR81)</f>
        <v>157.29</v>
      </c>
      <c r="AU81" s="137">
        <f t="shared" ref="AU81:AU144" ca="1" si="67">SUMIF($O$10:$AR$11,"SEM DESCONTO",O81:AR81)</f>
        <v>0</v>
      </c>
      <c r="AV81" s="137">
        <f t="shared" ref="AV81:AV144" si="68">J81-AS81</f>
        <v>0</v>
      </c>
      <c r="AW81" s="136">
        <f t="shared" ref="AW81:AW144" ca="1" si="69">L81-AT81</f>
        <v>0</v>
      </c>
      <c r="AX81" s="138">
        <f t="shared" ref="AX81:AX144" ca="1" si="70">N81-AU81</f>
        <v>0</v>
      </c>
      <c r="AY81" s="101"/>
      <c r="AZ81" s="40">
        <f t="shared" si="58"/>
        <v>0</v>
      </c>
      <c r="BA81" s="111" t="str">
        <f t="shared" si="56"/>
        <v>NÃO MEDIDO</v>
      </c>
      <c r="BB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</row>
    <row r="82" spans="1:76" customFormat="1" ht="30" customHeight="1">
      <c r="A82" s="1" t="s">
        <v>30</v>
      </c>
      <c r="B82" s="1"/>
      <c r="C82" s="42" t="s">
        <v>142</v>
      </c>
      <c r="D82" s="48" t="s">
        <v>503</v>
      </c>
      <c r="E82" s="57" t="s">
        <v>72</v>
      </c>
      <c r="F82" s="35">
        <v>1</v>
      </c>
      <c r="G82" s="46">
        <v>0</v>
      </c>
      <c r="H82" s="47"/>
      <c r="I82" s="155">
        <v>0</v>
      </c>
      <c r="J82" s="35">
        <f t="shared" si="59"/>
        <v>1</v>
      </c>
      <c r="K82" s="44">
        <v>120.11</v>
      </c>
      <c r="L82" s="37">
        <f t="shared" si="60"/>
        <v>120.11</v>
      </c>
      <c r="M82" s="37"/>
      <c r="N82" s="38">
        <f t="shared" si="61"/>
        <v>0</v>
      </c>
      <c r="O82" s="39">
        <v>1</v>
      </c>
      <c r="P82" s="39">
        <f t="shared" si="14"/>
        <v>120.11</v>
      </c>
      <c r="Q82" s="39">
        <f t="shared" si="15"/>
        <v>0</v>
      </c>
      <c r="R82" s="39"/>
      <c r="S82" s="39">
        <f t="shared" si="16"/>
        <v>0</v>
      </c>
      <c r="T82" s="39">
        <f t="shared" si="17"/>
        <v>0</v>
      </c>
      <c r="U82" s="39"/>
      <c r="V82" s="39">
        <f t="shared" si="44"/>
        <v>0</v>
      </c>
      <c r="W82" s="39">
        <f t="shared" si="45"/>
        <v>0</v>
      </c>
      <c r="X82" s="39"/>
      <c r="Y82" s="39">
        <f t="shared" si="46"/>
        <v>0</v>
      </c>
      <c r="Z82" s="39">
        <f t="shared" si="47"/>
        <v>0</v>
      </c>
      <c r="AA82" s="39"/>
      <c r="AB82" s="39">
        <f t="shared" si="48"/>
        <v>0</v>
      </c>
      <c r="AC82" s="39">
        <f t="shared" si="49"/>
        <v>0</v>
      </c>
      <c r="AD82" s="39"/>
      <c r="AE82" s="39">
        <f t="shared" si="50"/>
        <v>0</v>
      </c>
      <c r="AF82" s="39">
        <f t="shared" si="51"/>
        <v>0</v>
      </c>
      <c r="AG82" s="39"/>
      <c r="AH82" s="39">
        <f t="shared" si="52"/>
        <v>0</v>
      </c>
      <c r="AI82" s="39">
        <f t="shared" si="53"/>
        <v>0</v>
      </c>
      <c r="AJ82" s="39"/>
      <c r="AK82" s="39">
        <f t="shared" si="54"/>
        <v>0</v>
      </c>
      <c r="AL82" s="39">
        <f t="shared" si="55"/>
        <v>0</v>
      </c>
      <c r="AM82" s="39"/>
      <c r="AN82" s="39">
        <f t="shared" si="62"/>
        <v>0</v>
      </c>
      <c r="AO82" s="39">
        <f t="shared" ref="AO82:AO145" si="71">ROUND($AM82*$M82,2)</f>
        <v>0</v>
      </c>
      <c r="AP82" s="39"/>
      <c r="AQ82" s="39">
        <f t="shared" si="63"/>
        <v>0</v>
      </c>
      <c r="AR82" s="39">
        <f t="shared" si="64"/>
        <v>0</v>
      </c>
      <c r="AS82" s="136">
        <f t="shared" si="65"/>
        <v>1</v>
      </c>
      <c r="AT82" s="136">
        <f t="shared" ca="1" si="66"/>
        <v>120.11</v>
      </c>
      <c r="AU82" s="137">
        <f t="shared" ca="1" si="67"/>
        <v>0</v>
      </c>
      <c r="AV82" s="137">
        <f t="shared" si="68"/>
        <v>0</v>
      </c>
      <c r="AW82" s="136">
        <f t="shared" ca="1" si="69"/>
        <v>0</v>
      </c>
      <c r="AX82" s="138">
        <f t="shared" ca="1" si="70"/>
        <v>0</v>
      </c>
      <c r="AY82" s="101"/>
      <c r="AZ82" s="40">
        <f t="shared" si="58"/>
        <v>0</v>
      </c>
      <c r="BA82" s="111" t="str">
        <f t="shared" si="56"/>
        <v>NÃO MEDIDO</v>
      </c>
      <c r="BB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</row>
    <row r="83" spans="1:76" customFormat="1" ht="30" customHeight="1">
      <c r="A83" s="1" t="s">
        <v>30</v>
      </c>
      <c r="B83" s="1"/>
      <c r="C83" s="42" t="s">
        <v>278</v>
      </c>
      <c r="D83" s="48" t="s">
        <v>504</v>
      </c>
      <c r="E83" s="57" t="s">
        <v>72</v>
      </c>
      <c r="F83" s="35">
        <v>1</v>
      </c>
      <c r="G83" s="46">
        <v>0</v>
      </c>
      <c r="H83" s="47"/>
      <c r="I83" s="155">
        <v>0</v>
      </c>
      <c r="J83" s="35">
        <f t="shared" si="59"/>
        <v>1</v>
      </c>
      <c r="K83" s="44">
        <v>376.26</v>
      </c>
      <c r="L83" s="37">
        <f t="shared" si="60"/>
        <v>376.26</v>
      </c>
      <c r="M83" s="37"/>
      <c r="N83" s="38">
        <f t="shared" si="61"/>
        <v>0</v>
      </c>
      <c r="O83" s="39"/>
      <c r="P83" s="39">
        <f t="shared" si="14"/>
        <v>0</v>
      </c>
      <c r="Q83" s="39">
        <f t="shared" si="15"/>
        <v>0</v>
      </c>
      <c r="R83" s="39">
        <v>1</v>
      </c>
      <c r="S83" s="39">
        <f t="shared" si="16"/>
        <v>376.26</v>
      </c>
      <c r="T83" s="39">
        <f t="shared" si="17"/>
        <v>0</v>
      </c>
      <c r="U83" s="39"/>
      <c r="V83" s="39">
        <f t="shared" si="44"/>
        <v>0</v>
      </c>
      <c r="W83" s="39">
        <f t="shared" si="45"/>
        <v>0</v>
      </c>
      <c r="X83" s="39"/>
      <c r="Y83" s="39">
        <f t="shared" si="46"/>
        <v>0</v>
      </c>
      <c r="Z83" s="39">
        <f t="shared" si="47"/>
        <v>0</v>
      </c>
      <c r="AA83" s="39"/>
      <c r="AB83" s="39">
        <f t="shared" si="48"/>
        <v>0</v>
      </c>
      <c r="AC83" s="39">
        <f t="shared" si="49"/>
        <v>0</v>
      </c>
      <c r="AD83" s="39"/>
      <c r="AE83" s="39">
        <f t="shared" si="50"/>
        <v>0</v>
      </c>
      <c r="AF83" s="39">
        <f t="shared" si="51"/>
        <v>0</v>
      </c>
      <c r="AG83" s="39"/>
      <c r="AH83" s="39">
        <f t="shared" si="52"/>
        <v>0</v>
      </c>
      <c r="AI83" s="39">
        <f t="shared" si="53"/>
        <v>0</v>
      </c>
      <c r="AJ83" s="39"/>
      <c r="AK83" s="39">
        <f t="shared" si="54"/>
        <v>0</v>
      </c>
      <c r="AL83" s="39">
        <f t="shared" si="55"/>
        <v>0</v>
      </c>
      <c r="AM83" s="39"/>
      <c r="AN83" s="39">
        <f t="shared" si="62"/>
        <v>0</v>
      </c>
      <c r="AO83" s="39">
        <f t="shared" si="71"/>
        <v>0</v>
      </c>
      <c r="AP83" s="39"/>
      <c r="AQ83" s="39">
        <f t="shared" si="63"/>
        <v>0</v>
      </c>
      <c r="AR83" s="39">
        <f t="shared" si="64"/>
        <v>0</v>
      </c>
      <c r="AS83" s="136">
        <f t="shared" si="65"/>
        <v>1</v>
      </c>
      <c r="AT83" s="136">
        <f t="shared" ca="1" si="66"/>
        <v>376.26</v>
      </c>
      <c r="AU83" s="137">
        <f t="shared" ca="1" si="67"/>
        <v>0</v>
      </c>
      <c r="AV83" s="137">
        <f t="shared" si="68"/>
        <v>0</v>
      </c>
      <c r="AW83" s="136">
        <f t="shared" ca="1" si="69"/>
        <v>0</v>
      </c>
      <c r="AX83" s="138">
        <f t="shared" ca="1" si="70"/>
        <v>0</v>
      </c>
      <c r="AY83" s="101"/>
      <c r="AZ83" s="40">
        <f t="shared" si="58"/>
        <v>0</v>
      </c>
      <c r="BA83" s="111" t="str">
        <f t="shared" si="56"/>
        <v>NÃO MEDIDO</v>
      </c>
      <c r="BB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</row>
    <row r="84" spans="1:76" customFormat="1" ht="30" customHeight="1">
      <c r="A84" s="1" t="s">
        <v>30</v>
      </c>
      <c r="B84" s="1"/>
      <c r="C84" s="42" t="s">
        <v>143</v>
      </c>
      <c r="D84" s="48" t="s">
        <v>505</v>
      </c>
      <c r="E84" s="57" t="s">
        <v>72</v>
      </c>
      <c r="F84" s="35">
        <v>10</v>
      </c>
      <c r="G84" s="46">
        <v>0</v>
      </c>
      <c r="H84" s="47"/>
      <c r="I84" s="155">
        <v>0</v>
      </c>
      <c r="J84" s="35">
        <f t="shared" si="59"/>
        <v>10</v>
      </c>
      <c r="K84" s="44">
        <v>16.82</v>
      </c>
      <c r="L84" s="37">
        <f t="shared" si="60"/>
        <v>168.2</v>
      </c>
      <c r="M84" s="37"/>
      <c r="N84" s="38">
        <f t="shared" si="61"/>
        <v>0</v>
      </c>
      <c r="O84" s="39">
        <v>10</v>
      </c>
      <c r="P84" s="39">
        <f t="shared" si="14"/>
        <v>168.2</v>
      </c>
      <c r="Q84" s="39">
        <f t="shared" si="15"/>
        <v>0</v>
      </c>
      <c r="R84" s="39"/>
      <c r="S84" s="39">
        <f t="shared" si="16"/>
        <v>0</v>
      </c>
      <c r="T84" s="39">
        <f t="shared" si="17"/>
        <v>0</v>
      </c>
      <c r="U84" s="39"/>
      <c r="V84" s="39">
        <f t="shared" si="44"/>
        <v>0</v>
      </c>
      <c r="W84" s="39">
        <f t="shared" si="45"/>
        <v>0</v>
      </c>
      <c r="X84" s="39"/>
      <c r="Y84" s="39">
        <f t="shared" si="46"/>
        <v>0</v>
      </c>
      <c r="Z84" s="39">
        <f t="shared" si="47"/>
        <v>0</v>
      </c>
      <c r="AA84" s="39"/>
      <c r="AB84" s="39">
        <f t="shared" si="48"/>
        <v>0</v>
      </c>
      <c r="AC84" s="39">
        <f t="shared" si="49"/>
        <v>0</v>
      </c>
      <c r="AD84" s="39"/>
      <c r="AE84" s="39">
        <f t="shared" si="50"/>
        <v>0</v>
      </c>
      <c r="AF84" s="39">
        <f t="shared" si="51"/>
        <v>0</v>
      </c>
      <c r="AG84" s="39"/>
      <c r="AH84" s="39">
        <f t="shared" si="52"/>
        <v>0</v>
      </c>
      <c r="AI84" s="39">
        <f t="shared" si="53"/>
        <v>0</v>
      </c>
      <c r="AJ84" s="39"/>
      <c r="AK84" s="39">
        <f t="shared" si="54"/>
        <v>0</v>
      </c>
      <c r="AL84" s="39">
        <f t="shared" si="55"/>
        <v>0</v>
      </c>
      <c r="AM84" s="39"/>
      <c r="AN84" s="39">
        <f t="shared" si="62"/>
        <v>0</v>
      </c>
      <c r="AO84" s="39">
        <f t="shared" si="71"/>
        <v>0</v>
      </c>
      <c r="AP84" s="39"/>
      <c r="AQ84" s="39">
        <f t="shared" si="63"/>
        <v>0</v>
      </c>
      <c r="AR84" s="39">
        <f t="shared" si="64"/>
        <v>0</v>
      </c>
      <c r="AS84" s="136">
        <f t="shared" si="65"/>
        <v>10</v>
      </c>
      <c r="AT84" s="136">
        <f t="shared" ca="1" si="66"/>
        <v>168.2</v>
      </c>
      <c r="AU84" s="137">
        <f t="shared" ca="1" si="67"/>
        <v>0</v>
      </c>
      <c r="AV84" s="137">
        <f t="shared" si="68"/>
        <v>0</v>
      </c>
      <c r="AW84" s="136">
        <f t="shared" ca="1" si="69"/>
        <v>0</v>
      </c>
      <c r="AX84" s="138">
        <f t="shared" ca="1" si="70"/>
        <v>0</v>
      </c>
      <c r="AY84" s="101"/>
      <c r="AZ84" s="40">
        <f t="shared" si="58"/>
        <v>0</v>
      </c>
      <c r="BA84" s="111" t="str">
        <f t="shared" si="56"/>
        <v>NÃO MEDIDO</v>
      </c>
      <c r="BB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</row>
    <row r="85" spans="1:76" customFormat="1" ht="30" customHeight="1">
      <c r="A85" s="1" t="s">
        <v>30</v>
      </c>
      <c r="B85" s="1"/>
      <c r="C85" s="42" t="s">
        <v>279</v>
      </c>
      <c r="D85" s="43" t="s">
        <v>506</v>
      </c>
      <c r="E85" s="57" t="s">
        <v>72</v>
      </c>
      <c r="F85" s="35">
        <v>1</v>
      </c>
      <c r="G85" s="46">
        <v>0</v>
      </c>
      <c r="H85" s="47"/>
      <c r="I85" s="155">
        <v>0</v>
      </c>
      <c r="J85" s="35">
        <f t="shared" si="59"/>
        <v>1</v>
      </c>
      <c r="K85" s="44">
        <v>253.93</v>
      </c>
      <c r="L85" s="37">
        <f t="shared" si="60"/>
        <v>253.93</v>
      </c>
      <c r="M85" s="37"/>
      <c r="N85" s="38">
        <f t="shared" si="61"/>
        <v>0</v>
      </c>
      <c r="O85" s="39">
        <v>1</v>
      </c>
      <c r="P85" s="39">
        <f t="shared" si="14"/>
        <v>253.93</v>
      </c>
      <c r="Q85" s="39">
        <f t="shared" si="15"/>
        <v>0</v>
      </c>
      <c r="R85" s="39"/>
      <c r="S85" s="39">
        <f t="shared" si="16"/>
        <v>0</v>
      </c>
      <c r="T85" s="39">
        <f t="shared" si="17"/>
        <v>0</v>
      </c>
      <c r="U85" s="39"/>
      <c r="V85" s="39">
        <f t="shared" si="44"/>
        <v>0</v>
      </c>
      <c r="W85" s="39">
        <f t="shared" si="45"/>
        <v>0</v>
      </c>
      <c r="X85" s="39"/>
      <c r="Y85" s="39">
        <f t="shared" si="46"/>
        <v>0</v>
      </c>
      <c r="Z85" s="39">
        <f t="shared" si="47"/>
        <v>0</v>
      </c>
      <c r="AA85" s="39"/>
      <c r="AB85" s="39">
        <f t="shared" si="48"/>
        <v>0</v>
      </c>
      <c r="AC85" s="39">
        <f t="shared" si="49"/>
        <v>0</v>
      </c>
      <c r="AD85" s="39"/>
      <c r="AE85" s="39">
        <f t="shared" si="50"/>
        <v>0</v>
      </c>
      <c r="AF85" s="39">
        <f t="shared" si="51"/>
        <v>0</v>
      </c>
      <c r="AG85" s="39"/>
      <c r="AH85" s="39">
        <f t="shared" si="52"/>
        <v>0</v>
      </c>
      <c r="AI85" s="39">
        <f t="shared" si="53"/>
        <v>0</v>
      </c>
      <c r="AJ85" s="39"/>
      <c r="AK85" s="39">
        <f t="shared" si="54"/>
        <v>0</v>
      </c>
      <c r="AL85" s="39">
        <f t="shared" si="55"/>
        <v>0</v>
      </c>
      <c r="AM85" s="39"/>
      <c r="AN85" s="39">
        <f t="shared" si="62"/>
        <v>0</v>
      </c>
      <c r="AO85" s="39">
        <f t="shared" si="71"/>
        <v>0</v>
      </c>
      <c r="AP85" s="39"/>
      <c r="AQ85" s="39">
        <f t="shared" si="63"/>
        <v>0</v>
      </c>
      <c r="AR85" s="39">
        <f t="shared" si="64"/>
        <v>0</v>
      </c>
      <c r="AS85" s="136">
        <f t="shared" si="65"/>
        <v>1</v>
      </c>
      <c r="AT85" s="136">
        <f t="shared" ca="1" si="66"/>
        <v>253.93</v>
      </c>
      <c r="AU85" s="137">
        <f t="shared" ca="1" si="67"/>
        <v>0</v>
      </c>
      <c r="AV85" s="137">
        <f t="shared" si="68"/>
        <v>0</v>
      </c>
      <c r="AW85" s="136">
        <f t="shared" ca="1" si="69"/>
        <v>0</v>
      </c>
      <c r="AX85" s="138">
        <f t="shared" ca="1" si="70"/>
        <v>0</v>
      </c>
      <c r="AY85" s="101"/>
      <c r="AZ85" s="40">
        <f t="shared" si="58"/>
        <v>0</v>
      </c>
      <c r="BA85" s="111" t="str">
        <f t="shared" si="56"/>
        <v>NÃO MEDIDO</v>
      </c>
      <c r="BB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</row>
    <row r="86" spans="1:76" customFormat="1" ht="60" customHeight="1">
      <c r="A86" s="1" t="s">
        <v>30</v>
      </c>
      <c r="B86" s="1"/>
      <c r="C86" s="42" t="s">
        <v>744</v>
      </c>
      <c r="D86" s="43" t="s">
        <v>501</v>
      </c>
      <c r="E86" s="57" t="s">
        <v>72</v>
      </c>
      <c r="F86" s="35">
        <v>1</v>
      </c>
      <c r="G86" s="46">
        <v>0</v>
      </c>
      <c r="H86" s="47"/>
      <c r="I86" s="155">
        <v>0</v>
      </c>
      <c r="J86" s="35">
        <f t="shared" si="59"/>
        <v>1</v>
      </c>
      <c r="K86" s="44">
        <v>7272.37</v>
      </c>
      <c r="L86" s="37">
        <f t="shared" si="60"/>
        <v>7272.37</v>
      </c>
      <c r="M86" s="37"/>
      <c r="N86" s="38">
        <f t="shared" si="61"/>
        <v>0</v>
      </c>
      <c r="O86" s="39"/>
      <c r="P86" s="39">
        <f t="shared" ref="P86:P149" si="72">ROUND($O86*$K86,2)</f>
        <v>0</v>
      </c>
      <c r="Q86" s="39">
        <f t="shared" ref="Q86:Q149" si="73">ROUND($O86*$M86,2)</f>
        <v>0</v>
      </c>
      <c r="R86" s="39">
        <v>1</v>
      </c>
      <c r="S86" s="39">
        <f t="shared" ref="S86:S149" si="74">ROUND($R86*$K86,2)</f>
        <v>7272.37</v>
      </c>
      <c r="T86" s="39">
        <f t="shared" ref="T86:T149" si="75">ROUND($R86*$M86,2)</f>
        <v>0</v>
      </c>
      <c r="U86" s="39"/>
      <c r="V86" s="39">
        <f t="shared" si="44"/>
        <v>0</v>
      </c>
      <c r="W86" s="39">
        <f t="shared" si="45"/>
        <v>0</v>
      </c>
      <c r="X86" s="39"/>
      <c r="Y86" s="39">
        <f t="shared" si="46"/>
        <v>0</v>
      </c>
      <c r="Z86" s="39">
        <f t="shared" si="47"/>
        <v>0</v>
      </c>
      <c r="AA86" s="39"/>
      <c r="AB86" s="39">
        <f t="shared" si="48"/>
        <v>0</v>
      </c>
      <c r="AC86" s="39">
        <f t="shared" si="49"/>
        <v>0</v>
      </c>
      <c r="AD86" s="39"/>
      <c r="AE86" s="39">
        <f t="shared" si="50"/>
        <v>0</v>
      </c>
      <c r="AF86" s="39">
        <f t="shared" si="51"/>
        <v>0</v>
      </c>
      <c r="AG86" s="39"/>
      <c r="AH86" s="39">
        <f t="shared" si="52"/>
        <v>0</v>
      </c>
      <c r="AI86" s="39">
        <f t="shared" si="53"/>
        <v>0</v>
      </c>
      <c r="AJ86" s="39"/>
      <c r="AK86" s="39">
        <f t="shared" si="54"/>
        <v>0</v>
      </c>
      <c r="AL86" s="39">
        <f t="shared" si="55"/>
        <v>0</v>
      </c>
      <c r="AM86" s="39"/>
      <c r="AN86" s="39">
        <f t="shared" si="62"/>
        <v>0</v>
      </c>
      <c r="AO86" s="39">
        <f t="shared" si="71"/>
        <v>0</v>
      </c>
      <c r="AP86" s="39"/>
      <c r="AQ86" s="39">
        <f t="shared" si="63"/>
        <v>0</v>
      </c>
      <c r="AR86" s="39">
        <f t="shared" si="64"/>
        <v>0</v>
      </c>
      <c r="AS86" s="136">
        <f t="shared" si="65"/>
        <v>1</v>
      </c>
      <c r="AT86" s="136">
        <f t="shared" ca="1" si="66"/>
        <v>7272.37</v>
      </c>
      <c r="AU86" s="137">
        <f t="shared" ca="1" si="67"/>
        <v>0</v>
      </c>
      <c r="AV86" s="137">
        <f t="shared" si="68"/>
        <v>0</v>
      </c>
      <c r="AW86" s="136">
        <f t="shared" ca="1" si="69"/>
        <v>0</v>
      </c>
      <c r="AX86" s="138">
        <f t="shared" ca="1" si="70"/>
        <v>0</v>
      </c>
      <c r="AY86" s="101"/>
      <c r="AZ86" s="40">
        <f t="shared" si="58"/>
        <v>0</v>
      </c>
      <c r="BA86" s="111" t="str">
        <f t="shared" si="56"/>
        <v>NÃO MEDIDO</v>
      </c>
      <c r="BB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</row>
    <row r="87" spans="1:76" customFormat="1" ht="30" customHeight="1">
      <c r="A87" s="1" t="s">
        <v>28</v>
      </c>
      <c r="B87" s="1"/>
      <c r="C87" s="42">
        <v>20600</v>
      </c>
      <c r="D87" s="48" t="s">
        <v>507</v>
      </c>
      <c r="E87" s="57"/>
      <c r="F87" s="35"/>
      <c r="G87" s="46">
        <v>0</v>
      </c>
      <c r="H87" s="47"/>
      <c r="I87" s="155">
        <v>0</v>
      </c>
      <c r="J87" s="35">
        <f t="shared" si="59"/>
        <v>0</v>
      </c>
      <c r="K87" s="44"/>
      <c r="L87" s="37">
        <f t="shared" si="60"/>
        <v>0</v>
      </c>
      <c r="M87" s="37"/>
      <c r="N87" s="38">
        <f t="shared" si="61"/>
        <v>0</v>
      </c>
      <c r="O87" s="39"/>
      <c r="P87" s="39">
        <f t="shared" si="72"/>
        <v>0</v>
      </c>
      <c r="Q87" s="39">
        <f t="shared" si="73"/>
        <v>0</v>
      </c>
      <c r="R87" s="39"/>
      <c r="S87" s="39">
        <f t="shared" si="74"/>
        <v>0</v>
      </c>
      <c r="T87" s="39">
        <f t="shared" si="75"/>
        <v>0</v>
      </c>
      <c r="U87" s="39"/>
      <c r="V87" s="39">
        <f t="shared" si="44"/>
        <v>0</v>
      </c>
      <c r="W87" s="39">
        <f t="shared" si="45"/>
        <v>0</v>
      </c>
      <c r="X87" s="39"/>
      <c r="Y87" s="39">
        <f t="shared" si="46"/>
        <v>0</v>
      </c>
      <c r="Z87" s="39">
        <f t="shared" si="47"/>
        <v>0</v>
      </c>
      <c r="AA87" s="39"/>
      <c r="AB87" s="39">
        <f t="shared" si="48"/>
        <v>0</v>
      </c>
      <c r="AC87" s="39">
        <f t="shared" si="49"/>
        <v>0</v>
      </c>
      <c r="AD87" s="39"/>
      <c r="AE87" s="39">
        <f t="shared" si="50"/>
        <v>0</v>
      </c>
      <c r="AF87" s="39">
        <f t="shared" si="51"/>
        <v>0</v>
      </c>
      <c r="AG87" s="39"/>
      <c r="AH87" s="39">
        <f t="shared" si="52"/>
        <v>0</v>
      </c>
      <c r="AI87" s="39">
        <f t="shared" si="53"/>
        <v>0</v>
      </c>
      <c r="AJ87" s="39"/>
      <c r="AK87" s="39">
        <f t="shared" si="54"/>
        <v>0</v>
      </c>
      <c r="AL87" s="39">
        <f t="shared" si="55"/>
        <v>0</v>
      </c>
      <c r="AM87" s="39"/>
      <c r="AN87" s="39">
        <f t="shared" si="62"/>
        <v>0</v>
      </c>
      <c r="AO87" s="39">
        <f t="shared" si="71"/>
        <v>0</v>
      </c>
      <c r="AP87" s="39"/>
      <c r="AQ87" s="39">
        <f t="shared" si="63"/>
        <v>0</v>
      </c>
      <c r="AR87" s="39">
        <f t="shared" si="64"/>
        <v>0</v>
      </c>
      <c r="AS87" s="136">
        <f t="shared" si="65"/>
        <v>0</v>
      </c>
      <c r="AT87" s="136">
        <f t="shared" ca="1" si="66"/>
        <v>0</v>
      </c>
      <c r="AU87" s="137">
        <f t="shared" ca="1" si="67"/>
        <v>0</v>
      </c>
      <c r="AV87" s="137">
        <f t="shared" si="68"/>
        <v>0</v>
      </c>
      <c r="AW87" s="136">
        <f t="shared" ca="1" si="69"/>
        <v>0</v>
      </c>
      <c r="AX87" s="138">
        <f t="shared" ca="1" si="70"/>
        <v>0</v>
      </c>
      <c r="AY87" s="101"/>
      <c r="AZ87" s="40">
        <f t="shared" si="58"/>
        <v>0</v>
      </c>
      <c r="BA87" s="111" t="str">
        <f>IF(COUNTIF(BA88:BA98,"MEDIDO")&gt;0,"MEDIDO","NÃO MEDIDO")</f>
        <v>NÃO MEDIDO</v>
      </c>
      <c r="BB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</row>
    <row r="88" spans="1:76" customFormat="1" ht="30" customHeight="1">
      <c r="A88" s="1" t="s">
        <v>30</v>
      </c>
      <c r="B88" s="1"/>
      <c r="C88" s="42" t="s">
        <v>280</v>
      </c>
      <c r="D88" s="48" t="s">
        <v>508</v>
      </c>
      <c r="E88" s="57" t="s">
        <v>72</v>
      </c>
      <c r="F88" s="35">
        <v>2</v>
      </c>
      <c r="G88" s="46">
        <v>0</v>
      </c>
      <c r="H88" s="47"/>
      <c r="I88" s="155">
        <v>-2</v>
      </c>
      <c r="J88" s="35">
        <f t="shared" si="59"/>
        <v>0</v>
      </c>
      <c r="K88" s="44">
        <v>5</v>
      </c>
      <c r="L88" s="37">
        <f t="shared" si="60"/>
        <v>0</v>
      </c>
      <c r="M88" s="37"/>
      <c r="N88" s="38">
        <f t="shared" si="61"/>
        <v>0</v>
      </c>
      <c r="O88" s="39"/>
      <c r="P88" s="39">
        <f t="shared" si="72"/>
        <v>0</v>
      </c>
      <c r="Q88" s="39">
        <f t="shared" si="73"/>
        <v>0</v>
      </c>
      <c r="R88" s="39"/>
      <c r="S88" s="39">
        <f t="shared" si="74"/>
        <v>0</v>
      </c>
      <c r="T88" s="39">
        <f t="shared" si="75"/>
        <v>0</v>
      </c>
      <c r="U88" s="39"/>
      <c r="V88" s="39">
        <f t="shared" si="44"/>
        <v>0</v>
      </c>
      <c r="W88" s="39">
        <f t="shared" si="45"/>
        <v>0</v>
      </c>
      <c r="X88" s="39"/>
      <c r="Y88" s="39">
        <f t="shared" si="46"/>
        <v>0</v>
      </c>
      <c r="Z88" s="39">
        <f t="shared" si="47"/>
        <v>0</v>
      </c>
      <c r="AA88" s="39"/>
      <c r="AB88" s="39">
        <f t="shared" si="48"/>
        <v>0</v>
      </c>
      <c r="AC88" s="39">
        <f t="shared" si="49"/>
        <v>0</v>
      </c>
      <c r="AD88" s="39"/>
      <c r="AE88" s="39">
        <f t="shared" si="50"/>
        <v>0</v>
      </c>
      <c r="AF88" s="39">
        <f t="shared" si="51"/>
        <v>0</v>
      </c>
      <c r="AG88" s="39"/>
      <c r="AH88" s="39">
        <f t="shared" si="52"/>
        <v>0</v>
      </c>
      <c r="AI88" s="39">
        <f t="shared" si="53"/>
        <v>0</v>
      </c>
      <c r="AJ88" s="39"/>
      <c r="AK88" s="39">
        <f t="shared" si="54"/>
        <v>0</v>
      </c>
      <c r="AL88" s="39">
        <f t="shared" si="55"/>
        <v>0</v>
      </c>
      <c r="AM88" s="39"/>
      <c r="AN88" s="39">
        <f t="shared" si="62"/>
        <v>0</v>
      </c>
      <c r="AO88" s="39">
        <f t="shared" si="71"/>
        <v>0</v>
      </c>
      <c r="AP88" s="39"/>
      <c r="AQ88" s="39">
        <f t="shared" si="63"/>
        <v>0</v>
      </c>
      <c r="AR88" s="39">
        <f t="shared" si="64"/>
        <v>0</v>
      </c>
      <c r="AS88" s="136">
        <f t="shared" si="65"/>
        <v>0</v>
      </c>
      <c r="AT88" s="136">
        <f t="shared" ca="1" si="66"/>
        <v>0</v>
      </c>
      <c r="AU88" s="137">
        <f t="shared" ca="1" si="67"/>
        <v>0</v>
      </c>
      <c r="AV88" s="137">
        <f t="shared" si="68"/>
        <v>0</v>
      </c>
      <c r="AW88" s="136">
        <f t="shared" ca="1" si="69"/>
        <v>0</v>
      </c>
      <c r="AX88" s="138">
        <f t="shared" ca="1" si="70"/>
        <v>0</v>
      </c>
      <c r="AY88" s="101"/>
      <c r="AZ88" s="40">
        <f t="shared" si="58"/>
        <v>0</v>
      </c>
      <c r="BA88" s="111" t="str">
        <f t="shared" si="56"/>
        <v>NÃO MEDIDO</v>
      </c>
      <c r="BB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</row>
    <row r="89" spans="1:76" customFormat="1" ht="30" customHeight="1">
      <c r="A89" s="1" t="s">
        <v>30</v>
      </c>
      <c r="B89" s="1"/>
      <c r="C89" s="42" t="s">
        <v>281</v>
      </c>
      <c r="D89" s="48" t="s">
        <v>509</v>
      </c>
      <c r="E89" s="57" t="s">
        <v>72</v>
      </c>
      <c r="F89" s="35">
        <v>2</v>
      </c>
      <c r="G89" s="46">
        <v>0</v>
      </c>
      <c r="H89" s="47"/>
      <c r="I89" s="155">
        <v>-2</v>
      </c>
      <c r="J89" s="35">
        <f t="shared" si="59"/>
        <v>0</v>
      </c>
      <c r="K89" s="44">
        <v>5.99</v>
      </c>
      <c r="L89" s="37">
        <f t="shared" si="60"/>
        <v>0</v>
      </c>
      <c r="M89" s="37"/>
      <c r="N89" s="38">
        <f t="shared" si="61"/>
        <v>0</v>
      </c>
      <c r="O89" s="39"/>
      <c r="P89" s="39">
        <f t="shared" si="72"/>
        <v>0</v>
      </c>
      <c r="Q89" s="39">
        <f t="shared" si="73"/>
        <v>0</v>
      </c>
      <c r="R89" s="39"/>
      <c r="S89" s="39">
        <f t="shared" si="74"/>
        <v>0</v>
      </c>
      <c r="T89" s="39">
        <f t="shared" si="75"/>
        <v>0</v>
      </c>
      <c r="U89" s="39"/>
      <c r="V89" s="39">
        <f t="shared" ref="V89:V152" si="76">ROUND($U89*$K89,2)</f>
        <v>0</v>
      </c>
      <c r="W89" s="39">
        <f t="shared" ref="W89:W152" si="77">ROUND($U89*$M89,2)</f>
        <v>0</v>
      </c>
      <c r="X89" s="39"/>
      <c r="Y89" s="39">
        <f t="shared" ref="Y89:Y152" si="78">ROUND($X89*$K89,2)</f>
        <v>0</v>
      </c>
      <c r="Z89" s="39">
        <f t="shared" ref="Z89:Z152" si="79">ROUND($X89*$M89,2)</f>
        <v>0</v>
      </c>
      <c r="AA89" s="39"/>
      <c r="AB89" s="39">
        <f t="shared" ref="AB89:AB152" si="80">ROUND($AA89*$K89,2)</f>
        <v>0</v>
      </c>
      <c r="AC89" s="39">
        <f t="shared" ref="AC89:AC152" si="81">ROUND($AA89*$M89,2)</f>
        <v>0</v>
      </c>
      <c r="AD89" s="39"/>
      <c r="AE89" s="39">
        <f t="shared" ref="AE89:AE152" si="82">ROUND($AD89*$K89,2)</f>
        <v>0</v>
      </c>
      <c r="AF89" s="39">
        <f t="shared" ref="AF89:AF152" si="83">ROUND($AD89*$M89,2)</f>
        <v>0</v>
      </c>
      <c r="AG89" s="39"/>
      <c r="AH89" s="39">
        <f t="shared" ref="AH89:AH152" si="84">ROUND($AG89*$K89,2)</f>
        <v>0</v>
      </c>
      <c r="AI89" s="39">
        <f t="shared" ref="AI89:AI152" si="85">ROUND($AG89*$M89,2)</f>
        <v>0</v>
      </c>
      <c r="AJ89" s="39"/>
      <c r="AK89" s="39">
        <f t="shared" ref="AK89:AK152" si="86">ROUND($AJ89*$K89,2)</f>
        <v>0</v>
      </c>
      <c r="AL89" s="39">
        <f t="shared" ref="AL89:AL152" si="87">ROUND($AJ89*$M89,2)</f>
        <v>0</v>
      </c>
      <c r="AM89" s="39"/>
      <c r="AN89" s="39">
        <f t="shared" si="62"/>
        <v>0</v>
      </c>
      <c r="AO89" s="39">
        <f t="shared" si="71"/>
        <v>0</v>
      </c>
      <c r="AP89" s="39"/>
      <c r="AQ89" s="39">
        <f t="shared" si="63"/>
        <v>0</v>
      </c>
      <c r="AR89" s="39">
        <f t="shared" si="64"/>
        <v>0</v>
      </c>
      <c r="AS89" s="136">
        <f t="shared" si="65"/>
        <v>0</v>
      </c>
      <c r="AT89" s="136">
        <f t="shared" ca="1" si="66"/>
        <v>0</v>
      </c>
      <c r="AU89" s="137">
        <f t="shared" ca="1" si="67"/>
        <v>0</v>
      </c>
      <c r="AV89" s="137">
        <f t="shared" si="68"/>
        <v>0</v>
      </c>
      <c r="AW89" s="136">
        <f t="shared" ca="1" si="69"/>
        <v>0</v>
      </c>
      <c r="AX89" s="138">
        <f t="shared" ca="1" si="70"/>
        <v>0</v>
      </c>
      <c r="AY89" s="101"/>
      <c r="AZ89" s="40">
        <f t="shared" si="58"/>
        <v>0</v>
      </c>
      <c r="BA89" s="111" t="str">
        <f t="shared" si="56"/>
        <v>NÃO MEDIDO</v>
      </c>
      <c r="BB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</row>
    <row r="90" spans="1:76" customFormat="1" ht="30" customHeight="1">
      <c r="A90" s="1" t="s">
        <v>30</v>
      </c>
      <c r="B90" s="1"/>
      <c r="C90" s="42" t="s">
        <v>282</v>
      </c>
      <c r="D90" s="43" t="s">
        <v>510</v>
      </c>
      <c r="E90" s="57" t="s">
        <v>75</v>
      </c>
      <c r="F90" s="35">
        <v>3</v>
      </c>
      <c r="G90" s="46">
        <v>0</v>
      </c>
      <c r="H90" s="47"/>
      <c r="I90" s="155">
        <v>0</v>
      </c>
      <c r="J90" s="35">
        <f t="shared" si="59"/>
        <v>3</v>
      </c>
      <c r="K90" s="44">
        <v>20.29</v>
      </c>
      <c r="L90" s="37">
        <f t="shared" si="60"/>
        <v>60.87</v>
      </c>
      <c r="M90" s="37"/>
      <c r="N90" s="38">
        <f t="shared" si="61"/>
        <v>0</v>
      </c>
      <c r="O90" s="39"/>
      <c r="P90" s="39">
        <f t="shared" si="72"/>
        <v>0</v>
      </c>
      <c r="Q90" s="39">
        <f t="shared" si="73"/>
        <v>0</v>
      </c>
      <c r="R90" s="39"/>
      <c r="S90" s="39">
        <f t="shared" si="74"/>
        <v>0</v>
      </c>
      <c r="T90" s="39">
        <f t="shared" si="75"/>
        <v>0</v>
      </c>
      <c r="U90" s="39"/>
      <c r="V90" s="39">
        <f t="shared" si="76"/>
        <v>0</v>
      </c>
      <c r="W90" s="39">
        <f t="shared" si="77"/>
        <v>0</v>
      </c>
      <c r="X90" s="39"/>
      <c r="Y90" s="39">
        <f t="shared" si="78"/>
        <v>0</v>
      </c>
      <c r="Z90" s="39">
        <f t="shared" si="79"/>
        <v>0</v>
      </c>
      <c r="AA90" s="39">
        <v>3</v>
      </c>
      <c r="AB90" s="39">
        <f t="shared" si="80"/>
        <v>60.87</v>
      </c>
      <c r="AC90" s="39">
        <f t="shared" si="81"/>
        <v>0</v>
      </c>
      <c r="AD90" s="39"/>
      <c r="AE90" s="39">
        <f t="shared" si="82"/>
        <v>0</v>
      </c>
      <c r="AF90" s="39">
        <f t="shared" si="83"/>
        <v>0</v>
      </c>
      <c r="AG90" s="39"/>
      <c r="AH90" s="39">
        <f t="shared" si="84"/>
        <v>0</v>
      </c>
      <c r="AI90" s="39">
        <f t="shared" si="85"/>
        <v>0</v>
      </c>
      <c r="AJ90" s="39"/>
      <c r="AK90" s="39">
        <f t="shared" si="86"/>
        <v>0</v>
      </c>
      <c r="AL90" s="39">
        <f t="shared" si="87"/>
        <v>0</v>
      </c>
      <c r="AM90" s="39"/>
      <c r="AN90" s="39">
        <f t="shared" si="62"/>
        <v>0</v>
      </c>
      <c r="AO90" s="39">
        <f t="shared" si="71"/>
        <v>0</v>
      </c>
      <c r="AP90" s="39"/>
      <c r="AQ90" s="39">
        <f t="shared" si="63"/>
        <v>0</v>
      </c>
      <c r="AR90" s="39">
        <f t="shared" si="64"/>
        <v>0</v>
      </c>
      <c r="AS90" s="136">
        <f t="shared" si="65"/>
        <v>3</v>
      </c>
      <c r="AT90" s="136">
        <f t="shared" ca="1" si="66"/>
        <v>60.87</v>
      </c>
      <c r="AU90" s="137">
        <f t="shared" ca="1" si="67"/>
        <v>0</v>
      </c>
      <c r="AV90" s="137">
        <f t="shared" si="68"/>
        <v>0</v>
      </c>
      <c r="AW90" s="136">
        <f t="shared" ca="1" si="69"/>
        <v>0</v>
      </c>
      <c r="AX90" s="138">
        <f t="shared" ca="1" si="70"/>
        <v>0</v>
      </c>
      <c r="AY90" s="101"/>
      <c r="AZ90" s="40">
        <f t="shared" si="58"/>
        <v>0</v>
      </c>
      <c r="BA90" s="111" t="str">
        <f t="shared" si="56"/>
        <v>NÃO MEDIDO</v>
      </c>
      <c r="BB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</row>
    <row r="91" spans="1:76" customFormat="1" ht="60" customHeight="1">
      <c r="A91" s="1" t="s">
        <v>30</v>
      </c>
      <c r="B91" s="1"/>
      <c r="C91" s="42" t="s">
        <v>152</v>
      </c>
      <c r="D91" s="43" t="s">
        <v>511</v>
      </c>
      <c r="E91" s="57" t="s">
        <v>72</v>
      </c>
      <c r="F91" s="35">
        <v>2</v>
      </c>
      <c r="G91" s="46">
        <v>0</v>
      </c>
      <c r="H91" s="47"/>
      <c r="I91" s="155">
        <v>0</v>
      </c>
      <c r="J91" s="35">
        <f t="shared" si="59"/>
        <v>2</v>
      </c>
      <c r="K91" s="44">
        <v>64.290000000000006</v>
      </c>
      <c r="L91" s="37">
        <f t="shared" si="60"/>
        <v>128.58000000000001</v>
      </c>
      <c r="M91" s="37"/>
      <c r="N91" s="38">
        <f t="shared" si="61"/>
        <v>0</v>
      </c>
      <c r="O91" s="39"/>
      <c r="P91" s="39">
        <f t="shared" si="72"/>
        <v>0</v>
      </c>
      <c r="Q91" s="39">
        <f t="shared" si="73"/>
        <v>0</v>
      </c>
      <c r="R91" s="39"/>
      <c r="S91" s="39">
        <f t="shared" si="74"/>
        <v>0</v>
      </c>
      <c r="T91" s="39">
        <f t="shared" si="75"/>
        <v>0</v>
      </c>
      <c r="U91" s="39"/>
      <c r="V91" s="39">
        <f t="shared" si="76"/>
        <v>0</v>
      </c>
      <c r="W91" s="39">
        <f t="shared" si="77"/>
        <v>0</v>
      </c>
      <c r="X91" s="39"/>
      <c r="Y91" s="39">
        <f t="shared" si="78"/>
        <v>0</v>
      </c>
      <c r="Z91" s="39">
        <f t="shared" si="79"/>
        <v>0</v>
      </c>
      <c r="AA91" s="39"/>
      <c r="AB91" s="39">
        <f t="shared" si="80"/>
        <v>0</v>
      </c>
      <c r="AC91" s="39">
        <f t="shared" si="81"/>
        <v>0</v>
      </c>
      <c r="AD91" s="39"/>
      <c r="AE91" s="39">
        <f t="shared" si="82"/>
        <v>0</v>
      </c>
      <c r="AF91" s="39">
        <f t="shared" si="83"/>
        <v>0</v>
      </c>
      <c r="AG91" s="39">
        <v>2</v>
      </c>
      <c r="AH91" s="39">
        <f t="shared" si="84"/>
        <v>128.58000000000001</v>
      </c>
      <c r="AI91" s="39">
        <f t="shared" si="85"/>
        <v>0</v>
      </c>
      <c r="AJ91" s="39"/>
      <c r="AK91" s="39">
        <f t="shared" si="86"/>
        <v>0</v>
      </c>
      <c r="AL91" s="39">
        <f t="shared" si="87"/>
        <v>0</v>
      </c>
      <c r="AM91" s="39"/>
      <c r="AN91" s="39">
        <f t="shared" si="62"/>
        <v>0</v>
      </c>
      <c r="AO91" s="39">
        <f t="shared" si="71"/>
        <v>0</v>
      </c>
      <c r="AP91" s="39"/>
      <c r="AQ91" s="39">
        <f t="shared" si="63"/>
        <v>0</v>
      </c>
      <c r="AR91" s="39">
        <f t="shared" si="64"/>
        <v>0</v>
      </c>
      <c r="AS91" s="136">
        <f t="shared" si="65"/>
        <v>2</v>
      </c>
      <c r="AT91" s="136">
        <f t="shared" ca="1" si="66"/>
        <v>128.58000000000001</v>
      </c>
      <c r="AU91" s="137">
        <f t="shared" ca="1" si="67"/>
        <v>0</v>
      </c>
      <c r="AV91" s="137">
        <f t="shared" si="68"/>
        <v>0</v>
      </c>
      <c r="AW91" s="136">
        <f t="shared" ca="1" si="69"/>
        <v>0</v>
      </c>
      <c r="AX91" s="138">
        <f t="shared" ca="1" si="70"/>
        <v>0</v>
      </c>
      <c r="AY91" s="101"/>
      <c r="AZ91" s="40">
        <f t="shared" si="58"/>
        <v>0</v>
      </c>
      <c r="BA91" s="111" t="str">
        <f t="shared" si="56"/>
        <v>NÃO MEDIDO</v>
      </c>
      <c r="BB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</row>
    <row r="92" spans="1:76" customFormat="1" ht="30" customHeight="1">
      <c r="A92" s="1" t="s">
        <v>30</v>
      </c>
      <c r="B92" s="1"/>
      <c r="C92" s="42" t="s">
        <v>180</v>
      </c>
      <c r="D92" s="48" t="s">
        <v>512</v>
      </c>
      <c r="E92" s="57" t="s">
        <v>72</v>
      </c>
      <c r="F92" s="35">
        <v>2</v>
      </c>
      <c r="G92" s="46">
        <v>0</v>
      </c>
      <c r="H92" s="47"/>
      <c r="I92" s="155">
        <v>-2</v>
      </c>
      <c r="J92" s="35">
        <f t="shared" si="59"/>
        <v>0</v>
      </c>
      <c r="K92" s="44">
        <v>6.08</v>
      </c>
      <c r="L92" s="37">
        <f t="shared" si="60"/>
        <v>0</v>
      </c>
      <c r="M92" s="37"/>
      <c r="N92" s="38">
        <f t="shared" si="61"/>
        <v>0</v>
      </c>
      <c r="O92" s="39"/>
      <c r="P92" s="39">
        <f t="shared" si="72"/>
        <v>0</v>
      </c>
      <c r="Q92" s="39">
        <f t="shared" si="73"/>
        <v>0</v>
      </c>
      <c r="R92" s="39"/>
      <c r="S92" s="39">
        <f t="shared" si="74"/>
        <v>0</v>
      </c>
      <c r="T92" s="39">
        <f t="shared" si="75"/>
        <v>0</v>
      </c>
      <c r="U92" s="39"/>
      <c r="V92" s="39">
        <f t="shared" si="76"/>
        <v>0</v>
      </c>
      <c r="W92" s="39">
        <f t="shared" si="77"/>
        <v>0</v>
      </c>
      <c r="X92" s="39"/>
      <c r="Y92" s="39">
        <f t="shared" si="78"/>
        <v>0</v>
      </c>
      <c r="Z92" s="39">
        <f t="shared" si="79"/>
        <v>0</v>
      </c>
      <c r="AA92" s="39"/>
      <c r="AB92" s="39">
        <f t="shared" si="80"/>
        <v>0</v>
      </c>
      <c r="AC92" s="39">
        <f t="shared" si="81"/>
        <v>0</v>
      </c>
      <c r="AD92" s="39"/>
      <c r="AE92" s="39">
        <f t="shared" si="82"/>
        <v>0</v>
      </c>
      <c r="AF92" s="39">
        <f t="shared" si="83"/>
        <v>0</v>
      </c>
      <c r="AG92" s="39"/>
      <c r="AH92" s="39">
        <f t="shared" si="84"/>
        <v>0</v>
      </c>
      <c r="AI92" s="39">
        <f t="shared" si="85"/>
        <v>0</v>
      </c>
      <c r="AJ92" s="39"/>
      <c r="AK92" s="39">
        <f t="shared" si="86"/>
        <v>0</v>
      </c>
      <c r="AL92" s="39">
        <f t="shared" si="87"/>
        <v>0</v>
      </c>
      <c r="AM92" s="39"/>
      <c r="AN92" s="39">
        <f t="shared" si="62"/>
        <v>0</v>
      </c>
      <c r="AO92" s="39">
        <f t="shared" si="71"/>
        <v>0</v>
      </c>
      <c r="AP92" s="39"/>
      <c r="AQ92" s="39">
        <f t="shared" si="63"/>
        <v>0</v>
      </c>
      <c r="AR92" s="39">
        <f t="shared" si="64"/>
        <v>0</v>
      </c>
      <c r="AS92" s="136">
        <f t="shared" si="65"/>
        <v>0</v>
      </c>
      <c r="AT92" s="136">
        <f t="shared" ca="1" si="66"/>
        <v>0</v>
      </c>
      <c r="AU92" s="137">
        <f t="shared" ca="1" si="67"/>
        <v>0</v>
      </c>
      <c r="AV92" s="137">
        <f t="shared" si="68"/>
        <v>0</v>
      </c>
      <c r="AW92" s="136">
        <f t="shared" ca="1" si="69"/>
        <v>0</v>
      </c>
      <c r="AX92" s="138">
        <f t="shared" ca="1" si="70"/>
        <v>0</v>
      </c>
      <c r="AY92" s="101"/>
      <c r="AZ92" s="40">
        <f t="shared" si="58"/>
        <v>0</v>
      </c>
      <c r="BA92" s="111" t="str">
        <f t="shared" si="56"/>
        <v>NÃO MEDIDO</v>
      </c>
      <c r="BB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</row>
    <row r="93" spans="1:76" customFormat="1" ht="30" customHeight="1">
      <c r="A93" s="1" t="s">
        <v>30</v>
      </c>
      <c r="B93" s="1"/>
      <c r="C93" s="42" t="s">
        <v>283</v>
      </c>
      <c r="D93" s="48" t="s">
        <v>513</v>
      </c>
      <c r="E93" s="57" t="s">
        <v>72</v>
      </c>
      <c r="F93" s="35">
        <v>1</v>
      </c>
      <c r="G93" s="46">
        <v>0</v>
      </c>
      <c r="H93" s="47"/>
      <c r="I93" s="155">
        <v>-1</v>
      </c>
      <c r="J93" s="35">
        <f t="shared" si="59"/>
        <v>0</v>
      </c>
      <c r="K93" s="44">
        <v>9.34</v>
      </c>
      <c r="L93" s="37">
        <f t="shared" si="60"/>
        <v>0</v>
      </c>
      <c r="M93" s="37"/>
      <c r="N93" s="38">
        <f t="shared" si="61"/>
        <v>0</v>
      </c>
      <c r="O93" s="39"/>
      <c r="P93" s="39">
        <f t="shared" si="72"/>
        <v>0</v>
      </c>
      <c r="Q93" s="39">
        <f t="shared" si="73"/>
        <v>0</v>
      </c>
      <c r="R93" s="39"/>
      <c r="S93" s="39">
        <f t="shared" si="74"/>
        <v>0</v>
      </c>
      <c r="T93" s="39">
        <f t="shared" si="75"/>
        <v>0</v>
      </c>
      <c r="U93" s="39"/>
      <c r="V93" s="39">
        <f t="shared" si="76"/>
        <v>0</v>
      </c>
      <c r="W93" s="39">
        <f t="shared" si="77"/>
        <v>0</v>
      </c>
      <c r="X93" s="39"/>
      <c r="Y93" s="39">
        <f t="shared" si="78"/>
        <v>0</v>
      </c>
      <c r="Z93" s="39">
        <f t="shared" si="79"/>
        <v>0</v>
      </c>
      <c r="AA93" s="39"/>
      <c r="AB93" s="39">
        <f t="shared" si="80"/>
        <v>0</v>
      </c>
      <c r="AC93" s="39">
        <f t="shared" si="81"/>
        <v>0</v>
      </c>
      <c r="AD93" s="39"/>
      <c r="AE93" s="39">
        <f t="shared" si="82"/>
        <v>0</v>
      </c>
      <c r="AF93" s="39">
        <f t="shared" si="83"/>
        <v>0</v>
      </c>
      <c r="AG93" s="39"/>
      <c r="AH93" s="39">
        <f t="shared" si="84"/>
        <v>0</v>
      </c>
      <c r="AI93" s="39">
        <f t="shared" si="85"/>
        <v>0</v>
      </c>
      <c r="AJ93" s="39"/>
      <c r="AK93" s="39">
        <f t="shared" si="86"/>
        <v>0</v>
      </c>
      <c r="AL93" s="39">
        <f t="shared" si="87"/>
        <v>0</v>
      </c>
      <c r="AM93" s="39"/>
      <c r="AN93" s="39">
        <f t="shared" si="62"/>
        <v>0</v>
      </c>
      <c r="AO93" s="39">
        <f t="shared" si="71"/>
        <v>0</v>
      </c>
      <c r="AP93" s="39"/>
      <c r="AQ93" s="39">
        <f t="shared" si="63"/>
        <v>0</v>
      </c>
      <c r="AR93" s="39">
        <f t="shared" si="64"/>
        <v>0</v>
      </c>
      <c r="AS93" s="136">
        <f t="shared" si="65"/>
        <v>0</v>
      </c>
      <c r="AT93" s="136">
        <f t="shared" ca="1" si="66"/>
        <v>0</v>
      </c>
      <c r="AU93" s="137">
        <f t="shared" ca="1" si="67"/>
        <v>0</v>
      </c>
      <c r="AV93" s="137">
        <f t="shared" si="68"/>
        <v>0</v>
      </c>
      <c r="AW93" s="136">
        <f t="shared" ca="1" si="69"/>
        <v>0</v>
      </c>
      <c r="AX93" s="138">
        <f t="shared" ca="1" si="70"/>
        <v>0</v>
      </c>
      <c r="AY93" s="101"/>
      <c r="AZ93" s="40">
        <f t="shared" si="58"/>
        <v>0</v>
      </c>
      <c r="BA93" s="111" t="str">
        <f t="shared" si="56"/>
        <v>NÃO MEDIDO</v>
      </c>
      <c r="BB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</row>
    <row r="94" spans="1:76" customFormat="1" ht="60" customHeight="1">
      <c r="A94" s="1" t="s">
        <v>30</v>
      </c>
      <c r="B94" s="1"/>
      <c r="C94" s="42" t="s">
        <v>284</v>
      </c>
      <c r="D94" s="43" t="s">
        <v>514</v>
      </c>
      <c r="E94" s="57" t="s">
        <v>75</v>
      </c>
      <c r="F94" s="35">
        <v>35</v>
      </c>
      <c r="G94" s="46">
        <v>0</v>
      </c>
      <c r="H94" s="47"/>
      <c r="I94" s="155">
        <v>-35</v>
      </c>
      <c r="J94" s="35">
        <f t="shared" si="59"/>
        <v>0</v>
      </c>
      <c r="K94" s="44">
        <v>13.89</v>
      </c>
      <c r="L94" s="37">
        <f t="shared" si="60"/>
        <v>0</v>
      </c>
      <c r="M94" s="37"/>
      <c r="N94" s="38">
        <f t="shared" si="61"/>
        <v>0</v>
      </c>
      <c r="O94" s="39"/>
      <c r="P94" s="39">
        <f t="shared" si="72"/>
        <v>0</v>
      </c>
      <c r="Q94" s="39">
        <f t="shared" si="73"/>
        <v>0</v>
      </c>
      <c r="R94" s="39"/>
      <c r="S94" s="39">
        <f t="shared" si="74"/>
        <v>0</v>
      </c>
      <c r="T94" s="39">
        <f t="shared" si="75"/>
        <v>0</v>
      </c>
      <c r="U94" s="39"/>
      <c r="V94" s="39">
        <f t="shared" si="76"/>
        <v>0</v>
      </c>
      <c r="W94" s="39">
        <f t="shared" si="77"/>
        <v>0</v>
      </c>
      <c r="X94" s="39"/>
      <c r="Y94" s="39">
        <f t="shared" si="78"/>
        <v>0</v>
      </c>
      <c r="Z94" s="39">
        <f t="shared" si="79"/>
        <v>0</v>
      </c>
      <c r="AA94" s="39"/>
      <c r="AB94" s="39">
        <f t="shared" si="80"/>
        <v>0</v>
      </c>
      <c r="AC94" s="39">
        <f t="shared" si="81"/>
        <v>0</v>
      </c>
      <c r="AD94" s="39"/>
      <c r="AE94" s="39">
        <f t="shared" si="82"/>
        <v>0</v>
      </c>
      <c r="AF94" s="39">
        <f t="shared" si="83"/>
        <v>0</v>
      </c>
      <c r="AG94" s="39"/>
      <c r="AH94" s="39">
        <f t="shared" si="84"/>
        <v>0</v>
      </c>
      <c r="AI94" s="39">
        <f t="shared" si="85"/>
        <v>0</v>
      </c>
      <c r="AJ94" s="39"/>
      <c r="AK94" s="39">
        <f t="shared" si="86"/>
        <v>0</v>
      </c>
      <c r="AL94" s="39">
        <f t="shared" si="87"/>
        <v>0</v>
      </c>
      <c r="AM94" s="39"/>
      <c r="AN94" s="39">
        <f t="shared" si="62"/>
        <v>0</v>
      </c>
      <c r="AO94" s="39">
        <f t="shared" si="71"/>
        <v>0</v>
      </c>
      <c r="AP94" s="39"/>
      <c r="AQ94" s="39">
        <f t="shared" si="63"/>
        <v>0</v>
      </c>
      <c r="AR94" s="39">
        <f t="shared" si="64"/>
        <v>0</v>
      </c>
      <c r="AS94" s="136">
        <f t="shared" si="65"/>
        <v>0</v>
      </c>
      <c r="AT94" s="136">
        <f t="shared" ca="1" si="66"/>
        <v>0</v>
      </c>
      <c r="AU94" s="137">
        <f t="shared" ca="1" si="67"/>
        <v>0</v>
      </c>
      <c r="AV94" s="137">
        <f t="shared" si="68"/>
        <v>0</v>
      </c>
      <c r="AW94" s="136">
        <f t="shared" ca="1" si="69"/>
        <v>0</v>
      </c>
      <c r="AX94" s="138">
        <f t="shared" ca="1" si="70"/>
        <v>0</v>
      </c>
      <c r="AY94" s="101"/>
      <c r="AZ94" s="40">
        <f t="shared" si="58"/>
        <v>0</v>
      </c>
      <c r="BA94" s="111" t="str">
        <f t="shared" si="56"/>
        <v>NÃO MEDIDO</v>
      </c>
      <c r="BB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</row>
    <row r="95" spans="1:76" customFormat="1" ht="60" customHeight="1">
      <c r="A95" s="1" t="s">
        <v>30</v>
      </c>
      <c r="B95" s="1"/>
      <c r="C95" s="42" t="s">
        <v>285</v>
      </c>
      <c r="D95" s="48" t="s">
        <v>515</v>
      </c>
      <c r="E95" s="57" t="s">
        <v>72</v>
      </c>
      <c r="F95" s="35">
        <v>1</v>
      </c>
      <c r="G95" s="46">
        <v>0</v>
      </c>
      <c r="H95" s="47"/>
      <c r="I95" s="155">
        <v>-1</v>
      </c>
      <c r="J95" s="35">
        <f t="shared" si="59"/>
        <v>0</v>
      </c>
      <c r="K95" s="44">
        <v>101.21</v>
      </c>
      <c r="L95" s="37">
        <f t="shared" si="60"/>
        <v>0</v>
      </c>
      <c r="M95" s="37"/>
      <c r="N95" s="38">
        <f t="shared" si="61"/>
        <v>0</v>
      </c>
      <c r="O95" s="39"/>
      <c r="P95" s="39">
        <f t="shared" si="72"/>
        <v>0</v>
      </c>
      <c r="Q95" s="39">
        <f t="shared" si="73"/>
        <v>0</v>
      </c>
      <c r="R95" s="39"/>
      <c r="S95" s="39">
        <f t="shared" si="74"/>
        <v>0</v>
      </c>
      <c r="T95" s="39">
        <f t="shared" si="75"/>
        <v>0</v>
      </c>
      <c r="U95" s="39"/>
      <c r="V95" s="39">
        <f t="shared" si="76"/>
        <v>0</v>
      </c>
      <c r="W95" s="39">
        <f t="shared" si="77"/>
        <v>0</v>
      </c>
      <c r="X95" s="39"/>
      <c r="Y95" s="39">
        <f t="shared" si="78"/>
        <v>0</v>
      </c>
      <c r="Z95" s="39">
        <f t="shared" si="79"/>
        <v>0</v>
      </c>
      <c r="AA95" s="39"/>
      <c r="AB95" s="39">
        <f t="shared" si="80"/>
        <v>0</v>
      </c>
      <c r="AC95" s="39">
        <f t="shared" si="81"/>
        <v>0</v>
      </c>
      <c r="AD95" s="39"/>
      <c r="AE95" s="39">
        <f t="shared" si="82"/>
        <v>0</v>
      </c>
      <c r="AF95" s="39">
        <f t="shared" si="83"/>
        <v>0</v>
      </c>
      <c r="AG95" s="39"/>
      <c r="AH95" s="39">
        <f t="shared" si="84"/>
        <v>0</v>
      </c>
      <c r="AI95" s="39">
        <f t="shared" si="85"/>
        <v>0</v>
      </c>
      <c r="AJ95" s="39"/>
      <c r="AK95" s="39">
        <f t="shared" si="86"/>
        <v>0</v>
      </c>
      <c r="AL95" s="39">
        <f t="shared" si="87"/>
        <v>0</v>
      </c>
      <c r="AM95" s="39"/>
      <c r="AN95" s="39">
        <f t="shared" si="62"/>
        <v>0</v>
      </c>
      <c r="AO95" s="39">
        <f t="shared" si="71"/>
        <v>0</v>
      </c>
      <c r="AP95" s="39"/>
      <c r="AQ95" s="39">
        <f t="shared" si="63"/>
        <v>0</v>
      </c>
      <c r="AR95" s="39">
        <f t="shared" si="64"/>
        <v>0</v>
      </c>
      <c r="AS95" s="136">
        <f t="shared" si="65"/>
        <v>0</v>
      </c>
      <c r="AT95" s="136">
        <f t="shared" ca="1" si="66"/>
        <v>0</v>
      </c>
      <c r="AU95" s="137">
        <f t="shared" ca="1" si="67"/>
        <v>0</v>
      </c>
      <c r="AV95" s="137">
        <f t="shared" si="68"/>
        <v>0</v>
      </c>
      <c r="AW95" s="136">
        <f t="shared" ca="1" si="69"/>
        <v>0</v>
      </c>
      <c r="AX95" s="138">
        <f t="shared" ca="1" si="70"/>
        <v>0</v>
      </c>
      <c r="AY95" s="101"/>
      <c r="AZ95" s="40">
        <f t="shared" si="58"/>
        <v>0</v>
      </c>
      <c r="BA95" s="111" t="str">
        <f>IF(AZ95&lt;&gt;0,"MEDIDO","NÃO MEDIDO")</f>
        <v>NÃO MEDIDO</v>
      </c>
      <c r="BB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</row>
    <row r="96" spans="1:76" customFormat="1" ht="60" customHeight="1">
      <c r="A96" s="1" t="s">
        <v>30</v>
      </c>
      <c r="B96" s="1"/>
      <c r="C96" s="42" t="s">
        <v>286</v>
      </c>
      <c r="D96" s="48" t="s">
        <v>516</v>
      </c>
      <c r="E96" s="57" t="s">
        <v>75</v>
      </c>
      <c r="F96" s="35">
        <v>70</v>
      </c>
      <c r="G96" s="46">
        <v>0</v>
      </c>
      <c r="H96" s="47"/>
      <c r="I96" s="155">
        <v>-70</v>
      </c>
      <c r="J96" s="35">
        <f t="shared" si="59"/>
        <v>0</v>
      </c>
      <c r="K96" s="44">
        <v>4.0999999999999996</v>
      </c>
      <c r="L96" s="37">
        <f t="shared" si="60"/>
        <v>0</v>
      </c>
      <c r="M96" s="37"/>
      <c r="N96" s="38">
        <f t="shared" si="61"/>
        <v>0</v>
      </c>
      <c r="O96" s="39"/>
      <c r="P96" s="39">
        <f t="shared" si="72"/>
        <v>0</v>
      </c>
      <c r="Q96" s="39">
        <f t="shared" si="73"/>
        <v>0</v>
      </c>
      <c r="R96" s="39"/>
      <c r="S96" s="39">
        <f t="shared" si="74"/>
        <v>0</v>
      </c>
      <c r="T96" s="39">
        <f t="shared" si="75"/>
        <v>0</v>
      </c>
      <c r="U96" s="39"/>
      <c r="V96" s="39">
        <f t="shared" si="76"/>
        <v>0</v>
      </c>
      <c r="W96" s="39">
        <f t="shared" si="77"/>
        <v>0</v>
      </c>
      <c r="X96" s="39"/>
      <c r="Y96" s="39">
        <f t="shared" si="78"/>
        <v>0</v>
      </c>
      <c r="Z96" s="39">
        <f t="shared" si="79"/>
        <v>0</v>
      </c>
      <c r="AA96" s="39"/>
      <c r="AB96" s="39">
        <f t="shared" si="80"/>
        <v>0</v>
      </c>
      <c r="AC96" s="39">
        <f t="shared" si="81"/>
        <v>0</v>
      </c>
      <c r="AD96" s="39"/>
      <c r="AE96" s="39">
        <f t="shared" si="82"/>
        <v>0</v>
      </c>
      <c r="AF96" s="39">
        <f t="shared" si="83"/>
        <v>0</v>
      </c>
      <c r="AG96" s="39"/>
      <c r="AH96" s="39">
        <f t="shared" si="84"/>
        <v>0</v>
      </c>
      <c r="AI96" s="39">
        <f t="shared" si="85"/>
        <v>0</v>
      </c>
      <c r="AJ96" s="39"/>
      <c r="AK96" s="39">
        <f t="shared" si="86"/>
        <v>0</v>
      </c>
      <c r="AL96" s="39">
        <f t="shared" si="87"/>
        <v>0</v>
      </c>
      <c r="AM96" s="39"/>
      <c r="AN96" s="39">
        <f t="shared" si="62"/>
        <v>0</v>
      </c>
      <c r="AO96" s="39">
        <f t="shared" si="71"/>
        <v>0</v>
      </c>
      <c r="AP96" s="39"/>
      <c r="AQ96" s="39">
        <f t="shared" si="63"/>
        <v>0</v>
      </c>
      <c r="AR96" s="39">
        <f t="shared" si="64"/>
        <v>0</v>
      </c>
      <c r="AS96" s="136">
        <f t="shared" si="65"/>
        <v>0</v>
      </c>
      <c r="AT96" s="136">
        <f t="shared" ca="1" si="66"/>
        <v>0</v>
      </c>
      <c r="AU96" s="137">
        <f t="shared" ca="1" si="67"/>
        <v>0</v>
      </c>
      <c r="AV96" s="137">
        <f t="shared" si="68"/>
        <v>0</v>
      </c>
      <c r="AW96" s="136">
        <f t="shared" ca="1" si="69"/>
        <v>0</v>
      </c>
      <c r="AX96" s="138">
        <f t="shared" ca="1" si="70"/>
        <v>0</v>
      </c>
      <c r="AY96" s="101"/>
      <c r="AZ96" s="40">
        <f t="shared" si="58"/>
        <v>0</v>
      </c>
      <c r="BA96" s="111" t="str">
        <f t="shared" ref="BA96:BA160" si="88">IF(AZ96&lt;&gt;0,"MEDIDO","NÃO MEDIDO")</f>
        <v>NÃO MEDIDO</v>
      </c>
      <c r="BB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</row>
    <row r="97" spans="1:76" customFormat="1" ht="30" customHeight="1">
      <c r="A97" s="1" t="s">
        <v>30</v>
      </c>
      <c r="B97" s="1"/>
      <c r="C97" s="42" t="s">
        <v>165</v>
      </c>
      <c r="D97" s="48" t="s">
        <v>517</v>
      </c>
      <c r="E97" s="57" t="s">
        <v>217</v>
      </c>
      <c r="F97" s="35">
        <v>0.65</v>
      </c>
      <c r="G97" s="46">
        <v>0</v>
      </c>
      <c r="H97" s="47"/>
      <c r="I97" s="155">
        <v>-0.65</v>
      </c>
      <c r="J97" s="35">
        <f t="shared" si="59"/>
        <v>0</v>
      </c>
      <c r="K97" s="44">
        <v>38.22</v>
      </c>
      <c r="L97" s="37">
        <f t="shared" si="60"/>
        <v>0</v>
      </c>
      <c r="M97" s="37"/>
      <c r="N97" s="38">
        <f t="shared" si="61"/>
        <v>0</v>
      </c>
      <c r="O97" s="39"/>
      <c r="P97" s="39">
        <f t="shared" si="72"/>
        <v>0</v>
      </c>
      <c r="Q97" s="39">
        <f t="shared" si="73"/>
        <v>0</v>
      </c>
      <c r="R97" s="39"/>
      <c r="S97" s="39">
        <f t="shared" si="74"/>
        <v>0</v>
      </c>
      <c r="T97" s="39">
        <f t="shared" si="75"/>
        <v>0</v>
      </c>
      <c r="U97" s="39"/>
      <c r="V97" s="39">
        <f t="shared" si="76"/>
        <v>0</v>
      </c>
      <c r="W97" s="39">
        <f t="shared" si="77"/>
        <v>0</v>
      </c>
      <c r="X97" s="39"/>
      <c r="Y97" s="39">
        <f t="shared" si="78"/>
        <v>0</v>
      </c>
      <c r="Z97" s="39">
        <f t="shared" si="79"/>
        <v>0</v>
      </c>
      <c r="AA97" s="39"/>
      <c r="AB97" s="39">
        <f t="shared" si="80"/>
        <v>0</v>
      </c>
      <c r="AC97" s="39">
        <f t="shared" si="81"/>
        <v>0</v>
      </c>
      <c r="AD97" s="39"/>
      <c r="AE97" s="39">
        <f t="shared" si="82"/>
        <v>0</v>
      </c>
      <c r="AF97" s="39">
        <f t="shared" si="83"/>
        <v>0</v>
      </c>
      <c r="AG97" s="39"/>
      <c r="AH97" s="39">
        <f t="shared" si="84"/>
        <v>0</v>
      </c>
      <c r="AI97" s="39">
        <f t="shared" si="85"/>
        <v>0</v>
      </c>
      <c r="AJ97" s="39"/>
      <c r="AK97" s="39">
        <f t="shared" si="86"/>
        <v>0</v>
      </c>
      <c r="AL97" s="39">
        <f t="shared" si="87"/>
        <v>0</v>
      </c>
      <c r="AM97" s="39"/>
      <c r="AN97" s="39">
        <f t="shared" si="62"/>
        <v>0</v>
      </c>
      <c r="AO97" s="39">
        <f t="shared" si="71"/>
        <v>0</v>
      </c>
      <c r="AP97" s="39"/>
      <c r="AQ97" s="39">
        <f t="shared" si="63"/>
        <v>0</v>
      </c>
      <c r="AR97" s="39">
        <f t="shared" si="64"/>
        <v>0</v>
      </c>
      <c r="AS97" s="136">
        <f t="shared" si="65"/>
        <v>0</v>
      </c>
      <c r="AT97" s="136">
        <f t="shared" ca="1" si="66"/>
        <v>0</v>
      </c>
      <c r="AU97" s="137">
        <f t="shared" ca="1" si="67"/>
        <v>0</v>
      </c>
      <c r="AV97" s="137">
        <f t="shared" si="68"/>
        <v>0</v>
      </c>
      <c r="AW97" s="136">
        <f t="shared" ca="1" si="69"/>
        <v>0</v>
      </c>
      <c r="AX97" s="138">
        <f t="shared" ca="1" si="70"/>
        <v>0</v>
      </c>
      <c r="AY97" s="101"/>
      <c r="AZ97" s="40">
        <f t="shared" si="58"/>
        <v>0</v>
      </c>
      <c r="BA97" s="111" t="str">
        <f t="shared" si="88"/>
        <v>NÃO MEDIDO</v>
      </c>
      <c r="BB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</row>
    <row r="98" spans="1:76" customFormat="1" ht="30" customHeight="1">
      <c r="A98" s="1" t="s">
        <v>30</v>
      </c>
      <c r="B98" s="1"/>
      <c r="C98" s="42" t="s">
        <v>287</v>
      </c>
      <c r="D98" s="48" t="s">
        <v>518</v>
      </c>
      <c r="E98" s="57" t="s">
        <v>72</v>
      </c>
      <c r="F98" s="35">
        <v>4</v>
      </c>
      <c r="G98" s="46">
        <v>0</v>
      </c>
      <c r="H98" s="47"/>
      <c r="I98" s="155">
        <v>-1</v>
      </c>
      <c r="J98" s="35">
        <f t="shared" si="59"/>
        <v>3</v>
      </c>
      <c r="K98" s="44">
        <v>4.8</v>
      </c>
      <c r="L98" s="37">
        <f t="shared" si="60"/>
        <v>14.4</v>
      </c>
      <c r="M98" s="37"/>
      <c r="N98" s="38">
        <f t="shared" si="61"/>
        <v>0</v>
      </c>
      <c r="O98" s="39"/>
      <c r="P98" s="39">
        <f t="shared" si="72"/>
        <v>0</v>
      </c>
      <c r="Q98" s="39">
        <f t="shared" si="73"/>
        <v>0</v>
      </c>
      <c r="R98" s="39"/>
      <c r="S98" s="39">
        <f t="shared" si="74"/>
        <v>0</v>
      </c>
      <c r="T98" s="39">
        <f t="shared" si="75"/>
        <v>0</v>
      </c>
      <c r="U98" s="39"/>
      <c r="V98" s="39">
        <f t="shared" si="76"/>
        <v>0</v>
      </c>
      <c r="W98" s="39">
        <f t="shared" si="77"/>
        <v>0</v>
      </c>
      <c r="X98" s="39"/>
      <c r="Y98" s="39">
        <f t="shared" si="78"/>
        <v>0</v>
      </c>
      <c r="Z98" s="39">
        <f t="shared" si="79"/>
        <v>0</v>
      </c>
      <c r="AA98" s="39"/>
      <c r="AB98" s="39">
        <f t="shared" si="80"/>
        <v>0</v>
      </c>
      <c r="AC98" s="39">
        <f t="shared" si="81"/>
        <v>0</v>
      </c>
      <c r="AD98" s="39"/>
      <c r="AE98" s="39">
        <f t="shared" si="82"/>
        <v>0</v>
      </c>
      <c r="AF98" s="39">
        <f t="shared" si="83"/>
        <v>0</v>
      </c>
      <c r="AG98" s="39">
        <v>3</v>
      </c>
      <c r="AH98" s="39">
        <f t="shared" si="84"/>
        <v>14.4</v>
      </c>
      <c r="AI98" s="39">
        <f t="shared" si="85"/>
        <v>0</v>
      </c>
      <c r="AJ98" s="39"/>
      <c r="AK98" s="39">
        <f t="shared" si="86"/>
        <v>0</v>
      </c>
      <c r="AL98" s="39">
        <f t="shared" si="87"/>
        <v>0</v>
      </c>
      <c r="AM98" s="39"/>
      <c r="AN98" s="39">
        <f t="shared" si="62"/>
        <v>0</v>
      </c>
      <c r="AO98" s="39">
        <f t="shared" si="71"/>
        <v>0</v>
      </c>
      <c r="AP98" s="39"/>
      <c r="AQ98" s="39">
        <f t="shared" si="63"/>
        <v>0</v>
      </c>
      <c r="AR98" s="39">
        <f t="shared" si="64"/>
        <v>0</v>
      </c>
      <c r="AS98" s="136">
        <f t="shared" si="65"/>
        <v>3</v>
      </c>
      <c r="AT98" s="136">
        <f t="shared" ca="1" si="66"/>
        <v>14.4</v>
      </c>
      <c r="AU98" s="137">
        <f t="shared" ca="1" si="67"/>
        <v>0</v>
      </c>
      <c r="AV98" s="137">
        <f t="shared" si="68"/>
        <v>0</v>
      </c>
      <c r="AW98" s="136">
        <f t="shared" ca="1" si="69"/>
        <v>0</v>
      </c>
      <c r="AX98" s="138">
        <f t="shared" ca="1" si="70"/>
        <v>0</v>
      </c>
      <c r="AY98" s="101"/>
      <c r="AZ98" s="40">
        <f t="shared" si="58"/>
        <v>0</v>
      </c>
      <c r="BA98" s="111" t="str">
        <f t="shared" si="88"/>
        <v>NÃO MEDIDO</v>
      </c>
      <c r="BB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</row>
    <row r="99" spans="1:76" customFormat="1" ht="30" customHeight="1">
      <c r="A99" s="1" t="s">
        <v>28</v>
      </c>
      <c r="B99" s="1"/>
      <c r="C99" s="42">
        <v>20700</v>
      </c>
      <c r="D99" s="43" t="s">
        <v>78</v>
      </c>
      <c r="E99" s="57"/>
      <c r="F99" s="35"/>
      <c r="G99" s="46">
        <v>0</v>
      </c>
      <c r="H99" s="47"/>
      <c r="I99" s="155">
        <v>0</v>
      </c>
      <c r="J99" s="35">
        <f t="shared" si="59"/>
        <v>0</v>
      </c>
      <c r="K99" s="44"/>
      <c r="L99" s="37">
        <f t="shared" si="60"/>
        <v>0</v>
      </c>
      <c r="M99" s="37"/>
      <c r="N99" s="38">
        <f t="shared" si="61"/>
        <v>0</v>
      </c>
      <c r="O99" s="39"/>
      <c r="P99" s="39">
        <f t="shared" si="72"/>
        <v>0</v>
      </c>
      <c r="Q99" s="39">
        <f t="shared" si="73"/>
        <v>0</v>
      </c>
      <c r="R99" s="39"/>
      <c r="S99" s="39">
        <f t="shared" si="74"/>
        <v>0</v>
      </c>
      <c r="T99" s="39">
        <f t="shared" si="75"/>
        <v>0</v>
      </c>
      <c r="U99" s="39"/>
      <c r="V99" s="39">
        <f t="shared" si="76"/>
        <v>0</v>
      </c>
      <c r="W99" s="39">
        <f t="shared" si="77"/>
        <v>0</v>
      </c>
      <c r="X99" s="39"/>
      <c r="Y99" s="39">
        <f t="shared" si="78"/>
        <v>0</v>
      </c>
      <c r="Z99" s="39">
        <f t="shared" si="79"/>
        <v>0</v>
      </c>
      <c r="AA99" s="39"/>
      <c r="AB99" s="39">
        <f t="shared" si="80"/>
        <v>0</v>
      </c>
      <c r="AC99" s="39">
        <f t="shared" si="81"/>
        <v>0</v>
      </c>
      <c r="AD99" s="39"/>
      <c r="AE99" s="39">
        <f t="shared" si="82"/>
        <v>0</v>
      </c>
      <c r="AF99" s="39">
        <f t="shared" si="83"/>
        <v>0</v>
      </c>
      <c r="AG99" s="39"/>
      <c r="AH99" s="39">
        <f t="shared" si="84"/>
        <v>0</v>
      </c>
      <c r="AI99" s="39">
        <f t="shared" si="85"/>
        <v>0</v>
      </c>
      <c r="AJ99" s="39"/>
      <c r="AK99" s="39">
        <f t="shared" si="86"/>
        <v>0</v>
      </c>
      <c r="AL99" s="39">
        <f t="shared" si="87"/>
        <v>0</v>
      </c>
      <c r="AM99" s="39"/>
      <c r="AN99" s="39">
        <f t="shared" si="62"/>
        <v>0</v>
      </c>
      <c r="AO99" s="39">
        <f t="shared" si="71"/>
        <v>0</v>
      </c>
      <c r="AP99" s="39"/>
      <c r="AQ99" s="39">
        <f t="shared" si="63"/>
        <v>0</v>
      </c>
      <c r="AR99" s="39">
        <f t="shared" si="64"/>
        <v>0</v>
      </c>
      <c r="AS99" s="136">
        <f t="shared" si="65"/>
        <v>0</v>
      </c>
      <c r="AT99" s="136">
        <f t="shared" ca="1" si="66"/>
        <v>0</v>
      </c>
      <c r="AU99" s="137">
        <f t="shared" ca="1" si="67"/>
        <v>0</v>
      </c>
      <c r="AV99" s="137">
        <f t="shared" si="68"/>
        <v>0</v>
      </c>
      <c r="AW99" s="136">
        <f t="shared" ca="1" si="69"/>
        <v>0</v>
      </c>
      <c r="AX99" s="138">
        <f t="shared" ca="1" si="70"/>
        <v>0</v>
      </c>
      <c r="AY99" s="101"/>
      <c r="AZ99" s="40">
        <f t="shared" si="58"/>
        <v>0</v>
      </c>
      <c r="BA99" s="111" t="str">
        <f>IF(COUNTIF(BA100:BA144,"MEDIDO")&gt;0,"MEDIDO","NÃO MEDIDO")</f>
        <v>NÃO MEDIDO</v>
      </c>
      <c r="BB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</row>
    <row r="100" spans="1:76" customFormat="1" ht="30" customHeight="1">
      <c r="A100" s="1" t="s">
        <v>30</v>
      </c>
      <c r="B100" s="1"/>
      <c r="C100" s="45" t="s">
        <v>288</v>
      </c>
      <c r="D100" s="48" t="s">
        <v>519</v>
      </c>
      <c r="E100" s="57" t="s">
        <v>72</v>
      </c>
      <c r="F100" s="35">
        <v>5</v>
      </c>
      <c r="G100" s="46">
        <v>0</v>
      </c>
      <c r="H100" s="47"/>
      <c r="I100" s="155">
        <v>0</v>
      </c>
      <c r="J100" s="35">
        <f t="shared" si="59"/>
        <v>5</v>
      </c>
      <c r="K100" s="44">
        <v>192.3</v>
      </c>
      <c r="L100" s="37">
        <f t="shared" si="60"/>
        <v>961.5</v>
      </c>
      <c r="M100" s="37"/>
      <c r="N100" s="38">
        <f t="shared" si="61"/>
        <v>0</v>
      </c>
      <c r="O100" s="39">
        <v>5</v>
      </c>
      <c r="P100" s="39">
        <f t="shared" si="72"/>
        <v>961.5</v>
      </c>
      <c r="Q100" s="39">
        <f t="shared" si="73"/>
        <v>0</v>
      </c>
      <c r="R100" s="39"/>
      <c r="S100" s="39">
        <f t="shared" si="74"/>
        <v>0</v>
      </c>
      <c r="T100" s="39">
        <f t="shared" si="75"/>
        <v>0</v>
      </c>
      <c r="U100" s="39"/>
      <c r="V100" s="39">
        <f t="shared" si="76"/>
        <v>0</v>
      </c>
      <c r="W100" s="39">
        <f t="shared" si="77"/>
        <v>0</v>
      </c>
      <c r="X100" s="39"/>
      <c r="Y100" s="39">
        <f t="shared" si="78"/>
        <v>0</v>
      </c>
      <c r="Z100" s="39">
        <f t="shared" si="79"/>
        <v>0</v>
      </c>
      <c r="AA100" s="39"/>
      <c r="AB100" s="39">
        <f t="shared" si="80"/>
        <v>0</v>
      </c>
      <c r="AC100" s="39">
        <f t="shared" si="81"/>
        <v>0</v>
      </c>
      <c r="AD100" s="39"/>
      <c r="AE100" s="39">
        <f t="shared" si="82"/>
        <v>0</v>
      </c>
      <c r="AF100" s="39">
        <f t="shared" si="83"/>
        <v>0</v>
      </c>
      <c r="AG100" s="39"/>
      <c r="AH100" s="39">
        <f t="shared" si="84"/>
        <v>0</v>
      </c>
      <c r="AI100" s="39">
        <f t="shared" si="85"/>
        <v>0</v>
      </c>
      <c r="AJ100" s="39"/>
      <c r="AK100" s="39">
        <f t="shared" si="86"/>
        <v>0</v>
      </c>
      <c r="AL100" s="39">
        <f t="shared" si="87"/>
        <v>0</v>
      </c>
      <c r="AM100" s="39"/>
      <c r="AN100" s="39">
        <f t="shared" si="62"/>
        <v>0</v>
      </c>
      <c r="AO100" s="39">
        <f t="shared" si="71"/>
        <v>0</v>
      </c>
      <c r="AP100" s="39"/>
      <c r="AQ100" s="39">
        <f t="shared" si="63"/>
        <v>0</v>
      </c>
      <c r="AR100" s="39">
        <f t="shared" si="64"/>
        <v>0</v>
      </c>
      <c r="AS100" s="136">
        <f t="shared" si="65"/>
        <v>5</v>
      </c>
      <c r="AT100" s="136">
        <f t="shared" ca="1" si="66"/>
        <v>961.5</v>
      </c>
      <c r="AU100" s="137">
        <f t="shared" ca="1" si="67"/>
        <v>0</v>
      </c>
      <c r="AV100" s="137">
        <f t="shared" si="68"/>
        <v>0</v>
      </c>
      <c r="AW100" s="136">
        <f t="shared" ca="1" si="69"/>
        <v>0</v>
      </c>
      <c r="AX100" s="138">
        <f t="shared" ca="1" si="70"/>
        <v>0</v>
      </c>
      <c r="AY100" s="101"/>
      <c r="AZ100" s="40">
        <f t="shared" si="58"/>
        <v>0</v>
      </c>
      <c r="BA100" s="111" t="str">
        <f t="shared" si="88"/>
        <v>NÃO MEDIDO</v>
      </c>
      <c r="BB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</row>
    <row r="101" spans="1:76" customFormat="1" ht="30" customHeight="1">
      <c r="A101" s="1" t="s">
        <v>30</v>
      </c>
      <c r="B101" s="1"/>
      <c r="C101" s="42" t="s">
        <v>289</v>
      </c>
      <c r="D101" s="48" t="s">
        <v>520</v>
      </c>
      <c r="E101" s="57" t="s">
        <v>75</v>
      </c>
      <c r="F101" s="35">
        <v>22</v>
      </c>
      <c r="G101" s="46">
        <v>0</v>
      </c>
      <c r="H101" s="47"/>
      <c r="I101" s="155">
        <v>-8.9</v>
      </c>
      <c r="J101" s="35">
        <f t="shared" si="59"/>
        <v>13.1</v>
      </c>
      <c r="K101" s="44">
        <v>4.84</v>
      </c>
      <c r="L101" s="37">
        <f t="shared" si="60"/>
        <v>63.4</v>
      </c>
      <c r="M101" s="37"/>
      <c r="N101" s="38">
        <f t="shared" si="61"/>
        <v>0</v>
      </c>
      <c r="O101" s="39"/>
      <c r="P101" s="39">
        <f t="shared" si="72"/>
        <v>0</v>
      </c>
      <c r="Q101" s="39">
        <f t="shared" si="73"/>
        <v>0</v>
      </c>
      <c r="R101" s="39">
        <v>13.1</v>
      </c>
      <c r="S101" s="39">
        <f t="shared" si="74"/>
        <v>63.4</v>
      </c>
      <c r="T101" s="39">
        <f t="shared" si="75"/>
        <v>0</v>
      </c>
      <c r="U101" s="39"/>
      <c r="V101" s="39">
        <f t="shared" si="76"/>
        <v>0</v>
      </c>
      <c r="W101" s="39">
        <f t="shared" si="77"/>
        <v>0</v>
      </c>
      <c r="X101" s="39"/>
      <c r="Y101" s="39">
        <f t="shared" si="78"/>
        <v>0</v>
      </c>
      <c r="Z101" s="39">
        <f t="shared" si="79"/>
        <v>0</v>
      </c>
      <c r="AA101" s="39"/>
      <c r="AB101" s="39">
        <f t="shared" si="80"/>
        <v>0</v>
      </c>
      <c r="AC101" s="39">
        <f t="shared" si="81"/>
        <v>0</v>
      </c>
      <c r="AD101" s="39"/>
      <c r="AE101" s="39">
        <f t="shared" si="82"/>
        <v>0</v>
      </c>
      <c r="AF101" s="39">
        <f t="shared" si="83"/>
        <v>0</v>
      </c>
      <c r="AG101" s="39"/>
      <c r="AH101" s="39">
        <f t="shared" si="84"/>
        <v>0</v>
      </c>
      <c r="AI101" s="39">
        <f t="shared" si="85"/>
        <v>0</v>
      </c>
      <c r="AJ101" s="39"/>
      <c r="AK101" s="39">
        <f t="shared" si="86"/>
        <v>0</v>
      </c>
      <c r="AL101" s="39">
        <f t="shared" si="87"/>
        <v>0</v>
      </c>
      <c r="AM101" s="39"/>
      <c r="AN101" s="39">
        <f t="shared" si="62"/>
        <v>0</v>
      </c>
      <c r="AO101" s="39">
        <f t="shared" si="71"/>
        <v>0</v>
      </c>
      <c r="AP101" s="39"/>
      <c r="AQ101" s="39">
        <f t="shared" si="63"/>
        <v>0</v>
      </c>
      <c r="AR101" s="39">
        <f t="shared" si="64"/>
        <v>0</v>
      </c>
      <c r="AS101" s="136">
        <f t="shared" si="65"/>
        <v>13.1</v>
      </c>
      <c r="AT101" s="136">
        <f t="shared" ca="1" si="66"/>
        <v>63.4</v>
      </c>
      <c r="AU101" s="137">
        <f t="shared" ca="1" si="67"/>
        <v>0</v>
      </c>
      <c r="AV101" s="137">
        <f t="shared" si="68"/>
        <v>0</v>
      </c>
      <c r="AW101" s="136">
        <f t="shared" ca="1" si="69"/>
        <v>0</v>
      </c>
      <c r="AX101" s="138">
        <f t="shared" ca="1" si="70"/>
        <v>0</v>
      </c>
      <c r="AY101" s="101"/>
      <c r="AZ101" s="40">
        <f t="shared" si="58"/>
        <v>0</v>
      </c>
      <c r="BA101" s="111" t="str">
        <f t="shared" si="88"/>
        <v>NÃO MEDIDO</v>
      </c>
      <c r="BB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</row>
    <row r="102" spans="1:76" customFormat="1" ht="30" customHeight="1">
      <c r="A102" s="1" t="s">
        <v>30</v>
      </c>
      <c r="B102" s="1"/>
      <c r="C102" s="42" t="s">
        <v>144</v>
      </c>
      <c r="D102" s="48" t="s">
        <v>521</v>
      </c>
      <c r="E102" s="57" t="s">
        <v>72</v>
      </c>
      <c r="F102" s="35">
        <v>1</v>
      </c>
      <c r="G102" s="46">
        <v>0</v>
      </c>
      <c r="H102" s="47"/>
      <c r="I102" s="155">
        <v>0</v>
      </c>
      <c r="J102" s="35">
        <f t="shared" si="59"/>
        <v>1</v>
      </c>
      <c r="K102" s="44">
        <v>54.5</v>
      </c>
      <c r="L102" s="37">
        <f t="shared" si="60"/>
        <v>54.5</v>
      </c>
      <c r="M102" s="37"/>
      <c r="N102" s="38">
        <f t="shared" si="61"/>
        <v>0</v>
      </c>
      <c r="O102" s="39">
        <v>1</v>
      </c>
      <c r="P102" s="39">
        <f t="shared" si="72"/>
        <v>54.5</v>
      </c>
      <c r="Q102" s="39">
        <f t="shared" si="73"/>
        <v>0</v>
      </c>
      <c r="R102" s="39"/>
      <c r="S102" s="39">
        <f t="shared" si="74"/>
        <v>0</v>
      </c>
      <c r="T102" s="39">
        <f t="shared" si="75"/>
        <v>0</v>
      </c>
      <c r="U102" s="39"/>
      <c r="V102" s="39">
        <f t="shared" si="76"/>
        <v>0</v>
      </c>
      <c r="W102" s="39">
        <f t="shared" si="77"/>
        <v>0</v>
      </c>
      <c r="X102" s="39"/>
      <c r="Y102" s="39">
        <f t="shared" si="78"/>
        <v>0</v>
      </c>
      <c r="Z102" s="39">
        <f t="shared" si="79"/>
        <v>0</v>
      </c>
      <c r="AA102" s="39"/>
      <c r="AB102" s="39">
        <f t="shared" si="80"/>
        <v>0</v>
      </c>
      <c r="AC102" s="39">
        <f t="shared" si="81"/>
        <v>0</v>
      </c>
      <c r="AD102" s="39"/>
      <c r="AE102" s="39">
        <f t="shared" si="82"/>
        <v>0</v>
      </c>
      <c r="AF102" s="39">
        <f t="shared" si="83"/>
        <v>0</v>
      </c>
      <c r="AG102" s="39"/>
      <c r="AH102" s="39">
        <f t="shared" si="84"/>
        <v>0</v>
      </c>
      <c r="AI102" s="39">
        <f t="shared" si="85"/>
        <v>0</v>
      </c>
      <c r="AJ102" s="39"/>
      <c r="AK102" s="39">
        <f t="shared" si="86"/>
        <v>0</v>
      </c>
      <c r="AL102" s="39">
        <f t="shared" si="87"/>
        <v>0</v>
      </c>
      <c r="AM102" s="39"/>
      <c r="AN102" s="39">
        <f t="shared" si="62"/>
        <v>0</v>
      </c>
      <c r="AO102" s="39">
        <f t="shared" si="71"/>
        <v>0</v>
      </c>
      <c r="AP102" s="39"/>
      <c r="AQ102" s="39">
        <f t="shared" si="63"/>
        <v>0</v>
      </c>
      <c r="AR102" s="39">
        <f t="shared" si="64"/>
        <v>0</v>
      </c>
      <c r="AS102" s="136">
        <f t="shared" si="65"/>
        <v>1</v>
      </c>
      <c r="AT102" s="136">
        <f t="shared" ca="1" si="66"/>
        <v>54.5</v>
      </c>
      <c r="AU102" s="137">
        <f t="shared" ca="1" si="67"/>
        <v>0</v>
      </c>
      <c r="AV102" s="137">
        <f t="shared" si="68"/>
        <v>0</v>
      </c>
      <c r="AW102" s="136">
        <f t="shared" ca="1" si="69"/>
        <v>0</v>
      </c>
      <c r="AX102" s="138">
        <f t="shared" ca="1" si="70"/>
        <v>0</v>
      </c>
      <c r="AY102" s="101"/>
      <c r="AZ102" s="40">
        <f t="shared" si="58"/>
        <v>0</v>
      </c>
      <c r="BA102" s="111" t="str">
        <f t="shared" si="88"/>
        <v>NÃO MEDIDO</v>
      </c>
      <c r="BB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</row>
    <row r="103" spans="1:76" customFormat="1" ht="30" customHeight="1">
      <c r="A103" s="1" t="s">
        <v>30</v>
      </c>
      <c r="B103" s="1"/>
      <c r="C103" s="42" t="s">
        <v>145</v>
      </c>
      <c r="D103" s="48" t="s">
        <v>522</v>
      </c>
      <c r="E103" s="57" t="s">
        <v>72</v>
      </c>
      <c r="F103" s="35">
        <v>1</v>
      </c>
      <c r="G103" s="46">
        <v>0</v>
      </c>
      <c r="H103" s="47"/>
      <c r="I103" s="155">
        <v>0</v>
      </c>
      <c r="J103" s="35">
        <f t="shared" si="59"/>
        <v>1</v>
      </c>
      <c r="K103" s="44">
        <v>112.03</v>
      </c>
      <c r="L103" s="37">
        <f t="shared" si="60"/>
        <v>112.03</v>
      </c>
      <c r="M103" s="37"/>
      <c r="N103" s="38">
        <f t="shared" si="61"/>
        <v>0</v>
      </c>
      <c r="O103" s="39">
        <v>1</v>
      </c>
      <c r="P103" s="39">
        <f t="shared" si="72"/>
        <v>112.03</v>
      </c>
      <c r="Q103" s="39">
        <f t="shared" si="73"/>
        <v>0</v>
      </c>
      <c r="R103" s="39"/>
      <c r="S103" s="39">
        <f t="shared" si="74"/>
        <v>0</v>
      </c>
      <c r="T103" s="39">
        <f t="shared" si="75"/>
        <v>0</v>
      </c>
      <c r="U103" s="39"/>
      <c r="V103" s="39">
        <f t="shared" si="76"/>
        <v>0</v>
      </c>
      <c r="W103" s="39">
        <f t="shared" si="77"/>
        <v>0</v>
      </c>
      <c r="X103" s="39"/>
      <c r="Y103" s="39">
        <f t="shared" si="78"/>
        <v>0</v>
      </c>
      <c r="Z103" s="39">
        <f t="shared" si="79"/>
        <v>0</v>
      </c>
      <c r="AA103" s="39"/>
      <c r="AB103" s="39">
        <f t="shared" si="80"/>
        <v>0</v>
      </c>
      <c r="AC103" s="39">
        <f t="shared" si="81"/>
        <v>0</v>
      </c>
      <c r="AD103" s="39"/>
      <c r="AE103" s="39">
        <f t="shared" si="82"/>
        <v>0</v>
      </c>
      <c r="AF103" s="39">
        <f t="shared" si="83"/>
        <v>0</v>
      </c>
      <c r="AG103" s="39"/>
      <c r="AH103" s="39">
        <f t="shared" si="84"/>
        <v>0</v>
      </c>
      <c r="AI103" s="39">
        <f t="shared" si="85"/>
        <v>0</v>
      </c>
      <c r="AJ103" s="39"/>
      <c r="AK103" s="39">
        <f t="shared" si="86"/>
        <v>0</v>
      </c>
      <c r="AL103" s="39">
        <f t="shared" si="87"/>
        <v>0</v>
      </c>
      <c r="AM103" s="39"/>
      <c r="AN103" s="39">
        <f t="shared" si="62"/>
        <v>0</v>
      </c>
      <c r="AO103" s="39">
        <f t="shared" si="71"/>
        <v>0</v>
      </c>
      <c r="AP103" s="39"/>
      <c r="AQ103" s="39">
        <f t="shared" si="63"/>
        <v>0</v>
      </c>
      <c r="AR103" s="39">
        <f t="shared" si="64"/>
        <v>0</v>
      </c>
      <c r="AS103" s="136">
        <f t="shared" si="65"/>
        <v>1</v>
      </c>
      <c r="AT103" s="136">
        <f t="shared" ca="1" si="66"/>
        <v>112.03</v>
      </c>
      <c r="AU103" s="137">
        <f t="shared" ca="1" si="67"/>
        <v>0</v>
      </c>
      <c r="AV103" s="137">
        <f t="shared" si="68"/>
        <v>0</v>
      </c>
      <c r="AW103" s="136">
        <f t="shared" ca="1" si="69"/>
        <v>0</v>
      </c>
      <c r="AX103" s="138">
        <f t="shared" ca="1" si="70"/>
        <v>0</v>
      </c>
      <c r="AY103" s="101"/>
      <c r="AZ103" s="40">
        <f t="shared" si="58"/>
        <v>0</v>
      </c>
      <c r="BA103" s="111" t="str">
        <f t="shared" si="88"/>
        <v>NÃO MEDIDO</v>
      </c>
      <c r="BB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</row>
    <row r="104" spans="1:76" customFormat="1" ht="30" customHeight="1">
      <c r="A104" s="1" t="s">
        <v>30</v>
      </c>
      <c r="B104" s="1"/>
      <c r="C104" s="42" t="s">
        <v>290</v>
      </c>
      <c r="D104" s="43" t="s">
        <v>523</v>
      </c>
      <c r="E104" s="57" t="s">
        <v>72</v>
      </c>
      <c r="F104" s="35">
        <v>20</v>
      </c>
      <c r="G104" s="46">
        <v>0</v>
      </c>
      <c r="H104" s="47"/>
      <c r="I104" s="155">
        <v>-14</v>
      </c>
      <c r="J104" s="35">
        <f t="shared" si="59"/>
        <v>6</v>
      </c>
      <c r="K104" s="44">
        <v>10.92</v>
      </c>
      <c r="L104" s="37">
        <f t="shared" si="60"/>
        <v>65.52</v>
      </c>
      <c r="M104" s="37"/>
      <c r="N104" s="38">
        <f t="shared" si="61"/>
        <v>0</v>
      </c>
      <c r="O104" s="39"/>
      <c r="P104" s="39">
        <f t="shared" si="72"/>
        <v>0</v>
      </c>
      <c r="Q104" s="39">
        <f t="shared" si="73"/>
        <v>0</v>
      </c>
      <c r="R104" s="39">
        <v>6</v>
      </c>
      <c r="S104" s="39">
        <f t="shared" si="74"/>
        <v>65.52</v>
      </c>
      <c r="T104" s="39">
        <f t="shared" si="75"/>
        <v>0</v>
      </c>
      <c r="U104" s="39"/>
      <c r="V104" s="39">
        <f t="shared" si="76"/>
        <v>0</v>
      </c>
      <c r="W104" s="39">
        <f t="shared" si="77"/>
        <v>0</v>
      </c>
      <c r="X104" s="39"/>
      <c r="Y104" s="39">
        <f t="shared" si="78"/>
        <v>0</v>
      </c>
      <c r="Z104" s="39">
        <f t="shared" si="79"/>
        <v>0</v>
      </c>
      <c r="AA104" s="39"/>
      <c r="AB104" s="39">
        <f t="shared" si="80"/>
        <v>0</v>
      </c>
      <c r="AC104" s="39">
        <f t="shared" si="81"/>
        <v>0</v>
      </c>
      <c r="AD104" s="39"/>
      <c r="AE104" s="39">
        <f t="shared" si="82"/>
        <v>0</v>
      </c>
      <c r="AF104" s="39">
        <f t="shared" si="83"/>
        <v>0</v>
      </c>
      <c r="AG104" s="39"/>
      <c r="AH104" s="39">
        <f t="shared" si="84"/>
        <v>0</v>
      </c>
      <c r="AI104" s="39">
        <f t="shared" si="85"/>
        <v>0</v>
      </c>
      <c r="AJ104" s="39"/>
      <c r="AK104" s="39">
        <f t="shared" si="86"/>
        <v>0</v>
      </c>
      <c r="AL104" s="39">
        <f t="shared" si="87"/>
        <v>0</v>
      </c>
      <c r="AM104" s="39"/>
      <c r="AN104" s="39">
        <f t="shared" si="62"/>
        <v>0</v>
      </c>
      <c r="AO104" s="39">
        <f t="shared" si="71"/>
        <v>0</v>
      </c>
      <c r="AP104" s="39"/>
      <c r="AQ104" s="39">
        <f t="shared" si="63"/>
        <v>0</v>
      </c>
      <c r="AR104" s="39">
        <f t="shared" si="64"/>
        <v>0</v>
      </c>
      <c r="AS104" s="136">
        <f t="shared" si="65"/>
        <v>6</v>
      </c>
      <c r="AT104" s="136">
        <f t="shared" ca="1" si="66"/>
        <v>65.52</v>
      </c>
      <c r="AU104" s="137">
        <f t="shared" ca="1" si="67"/>
        <v>0</v>
      </c>
      <c r="AV104" s="137">
        <f t="shared" si="68"/>
        <v>0</v>
      </c>
      <c r="AW104" s="136">
        <f t="shared" ca="1" si="69"/>
        <v>0</v>
      </c>
      <c r="AX104" s="138">
        <f t="shared" ca="1" si="70"/>
        <v>0</v>
      </c>
      <c r="AY104" s="101"/>
      <c r="AZ104" s="40">
        <f t="shared" si="58"/>
        <v>0</v>
      </c>
      <c r="BA104" s="111" t="str">
        <f t="shared" si="88"/>
        <v>NÃO MEDIDO</v>
      </c>
      <c r="BB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</row>
    <row r="105" spans="1:76" customFormat="1" ht="30" customHeight="1">
      <c r="A105" s="1" t="s">
        <v>30</v>
      </c>
      <c r="B105" s="1"/>
      <c r="C105" s="42" t="s">
        <v>291</v>
      </c>
      <c r="D105" s="48" t="s">
        <v>524</v>
      </c>
      <c r="E105" s="57" t="s">
        <v>72</v>
      </c>
      <c r="F105" s="35">
        <v>10</v>
      </c>
      <c r="G105" s="46">
        <v>0</v>
      </c>
      <c r="H105" s="47"/>
      <c r="I105" s="155">
        <v>-7</v>
      </c>
      <c r="J105" s="35">
        <f t="shared" si="59"/>
        <v>3</v>
      </c>
      <c r="K105" s="44">
        <v>12.32</v>
      </c>
      <c r="L105" s="37">
        <f t="shared" si="60"/>
        <v>36.96</v>
      </c>
      <c r="M105" s="37"/>
      <c r="N105" s="38">
        <f t="shared" si="61"/>
        <v>0</v>
      </c>
      <c r="O105" s="39">
        <v>3</v>
      </c>
      <c r="P105" s="39">
        <f t="shared" si="72"/>
        <v>36.96</v>
      </c>
      <c r="Q105" s="39">
        <f t="shared" si="73"/>
        <v>0</v>
      </c>
      <c r="R105" s="39"/>
      <c r="S105" s="39">
        <f t="shared" si="74"/>
        <v>0</v>
      </c>
      <c r="T105" s="39">
        <f t="shared" si="75"/>
        <v>0</v>
      </c>
      <c r="U105" s="39"/>
      <c r="V105" s="39">
        <f t="shared" si="76"/>
        <v>0</v>
      </c>
      <c r="W105" s="39">
        <f t="shared" si="77"/>
        <v>0</v>
      </c>
      <c r="X105" s="39"/>
      <c r="Y105" s="39">
        <f t="shared" si="78"/>
        <v>0</v>
      </c>
      <c r="Z105" s="39">
        <f t="shared" si="79"/>
        <v>0</v>
      </c>
      <c r="AA105" s="39"/>
      <c r="AB105" s="39">
        <f t="shared" si="80"/>
        <v>0</v>
      </c>
      <c r="AC105" s="39">
        <f t="shared" si="81"/>
        <v>0</v>
      </c>
      <c r="AD105" s="39"/>
      <c r="AE105" s="39">
        <f t="shared" si="82"/>
        <v>0</v>
      </c>
      <c r="AF105" s="39">
        <f t="shared" si="83"/>
        <v>0</v>
      </c>
      <c r="AG105" s="39"/>
      <c r="AH105" s="39">
        <f t="shared" si="84"/>
        <v>0</v>
      </c>
      <c r="AI105" s="39">
        <f t="shared" si="85"/>
        <v>0</v>
      </c>
      <c r="AJ105" s="39"/>
      <c r="AK105" s="39">
        <f t="shared" si="86"/>
        <v>0</v>
      </c>
      <c r="AL105" s="39">
        <f t="shared" si="87"/>
        <v>0</v>
      </c>
      <c r="AM105" s="39"/>
      <c r="AN105" s="39">
        <f t="shared" si="62"/>
        <v>0</v>
      </c>
      <c r="AO105" s="39">
        <f t="shared" si="71"/>
        <v>0</v>
      </c>
      <c r="AP105" s="39"/>
      <c r="AQ105" s="39">
        <f t="shared" si="63"/>
        <v>0</v>
      </c>
      <c r="AR105" s="39">
        <f t="shared" si="64"/>
        <v>0</v>
      </c>
      <c r="AS105" s="136">
        <f t="shared" si="65"/>
        <v>3</v>
      </c>
      <c r="AT105" s="136">
        <f t="shared" ca="1" si="66"/>
        <v>36.96</v>
      </c>
      <c r="AU105" s="137">
        <f t="shared" ca="1" si="67"/>
        <v>0</v>
      </c>
      <c r="AV105" s="137">
        <f t="shared" si="68"/>
        <v>0</v>
      </c>
      <c r="AW105" s="136">
        <f t="shared" ca="1" si="69"/>
        <v>0</v>
      </c>
      <c r="AX105" s="138">
        <f t="shared" ca="1" si="70"/>
        <v>0</v>
      </c>
      <c r="AY105" s="101"/>
      <c r="AZ105" s="40">
        <f t="shared" si="58"/>
        <v>0</v>
      </c>
      <c r="BA105" s="111" t="str">
        <f t="shared" si="88"/>
        <v>NÃO MEDIDO</v>
      </c>
      <c r="BB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</row>
    <row r="106" spans="1:76" customFormat="1" ht="30" customHeight="1">
      <c r="A106" s="1" t="s">
        <v>30</v>
      </c>
      <c r="B106" s="1"/>
      <c r="C106" s="42" t="s">
        <v>292</v>
      </c>
      <c r="D106" s="48" t="s">
        <v>525</v>
      </c>
      <c r="E106" s="57" t="s">
        <v>72</v>
      </c>
      <c r="F106" s="35">
        <v>10</v>
      </c>
      <c r="G106" s="46">
        <v>0</v>
      </c>
      <c r="H106" s="47"/>
      <c r="I106" s="155">
        <v>-2</v>
      </c>
      <c r="J106" s="35">
        <f t="shared" si="59"/>
        <v>8</v>
      </c>
      <c r="K106" s="44">
        <v>12.91</v>
      </c>
      <c r="L106" s="37">
        <f t="shared" si="60"/>
        <v>103.28</v>
      </c>
      <c r="M106" s="37"/>
      <c r="N106" s="38">
        <f t="shared" si="61"/>
        <v>0</v>
      </c>
      <c r="O106" s="39">
        <v>8</v>
      </c>
      <c r="P106" s="39">
        <f t="shared" si="72"/>
        <v>103.28</v>
      </c>
      <c r="Q106" s="39">
        <f t="shared" si="73"/>
        <v>0</v>
      </c>
      <c r="R106" s="39"/>
      <c r="S106" s="39">
        <f t="shared" si="74"/>
        <v>0</v>
      </c>
      <c r="T106" s="39">
        <f t="shared" si="75"/>
        <v>0</v>
      </c>
      <c r="U106" s="39"/>
      <c r="V106" s="39">
        <f t="shared" si="76"/>
        <v>0</v>
      </c>
      <c r="W106" s="39">
        <f t="shared" si="77"/>
        <v>0</v>
      </c>
      <c r="X106" s="39"/>
      <c r="Y106" s="39">
        <f t="shared" si="78"/>
        <v>0</v>
      </c>
      <c r="Z106" s="39">
        <f t="shared" si="79"/>
        <v>0</v>
      </c>
      <c r="AA106" s="39"/>
      <c r="AB106" s="39">
        <f t="shared" si="80"/>
        <v>0</v>
      </c>
      <c r="AC106" s="39">
        <f t="shared" si="81"/>
        <v>0</v>
      </c>
      <c r="AD106" s="39"/>
      <c r="AE106" s="39">
        <f t="shared" si="82"/>
        <v>0</v>
      </c>
      <c r="AF106" s="39">
        <f t="shared" si="83"/>
        <v>0</v>
      </c>
      <c r="AG106" s="39"/>
      <c r="AH106" s="39">
        <f t="shared" si="84"/>
        <v>0</v>
      </c>
      <c r="AI106" s="39">
        <f t="shared" si="85"/>
        <v>0</v>
      </c>
      <c r="AJ106" s="39"/>
      <c r="AK106" s="39">
        <f t="shared" si="86"/>
        <v>0</v>
      </c>
      <c r="AL106" s="39">
        <f t="shared" si="87"/>
        <v>0</v>
      </c>
      <c r="AM106" s="39"/>
      <c r="AN106" s="39">
        <f t="shared" si="62"/>
        <v>0</v>
      </c>
      <c r="AO106" s="39">
        <f t="shared" si="71"/>
        <v>0</v>
      </c>
      <c r="AP106" s="39"/>
      <c r="AQ106" s="39">
        <f t="shared" si="63"/>
        <v>0</v>
      </c>
      <c r="AR106" s="39">
        <f t="shared" si="64"/>
        <v>0</v>
      </c>
      <c r="AS106" s="136">
        <f t="shared" si="65"/>
        <v>8</v>
      </c>
      <c r="AT106" s="136">
        <f t="shared" ca="1" si="66"/>
        <v>103.28</v>
      </c>
      <c r="AU106" s="137">
        <f t="shared" ca="1" si="67"/>
        <v>0</v>
      </c>
      <c r="AV106" s="137">
        <f t="shared" si="68"/>
        <v>0</v>
      </c>
      <c r="AW106" s="136">
        <f t="shared" ca="1" si="69"/>
        <v>0</v>
      </c>
      <c r="AX106" s="138">
        <f t="shared" ca="1" si="70"/>
        <v>0</v>
      </c>
      <c r="AY106" s="101"/>
      <c r="AZ106" s="40">
        <f t="shared" si="58"/>
        <v>0</v>
      </c>
      <c r="BA106" s="111" t="str">
        <f t="shared" si="88"/>
        <v>NÃO MEDIDO</v>
      </c>
      <c r="BB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</row>
    <row r="107" spans="1:76" customFormat="1" ht="30" customHeight="1">
      <c r="A107" s="1" t="s">
        <v>30</v>
      </c>
      <c r="B107" s="1"/>
      <c r="C107" s="42" t="s">
        <v>280</v>
      </c>
      <c r="D107" s="48" t="s">
        <v>508</v>
      </c>
      <c r="E107" s="57" t="s">
        <v>72</v>
      </c>
      <c r="F107" s="35">
        <v>45</v>
      </c>
      <c r="G107" s="46">
        <v>0</v>
      </c>
      <c r="H107" s="47"/>
      <c r="I107" s="155">
        <v>0</v>
      </c>
      <c r="J107" s="35">
        <f t="shared" si="59"/>
        <v>45</v>
      </c>
      <c r="K107" s="44">
        <v>5</v>
      </c>
      <c r="L107" s="37">
        <f t="shared" si="60"/>
        <v>225</v>
      </c>
      <c r="M107" s="37"/>
      <c r="N107" s="38">
        <f t="shared" si="61"/>
        <v>0</v>
      </c>
      <c r="O107" s="39"/>
      <c r="P107" s="39">
        <f t="shared" si="72"/>
        <v>0</v>
      </c>
      <c r="Q107" s="39">
        <f t="shared" si="73"/>
        <v>0</v>
      </c>
      <c r="R107" s="39">
        <v>41</v>
      </c>
      <c r="S107" s="39">
        <f t="shared" si="74"/>
        <v>205</v>
      </c>
      <c r="T107" s="39">
        <f t="shared" si="75"/>
        <v>0</v>
      </c>
      <c r="U107" s="39"/>
      <c r="V107" s="39">
        <f t="shared" si="76"/>
        <v>0</v>
      </c>
      <c r="W107" s="39">
        <f t="shared" si="77"/>
        <v>0</v>
      </c>
      <c r="X107" s="39"/>
      <c r="Y107" s="39">
        <f t="shared" si="78"/>
        <v>0</v>
      </c>
      <c r="Z107" s="39">
        <f t="shared" si="79"/>
        <v>0</v>
      </c>
      <c r="AA107" s="39"/>
      <c r="AB107" s="39">
        <f t="shared" si="80"/>
        <v>0</v>
      </c>
      <c r="AC107" s="39">
        <f t="shared" si="81"/>
        <v>0</v>
      </c>
      <c r="AD107" s="39"/>
      <c r="AE107" s="39">
        <f t="shared" si="82"/>
        <v>0</v>
      </c>
      <c r="AF107" s="39">
        <f t="shared" si="83"/>
        <v>0</v>
      </c>
      <c r="AG107" s="39"/>
      <c r="AH107" s="39">
        <f t="shared" si="84"/>
        <v>0</v>
      </c>
      <c r="AI107" s="39">
        <f t="shared" si="85"/>
        <v>0</v>
      </c>
      <c r="AJ107" s="39">
        <v>4</v>
      </c>
      <c r="AK107" s="39">
        <f t="shared" si="86"/>
        <v>20</v>
      </c>
      <c r="AL107" s="39">
        <f t="shared" si="87"/>
        <v>0</v>
      </c>
      <c r="AM107" s="39"/>
      <c r="AN107" s="39">
        <f t="shared" si="62"/>
        <v>0</v>
      </c>
      <c r="AO107" s="39">
        <f t="shared" si="71"/>
        <v>0</v>
      </c>
      <c r="AP107" s="39"/>
      <c r="AQ107" s="39">
        <f t="shared" si="63"/>
        <v>0</v>
      </c>
      <c r="AR107" s="39">
        <f t="shared" si="64"/>
        <v>0</v>
      </c>
      <c r="AS107" s="136">
        <f t="shared" si="65"/>
        <v>45</v>
      </c>
      <c r="AT107" s="136">
        <f t="shared" ca="1" si="66"/>
        <v>225</v>
      </c>
      <c r="AU107" s="137">
        <f t="shared" ca="1" si="67"/>
        <v>0</v>
      </c>
      <c r="AV107" s="137">
        <f t="shared" si="68"/>
        <v>0</v>
      </c>
      <c r="AW107" s="136">
        <f t="shared" ca="1" si="69"/>
        <v>0</v>
      </c>
      <c r="AX107" s="138">
        <f t="shared" ca="1" si="70"/>
        <v>0</v>
      </c>
      <c r="AY107" s="101"/>
      <c r="AZ107" s="40">
        <f t="shared" si="58"/>
        <v>0</v>
      </c>
      <c r="BA107" s="111" t="str">
        <f t="shared" si="88"/>
        <v>NÃO MEDIDO</v>
      </c>
      <c r="BB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</row>
    <row r="108" spans="1:76" customFormat="1" ht="30" customHeight="1">
      <c r="A108" s="1" t="s">
        <v>30</v>
      </c>
      <c r="B108" s="1"/>
      <c r="C108" s="42" t="s">
        <v>282</v>
      </c>
      <c r="D108" s="48" t="s">
        <v>510</v>
      </c>
      <c r="E108" s="57" t="s">
        <v>75</v>
      </c>
      <c r="F108" s="35">
        <v>35</v>
      </c>
      <c r="G108" s="46">
        <v>42.75</v>
      </c>
      <c r="H108" s="47"/>
      <c r="I108" s="155">
        <v>0</v>
      </c>
      <c r="J108" s="35">
        <f t="shared" si="59"/>
        <v>77.75</v>
      </c>
      <c r="K108" s="44">
        <v>20.29</v>
      </c>
      <c r="L108" s="37">
        <f t="shared" si="60"/>
        <v>1577.55</v>
      </c>
      <c r="M108" s="37"/>
      <c r="N108" s="38">
        <f t="shared" si="61"/>
        <v>0</v>
      </c>
      <c r="O108" s="39"/>
      <c r="P108" s="39">
        <f t="shared" si="72"/>
        <v>0</v>
      </c>
      <c r="Q108" s="39">
        <f t="shared" si="73"/>
        <v>0</v>
      </c>
      <c r="R108" s="39">
        <v>35</v>
      </c>
      <c r="S108" s="39">
        <f t="shared" si="74"/>
        <v>710.15</v>
      </c>
      <c r="T108" s="39">
        <f t="shared" si="75"/>
        <v>0</v>
      </c>
      <c r="U108" s="39"/>
      <c r="V108" s="39">
        <f t="shared" si="76"/>
        <v>0</v>
      </c>
      <c r="W108" s="39">
        <f t="shared" si="77"/>
        <v>0</v>
      </c>
      <c r="X108" s="39"/>
      <c r="Y108" s="39">
        <f t="shared" si="78"/>
        <v>0</v>
      </c>
      <c r="Z108" s="39">
        <f t="shared" si="79"/>
        <v>0</v>
      </c>
      <c r="AA108" s="39">
        <v>42.75</v>
      </c>
      <c r="AB108" s="39">
        <f t="shared" si="80"/>
        <v>867.4</v>
      </c>
      <c r="AC108" s="39">
        <f t="shared" si="81"/>
        <v>0</v>
      </c>
      <c r="AD108" s="39"/>
      <c r="AE108" s="39">
        <f t="shared" si="82"/>
        <v>0</v>
      </c>
      <c r="AF108" s="39">
        <f t="shared" si="83"/>
        <v>0</v>
      </c>
      <c r="AG108" s="39"/>
      <c r="AH108" s="39">
        <f t="shared" si="84"/>
        <v>0</v>
      </c>
      <c r="AI108" s="39">
        <f t="shared" si="85"/>
        <v>0</v>
      </c>
      <c r="AJ108" s="39"/>
      <c r="AK108" s="39">
        <f t="shared" si="86"/>
        <v>0</v>
      </c>
      <c r="AL108" s="39">
        <f t="shared" si="87"/>
        <v>0</v>
      </c>
      <c r="AM108" s="39"/>
      <c r="AN108" s="39">
        <f t="shared" si="62"/>
        <v>0</v>
      </c>
      <c r="AO108" s="39">
        <f t="shared" si="71"/>
        <v>0</v>
      </c>
      <c r="AP108" s="39"/>
      <c r="AQ108" s="39">
        <f t="shared" si="63"/>
        <v>0</v>
      </c>
      <c r="AR108" s="39">
        <f t="shared" si="64"/>
        <v>0</v>
      </c>
      <c r="AS108" s="136">
        <f t="shared" si="65"/>
        <v>77.75</v>
      </c>
      <c r="AT108" s="136">
        <f t="shared" ca="1" si="66"/>
        <v>1577.55</v>
      </c>
      <c r="AU108" s="137">
        <f t="shared" ca="1" si="67"/>
        <v>0</v>
      </c>
      <c r="AV108" s="137">
        <f t="shared" si="68"/>
        <v>0</v>
      </c>
      <c r="AW108" s="136">
        <f t="shared" ca="1" si="69"/>
        <v>0</v>
      </c>
      <c r="AX108" s="138">
        <f t="shared" ca="1" si="70"/>
        <v>0</v>
      </c>
      <c r="AY108" s="101"/>
      <c r="AZ108" s="40">
        <f t="shared" si="58"/>
        <v>0</v>
      </c>
      <c r="BA108" s="111" t="str">
        <f t="shared" si="88"/>
        <v>NÃO MEDIDO</v>
      </c>
      <c r="BB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</row>
    <row r="109" spans="1:76" customFormat="1" ht="30" customHeight="1">
      <c r="A109" s="1" t="s">
        <v>30</v>
      </c>
      <c r="B109" s="1"/>
      <c r="C109" s="42" t="s">
        <v>293</v>
      </c>
      <c r="D109" s="48" t="s">
        <v>526</v>
      </c>
      <c r="E109" s="57" t="s">
        <v>75</v>
      </c>
      <c r="F109" s="35">
        <v>60</v>
      </c>
      <c r="G109" s="46">
        <v>0</v>
      </c>
      <c r="H109" s="47"/>
      <c r="I109" s="155">
        <v>-60</v>
      </c>
      <c r="J109" s="35">
        <f t="shared" si="59"/>
        <v>0</v>
      </c>
      <c r="K109" s="44">
        <v>41.08</v>
      </c>
      <c r="L109" s="37">
        <f t="shared" si="60"/>
        <v>0</v>
      </c>
      <c r="M109" s="37"/>
      <c r="N109" s="38">
        <f t="shared" si="61"/>
        <v>0</v>
      </c>
      <c r="O109" s="39"/>
      <c r="P109" s="39">
        <f t="shared" si="72"/>
        <v>0</v>
      </c>
      <c r="Q109" s="39">
        <f t="shared" si="73"/>
        <v>0</v>
      </c>
      <c r="R109" s="39"/>
      <c r="S109" s="39">
        <f t="shared" si="74"/>
        <v>0</v>
      </c>
      <c r="T109" s="39">
        <f t="shared" si="75"/>
        <v>0</v>
      </c>
      <c r="U109" s="39"/>
      <c r="V109" s="39">
        <f t="shared" si="76"/>
        <v>0</v>
      </c>
      <c r="W109" s="39">
        <f t="shared" si="77"/>
        <v>0</v>
      </c>
      <c r="X109" s="39"/>
      <c r="Y109" s="39">
        <f t="shared" si="78"/>
        <v>0</v>
      </c>
      <c r="Z109" s="39">
        <f t="shared" si="79"/>
        <v>0</v>
      </c>
      <c r="AA109" s="39"/>
      <c r="AB109" s="39">
        <f t="shared" si="80"/>
        <v>0</v>
      </c>
      <c r="AC109" s="39">
        <f t="shared" si="81"/>
        <v>0</v>
      </c>
      <c r="AD109" s="39"/>
      <c r="AE109" s="39">
        <f t="shared" si="82"/>
        <v>0</v>
      </c>
      <c r="AF109" s="39">
        <f t="shared" si="83"/>
        <v>0</v>
      </c>
      <c r="AG109" s="39"/>
      <c r="AH109" s="39">
        <f t="shared" si="84"/>
        <v>0</v>
      </c>
      <c r="AI109" s="39">
        <f t="shared" si="85"/>
        <v>0</v>
      </c>
      <c r="AJ109" s="39"/>
      <c r="AK109" s="39">
        <f t="shared" si="86"/>
        <v>0</v>
      </c>
      <c r="AL109" s="39">
        <f t="shared" si="87"/>
        <v>0</v>
      </c>
      <c r="AM109" s="39"/>
      <c r="AN109" s="39">
        <f t="shared" si="62"/>
        <v>0</v>
      </c>
      <c r="AO109" s="39">
        <f t="shared" si="71"/>
        <v>0</v>
      </c>
      <c r="AP109" s="39"/>
      <c r="AQ109" s="39">
        <f t="shared" si="63"/>
        <v>0</v>
      </c>
      <c r="AR109" s="39">
        <f t="shared" si="64"/>
        <v>0</v>
      </c>
      <c r="AS109" s="136">
        <f t="shared" si="65"/>
        <v>0</v>
      </c>
      <c r="AT109" s="136">
        <f t="shared" ca="1" si="66"/>
        <v>0</v>
      </c>
      <c r="AU109" s="137">
        <f t="shared" ca="1" si="67"/>
        <v>0</v>
      </c>
      <c r="AV109" s="137">
        <f t="shared" si="68"/>
        <v>0</v>
      </c>
      <c r="AW109" s="136">
        <f t="shared" ca="1" si="69"/>
        <v>0</v>
      </c>
      <c r="AX109" s="138">
        <f t="shared" ca="1" si="70"/>
        <v>0</v>
      </c>
      <c r="AY109" s="101"/>
      <c r="AZ109" s="40">
        <f t="shared" si="58"/>
        <v>0</v>
      </c>
      <c r="BA109" s="111" t="str">
        <f t="shared" si="88"/>
        <v>NÃO MEDIDO</v>
      </c>
      <c r="BB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</row>
    <row r="110" spans="1:76" customFormat="1" ht="30" customHeight="1">
      <c r="A110" s="1" t="s">
        <v>30</v>
      </c>
      <c r="B110" s="1"/>
      <c r="C110" s="42" t="s">
        <v>294</v>
      </c>
      <c r="D110" s="48" t="s">
        <v>527</v>
      </c>
      <c r="E110" s="57" t="s">
        <v>72</v>
      </c>
      <c r="F110" s="35">
        <v>26</v>
      </c>
      <c r="G110" s="46">
        <v>0</v>
      </c>
      <c r="H110" s="59"/>
      <c r="I110" s="155">
        <v>-26</v>
      </c>
      <c r="J110" s="35">
        <f t="shared" si="59"/>
        <v>0</v>
      </c>
      <c r="K110" s="44">
        <v>8.16</v>
      </c>
      <c r="L110" s="37">
        <f t="shared" si="60"/>
        <v>0</v>
      </c>
      <c r="M110" s="37"/>
      <c r="N110" s="38">
        <f t="shared" si="61"/>
        <v>0</v>
      </c>
      <c r="O110" s="39"/>
      <c r="P110" s="39">
        <f t="shared" si="72"/>
        <v>0</v>
      </c>
      <c r="Q110" s="39">
        <f t="shared" si="73"/>
        <v>0</v>
      </c>
      <c r="R110" s="39"/>
      <c r="S110" s="39">
        <f t="shared" si="74"/>
        <v>0</v>
      </c>
      <c r="T110" s="39">
        <f t="shared" si="75"/>
        <v>0</v>
      </c>
      <c r="U110" s="39"/>
      <c r="V110" s="39">
        <f t="shared" si="76"/>
        <v>0</v>
      </c>
      <c r="W110" s="39">
        <f t="shared" si="77"/>
        <v>0</v>
      </c>
      <c r="X110" s="39"/>
      <c r="Y110" s="39">
        <f t="shared" si="78"/>
        <v>0</v>
      </c>
      <c r="Z110" s="39">
        <f t="shared" si="79"/>
        <v>0</v>
      </c>
      <c r="AA110" s="39"/>
      <c r="AB110" s="39">
        <f t="shared" si="80"/>
        <v>0</v>
      </c>
      <c r="AC110" s="39">
        <f t="shared" si="81"/>
        <v>0</v>
      </c>
      <c r="AD110" s="39"/>
      <c r="AE110" s="39">
        <f t="shared" si="82"/>
        <v>0</v>
      </c>
      <c r="AF110" s="39">
        <f t="shared" si="83"/>
        <v>0</v>
      </c>
      <c r="AG110" s="39"/>
      <c r="AH110" s="39">
        <f t="shared" si="84"/>
        <v>0</v>
      </c>
      <c r="AI110" s="39">
        <f t="shared" si="85"/>
        <v>0</v>
      </c>
      <c r="AJ110" s="39"/>
      <c r="AK110" s="39">
        <f t="shared" si="86"/>
        <v>0</v>
      </c>
      <c r="AL110" s="39">
        <f t="shared" si="87"/>
        <v>0</v>
      </c>
      <c r="AM110" s="39"/>
      <c r="AN110" s="39">
        <f t="shared" si="62"/>
        <v>0</v>
      </c>
      <c r="AO110" s="39">
        <f t="shared" si="71"/>
        <v>0</v>
      </c>
      <c r="AP110" s="39"/>
      <c r="AQ110" s="39">
        <f t="shared" si="63"/>
        <v>0</v>
      </c>
      <c r="AR110" s="39">
        <f t="shared" si="64"/>
        <v>0</v>
      </c>
      <c r="AS110" s="136">
        <f t="shared" si="65"/>
        <v>0</v>
      </c>
      <c r="AT110" s="136">
        <f t="shared" ca="1" si="66"/>
        <v>0</v>
      </c>
      <c r="AU110" s="137">
        <f t="shared" ca="1" si="67"/>
        <v>0</v>
      </c>
      <c r="AV110" s="137">
        <f t="shared" si="68"/>
        <v>0</v>
      </c>
      <c r="AW110" s="136">
        <f t="shared" ca="1" si="69"/>
        <v>0</v>
      </c>
      <c r="AX110" s="138">
        <f t="shared" ca="1" si="70"/>
        <v>0</v>
      </c>
      <c r="AY110" s="101"/>
      <c r="AZ110" s="40">
        <f t="shared" si="58"/>
        <v>0</v>
      </c>
      <c r="BA110" s="111" t="str">
        <f t="shared" si="88"/>
        <v>NÃO MEDIDO</v>
      </c>
      <c r="BB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</row>
    <row r="111" spans="1:76" customFormat="1" ht="30" customHeight="1">
      <c r="A111" s="1" t="s">
        <v>30</v>
      </c>
      <c r="B111" s="1"/>
      <c r="C111" s="42" t="s">
        <v>295</v>
      </c>
      <c r="D111" s="48" t="s">
        <v>528</v>
      </c>
      <c r="E111" s="57" t="s">
        <v>75</v>
      </c>
      <c r="F111" s="35">
        <v>100</v>
      </c>
      <c r="G111" s="46">
        <v>18.5</v>
      </c>
      <c r="H111" s="47"/>
      <c r="I111" s="155">
        <v>0</v>
      </c>
      <c r="J111" s="35">
        <f t="shared" si="59"/>
        <v>118.5</v>
      </c>
      <c r="K111" s="44">
        <v>7.21</v>
      </c>
      <c r="L111" s="37">
        <f t="shared" si="60"/>
        <v>854.39</v>
      </c>
      <c r="M111" s="37"/>
      <c r="N111" s="38">
        <f t="shared" si="61"/>
        <v>0</v>
      </c>
      <c r="O111" s="39"/>
      <c r="P111" s="39">
        <f t="shared" si="72"/>
        <v>0</v>
      </c>
      <c r="Q111" s="39">
        <f t="shared" si="73"/>
        <v>0</v>
      </c>
      <c r="R111" s="39">
        <v>100</v>
      </c>
      <c r="S111" s="39">
        <f t="shared" si="74"/>
        <v>721</v>
      </c>
      <c r="T111" s="39">
        <f t="shared" si="75"/>
        <v>0</v>
      </c>
      <c r="U111" s="39"/>
      <c r="V111" s="39">
        <f t="shared" si="76"/>
        <v>0</v>
      </c>
      <c r="W111" s="39">
        <f t="shared" si="77"/>
        <v>0</v>
      </c>
      <c r="X111" s="39"/>
      <c r="Y111" s="39">
        <f t="shared" si="78"/>
        <v>0</v>
      </c>
      <c r="Z111" s="39">
        <f t="shared" si="79"/>
        <v>0</v>
      </c>
      <c r="AA111" s="39">
        <v>18.5</v>
      </c>
      <c r="AB111" s="39">
        <f t="shared" si="80"/>
        <v>133.38999999999999</v>
      </c>
      <c r="AC111" s="39">
        <f t="shared" si="81"/>
        <v>0</v>
      </c>
      <c r="AD111" s="39"/>
      <c r="AE111" s="39">
        <f t="shared" si="82"/>
        <v>0</v>
      </c>
      <c r="AF111" s="39">
        <f t="shared" si="83"/>
        <v>0</v>
      </c>
      <c r="AG111" s="39"/>
      <c r="AH111" s="39">
        <f t="shared" si="84"/>
        <v>0</v>
      </c>
      <c r="AI111" s="39">
        <f t="shared" si="85"/>
        <v>0</v>
      </c>
      <c r="AJ111" s="39"/>
      <c r="AK111" s="39">
        <f t="shared" si="86"/>
        <v>0</v>
      </c>
      <c r="AL111" s="39">
        <f t="shared" si="87"/>
        <v>0</v>
      </c>
      <c r="AM111" s="39"/>
      <c r="AN111" s="39">
        <f t="shared" si="62"/>
        <v>0</v>
      </c>
      <c r="AO111" s="39">
        <f t="shared" si="71"/>
        <v>0</v>
      </c>
      <c r="AP111" s="39"/>
      <c r="AQ111" s="39">
        <f t="shared" si="63"/>
        <v>0</v>
      </c>
      <c r="AR111" s="39">
        <f t="shared" si="64"/>
        <v>0</v>
      </c>
      <c r="AS111" s="136">
        <f t="shared" si="65"/>
        <v>118.5</v>
      </c>
      <c r="AT111" s="136">
        <f t="shared" ca="1" si="66"/>
        <v>854.39</v>
      </c>
      <c r="AU111" s="137">
        <f t="shared" ca="1" si="67"/>
        <v>0</v>
      </c>
      <c r="AV111" s="137">
        <f t="shared" si="68"/>
        <v>0</v>
      </c>
      <c r="AW111" s="136">
        <f t="shared" ca="1" si="69"/>
        <v>0</v>
      </c>
      <c r="AX111" s="138">
        <f t="shared" ca="1" si="70"/>
        <v>0</v>
      </c>
      <c r="AY111" s="101"/>
      <c r="AZ111" s="40">
        <f t="shared" si="58"/>
        <v>0</v>
      </c>
      <c r="BA111" s="111" t="str">
        <f t="shared" si="88"/>
        <v>NÃO MEDIDO</v>
      </c>
      <c r="BB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</row>
    <row r="112" spans="1:76" customFormat="1" ht="30" customHeight="1">
      <c r="A112" s="1" t="s">
        <v>30</v>
      </c>
      <c r="B112" s="1"/>
      <c r="C112" s="42" t="s">
        <v>296</v>
      </c>
      <c r="D112" s="48" t="s">
        <v>529</v>
      </c>
      <c r="E112" s="57" t="s">
        <v>75</v>
      </c>
      <c r="F112" s="35">
        <v>100</v>
      </c>
      <c r="G112" s="46">
        <v>0</v>
      </c>
      <c r="H112" s="47"/>
      <c r="I112" s="155">
        <v>-61.5</v>
      </c>
      <c r="J112" s="35">
        <f t="shared" si="59"/>
        <v>38.5</v>
      </c>
      <c r="K112" s="44">
        <v>22.01</v>
      </c>
      <c r="L112" s="37">
        <f t="shared" si="60"/>
        <v>847.38</v>
      </c>
      <c r="M112" s="37"/>
      <c r="N112" s="38">
        <f t="shared" si="61"/>
        <v>0</v>
      </c>
      <c r="O112" s="39">
        <v>38.5</v>
      </c>
      <c r="P112" s="39">
        <f t="shared" si="72"/>
        <v>847.39</v>
      </c>
      <c r="Q112" s="39">
        <f t="shared" si="73"/>
        <v>0</v>
      </c>
      <c r="R112" s="39"/>
      <c r="S112" s="39">
        <f t="shared" si="74"/>
        <v>0</v>
      </c>
      <c r="T112" s="39">
        <f t="shared" si="75"/>
        <v>0</v>
      </c>
      <c r="U112" s="39"/>
      <c r="V112" s="39">
        <f t="shared" si="76"/>
        <v>0</v>
      </c>
      <c r="W112" s="39">
        <f t="shared" si="77"/>
        <v>0</v>
      </c>
      <c r="X112" s="39"/>
      <c r="Y112" s="39">
        <f t="shared" si="78"/>
        <v>0</v>
      </c>
      <c r="Z112" s="39">
        <f t="shared" si="79"/>
        <v>0</v>
      </c>
      <c r="AA112" s="39"/>
      <c r="AB112" s="39">
        <f t="shared" si="80"/>
        <v>0</v>
      </c>
      <c r="AC112" s="39">
        <f t="shared" si="81"/>
        <v>0</v>
      </c>
      <c r="AD112" s="39"/>
      <c r="AE112" s="39">
        <f t="shared" si="82"/>
        <v>0</v>
      </c>
      <c r="AF112" s="39">
        <f t="shared" si="83"/>
        <v>0</v>
      </c>
      <c r="AG112" s="39"/>
      <c r="AH112" s="39">
        <f t="shared" si="84"/>
        <v>0</v>
      </c>
      <c r="AI112" s="39">
        <f t="shared" si="85"/>
        <v>0</v>
      </c>
      <c r="AJ112" s="39"/>
      <c r="AK112" s="39">
        <f t="shared" si="86"/>
        <v>0</v>
      </c>
      <c r="AL112" s="39">
        <f t="shared" si="87"/>
        <v>0</v>
      </c>
      <c r="AM112" s="39"/>
      <c r="AN112" s="39">
        <f t="shared" si="62"/>
        <v>0</v>
      </c>
      <c r="AO112" s="39">
        <f t="shared" si="71"/>
        <v>0</v>
      </c>
      <c r="AP112" s="39"/>
      <c r="AQ112" s="39">
        <f>ROUND($AP112*$K112,2)-0.01</f>
        <v>-0.01</v>
      </c>
      <c r="AR112" s="39">
        <f t="shared" si="64"/>
        <v>0</v>
      </c>
      <c r="AS112" s="136">
        <f t="shared" si="65"/>
        <v>38.5</v>
      </c>
      <c r="AT112" s="136">
        <f ca="1">SUMIF($O$10:$AR$11,"COM DESCONTO",O112:AR112)</f>
        <v>847.38</v>
      </c>
      <c r="AU112" s="137">
        <f t="shared" ca="1" si="67"/>
        <v>0</v>
      </c>
      <c r="AV112" s="137">
        <f t="shared" si="68"/>
        <v>0</v>
      </c>
      <c r="AW112" s="136">
        <f t="shared" ca="1" si="69"/>
        <v>0</v>
      </c>
      <c r="AX112" s="138">
        <f t="shared" ca="1" si="70"/>
        <v>0</v>
      </c>
      <c r="AY112" s="101"/>
      <c r="AZ112" s="40">
        <f t="shared" si="58"/>
        <v>0</v>
      </c>
      <c r="BA112" s="111" t="str">
        <f t="shared" si="88"/>
        <v>NÃO MEDIDO</v>
      </c>
      <c r="BB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</row>
    <row r="113" spans="1:76" customFormat="1" ht="30" customHeight="1">
      <c r="A113" s="1" t="s">
        <v>30</v>
      </c>
      <c r="B113" s="1"/>
      <c r="C113" s="42" t="s">
        <v>297</v>
      </c>
      <c r="D113" s="48" t="s">
        <v>530</v>
      </c>
      <c r="E113" s="57" t="s">
        <v>75</v>
      </c>
      <c r="F113" s="35">
        <v>200</v>
      </c>
      <c r="G113" s="46">
        <v>0</v>
      </c>
      <c r="H113" s="47"/>
      <c r="I113" s="155">
        <v>-46</v>
      </c>
      <c r="J113" s="35">
        <f t="shared" si="59"/>
        <v>154</v>
      </c>
      <c r="K113" s="44">
        <v>31.43</v>
      </c>
      <c r="L113" s="37">
        <f t="shared" si="60"/>
        <v>4840.22</v>
      </c>
      <c r="M113" s="37"/>
      <c r="N113" s="38">
        <f t="shared" si="61"/>
        <v>0</v>
      </c>
      <c r="O113" s="39">
        <v>154</v>
      </c>
      <c r="P113" s="39">
        <f t="shared" si="72"/>
        <v>4840.22</v>
      </c>
      <c r="Q113" s="39">
        <f t="shared" si="73"/>
        <v>0</v>
      </c>
      <c r="R113" s="39"/>
      <c r="S113" s="39">
        <f t="shared" si="74"/>
        <v>0</v>
      </c>
      <c r="T113" s="39">
        <f t="shared" si="75"/>
        <v>0</v>
      </c>
      <c r="U113" s="39"/>
      <c r="V113" s="39">
        <f t="shared" si="76"/>
        <v>0</v>
      </c>
      <c r="W113" s="39">
        <f t="shared" si="77"/>
        <v>0</v>
      </c>
      <c r="X113" s="39"/>
      <c r="Y113" s="39">
        <f t="shared" si="78"/>
        <v>0</v>
      </c>
      <c r="Z113" s="39">
        <f t="shared" si="79"/>
        <v>0</v>
      </c>
      <c r="AA113" s="39"/>
      <c r="AB113" s="39">
        <f t="shared" si="80"/>
        <v>0</v>
      </c>
      <c r="AC113" s="39">
        <f t="shared" si="81"/>
        <v>0</v>
      </c>
      <c r="AD113" s="39"/>
      <c r="AE113" s="39">
        <f t="shared" si="82"/>
        <v>0</v>
      </c>
      <c r="AF113" s="39">
        <f t="shared" si="83"/>
        <v>0</v>
      </c>
      <c r="AG113" s="39"/>
      <c r="AH113" s="39">
        <f t="shared" si="84"/>
        <v>0</v>
      </c>
      <c r="AI113" s="39">
        <f t="shared" si="85"/>
        <v>0</v>
      </c>
      <c r="AJ113" s="39"/>
      <c r="AK113" s="39">
        <f t="shared" si="86"/>
        <v>0</v>
      </c>
      <c r="AL113" s="39">
        <f t="shared" si="87"/>
        <v>0</v>
      </c>
      <c r="AM113" s="39"/>
      <c r="AN113" s="39">
        <f t="shared" si="62"/>
        <v>0</v>
      </c>
      <c r="AO113" s="39">
        <f t="shared" si="71"/>
        <v>0</v>
      </c>
      <c r="AP113" s="39"/>
      <c r="AQ113" s="39">
        <f t="shared" si="63"/>
        <v>0</v>
      </c>
      <c r="AR113" s="39">
        <f t="shared" si="64"/>
        <v>0</v>
      </c>
      <c r="AS113" s="136">
        <f t="shared" si="65"/>
        <v>154</v>
      </c>
      <c r="AT113" s="136">
        <f t="shared" ca="1" si="66"/>
        <v>4840.22</v>
      </c>
      <c r="AU113" s="137">
        <f t="shared" ca="1" si="67"/>
        <v>0</v>
      </c>
      <c r="AV113" s="137">
        <f t="shared" si="68"/>
        <v>0</v>
      </c>
      <c r="AW113" s="136">
        <f t="shared" ca="1" si="69"/>
        <v>0</v>
      </c>
      <c r="AX113" s="138">
        <f t="shared" ca="1" si="70"/>
        <v>0</v>
      </c>
      <c r="AY113" s="101"/>
      <c r="AZ113" s="40">
        <f t="shared" si="58"/>
        <v>0</v>
      </c>
      <c r="BA113" s="111" t="str">
        <f t="shared" si="88"/>
        <v>NÃO MEDIDO</v>
      </c>
      <c r="BB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</row>
    <row r="114" spans="1:76" customFormat="1" ht="30" customHeight="1">
      <c r="A114" s="1" t="s">
        <v>30</v>
      </c>
      <c r="B114" s="1"/>
      <c r="C114" s="45" t="s">
        <v>298</v>
      </c>
      <c r="D114" s="48" t="s">
        <v>531</v>
      </c>
      <c r="E114" s="57" t="s">
        <v>72</v>
      </c>
      <c r="F114" s="35">
        <v>3</v>
      </c>
      <c r="G114" s="46">
        <v>3</v>
      </c>
      <c r="H114" s="47"/>
      <c r="I114" s="155">
        <v>0</v>
      </c>
      <c r="J114" s="35">
        <f t="shared" si="59"/>
        <v>6</v>
      </c>
      <c r="K114" s="44">
        <v>61.2</v>
      </c>
      <c r="L114" s="37">
        <f t="shared" si="60"/>
        <v>367.2</v>
      </c>
      <c r="M114" s="37"/>
      <c r="N114" s="38">
        <f t="shared" si="61"/>
        <v>0</v>
      </c>
      <c r="O114" s="39"/>
      <c r="P114" s="39">
        <f t="shared" si="72"/>
        <v>0</v>
      </c>
      <c r="Q114" s="39">
        <f t="shared" si="73"/>
        <v>0</v>
      </c>
      <c r="R114" s="39">
        <v>3</v>
      </c>
      <c r="S114" s="39">
        <f t="shared" si="74"/>
        <v>183.6</v>
      </c>
      <c r="T114" s="39">
        <f t="shared" si="75"/>
        <v>0</v>
      </c>
      <c r="U114" s="39"/>
      <c r="V114" s="39">
        <f t="shared" si="76"/>
        <v>0</v>
      </c>
      <c r="W114" s="39">
        <f t="shared" si="77"/>
        <v>0</v>
      </c>
      <c r="X114" s="39"/>
      <c r="Y114" s="39">
        <f t="shared" si="78"/>
        <v>0</v>
      </c>
      <c r="Z114" s="39">
        <f t="shared" si="79"/>
        <v>0</v>
      </c>
      <c r="AA114" s="39">
        <v>3</v>
      </c>
      <c r="AB114" s="39">
        <f t="shared" si="80"/>
        <v>183.6</v>
      </c>
      <c r="AC114" s="39">
        <f t="shared" si="81"/>
        <v>0</v>
      </c>
      <c r="AD114" s="39"/>
      <c r="AE114" s="39">
        <f t="shared" si="82"/>
        <v>0</v>
      </c>
      <c r="AF114" s="39">
        <f t="shared" si="83"/>
        <v>0</v>
      </c>
      <c r="AG114" s="39"/>
      <c r="AH114" s="39">
        <f t="shared" si="84"/>
        <v>0</v>
      </c>
      <c r="AI114" s="39">
        <f t="shared" si="85"/>
        <v>0</v>
      </c>
      <c r="AJ114" s="39"/>
      <c r="AK114" s="39">
        <f t="shared" si="86"/>
        <v>0</v>
      </c>
      <c r="AL114" s="39">
        <f t="shared" si="87"/>
        <v>0</v>
      </c>
      <c r="AM114" s="39"/>
      <c r="AN114" s="39">
        <f t="shared" si="62"/>
        <v>0</v>
      </c>
      <c r="AO114" s="39">
        <f t="shared" si="71"/>
        <v>0</v>
      </c>
      <c r="AP114" s="39"/>
      <c r="AQ114" s="39">
        <f t="shared" si="63"/>
        <v>0</v>
      </c>
      <c r="AR114" s="39">
        <f t="shared" si="64"/>
        <v>0</v>
      </c>
      <c r="AS114" s="136">
        <f t="shared" si="65"/>
        <v>6</v>
      </c>
      <c r="AT114" s="136">
        <f t="shared" ca="1" si="66"/>
        <v>367.2</v>
      </c>
      <c r="AU114" s="137">
        <f t="shared" ca="1" si="67"/>
        <v>0</v>
      </c>
      <c r="AV114" s="137">
        <f t="shared" si="68"/>
        <v>0</v>
      </c>
      <c r="AW114" s="136">
        <f t="shared" ca="1" si="69"/>
        <v>0</v>
      </c>
      <c r="AX114" s="138">
        <f t="shared" ca="1" si="70"/>
        <v>0</v>
      </c>
      <c r="AY114" s="101"/>
      <c r="AZ114" s="40">
        <f t="shared" si="58"/>
        <v>0</v>
      </c>
      <c r="BA114" s="111" t="str">
        <f t="shared" si="88"/>
        <v>NÃO MEDIDO</v>
      </c>
      <c r="BB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</row>
    <row r="115" spans="1:76" customFormat="1" ht="30" customHeight="1">
      <c r="A115" s="1" t="s">
        <v>30</v>
      </c>
      <c r="B115" s="1"/>
      <c r="C115" s="42" t="s">
        <v>146</v>
      </c>
      <c r="D115" s="43" t="s">
        <v>532</v>
      </c>
      <c r="E115" s="57" t="s">
        <v>72</v>
      </c>
      <c r="F115" s="35">
        <v>25</v>
      </c>
      <c r="G115" s="46">
        <v>0</v>
      </c>
      <c r="H115" s="47"/>
      <c r="I115" s="155">
        <v>-4</v>
      </c>
      <c r="J115" s="35">
        <f t="shared" si="59"/>
        <v>21</v>
      </c>
      <c r="K115" s="44">
        <v>1.1000000000000001</v>
      </c>
      <c r="L115" s="37">
        <f t="shared" si="60"/>
        <v>23.1</v>
      </c>
      <c r="M115" s="37"/>
      <c r="N115" s="38">
        <f t="shared" si="61"/>
        <v>0</v>
      </c>
      <c r="O115" s="39"/>
      <c r="P115" s="39">
        <f t="shared" si="72"/>
        <v>0</v>
      </c>
      <c r="Q115" s="39">
        <f t="shared" si="73"/>
        <v>0</v>
      </c>
      <c r="R115" s="39">
        <v>18</v>
      </c>
      <c r="S115" s="39">
        <f t="shared" si="74"/>
        <v>19.8</v>
      </c>
      <c r="T115" s="39">
        <f t="shared" si="75"/>
        <v>0</v>
      </c>
      <c r="U115" s="39"/>
      <c r="V115" s="39">
        <f t="shared" si="76"/>
        <v>0</v>
      </c>
      <c r="W115" s="39">
        <f t="shared" si="77"/>
        <v>0</v>
      </c>
      <c r="X115" s="39"/>
      <c r="Y115" s="39">
        <f t="shared" si="78"/>
        <v>0</v>
      </c>
      <c r="Z115" s="39">
        <f t="shared" si="79"/>
        <v>0</v>
      </c>
      <c r="AA115" s="39">
        <v>3</v>
      </c>
      <c r="AB115" s="39">
        <f t="shared" si="80"/>
        <v>3.3</v>
      </c>
      <c r="AC115" s="39">
        <f t="shared" si="81"/>
        <v>0</v>
      </c>
      <c r="AD115" s="39"/>
      <c r="AE115" s="39">
        <f t="shared" si="82"/>
        <v>0</v>
      </c>
      <c r="AF115" s="39">
        <f t="shared" si="83"/>
        <v>0</v>
      </c>
      <c r="AG115" s="39"/>
      <c r="AH115" s="39">
        <f t="shared" si="84"/>
        <v>0</v>
      </c>
      <c r="AI115" s="39">
        <f t="shared" si="85"/>
        <v>0</v>
      </c>
      <c r="AJ115" s="39"/>
      <c r="AK115" s="39">
        <f t="shared" si="86"/>
        <v>0</v>
      </c>
      <c r="AL115" s="39">
        <f t="shared" si="87"/>
        <v>0</v>
      </c>
      <c r="AM115" s="39"/>
      <c r="AN115" s="39">
        <f t="shared" si="62"/>
        <v>0</v>
      </c>
      <c r="AO115" s="39">
        <f t="shared" si="71"/>
        <v>0</v>
      </c>
      <c r="AP115" s="39"/>
      <c r="AQ115" s="39">
        <f t="shared" si="63"/>
        <v>0</v>
      </c>
      <c r="AR115" s="39">
        <f t="shared" si="64"/>
        <v>0</v>
      </c>
      <c r="AS115" s="136">
        <f t="shared" si="65"/>
        <v>21</v>
      </c>
      <c r="AT115" s="136">
        <f t="shared" ca="1" si="66"/>
        <v>23.1</v>
      </c>
      <c r="AU115" s="137">
        <f t="shared" ca="1" si="67"/>
        <v>0</v>
      </c>
      <c r="AV115" s="137">
        <f t="shared" si="68"/>
        <v>0</v>
      </c>
      <c r="AW115" s="136">
        <f t="shared" ca="1" si="69"/>
        <v>0</v>
      </c>
      <c r="AX115" s="138">
        <f t="shared" ca="1" si="70"/>
        <v>0</v>
      </c>
      <c r="AY115" s="101"/>
      <c r="AZ115" s="40">
        <f t="shared" si="58"/>
        <v>0</v>
      </c>
      <c r="BA115" s="111" t="str">
        <f t="shared" si="88"/>
        <v>NÃO MEDIDO</v>
      </c>
      <c r="BB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</row>
    <row r="116" spans="1:76" customFormat="1" ht="30" customHeight="1">
      <c r="A116" s="1" t="s">
        <v>30</v>
      </c>
      <c r="B116" s="1"/>
      <c r="C116" s="42" t="s">
        <v>176</v>
      </c>
      <c r="D116" s="48" t="s">
        <v>533</v>
      </c>
      <c r="E116" s="57" t="s">
        <v>72</v>
      </c>
      <c r="F116" s="35">
        <v>15</v>
      </c>
      <c r="G116" s="46">
        <v>0</v>
      </c>
      <c r="H116" s="47"/>
      <c r="I116" s="155">
        <v>-7</v>
      </c>
      <c r="J116" s="35">
        <f t="shared" si="59"/>
        <v>8</v>
      </c>
      <c r="K116" s="44">
        <v>1.35</v>
      </c>
      <c r="L116" s="37">
        <f t="shared" si="60"/>
        <v>10.8</v>
      </c>
      <c r="M116" s="37"/>
      <c r="N116" s="38">
        <f t="shared" si="61"/>
        <v>0</v>
      </c>
      <c r="O116" s="39"/>
      <c r="P116" s="39">
        <f t="shared" si="72"/>
        <v>0</v>
      </c>
      <c r="Q116" s="39">
        <f t="shared" si="73"/>
        <v>0</v>
      </c>
      <c r="R116" s="39">
        <v>8</v>
      </c>
      <c r="S116" s="39">
        <f t="shared" si="74"/>
        <v>10.8</v>
      </c>
      <c r="T116" s="39">
        <f t="shared" si="75"/>
        <v>0</v>
      </c>
      <c r="U116" s="39"/>
      <c r="V116" s="39">
        <f t="shared" si="76"/>
        <v>0</v>
      </c>
      <c r="W116" s="39">
        <f t="shared" si="77"/>
        <v>0</v>
      </c>
      <c r="X116" s="39"/>
      <c r="Y116" s="39">
        <f t="shared" si="78"/>
        <v>0</v>
      </c>
      <c r="Z116" s="39">
        <f t="shared" si="79"/>
        <v>0</v>
      </c>
      <c r="AA116" s="39"/>
      <c r="AB116" s="39">
        <f t="shared" si="80"/>
        <v>0</v>
      </c>
      <c r="AC116" s="39">
        <f t="shared" si="81"/>
        <v>0</v>
      </c>
      <c r="AD116" s="39"/>
      <c r="AE116" s="39">
        <f t="shared" si="82"/>
        <v>0</v>
      </c>
      <c r="AF116" s="39">
        <f t="shared" si="83"/>
        <v>0</v>
      </c>
      <c r="AG116" s="39"/>
      <c r="AH116" s="39">
        <f t="shared" si="84"/>
        <v>0</v>
      </c>
      <c r="AI116" s="39">
        <f t="shared" si="85"/>
        <v>0</v>
      </c>
      <c r="AJ116" s="39"/>
      <c r="AK116" s="39">
        <f t="shared" si="86"/>
        <v>0</v>
      </c>
      <c r="AL116" s="39">
        <f t="shared" si="87"/>
        <v>0</v>
      </c>
      <c r="AM116" s="39"/>
      <c r="AN116" s="39">
        <f t="shared" si="62"/>
        <v>0</v>
      </c>
      <c r="AO116" s="39">
        <f t="shared" si="71"/>
        <v>0</v>
      </c>
      <c r="AP116" s="39"/>
      <c r="AQ116" s="39">
        <f t="shared" si="63"/>
        <v>0</v>
      </c>
      <c r="AR116" s="39">
        <f t="shared" si="64"/>
        <v>0</v>
      </c>
      <c r="AS116" s="136">
        <f t="shared" si="65"/>
        <v>8</v>
      </c>
      <c r="AT116" s="136">
        <f t="shared" ca="1" si="66"/>
        <v>10.8</v>
      </c>
      <c r="AU116" s="137">
        <f t="shared" ca="1" si="67"/>
        <v>0</v>
      </c>
      <c r="AV116" s="137">
        <f t="shared" si="68"/>
        <v>0</v>
      </c>
      <c r="AW116" s="136">
        <f t="shared" ca="1" si="69"/>
        <v>0</v>
      </c>
      <c r="AX116" s="138">
        <f t="shared" ca="1" si="70"/>
        <v>0</v>
      </c>
      <c r="AY116" s="101"/>
      <c r="AZ116" s="40">
        <f t="shared" si="58"/>
        <v>0</v>
      </c>
      <c r="BA116" s="111" t="str">
        <f t="shared" si="88"/>
        <v>NÃO MEDIDO</v>
      </c>
      <c r="BB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</row>
    <row r="117" spans="1:76" customFormat="1" ht="30" customHeight="1">
      <c r="A117" s="1" t="s">
        <v>30</v>
      </c>
      <c r="B117" s="1"/>
      <c r="C117" s="42" t="s">
        <v>147</v>
      </c>
      <c r="D117" s="43" t="s">
        <v>534</v>
      </c>
      <c r="E117" s="57" t="s">
        <v>72</v>
      </c>
      <c r="F117" s="35">
        <v>25</v>
      </c>
      <c r="G117" s="46">
        <v>0</v>
      </c>
      <c r="H117" s="47"/>
      <c r="I117" s="155">
        <v>-25</v>
      </c>
      <c r="J117" s="35">
        <f t="shared" si="59"/>
        <v>0</v>
      </c>
      <c r="K117" s="44">
        <v>1.06</v>
      </c>
      <c r="L117" s="37">
        <f t="shared" si="60"/>
        <v>0</v>
      </c>
      <c r="M117" s="37"/>
      <c r="N117" s="38">
        <f t="shared" si="61"/>
        <v>0</v>
      </c>
      <c r="O117" s="39"/>
      <c r="P117" s="39">
        <f t="shared" si="72"/>
        <v>0</v>
      </c>
      <c r="Q117" s="39">
        <f t="shared" si="73"/>
        <v>0</v>
      </c>
      <c r="R117" s="39"/>
      <c r="S117" s="39">
        <f t="shared" si="74"/>
        <v>0</v>
      </c>
      <c r="T117" s="39">
        <f t="shared" si="75"/>
        <v>0</v>
      </c>
      <c r="U117" s="39"/>
      <c r="V117" s="39">
        <f t="shared" si="76"/>
        <v>0</v>
      </c>
      <c r="W117" s="39">
        <f t="shared" si="77"/>
        <v>0</v>
      </c>
      <c r="X117" s="39"/>
      <c r="Y117" s="39">
        <f t="shared" si="78"/>
        <v>0</v>
      </c>
      <c r="Z117" s="39">
        <f t="shared" si="79"/>
        <v>0</v>
      </c>
      <c r="AA117" s="39"/>
      <c r="AB117" s="39">
        <f t="shared" si="80"/>
        <v>0</v>
      </c>
      <c r="AC117" s="39">
        <f t="shared" si="81"/>
        <v>0</v>
      </c>
      <c r="AD117" s="39"/>
      <c r="AE117" s="39">
        <f t="shared" si="82"/>
        <v>0</v>
      </c>
      <c r="AF117" s="39">
        <f t="shared" si="83"/>
        <v>0</v>
      </c>
      <c r="AG117" s="39"/>
      <c r="AH117" s="39">
        <f t="shared" si="84"/>
        <v>0</v>
      </c>
      <c r="AI117" s="39">
        <f t="shared" si="85"/>
        <v>0</v>
      </c>
      <c r="AJ117" s="39"/>
      <c r="AK117" s="39">
        <f t="shared" si="86"/>
        <v>0</v>
      </c>
      <c r="AL117" s="39">
        <f t="shared" si="87"/>
        <v>0</v>
      </c>
      <c r="AM117" s="39"/>
      <c r="AN117" s="39">
        <f t="shared" si="62"/>
        <v>0</v>
      </c>
      <c r="AO117" s="39">
        <f t="shared" si="71"/>
        <v>0</v>
      </c>
      <c r="AP117" s="39"/>
      <c r="AQ117" s="39">
        <f t="shared" si="63"/>
        <v>0</v>
      </c>
      <c r="AR117" s="39">
        <f t="shared" si="64"/>
        <v>0</v>
      </c>
      <c r="AS117" s="136">
        <f t="shared" si="65"/>
        <v>0</v>
      </c>
      <c r="AT117" s="136">
        <f t="shared" ca="1" si="66"/>
        <v>0</v>
      </c>
      <c r="AU117" s="137">
        <f t="shared" ca="1" si="67"/>
        <v>0</v>
      </c>
      <c r="AV117" s="137">
        <f t="shared" si="68"/>
        <v>0</v>
      </c>
      <c r="AW117" s="136">
        <f t="shared" ca="1" si="69"/>
        <v>0</v>
      </c>
      <c r="AX117" s="138">
        <f t="shared" ca="1" si="70"/>
        <v>0</v>
      </c>
      <c r="AY117" s="101"/>
      <c r="AZ117" s="40">
        <f t="shared" si="58"/>
        <v>0</v>
      </c>
      <c r="BA117" s="111" t="str">
        <f t="shared" si="88"/>
        <v>NÃO MEDIDO</v>
      </c>
      <c r="BB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</row>
    <row r="118" spans="1:76" customFormat="1" ht="30" customHeight="1">
      <c r="A118" s="1" t="s">
        <v>30</v>
      </c>
      <c r="B118" s="1"/>
      <c r="C118" s="42" t="s">
        <v>178</v>
      </c>
      <c r="D118" s="48" t="s">
        <v>535</v>
      </c>
      <c r="E118" s="57" t="s">
        <v>72</v>
      </c>
      <c r="F118" s="35">
        <v>15</v>
      </c>
      <c r="G118" s="46">
        <v>0</v>
      </c>
      <c r="H118" s="47"/>
      <c r="I118" s="155">
        <v>-15</v>
      </c>
      <c r="J118" s="35">
        <f t="shared" si="59"/>
        <v>0</v>
      </c>
      <c r="K118" s="44">
        <v>1.46</v>
      </c>
      <c r="L118" s="37">
        <f t="shared" si="60"/>
        <v>0</v>
      </c>
      <c r="M118" s="37"/>
      <c r="N118" s="38">
        <f t="shared" si="61"/>
        <v>0</v>
      </c>
      <c r="O118" s="39"/>
      <c r="P118" s="39">
        <f t="shared" si="72"/>
        <v>0</v>
      </c>
      <c r="Q118" s="39">
        <f t="shared" si="73"/>
        <v>0</v>
      </c>
      <c r="R118" s="39"/>
      <c r="S118" s="39">
        <f t="shared" si="74"/>
        <v>0</v>
      </c>
      <c r="T118" s="39">
        <f t="shared" si="75"/>
        <v>0</v>
      </c>
      <c r="U118" s="39"/>
      <c r="V118" s="39">
        <f t="shared" si="76"/>
        <v>0</v>
      </c>
      <c r="W118" s="39">
        <f t="shared" si="77"/>
        <v>0</v>
      </c>
      <c r="X118" s="39"/>
      <c r="Y118" s="39">
        <f t="shared" si="78"/>
        <v>0</v>
      </c>
      <c r="Z118" s="39">
        <f t="shared" si="79"/>
        <v>0</v>
      </c>
      <c r="AA118" s="39"/>
      <c r="AB118" s="39">
        <f t="shared" si="80"/>
        <v>0</v>
      </c>
      <c r="AC118" s="39">
        <f t="shared" si="81"/>
        <v>0</v>
      </c>
      <c r="AD118" s="39"/>
      <c r="AE118" s="39">
        <f t="shared" si="82"/>
        <v>0</v>
      </c>
      <c r="AF118" s="39">
        <f t="shared" si="83"/>
        <v>0</v>
      </c>
      <c r="AG118" s="39"/>
      <c r="AH118" s="39">
        <f t="shared" si="84"/>
        <v>0</v>
      </c>
      <c r="AI118" s="39">
        <f t="shared" si="85"/>
        <v>0</v>
      </c>
      <c r="AJ118" s="39"/>
      <c r="AK118" s="39">
        <f t="shared" si="86"/>
        <v>0</v>
      </c>
      <c r="AL118" s="39">
        <f t="shared" si="87"/>
        <v>0</v>
      </c>
      <c r="AM118" s="39"/>
      <c r="AN118" s="39">
        <f t="shared" si="62"/>
        <v>0</v>
      </c>
      <c r="AO118" s="39">
        <f t="shared" si="71"/>
        <v>0</v>
      </c>
      <c r="AP118" s="39"/>
      <c r="AQ118" s="39">
        <f t="shared" si="63"/>
        <v>0</v>
      </c>
      <c r="AR118" s="39">
        <f t="shared" si="64"/>
        <v>0</v>
      </c>
      <c r="AS118" s="136">
        <f t="shared" si="65"/>
        <v>0</v>
      </c>
      <c r="AT118" s="136">
        <f t="shared" ca="1" si="66"/>
        <v>0</v>
      </c>
      <c r="AU118" s="137">
        <f t="shared" ca="1" si="67"/>
        <v>0</v>
      </c>
      <c r="AV118" s="137">
        <f t="shared" si="68"/>
        <v>0</v>
      </c>
      <c r="AW118" s="136">
        <f t="shared" ca="1" si="69"/>
        <v>0</v>
      </c>
      <c r="AX118" s="138">
        <f t="shared" ca="1" si="70"/>
        <v>0</v>
      </c>
      <c r="AY118" s="101"/>
      <c r="AZ118" s="40">
        <f t="shared" si="58"/>
        <v>0</v>
      </c>
      <c r="BA118" s="111" t="str">
        <f t="shared" si="88"/>
        <v>NÃO MEDIDO</v>
      </c>
      <c r="BB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</row>
    <row r="119" spans="1:76" customFormat="1" ht="30" customHeight="1">
      <c r="A119" s="1" t="s">
        <v>30</v>
      </c>
      <c r="B119" s="1"/>
      <c r="C119" s="42" t="s">
        <v>148</v>
      </c>
      <c r="D119" s="43" t="s">
        <v>536</v>
      </c>
      <c r="E119" s="57" t="s">
        <v>75</v>
      </c>
      <c r="F119" s="35">
        <v>26</v>
      </c>
      <c r="G119" s="46">
        <v>0</v>
      </c>
      <c r="H119" s="47"/>
      <c r="I119" s="155">
        <v>-6.5</v>
      </c>
      <c r="J119" s="35">
        <f t="shared" si="59"/>
        <v>19.5</v>
      </c>
      <c r="K119" s="44">
        <v>7.76</v>
      </c>
      <c r="L119" s="37">
        <f t="shared" si="60"/>
        <v>151.32</v>
      </c>
      <c r="M119" s="37"/>
      <c r="N119" s="38">
        <f t="shared" si="61"/>
        <v>0</v>
      </c>
      <c r="O119" s="39"/>
      <c r="P119" s="39">
        <f t="shared" si="72"/>
        <v>0</v>
      </c>
      <c r="Q119" s="39">
        <f t="shared" si="73"/>
        <v>0</v>
      </c>
      <c r="R119" s="39">
        <v>19.5</v>
      </c>
      <c r="S119" s="39">
        <f t="shared" si="74"/>
        <v>151.32</v>
      </c>
      <c r="T119" s="39">
        <f t="shared" si="75"/>
        <v>0</v>
      </c>
      <c r="U119" s="39"/>
      <c r="V119" s="39">
        <f t="shared" si="76"/>
        <v>0</v>
      </c>
      <c r="W119" s="39">
        <f t="shared" si="77"/>
        <v>0</v>
      </c>
      <c r="X119" s="39"/>
      <c r="Y119" s="39">
        <f t="shared" si="78"/>
        <v>0</v>
      </c>
      <c r="Z119" s="39">
        <f t="shared" si="79"/>
        <v>0</v>
      </c>
      <c r="AA119" s="39"/>
      <c r="AB119" s="39">
        <f t="shared" si="80"/>
        <v>0</v>
      </c>
      <c r="AC119" s="39">
        <f t="shared" si="81"/>
        <v>0</v>
      </c>
      <c r="AD119" s="39"/>
      <c r="AE119" s="39">
        <f t="shared" si="82"/>
        <v>0</v>
      </c>
      <c r="AF119" s="39">
        <f t="shared" si="83"/>
        <v>0</v>
      </c>
      <c r="AG119" s="39"/>
      <c r="AH119" s="39">
        <f t="shared" si="84"/>
        <v>0</v>
      </c>
      <c r="AI119" s="39">
        <f t="shared" si="85"/>
        <v>0</v>
      </c>
      <c r="AJ119" s="39"/>
      <c r="AK119" s="39">
        <f t="shared" si="86"/>
        <v>0</v>
      </c>
      <c r="AL119" s="39">
        <f t="shared" si="87"/>
        <v>0</v>
      </c>
      <c r="AM119" s="39"/>
      <c r="AN119" s="39">
        <f t="shared" si="62"/>
        <v>0</v>
      </c>
      <c r="AO119" s="39">
        <f t="shared" si="71"/>
        <v>0</v>
      </c>
      <c r="AP119" s="39"/>
      <c r="AQ119" s="39">
        <f t="shared" si="63"/>
        <v>0</v>
      </c>
      <c r="AR119" s="39">
        <f t="shared" si="64"/>
        <v>0</v>
      </c>
      <c r="AS119" s="136">
        <f t="shared" si="65"/>
        <v>19.5</v>
      </c>
      <c r="AT119" s="136">
        <f t="shared" ca="1" si="66"/>
        <v>151.32</v>
      </c>
      <c r="AU119" s="137">
        <f t="shared" ca="1" si="67"/>
        <v>0</v>
      </c>
      <c r="AV119" s="137">
        <f t="shared" si="68"/>
        <v>0</v>
      </c>
      <c r="AW119" s="136">
        <f t="shared" ca="1" si="69"/>
        <v>0</v>
      </c>
      <c r="AX119" s="138">
        <f t="shared" ca="1" si="70"/>
        <v>0</v>
      </c>
      <c r="AY119" s="101"/>
      <c r="AZ119" s="40">
        <f t="shared" si="58"/>
        <v>0</v>
      </c>
      <c r="BA119" s="111" t="str">
        <f t="shared" si="88"/>
        <v>NÃO MEDIDO</v>
      </c>
      <c r="BB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</row>
    <row r="120" spans="1:76" customFormat="1" ht="90" customHeight="1">
      <c r="A120" s="1" t="s">
        <v>30</v>
      </c>
      <c r="B120" s="1"/>
      <c r="C120" s="42" t="s">
        <v>149</v>
      </c>
      <c r="D120" s="48" t="s">
        <v>537</v>
      </c>
      <c r="E120" s="57" t="s">
        <v>75</v>
      </c>
      <c r="F120" s="35">
        <v>300</v>
      </c>
      <c r="G120" s="46">
        <v>92.64</v>
      </c>
      <c r="H120" s="47"/>
      <c r="I120" s="155">
        <v>0</v>
      </c>
      <c r="J120" s="35">
        <f t="shared" si="59"/>
        <v>392.64</v>
      </c>
      <c r="K120" s="44">
        <v>5.89</v>
      </c>
      <c r="L120" s="37">
        <f t="shared" si="60"/>
        <v>2312.65</v>
      </c>
      <c r="M120" s="37"/>
      <c r="N120" s="38">
        <f t="shared" si="61"/>
        <v>0</v>
      </c>
      <c r="O120" s="39"/>
      <c r="P120" s="39">
        <f t="shared" si="72"/>
        <v>0</v>
      </c>
      <c r="Q120" s="39">
        <f t="shared" si="73"/>
        <v>0</v>
      </c>
      <c r="R120" s="39">
        <v>300</v>
      </c>
      <c r="S120" s="39">
        <f t="shared" si="74"/>
        <v>1767</v>
      </c>
      <c r="T120" s="39">
        <f t="shared" si="75"/>
        <v>0</v>
      </c>
      <c r="U120" s="39"/>
      <c r="V120" s="39">
        <f t="shared" si="76"/>
        <v>0</v>
      </c>
      <c r="W120" s="39">
        <f t="shared" si="77"/>
        <v>0</v>
      </c>
      <c r="X120" s="39"/>
      <c r="Y120" s="39">
        <f t="shared" si="78"/>
        <v>0</v>
      </c>
      <c r="Z120" s="39">
        <f t="shared" si="79"/>
        <v>0</v>
      </c>
      <c r="AA120" s="39">
        <v>92.64</v>
      </c>
      <c r="AB120" s="39">
        <f t="shared" si="80"/>
        <v>545.65</v>
      </c>
      <c r="AC120" s="39">
        <f t="shared" si="81"/>
        <v>0</v>
      </c>
      <c r="AD120" s="39"/>
      <c r="AE120" s="39">
        <f t="shared" si="82"/>
        <v>0</v>
      </c>
      <c r="AF120" s="39">
        <f t="shared" si="83"/>
        <v>0</v>
      </c>
      <c r="AG120" s="39"/>
      <c r="AH120" s="39">
        <f t="shared" si="84"/>
        <v>0</v>
      </c>
      <c r="AI120" s="39">
        <f t="shared" si="85"/>
        <v>0</v>
      </c>
      <c r="AJ120" s="39"/>
      <c r="AK120" s="39">
        <f t="shared" si="86"/>
        <v>0</v>
      </c>
      <c r="AL120" s="39">
        <f t="shared" si="87"/>
        <v>0</v>
      </c>
      <c r="AM120" s="39"/>
      <c r="AN120" s="39">
        <f t="shared" si="62"/>
        <v>0</v>
      </c>
      <c r="AO120" s="39">
        <f t="shared" si="71"/>
        <v>0</v>
      </c>
      <c r="AP120" s="39"/>
      <c r="AQ120" s="39">
        <f t="shared" si="63"/>
        <v>0</v>
      </c>
      <c r="AR120" s="39">
        <f t="shared" si="64"/>
        <v>0</v>
      </c>
      <c r="AS120" s="136">
        <f t="shared" si="65"/>
        <v>392.64</v>
      </c>
      <c r="AT120" s="136">
        <f t="shared" ca="1" si="66"/>
        <v>2312.65</v>
      </c>
      <c r="AU120" s="137">
        <f t="shared" ca="1" si="67"/>
        <v>0</v>
      </c>
      <c r="AV120" s="137">
        <f t="shared" si="68"/>
        <v>0</v>
      </c>
      <c r="AW120" s="136">
        <f t="shared" ca="1" si="69"/>
        <v>0</v>
      </c>
      <c r="AX120" s="138">
        <f t="shared" ca="1" si="70"/>
        <v>0</v>
      </c>
      <c r="AY120" s="101"/>
      <c r="AZ120" s="40">
        <f t="shared" si="58"/>
        <v>0</v>
      </c>
      <c r="BA120" s="111" t="str">
        <f t="shared" si="88"/>
        <v>NÃO MEDIDO</v>
      </c>
      <c r="BB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</row>
    <row r="121" spans="1:76" customFormat="1" ht="90" customHeight="1">
      <c r="A121" s="1" t="s">
        <v>30</v>
      </c>
      <c r="B121" s="1"/>
      <c r="C121" s="42" t="s">
        <v>299</v>
      </c>
      <c r="D121" s="48" t="s">
        <v>538</v>
      </c>
      <c r="E121" s="57" t="s">
        <v>75</v>
      </c>
      <c r="F121" s="35">
        <v>350</v>
      </c>
      <c r="G121" s="46">
        <v>0</v>
      </c>
      <c r="H121" s="47"/>
      <c r="I121" s="155">
        <v>-161.19999999999999</v>
      </c>
      <c r="J121" s="35">
        <f t="shared" si="59"/>
        <v>188.8</v>
      </c>
      <c r="K121" s="44">
        <v>7.79</v>
      </c>
      <c r="L121" s="37">
        <f t="shared" si="60"/>
        <v>1470.75</v>
      </c>
      <c r="M121" s="37"/>
      <c r="N121" s="38">
        <f t="shared" si="61"/>
        <v>0</v>
      </c>
      <c r="O121" s="39"/>
      <c r="P121" s="39">
        <f t="shared" si="72"/>
        <v>0</v>
      </c>
      <c r="Q121" s="39">
        <f t="shared" si="73"/>
        <v>0</v>
      </c>
      <c r="R121" s="39">
        <v>188.8</v>
      </c>
      <c r="S121" s="39">
        <f t="shared" si="74"/>
        <v>1470.75</v>
      </c>
      <c r="T121" s="39">
        <f t="shared" si="75"/>
        <v>0</v>
      </c>
      <c r="U121" s="39"/>
      <c r="V121" s="39">
        <f t="shared" si="76"/>
        <v>0</v>
      </c>
      <c r="W121" s="39">
        <f t="shared" si="77"/>
        <v>0</v>
      </c>
      <c r="X121" s="39"/>
      <c r="Y121" s="39">
        <f t="shared" si="78"/>
        <v>0</v>
      </c>
      <c r="Z121" s="39">
        <f t="shared" si="79"/>
        <v>0</v>
      </c>
      <c r="AA121" s="39"/>
      <c r="AB121" s="39">
        <f t="shared" si="80"/>
        <v>0</v>
      </c>
      <c r="AC121" s="39">
        <f t="shared" si="81"/>
        <v>0</v>
      </c>
      <c r="AD121" s="39"/>
      <c r="AE121" s="39">
        <f t="shared" si="82"/>
        <v>0</v>
      </c>
      <c r="AF121" s="39">
        <f t="shared" si="83"/>
        <v>0</v>
      </c>
      <c r="AG121" s="39"/>
      <c r="AH121" s="39">
        <f t="shared" si="84"/>
        <v>0</v>
      </c>
      <c r="AI121" s="39">
        <f t="shared" si="85"/>
        <v>0</v>
      </c>
      <c r="AJ121" s="39"/>
      <c r="AK121" s="39">
        <f t="shared" si="86"/>
        <v>0</v>
      </c>
      <c r="AL121" s="39">
        <f t="shared" si="87"/>
        <v>0</v>
      </c>
      <c r="AM121" s="39"/>
      <c r="AN121" s="39">
        <f t="shared" si="62"/>
        <v>0</v>
      </c>
      <c r="AO121" s="39">
        <f t="shared" si="71"/>
        <v>0</v>
      </c>
      <c r="AP121" s="39"/>
      <c r="AQ121" s="39">
        <f t="shared" si="63"/>
        <v>0</v>
      </c>
      <c r="AR121" s="39">
        <f t="shared" si="64"/>
        <v>0</v>
      </c>
      <c r="AS121" s="136">
        <f t="shared" si="65"/>
        <v>188.8</v>
      </c>
      <c r="AT121" s="136">
        <f t="shared" ca="1" si="66"/>
        <v>1470.75</v>
      </c>
      <c r="AU121" s="137">
        <f t="shared" ca="1" si="67"/>
        <v>0</v>
      </c>
      <c r="AV121" s="137">
        <f t="shared" si="68"/>
        <v>0</v>
      </c>
      <c r="AW121" s="136">
        <f t="shared" ca="1" si="69"/>
        <v>0</v>
      </c>
      <c r="AX121" s="138">
        <f t="shared" ca="1" si="70"/>
        <v>0</v>
      </c>
      <c r="AY121" s="101"/>
      <c r="AZ121" s="40">
        <f t="shared" si="58"/>
        <v>0</v>
      </c>
      <c r="BA121" s="111" t="str">
        <f t="shared" si="88"/>
        <v>NÃO MEDIDO</v>
      </c>
      <c r="BB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</row>
    <row r="122" spans="1:76" customFormat="1" ht="90" customHeight="1">
      <c r="A122" s="1" t="s">
        <v>30</v>
      </c>
      <c r="B122" s="1"/>
      <c r="C122" s="42" t="s">
        <v>300</v>
      </c>
      <c r="D122" s="48" t="s">
        <v>539</v>
      </c>
      <c r="E122" s="57" t="s">
        <v>75</v>
      </c>
      <c r="F122" s="35">
        <v>230</v>
      </c>
      <c r="G122" s="46">
        <v>0</v>
      </c>
      <c r="H122" s="47"/>
      <c r="I122" s="155">
        <v>-163.22</v>
      </c>
      <c r="J122" s="35">
        <f t="shared" si="59"/>
        <v>66.78</v>
      </c>
      <c r="K122" s="44">
        <v>12.79</v>
      </c>
      <c r="L122" s="37">
        <f t="shared" si="60"/>
        <v>854.12</v>
      </c>
      <c r="M122" s="37"/>
      <c r="N122" s="38">
        <f t="shared" si="61"/>
        <v>0</v>
      </c>
      <c r="O122" s="39">
        <v>66.78</v>
      </c>
      <c r="P122" s="39">
        <f t="shared" si="72"/>
        <v>854.12</v>
      </c>
      <c r="Q122" s="39">
        <f t="shared" si="73"/>
        <v>0</v>
      </c>
      <c r="R122" s="39"/>
      <c r="S122" s="39">
        <f t="shared" si="74"/>
        <v>0</v>
      </c>
      <c r="T122" s="39">
        <f t="shared" si="75"/>
        <v>0</v>
      </c>
      <c r="U122" s="39"/>
      <c r="V122" s="39">
        <f t="shared" si="76"/>
        <v>0</v>
      </c>
      <c r="W122" s="39">
        <f t="shared" si="77"/>
        <v>0</v>
      </c>
      <c r="X122" s="39"/>
      <c r="Y122" s="39">
        <f t="shared" si="78"/>
        <v>0</v>
      </c>
      <c r="Z122" s="39">
        <f t="shared" si="79"/>
        <v>0</v>
      </c>
      <c r="AA122" s="39"/>
      <c r="AB122" s="39">
        <f t="shared" si="80"/>
        <v>0</v>
      </c>
      <c r="AC122" s="39">
        <f t="shared" si="81"/>
        <v>0</v>
      </c>
      <c r="AD122" s="39"/>
      <c r="AE122" s="39">
        <f t="shared" si="82"/>
        <v>0</v>
      </c>
      <c r="AF122" s="39">
        <f t="shared" si="83"/>
        <v>0</v>
      </c>
      <c r="AG122" s="39"/>
      <c r="AH122" s="39">
        <f t="shared" si="84"/>
        <v>0</v>
      </c>
      <c r="AI122" s="39">
        <f t="shared" si="85"/>
        <v>0</v>
      </c>
      <c r="AJ122" s="39"/>
      <c r="AK122" s="39">
        <f t="shared" si="86"/>
        <v>0</v>
      </c>
      <c r="AL122" s="39">
        <f t="shared" si="87"/>
        <v>0</v>
      </c>
      <c r="AM122" s="39"/>
      <c r="AN122" s="39">
        <f t="shared" si="62"/>
        <v>0</v>
      </c>
      <c r="AO122" s="39">
        <f t="shared" si="71"/>
        <v>0</v>
      </c>
      <c r="AP122" s="39"/>
      <c r="AQ122" s="39">
        <f t="shared" si="63"/>
        <v>0</v>
      </c>
      <c r="AR122" s="39">
        <f t="shared" si="64"/>
        <v>0</v>
      </c>
      <c r="AS122" s="136">
        <f t="shared" si="65"/>
        <v>66.78</v>
      </c>
      <c r="AT122" s="136">
        <f t="shared" ca="1" si="66"/>
        <v>854.12</v>
      </c>
      <c r="AU122" s="137">
        <f t="shared" ca="1" si="67"/>
        <v>0</v>
      </c>
      <c r="AV122" s="137">
        <f t="shared" si="68"/>
        <v>0</v>
      </c>
      <c r="AW122" s="136">
        <f t="shared" ca="1" si="69"/>
        <v>0</v>
      </c>
      <c r="AX122" s="138">
        <f t="shared" ca="1" si="70"/>
        <v>0</v>
      </c>
      <c r="AY122" s="101"/>
      <c r="AZ122" s="40">
        <f t="shared" si="58"/>
        <v>0</v>
      </c>
      <c r="BA122" s="111" t="str">
        <f t="shared" si="88"/>
        <v>NÃO MEDIDO</v>
      </c>
      <c r="BB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</row>
    <row r="123" spans="1:76" customFormat="1" ht="30" customHeight="1">
      <c r="A123" s="1" t="s">
        <v>30</v>
      </c>
      <c r="B123" s="1"/>
      <c r="C123" s="42" t="s">
        <v>150</v>
      </c>
      <c r="D123" s="43" t="s">
        <v>540</v>
      </c>
      <c r="E123" s="57" t="s">
        <v>72</v>
      </c>
      <c r="F123" s="35">
        <v>24</v>
      </c>
      <c r="G123" s="46">
        <v>0</v>
      </c>
      <c r="H123" s="47"/>
      <c r="I123" s="155">
        <v>-2</v>
      </c>
      <c r="J123" s="35">
        <f t="shared" si="59"/>
        <v>22</v>
      </c>
      <c r="K123" s="44">
        <v>5.01</v>
      </c>
      <c r="L123" s="37">
        <f t="shared" si="60"/>
        <v>110.22</v>
      </c>
      <c r="M123" s="37"/>
      <c r="N123" s="38">
        <f t="shared" si="61"/>
        <v>0</v>
      </c>
      <c r="O123" s="39"/>
      <c r="P123" s="39">
        <f t="shared" si="72"/>
        <v>0</v>
      </c>
      <c r="Q123" s="39">
        <f t="shared" si="73"/>
        <v>0</v>
      </c>
      <c r="R123" s="39">
        <v>13</v>
      </c>
      <c r="S123" s="39">
        <f t="shared" si="74"/>
        <v>65.13</v>
      </c>
      <c r="T123" s="39">
        <f t="shared" si="75"/>
        <v>0</v>
      </c>
      <c r="U123" s="39"/>
      <c r="V123" s="39">
        <f t="shared" si="76"/>
        <v>0</v>
      </c>
      <c r="W123" s="39">
        <f t="shared" si="77"/>
        <v>0</v>
      </c>
      <c r="X123" s="39"/>
      <c r="Y123" s="39">
        <f t="shared" si="78"/>
        <v>0</v>
      </c>
      <c r="Z123" s="39">
        <f t="shared" si="79"/>
        <v>0</v>
      </c>
      <c r="AA123" s="39"/>
      <c r="AB123" s="39">
        <f t="shared" si="80"/>
        <v>0</v>
      </c>
      <c r="AC123" s="39">
        <f t="shared" si="81"/>
        <v>0</v>
      </c>
      <c r="AD123" s="39"/>
      <c r="AE123" s="39">
        <f t="shared" si="82"/>
        <v>0</v>
      </c>
      <c r="AF123" s="39">
        <f t="shared" si="83"/>
        <v>0</v>
      </c>
      <c r="AG123" s="39"/>
      <c r="AH123" s="39">
        <f t="shared" si="84"/>
        <v>0</v>
      </c>
      <c r="AI123" s="39">
        <f t="shared" si="85"/>
        <v>0</v>
      </c>
      <c r="AJ123" s="39">
        <v>9</v>
      </c>
      <c r="AK123" s="39">
        <f t="shared" si="86"/>
        <v>45.09</v>
      </c>
      <c r="AL123" s="39">
        <f t="shared" si="87"/>
        <v>0</v>
      </c>
      <c r="AM123" s="39"/>
      <c r="AN123" s="39">
        <f t="shared" si="62"/>
        <v>0</v>
      </c>
      <c r="AO123" s="39">
        <f t="shared" si="71"/>
        <v>0</v>
      </c>
      <c r="AP123" s="39"/>
      <c r="AQ123" s="39">
        <f t="shared" si="63"/>
        <v>0</v>
      </c>
      <c r="AR123" s="39">
        <f t="shared" si="64"/>
        <v>0</v>
      </c>
      <c r="AS123" s="136">
        <f t="shared" si="65"/>
        <v>22</v>
      </c>
      <c r="AT123" s="136">
        <f t="shared" ca="1" si="66"/>
        <v>110.22</v>
      </c>
      <c r="AU123" s="137">
        <f t="shared" ca="1" si="67"/>
        <v>0</v>
      </c>
      <c r="AV123" s="137">
        <f t="shared" si="68"/>
        <v>0</v>
      </c>
      <c r="AW123" s="136">
        <f t="shared" ca="1" si="69"/>
        <v>0</v>
      </c>
      <c r="AX123" s="138">
        <f t="shared" ca="1" si="70"/>
        <v>0</v>
      </c>
      <c r="AY123" s="60"/>
      <c r="AZ123" s="40">
        <f t="shared" si="58"/>
        <v>0</v>
      </c>
      <c r="BA123" s="111" t="str">
        <f t="shared" si="88"/>
        <v>NÃO MEDIDO</v>
      </c>
      <c r="BB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</row>
    <row r="124" spans="1:76" customFormat="1" ht="30" customHeight="1">
      <c r="A124" s="1" t="s">
        <v>30</v>
      </c>
      <c r="B124" s="1"/>
      <c r="C124" s="42" t="s">
        <v>301</v>
      </c>
      <c r="D124" s="48" t="s">
        <v>541</v>
      </c>
      <c r="E124" s="57" t="s">
        <v>72</v>
      </c>
      <c r="F124" s="35">
        <v>10</v>
      </c>
      <c r="G124" s="46">
        <v>4</v>
      </c>
      <c r="H124" s="47"/>
      <c r="I124" s="155">
        <v>0</v>
      </c>
      <c r="J124" s="35">
        <f t="shared" si="59"/>
        <v>14</v>
      </c>
      <c r="K124" s="44">
        <v>5.42</v>
      </c>
      <c r="L124" s="37">
        <f t="shared" si="60"/>
        <v>75.88</v>
      </c>
      <c r="M124" s="37"/>
      <c r="N124" s="38">
        <f t="shared" si="61"/>
        <v>0</v>
      </c>
      <c r="O124" s="39"/>
      <c r="P124" s="39">
        <f t="shared" si="72"/>
        <v>0</v>
      </c>
      <c r="Q124" s="39">
        <f t="shared" si="73"/>
        <v>0</v>
      </c>
      <c r="R124" s="39">
        <v>10</v>
      </c>
      <c r="S124" s="39">
        <f t="shared" si="74"/>
        <v>54.2</v>
      </c>
      <c r="T124" s="39">
        <f t="shared" si="75"/>
        <v>0</v>
      </c>
      <c r="U124" s="39"/>
      <c r="V124" s="39">
        <f t="shared" si="76"/>
        <v>0</v>
      </c>
      <c r="W124" s="39">
        <f t="shared" si="77"/>
        <v>0</v>
      </c>
      <c r="X124" s="39"/>
      <c r="Y124" s="39">
        <f t="shared" si="78"/>
        <v>0</v>
      </c>
      <c r="Z124" s="39">
        <f t="shared" si="79"/>
        <v>0</v>
      </c>
      <c r="AA124" s="39">
        <v>4</v>
      </c>
      <c r="AB124" s="39">
        <f t="shared" si="80"/>
        <v>21.68</v>
      </c>
      <c r="AC124" s="39">
        <f t="shared" si="81"/>
        <v>0</v>
      </c>
      <c r="AD124" s="39"/>
      <c r="AE124" s="39">
        <f t="shared" si="82"/>
        <v>0</v>
      </c>
      <c r="AF124" s="39">
        <f t="shared" si="83"/>
        <v>0</v>
      </c>
      <c r="AG124" s="39"/>
      <c r="AH124" s="39">
        <f t="shared" si="84"/>
        <v>0</v>
      </c>
      <c r="AI124" s="39">
        <f t="shared" si="85"/>
        <v>0</v>
      </c>
      <c r="AJ124" s="39"/>
      <c r="AK124" s="39">
        <f t="shared" si="86"/>
        <v>0</v>
      </c>
      <c r="AL124" s="39">
        <f t="shared" si="87"/>
        <v>0</v>
      </c>
      <c r="AM124" s="39"/>
      <c r="AN124" s="39">
        <f t="shared" si="62"/>
        <v>0</v>
      </c>
      <c r="AO124" s="39">
        <f t="shared" si="71"/>
        <v>0</v>
      </c>
      <c r="AP124" s="39"/>
      <c r="AQ124" s="39">
        <f t="shared" si="63"/>
        <v>0</v>
      </c>
      <c r="AR124" s="39">
        <f t="shared" si="64"/>
        <v>0</v>
      </c>
      <c r="AS124" s="136">
        <f t="shared" si="65"/>
        <v>14</v>
      </c>
      <c r="AT124" s="136">
        <f t="shared" ca="1" si="66"/>
        <v>75.88</v>
      </c>
      <c r="AU124" s="137">
        <f t="shared" ca="1" si="67"/>
        <v>0</v>
      </c>
      <c r="AV124" s="137">
        <f t="shared" si="68"/>
        <v>0</v>
      </c>
      <c r="AW124" s="136">
        <f t="shared" ca="1" si="69"/>
        <v>0</v>
      </c>
      <c r="AX124" s="138">
        <f t="shared" ca="1" si="70"/>
        <v>0</v>
      </c>
      <c r="AY124" s="101"/>
      <c r="AZ124" s="40">
        <f t="shared" si="58"/>
        <v>0</v>
      </c>
      <c r="BA124" s="111" t="str">
        <f t="shared" si="88"/>
        <v>NÃO MEDIDO</v>
      </c>
      <c r="BB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</row>
    <row r="125" spans="1:76" customFormat="1" ht="30" customHeight="1">
      <c r="A125" s="1" t="s">
        <v>30</v>
      </c>
      <c r="B125" s="1"/>
      <c r="C125" s="42" t="s">
        <v>151</v>
      </c>
      <c r="D125" s="48" t="s">
        <v>542</v>
      </c>
      <c r="E125" s="57" t="s">
        <v>72</v>
      </c>
      <c r="F125" s="35">
        <v>3</v>
      </c>
      <c r="G125" s="46">
        <v>3</v>
      </c>
      <c r="H125" s="47"/>
      <c r="I125" s="155">
        <v>0</v>
      </c>
      <c r="J125" s="35">
        <f t="shared" si="59"/>
        <v>6</v>
      </c>
      <c r="K125" s="44">
        <v>5.52</v>
      </c>
      <c r="L125" s="37">
        <f t="shared" si="60"/>
        <v>33.119999999999997</v>
      </c>
      <c r="M125" s="37"/>
      <c r="N125" s="38">
        <f t="shared" si="61"/>
        <v>0</v>
      </c>
      <c r="O125" s="39"/>
      <c r="P125" s="39">
        <f t="shared" si="72"/>
        <v>0</v>
      </c>
      <c r="Q125" s="39">
        <f t="shared" si="73"/>
        <v>0</v>
      </c>
      <c r="R125" s="39">
        <v>3</v>
      </c>
      <c r="S125" s="39">
        <f t="shared" si="74"/>
        <v>16.559999999999999</v>
      </c>
      <c r="T125" s="39">
        <f t="shared" si="75"/>
        <v>0</v>
      </c>
      <c r="U125" s="39"/>
      <c r="V125" s="39">
        <f t="shared" si="76"/>
        <v>0</v>
      </c>
      <c r="W125" s="39">
        <f t="shared" si="77"/>
        <v>0</v>
      </c>
      <c r="X125" s="39"/>
      <c r="Y125" s="39">
        <f t="shared" si="78"/>
        <v>0</v>
      </c>
      <c r="Z125" s="39">
        <f t="shared" si="79"/>
        <v>0</v>
      </c>
      <c r="AA125" s="39">
        <v>3</v>
      </c>
      <c r="AB125" s="39">
        <f t="shared" si="80"/>
        <v>16.559999999999999</v>
      </c>
      <c r="AC125" s="39">
        <f t="shared" si="81"/>
        <v>0</v>
      </c>
      <c r="AD125" s="39"/>
      <c r="AE125" s="39">
        <f t="shared" si="82"/>
        <v>0</v>
      </c>
      <c r="AF125" s="39">
        <f t="shared" si="83"/>
        <v>0</v>
      </c>
      <c r="AG125" s="39"/>
      <c r="AH125" s="39">
        <f t="shared" si="84"/>
        <v>0</v>
      </c>
      <c r="AI125" s="39">
        <f t="shared" si="85"/>
        <v>0</v>
      </c>
      <c r="AJ125" s="39"/>
      <c r="AK125" s="39">
        <f t="shared" si="86"/>
        <v>0</v>
      </c>
      <c r="AL125" s="39">
        <f t="shared" si="87"/>
        <v>0</v>
      </c>
      <c r="AM125" s="39"/>
      <c r="AN125" s="39">
        <f t="shared" si="62"/>
        <v>0</v>
      </c>
      <c r="AO125" s="39">
        <f t="shared" si="71"/>
        <v>0</v>
      </c>
      <c r="AP125" s="39"/>
      <c r="AQ125" s="39">
        <f t="shared" si="63"/>
        <v>0</v>
      </c>
      <c r="AR125" s="39">
        <f t="shared" si="64"/>
        <v>0</v>
      </c>
      <c r="AS125" s="136">
        <f t="shared" si="65"/>
        <v>6</v>
      </c>
      <c r="AT125" s="136">
        <f t="shared" ca="1" si="66"/>
        <v>33.119999999999997</v>
      </c>
      <c r="AU125" s="137">
        <f t="shared" ca="1" si="67"/>
        <v>0</v>
      </c>
      <c r="AV125" s="137">
        <f t="shared" si="68"/>
        <v>0</v>
      </c>
      <c r="AW125" s="136">
        <f t="shared" ca="1" si="69"/>
        <v>0</v>
      </c>
      <c r="AX125" s="138">
        <f t="shared" ca="1" si="70"/>
        <v>0</v>
      </c>
      <c r="AY125" s="101"/>
      <c r="AZ125" s="40">
        <f t="shared" si="58"/>
        <v>0</v>
      </c>
      <c r="BA125" s="111" t="str">
        <f t="shared" si="88"/>
        <v>NÃO MEDIDO</v>
      </c>
      <c r="BB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</row>
    <row r="126" spans="1:76" customFormat="1" ht="60" customHeight="1">
      <c r="A126" s="1" t="s">
        <v>30</v>
      </c>
      <c r="B126" s="1"/>
      <c r="C126" s="42" t="s">
        <v>152</v>
      </c>
      <c r="D126" s="48" t="s">
        <v>511</v>
      </c>
      <c r="E126" s="57" t="s">
        <v>72</v>
      </c>
      <c r="F126" s="35">
        <v>35</v>
      </c>
      <c r="G126" s="46">
        <v>16</v>
      </c>
      <c r="H126" s="47"/>
      <c r="I126" s="155">
        <v>0</v>
      </c>
      <c r="J126" s="35">
        <f t="shared" si="59"/>
        <v>51</v>
      </c>
      <c r="K126" s="44">
        <v>64.290000000000006</v>
      </c>
      <c r="L126" s="37">
        <f t="shared" si="60"/>
        <v>3278.79</v>
      </c>
      <c r="M126" s="37"/>
      <c r="N126" s="38">
        <f t="shared" si="61"/>
        <v>0</v>
      </c>
      <c r="O126" s="39"/>
      <c r="P126" s="39">
        <f t="shared" si="72"/>
        <v>0</v>
      </c>
      <c r="Q126" s="39">
        <f t="shared" si="73"/>
        <v>0</v>
      </c>
      <c r="R126" s="39">
        <v>35</v>
      </c>
      <c r="S126" s="39">
        <f t="shared" si="74"/>
        <v>2250.15</v>
      </c>
      <c r="T126" s="39">
        <f t="shared" si="75"/>
        <v>0</v>
      </c>
      <c r="U126" s="39"/>
      <c r="V126" s="39">
        <f t="shared" si="76"/>
        <v>0</v>
      </c>
      <c r="W126" s="39">
        <f t="shared" si="77"/>
        <v>0</v>
      </c>
      <c r="X126" s="39"/>
      <c r="Y126" s="39">
        <f t="shared" si="78"/>
        <v>0</v>
      </c>
      <c r="Z126" s="39">
        <f t="shared" si="79"/>
        <v>0</v>
      </c>
      <c r="AA126" s="39">
        <v>16</v>
      </c>
      <c r="AB126" s="39">
        <f t="shared" si="80"/>
        <v>1028.6400000000001</v>
      </c>
      <c r="AC126" s="39">
        <f t="shared" si="81"/>
        <v>0</v>
      </c>
      <c r="AD126" s="39"/>
      <c r="AE126" s="39">
        <f t="shared" si="82"/>
        <v>0</v>
      </c>
      <c r="AF126" s="39">
        <f t="shared" si="83"/>
        <v>0</v>
      </c>
      <c r="AG126" s="39"/>
      <c r="AH126" s="39">
        <f t="shared" si="84"/>
        <v>0</v>
      </c>
      <c r="AI126" s="39">
        <f t="shared" si="85"/>
        <v>0</v>
      </c>
      <c r="AJ126" s="39"/>
      <c r="AK126" s="39">
        <f t="shared" si="86"/>
        <v>0</v>
      </c>
      <c r="AL126" s="39">
        <f t="shared" si="87"/>
        <v>0</v>
      </c>
      <c r="AM126" s="39"/>
      <c r="AN126" s="39">
        <f t="shared" si="62"/>
        <v>0</v>
      </c>
      <c r="AO126" s="39">
        <f t="shared" si="71"/>
        <v>0</v>
      </c>
      <c r="AP126" s="39"/>
      <c r="AQ126" s="39">
        <f t="shared" si="63"/>
        <v>0</v>
      </c>
      <c r="AR126" s="39">
        <f t="shared" si="64"/>
        <v>0</v>
      </c>
      <c r="AS126" s="136">
        <f t="shared" si="65"/>
        <v>51</v>
      </c>
      <c r="AT126" s="136">
        <f t="shared" ca="1" si="66"/>
        <v>3278.79</v>
      </c>
      <c r="AU126" s="137">
        <f t="shared" ca="1" si="67"/>
        <v>0</v>
      </c>
      <c r="AV126" s="137">
        <f t="shared" si="68"/>
        <v>0</v>
      </c>
      <c r="AW126" s="136">
        <f t="shared" ca="1" si="69"/>
        <v>0</v>
      </c>
      <c r="AX126" s="138">
        <f t="shared" ca="1" si="70"/>
        <v>0</v>
      </c>
      <c r="AY126" s="101"/>
      <c r="AZ126" s="40">
        <f t="shared" si="58"/>
        <v>0</v>
      </c>
      <c r="BA126" s="111" t="str">
        <f t="shared" si="88"/>
        <v>NÃO MEDIDO</v>
      </c>
      <c r="BB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</row>
    <row r="127" spans="1:76" customFormat="1" ht="60" customHeight="1">
      <c r="A127" s="1" t="s">
        <v>30</v>
      </c>
      <c r="B127" s="1"/>
      <c r="C127" s="42" t="s">
        <v>302</v>
      </c>
      <c r="D127" s="48" t="s">
        <v>543</v>
      </c>
      <c r="E127" s="57" t="s">
        <v>72</v>
      </c>
      <c r="F127" s="35">
        <v>1</v>
      </c>
      <c r="G127" s="46">
        <v>0</v>
      </c>
      <c r="H127" s="47"/>
      <c r="I127" s="155">
        <v>0</v>
      </c>
      <c r="J127" s="35">
        <f t="shared" si="59"/>
        <v>1</v>
      </c>
      <c r="K127" s="44">
        <v>400.33</v>
      </c>
      <c r="L127" s="37">
        <f t="shared" si="60"/>
        <v>400.33</v>
      </c>
      <c r="M127" s="37"/>
      <c r="N127" s="38">
        <f t="shared" si="61"/>
        <v>0</v>
      </c>
      <c r="O127" s="39"/>
      <c r="P127" s="39">
        <f t="shared" si="72"/>
        <v>0</v>
      </c>
      <c r="Q127" s="39">
        <f t="shared" si="73"/>
        <v>0</v>
      </c>
      <c r="R127" s="39">
        <v>1</v>
      </c>
      <c r="S127" s="39">
        <f t="shared" si="74"/>
        <v>400.33</v>
      </c>
      <c r="T127" s="39">
        <f t="shared" si="75"/>
        <v>0</v>
      </c>
      <c r="U127" s="39"/>
      <c r="V127" s="39">
        <f t="shared" si="76"/>
        <v>0</v>
      </c>
      <c r="W127" s="39">
        <f t="shared" si="77"/>
        <v>0</v>
      </c>
      <c r="X127" s="39"/>
      <c r="Y127" s="39">
        <f t="shared" si="78"/>
        <v>0</v>
      </c>
      <c r="Z127" s="39">
        <f t="shared" si="79"/>
        <v>0</v>
      </c>
      <c r="AA127" s="39"/>
      <c r="AB127" s="39">
        <f t="shared" si="80"/>
        <v>0</v>
      </c>
      <c r="AC127" s="39">
        <f t="shared" si="81"/>
        <v>0</v>
      </c>
      <c r="AD127" s="39"/>
      <c r="AE127" s="39">
        <f t="shared" si="82"/>
        <v>0</v>
      </c>
      <c r="AF127" s="39">
        <f t="shared" si="83"/>
        <v>0</v>
      </c>
      <c r="AG127" s="39"/>
      <c r="AH127" s="39">
        <f t="shared" si="84"/>
        <v>0</v>
      </c>
      <c r="AI127" s="39">
        <f t="shared" si="85"/>
        <v>0</v>
      </c>
      <c r="AJ127" s="39"/>
      <c r="AK127" s="39">
        <f t="shared" si="86"/>
        <v>0</v>
      </c>
      <c r="AL127" s="39">
        <f t="shared" si="87"/>
        <v>0</v>
      </c>
      <c r="AM127" s="39"/>
      <c r="AN127" s="39">
        <f t="shared" si="62"/>
        <v>0</v>
      </c>
      <c r="AO127" s="39">
        <f t="shared" si="71"/>
        <v>0</v>
      </c>
      <c r="AP127" s="39"/>
      <c r="AQ127" s="39">
        <f t="shared" si="63"/>
        <v>0</v>
      </c>
      <c r="AR127" s="39">
        <f t="shared" si="64"/>
        <v>0</v>
      </c>
      <c r="AS127" s="136">
        <f t="shared" si="65"/>
        <v>1</v>
      </c>
      <c r="AT127" s="136">
        <f t="shared" ca="1" si="66"/>
        <v>400.33</v>
      </c>
      <c r="AU127" s="137">
        <f t="shared" ca="1" si="67"/>
        <v>0</v>
      </c>
      <c r="AV127" s="137">
        <f t="shared" si="68"/>
        <v>0</v>
      </c>
      <c r="AW127" s="136">
        <f t="shared" ca="1" si="69"/>
        <v>0</v>
      </c>
      <c r="AX127" s="138">
        <f t="shared" ca="1" si="70"/>
        <v>0</v>
      </c>
      <c r="AY127" s="101"/>
      <c r="AZ127" s="40">
        <f t="shared" si="58"/>
        <v>0</v>
      </c>
      <c r="BA127" s="111" t="str">
        <f t="shared" si="88"/>
        <v>NÃO MEDIDO</v>
      </c>
      <c r="BB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</row>
    <row r="128" spans="1:76" customFormat="1" ht="60" customHeight="1">
      <c r="A128" s="1" t="s">
        <v>30</v>
      </c>
      <c r="B128" s="1"/>
      <c r="C128" s="42" t="s">
        <v>154</v>
      </c>
      <c r="D128" s="48" t="s">
        <v>544</v>
      </c>
      <c r="E128" s="57" t="s">
        <v>72</v>
      </c>
      <c r="F128" s="35">
        <v>10</v>
      </c>
      <c r="G128" s="46">
        <v>1</v>
      </c>
      <c r="H128" s="47"/>
      <c r="I128" s="155">
        <v>0</v>
      </c>
      <c r="J128" s="35">
        <f t="shared" si="59"/>
        <v>11</v>
      </c>
      <c r="K128" s="44">
        <v>23.25</v>
      </c>
      <c r="L128" s="37">
        <f t="shared" si="60"/>
        <v>255.75</v>
      </c>
      <c r="M128" s="37"/>
      <c r="N128" s="38">
        <f t="shared" si="61"/>
        <v>0</v>
      </c>
      <c r="O128" s="39"/>
      <c r="P128" s="39">
        <f t="shared" si="72"/>
        <v>0</v>
      </c>
      <c r="Q128" s="39">
        <f t="shared" si="73"/>
        <v>0</v>
      </c>
      <c r="R128" s="39">
        <v>10</v>
      </c>
      <c r="S128" s="39">
        <f t="shared" si="74"/>
        <v>232.5</v>
      </c>
      <c r="T128" s="39">
        <f t="shared" si="75"/>
        <v>0</v>
      </c>
      <c r="U128" s="39"/>
      <c r="V128" s="39">
        <f t="shared" si="76"/>
        <v>0</v>
      </c>
      <c r="W128" s="39">
        <f t="shared" si="77"/>
        <v>0</v>
      </c>
      <c r="X128" s="39"/>
      <c r="Y128" s="39">
        <f t="shared" si="78"/>
        <v>0</v>
      </c>
      <c r="Z128" s="39">
        <f t="shared" si="79"/>
        <v>0</v>
      </c>
      <c r="AA128" s="39">
        <v>1</v>
      </c>
      <c r="AB128" s="39">
        <f t="shared" si="80"/>
        <v>23.25</v>
      </c>
      <c r="AC128" s="39">
        <f t="shared" si="81"/>
        <v>0</v>
      </c>
      <c r="AD128" s="39"/>
      <c r="AE128" s="39">
        <f t="shared" si="82"/>
        <v>0</v>
      </c>
      <c r="AF128" s="39">
        <f t="shared" si="83"/>
        <v>0</v>
      </c>
      <c r="AG128" s="39"/>
      <c r="AH128" s="39">
        <f t="shared" si="84"/>
        <v>0</v>
      </c>
      <c r="AI128" s="39">
        <f t="shared" si="85"/>
        <v>0</v>
      </c>
      <c r="AJ128" s="39"/>
      <c r="AK128" s="39">
        <f t="shared" si="86"/>
        <v>0</v>
      </c>
      <c r="AL128" s="39">
        <f t="shared" si="87"/>
        <v>0</v>
      </c>
      <c r="AM128" s="39"/>
      <c r="AN128" s="39">
        <f t="shared" si="62"/>
        <v>0</v>
      </c>
      <c r="AO128" s="39">
        <f t="shared" si="71"/>
        <v>0</v>
      </c>
      <c r="AP128" s="39"/>
      <c r="AQ128" s="39">
        <f t="shared" si="63"/>
        <v>0</v>
      </c>
      <c r="AR128" s="39">
        <f t="shared" si="64"/>
        <v>0</v>
      </c>
      <c r="AS128" s="136">
        <f t="shared" si="65"/>
        <v>11</v>
      </c>
      <c r="AT128" s="136">
        <f t="shared" ca="1" si="66"/>
        <v>255.75</v>
      </c>
      <c r="AU128" s="137">
        <f t="shared" ca="1" si="67"/>
        <v>0</v>
      </c>
      <c r="AV128" s="137">
        <f t="shared" si="68"/>
        <v>0</v>
      </c>
      <c r="AW128" s="136">
        <f t="shared" ca="1" si="69"/>
        <v>0</v>
      </c>
      <c r="AX128" s="138">
        <f t="shared" ca="1" si="70"/>
        <v>0</v>
      </c>
      <c r="AY128" s="101"/>
      <c r="AZ128" s="40">
        <f t="shared" si="58"/>
        <v>0</v>
      </c>
      <c r="BA128" s="111" t="str">
        <f t="shared" si="88"/>
        <v>NÃO MEDIDO</v>
      </c>
      <c r="BB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</row>
    <row r="129" spans="1:76" customFormat="1" ht="30" customHeight="1">
      <c r="A129" s="1" t="s">
        <v>30</v>
      </c>
      <c r="B129" s="1"/>
      <c r="C129" s="42" t="s">
        <v>155</v>
      </c>
      <c r="D129" s="48" t="s">
        <v>545</v>
      </c>
      <c r="E129" s="57" t="s">
        <v>72</v>
      </c>
      <c r="F129" s="35">
        <v>1</v>
      </c>
      <c r="G129" s="46">
        <v>0</v>
      </c>
      <c r="H129" s="47"/>
      <c r="I129" s="155">
        <v>0</v>
      </c>
      <c r="J129" s="35">
        <f t="shared" si="59"/>
        <v>1</v>
      </c>
      <c r="K129" s="44">
        <v>200.24</v>
      </c>
      <c r="L129" s="37">
        <f t="shared" si="60"/>
        <v>200.24</v>
      </c>
      <c r="M129" s="37"/>
      <c r="N129" s="38">
        <f t="shared" si="61"/>
        <v>0</v>
      </c>
      <c r="O129" s="39">
        <v>1</v>
      </c>
      <c r="P129" s="39">
        <f t="shared" si="72"/>
        <v>200.24</v>
      </c>
      <c r="Q129" s="39">
        <f t="shared" si="73"/>
        <v>0</v>
      </c>
      <c r="R129" s="39"/>
      <c r="S129" s="39">
        <f t="shared" si="74"/>
        <v>0</v>
      </c>
      <c r="T129" s="39">
        <f t="shared" si="75"/>
        <v>0</v>
      </c>
      <c r="U129" s="39"/>
      <c r="V129" s="39">
        <f t="shared" si="76"/>
        <v>0</v>
      </c>
      <c r="W129" s="39">
        <f t="shared" si="77"/>
        <v>0</v>
      </c>
      <c r="X129" s="39"/>
      <c r="Y129" s="39">
        <f t="shared" si="78"/>
        <v>0</v>
      </c>
      <c r="Z129" s="39">
        <f t="shared" si="79"/>
        <v>0</v>
      </c>
      <c r="AA129" s="39"/>
      <c r="AB129" s="39">
        <f t="shared" si="80"/>
        <v>0</v>
      </c>
      <c r="AC129" s="39">
        <f t="shared" si="81"/>
        <v>0</v>
      </c>
      <c r="AD129" s="39"/>
      <c r="AE129" s="39">
        <f t="shared" si="82"/>
        <v>0</v>
      </c>
      <c r="AF129" s="39">
        <f t="shared" si="83"/>
        <v>0</v>
      </c>
      <c r="AG129" s="39"/>
      <c r="AH129" s="39">
        <f t="shared" si="84"/>
        <v>0</v>
      </c>
      <c r="AI129" s="39">
        <f t="shared" si="85"/>
        <v>0</v>
      </c>
      <c r="AJ129" s="39"/>
      <c r="AK129" s="39">
        <f t="shared" si="86"/>
        <v>0</v>
      </c>
      <c r="AL129" s="39">
        <f t="shared" si="87"/>
        <v>0</v>
      </c>
      <c r="AM129" s="39"/>
      <c r="AN129" s="39">
        <f t="shared" si="62"/>
        <v>0</v>
      </c>
      <c r="AO129" s="39">
        <f t="shared" si="71"/>
        <v>0</v>
      </c>
      <c r="AP129" s="39"/>
      <c r="AQ129" s="39">
        <f t="shared" si="63"/>
        <v>0</v>
      </c>
      <c r="AR129" s="39">
        <f t="shared" si="64"/>
        <v>0</v>
      </c>
      <c r="AS129" s="136">
        <f t="shared" si="65"/>
        <v>1</v>
      </c>
      <c r="AT129" s="136">
        <f t="shared" ca="1" si="66"/>
        <v>200.24</v>
      </c>
      <c r="AU129" s="137">
        <f t="shared" ca="1" si="67"/>
        <v>0</v>
      </c>
      <c r="AV129" s="137">
        <f t="shared" si="68"/>
        <v>0</v>
      </c>
      <c r="AW129" s="136">
        <f t="shared" ca="1" si="69"/>
        <v>0</v>
      </c>
      <c r="AX129" s="138">
        <f t="shared" ca="1" si="70"/>
        <v>0</v>
      </c>
      <c r="AY129" s="101"/>
      <c r="AZ129" s="40">
        <f t="shared" si="58"/>
        <v>0</v>
      </c>
      <c r="BA129" s="111" t="str">
        <f t="shared" si="88"/>
        <v>NÃO MEDIDO</v>
      </c>
      <c r="BB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</row>
    <row r="130" spans="1:76" customFormat="1" ht="60" customHeight="1">
      <c r="A130" s="1" t="s">
        <v>30</v>
      </c>
      <c r="B130" s="1"/>
      <c r="C130" s="42" t="s">
        <v>156</v>
      </c>
      <c r="D130" s="48" t="s">
        <v>546</v>
      </c>
      <c r="E130" s="57" t="s">
        <v>72</v>
      </c>
      <c r="F130" s="35">
        <v>13</v>
      </c>
      <c r="G130" s="46">
        <v>0</v>
      </c>
      <c r="H130" s="47"/>
      <c r="I130" s="155">
        <v>0</v>
      </c>
      <c r="J130" s="35">
        <f t="shared" si="59"/>
        <v>13</v>
      </c>
      <c r="K130" s="44">
        <v>441.27</v>
      </c>
      <c r="L130" s="37">
        <f t="shared" si="60"/>
        <v>5736.51</v>
      </c>
      <c r="M130" s="37"/>
      <c r="N130" s="38">
        <f t="shared" si="61"/>
        <v>0</v>
      </c>
      <c r="O130" s="39"/>
      <c r="P130" s="39">
        <f t="shared" si="72"/>
        <v>0</v>
      </c>
      <c r="Q130" s="39">
        <f t="shared" si="73"/>
        <v>0</v>
      </c>
      <c r="R130" s="39">
        <v>13</v>
      </c>
      <c r="S130" s="39">
        <f t="shared" si="74"/>
        <v>5736.51</v>
      </c>
      <c r="T130" s="39">
        <f t="shared" si="75"/>
        <v>0</v>
      </c>
      <c r="U130" s="39"/>
      <c r="V130" s="39">
        <f t="shared" si="76"/>
        <v>0</v>
      </c>
      <c r="W130" s="39">
        <f t="shared" si="77"/>
        <v>0</v>
      </c>
      <c r="X130" s="39"/>
      <c r="Y130" s="39">
        <f t="shared" si="78"/>
        <v>0</v>
      </c>
      <c r="Z130" s="39">
        <f t="shared" si="79"/>
        <v>0</v>
      </c>
      <c r="AA130" s="39"/>
      <c r="AB130" s="39">
        <f t="shared" si="80"/>
        <v>0</v>
      </c>
      <c r="AC130" s="39">
        <f t="shared" si="81"/>
        <v>0</v>
      </c>
      <c r="AD130" s="39"/>
      <c r="AE130" s="39">
        <f t="shared" si="82"/>
        <v>0</v>
      </c>
      <c r="AF130" s="39">
        <f t="shared" si="83"/>
        <v>0</v>
      </c>
      <c r="AG130" s="39"/>
      <c r="AH130" s="39">
        <f t="shared" si="84"/>
        <v>0</v>
      </c>
      <c r="AI130" s="39">
        <f t="shared" si="85"/>
        <v>0</v>
      </c>
      <c r="AJ130" s="39"/>
      <c r="AK130" s="39">
        <f t="shared" si="86"/>
        <v>0</v>
      </c>
      <c r="AL130" s="39">
        <f t="shared" si="87"/>
        <v>0</v>
      </c>
      <c r="AM130" s="39"/>
      <c r="AN130" s="39">
        <f t="shared" si="62"/>
        <v>0</v>
      </c>
      <c r="AO130" s="39">
        <f t="shared" si="71"/>
        <v>0</v>
      </c>
      <c r="AP130" s="39"/>
      <c r="AQ130" s="39">
        <f t="shared" si="63"/>
        <v>0</v>
      </c>
      <c r="AR130" s="39">
        <f t="shared" si="64"/>
        <v>0</v>
      </c>
      <c r="AS130" s="136">
        <f t="shared" si="65"/>
        <v>13</v>
      </c>
      <c r="AT130" s="136">
        <f t="shared" ca="1" si="66"/>
        <v>5736.51</v>
      </c>
      <c r="AU130" s="137">
        <f t="shared" ca="1" si="67"/>
        <v>0</v>
      </c>
      <c r="AV130" s="137">
        <f t="shared" si="68"/>
        <v>0</v>
      </c>
      <c r="AW130" s="136">
        <f t="shared" ca="1" si="69"/>
        <v>0</v>
      </c>
      <c r="AX130" s="138">
        <f t="shared" ca="1" si="70"/>
        <v>0</v>
      </c>
      <c r="AY130" s="101"/>
      <c r="AZ130" s="40">
        <f t="shared" si="58"/>
        <v>0</v>
      </c>
      <c r="BA130" s="111" t="str">
        <f t="shared" si="88"/>
        <v>NÃO MEDIDO</v>
      </c>
      <c r="BB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</row>
    <row r="131" spans="1:76" customFormat="1" ht="60" customHeight="1">
      <c r="A131" s="1" t="s">
        <v>30</v>
      </c>
      <c r="B131" s="1"/>
      <c r="C131" s="42" t="s">
        <v>303</v>
      </c>
      <c r="D131" s="48" t="s">
        <v>547</v>
      </c>
      <c r="E131" s="57" t="s">
        <v>75</v>
      </c>
      <c r="F131" s="35">
        <v>50</v>
      </c>
      <c r="G131" s="46">
        <v>29.54</v>
      </c>
      <c r="H131" s="59"/>
      <c r="I131" s="155">
        <v>0</v>
      </c>
      <c r="J131" s="35">
        <f t="shared" si="59"/>
        <v>79.540000000000006</v>
      </c>
      <c r="K131" s="44">
        <v>15.36</v>
      </c>
      <c r="L131" s="37">
        <f t="shared" si="60"/>
        <v>1221.73</v>
      </c>
      <c r="M131" s="37"/>
      <c r="N131" s="38">
        <f t="shared" si="61"/>
        <v>0</v>
      </c>
      <c r="O131" s="39">
        <v>50</v>
      </c>
      <c r="P131" s="39">
        <f t="shared" si="72"/>
        <v>768</v>
      </c>
      <c r="Q131" s="39">
        <f t="shared" si="73"/>
        <v>0</v>
      </c>
      <c r="R131" s="39"/>
      <c r="S131" s="39">
        <f t="shared" si="74"/>
        <v>0</v>
      </c>
      <c r="T131" s="39">
        <f t="shared" si="75"/>
        <v>0</v>
      </c>
      <c r="U131" s="39"/>
      <c r="V131" s="39">
        <f t="shared" si="76"/>
        <v>0</v>
      </c>
      <c r="W131" s="39">
        <f t="shared" si="77"/>
        <v>0</v>
      </c>
      <c r="X131" s="39"/>
      <c r="Y131" s="39">
        <f t="shared" si="78"/>
        <v>0</v>
      </c>
      <c r="Z131" s="39">
        <f t="shared" si="79"/>
        <v>0</v>
      </c>
      <c r="AA131" s="39">
        <v>29.54</v>
      </c>
      <c r="AB131" s="39">
        <f t="shared" si="80"/>
        <v>453.73</v>
      </c>
      <c r="AC131" s="39">
        <f t="shared" si="81"/>
        <v>0</v>
      </c>
      <c r="AD131" s="39"/>
      <c r="AE131" s="39">
        <f t="shared" si="82"/>
        <v>0</v>
      </c>
      <c r="AF131" s="39">
        <f t="shared" si="83"/>
        <v>0</v>
      </c>
      <c r="AG131" s="39"/>
      <c r="AH131" s="39">
        <f t="shared" si="84"/>
        <v>0</v>
      </c>
      <c r="AI131" s="39">
        <f t="shared" si="85"/>
        <v>0</v>
      </c>
      <c r="AJ131" s="39"/>
      <c r="AK131" s="39">
        <f t="shared" si="86"/>
        <v>0</v>
      </c>
      <c r="AL131" s="39">
        <f t="shared" si="87"/>
        <v>0</v>
      </c>
      <c r="AM131" s="39"/>
      <c r="AN131" s="39">
        <f t="shared" si="62"/>
        <v>0</v>
      </c>
      <c r="AO131" s="39">
        <f t="shared" si="71"/>
        <v>0</v>
      </c>
      <c r="AP131" s="39"/>
      <c r="AQ131" s="39">
        <f t="shared" si="63"/>
        <v>0</v>
      </c>
      <c r="AR131" s="39">
        <f t="shared" si="64"/>
        <v>0</v>
      </c>
      <c r="AS131" s="136">
        <f t="shared" si="65"/>
        <v>79.540000000000006</v>
      </c>
      <c r="AT131" s="136">
        <f t="shared" ca="1" si="66"/>
        <v>1221.73</v>
      </c>
      <c r="AU131" s="137">
        <f t="shared" ca="1" si="67"/>
        <v>0</v>
      </c>
      <c r="AV131" s="137">
        <f t="shared" si="68"/>
        <v>0</v>
      </c>
      <c r="AW131" s="136">
        <f t="shared" ca="1" si="69"/>
        <v>0</v>
      </c>
      <c r="AX131" s="138">
        <f t="shared" ca="1" si="70"/>
        <v>0</v>
      </c>
      <c r="AY131" s="101"/>
      <c r="AZ131" s="40">
        <f t="shared" si="58"/>
        <v>0</v>
      </c>
      <c r="BA131" s="111" t="str">
        <f t="shared" si="88"/>
        <v>NÃO MEDIDO</v>
      </c>
      <c r="BB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</row>
    <row r="132" spans="1:76" customFormat="1" ht="30" customHeight="1">
      <c r="A132" s="1" t="s">
        <v>30</v>
      </c>
      <c r="B132" s="1"/>
      <c r="C132" s="42" t="s">
        <v>157</v>
      </c>
      <c r="D132" s="43" t="s">
        <v>548</v>
      </c>
      <c r="E132" s="57" t="s">
        <v>72</v>
      </c>
      <c r="F132" s="35">
        <v>30</v>
      </c>
      <c r="G132" s="46">
        <v>0</v>
      </c>
      <c r="H132" s="47"/>
      <c r="I132" s="155">
        <v>0</v>
      </c>
      <c r="J132" s="35">
        <f t="shared" si="59"/>
        <v>30</v>
      </c>
      <c r="K132" s="44">
        <v>1.05</v>
      </c>
      <c r="L132" s="37">
        <f t="shared" si="60"/>
        <v>31.5</v>
      </c>
      <c r="M132" s="37"/>
      <c r="N132" s="38">
        <f t="shared" si="61"/>
        <v>0</v>
      </c>
      <c r="O132" s="39"/>
      <c r="P132" s="39">
        <f t="shared" si="72"/>
        <v>0</v>
      </c>
      <c r="Q132" s="39">
        <f t="shared" si="73"/>
        <v>0</v>
      </c>
      <c r="R132" s="39">
        <v>30</v>
      </c>
      <c r="S132" s="39">
        <f t="shared" si="74"/>
        <v>31.5</v>
      </c>
      <c r="T132" s="39">
        <f t="shared" si="75"/>
        <v>0</v>
      </c>
      <c r="U132" s="39"/>
      <c r="V132" s="39">
        <f t="shared" si="76"/>
        <v>0</v>
      </c>
      <c r="W132" s="39">
        <f t="shared" si="77"/>
        <v>0</v>
      </c>
      <c r="X132" s="39"/>
      <c r="Y132" s="39">
        <f t="shared" si="78"/>
        <v>0</v>
      </c>
      <c r="Z132" s="39">
        <f t="shared" si="79"/>
        <v>0</v>
      </c>
      <c r="AA132" s="39"/>
      <c r="AB132" s="39">
        <f t="shared" si="80"/>
        <v>0</v>
      </c>
      <c r="AC132" s="39">
        <f t="shared" si="81"/>
        <v>0</v>
      </c>
      <c r="AD132" s="39"/>
      <c r="AE132" s="39">
        <f t="shared" si="82"/>
        <v>0</v>
      </c>
      <c r="AF132" s="39">
        <f t="shared" si="83"/>
        <v>0</v>
      </c>
      <c r="AG132" s="39"/>
      <c r="AH132" s="39">
        <f t="shared" si="84"/>
        <v>0</v>
      </c>
      <c r="AI132" s="39">
        <f t="shared" si="85"/>
        <v>0</v>
      </c>
      <c r="AJ132" s="39"/>
      <c r="AK132" s="39">
        <f t="shared" si="86"/>
        <v>0</v>
      </c>
      <c r="AL132" s="39">
        <f t="shared" si="87"/>
        <v>0</v>
      </c>
      <c r="AM132" s="39"/>
      <c r="AN132" s="39">
        <f t="shared" si="62"/>
        <v>0</v>
      </c>
      <c r="AO132" s="39">
        <f t="shared" si="71"/>
        <v>0</v>
      </c>
      <c r="AP132" s="39"/>
      <c r="AQ132" s="39">
        <f t="shared" si="63"/>
        <v>0</v>
      </c>
      <c r="AR132" s="39">
        <f t="shared" si="64"/>
        <v>0</v>
      </c>
      <c r="AS132" s="136">
        <f t="shared" si="65"/>
        <v>30</v>
      </c>
      <c r="AT132" s="136">
        <f t="shared" ca="1" si="66"/>
        <v>31.5</v>
      </c>
      <c r="AU132" s="137">
        <f t="shared" ca="1" si="67"/>
        <v>0</v>
      </c>
      <c r="AV132" s="137">
        <f t="shared" si="68"/>
        <v>0</v>
      </c>
      <c r="AW132" s="136">
        <f t="shared" ca="1" si="69"/>
        <v>0</v>
      </c>
      <c r="AX132" s="138">
        <f t="shared" ca="1" si="70"/>
        <v>0</v>
      </c>
      <c r="AY132" s="101"/>
      <c r="AZ132" s="40">
        <f t="shared" si="58"/>
        <v>0</v>
      </c>
      <c r="BA132" s="111" t="str">
        <f t="shared" si="88"/>
        <v>NÃO MEDIDO</v>
      </c>
      <c r="BB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</row>
    <row r="133" spans="1:76" customFormat="1" ht="30" customHeight="1">
      <c r="A133" s="1" t="s">
        <v>30</v>
      </c>
      <c r="B133" s="1"/>
      <c r="C133" s="42" t="s">
        <v>158</v>
      </c>
      <c r="D133" s="48" t="s">
        <v>549</v>
      </c>
      <c r="E133" s="57" t="s">
        <v>72</v>
      </c>
      <c r="F133" s="35">
        <v>40</v>
      </c>
      <c r="G133" s="46">
        <v>0</v>
      </c>
      <c r="H133" s="61"/>
      <c r="I133" s="155">
        <v>-34</v>
      </c>
      <c r="J133" s="35">
        <f t="shared" si="59"/>
        <v>6</v>
      </c>
      <c r="K133" s="44">
        <v>1.08</v>
      </c>
      <c r="L133" s="37">
        <f t="shared" si="60"/>
        <v>6.48</v>
      </c>
      <c r="M133" s="37"/>
      <c r="N133" s="38">
        <f t="shared" si="61"/>
        <v>0</v>
      </c>
      <c r="O133" s="39"/>
      <c r="P133" s="39">
        <f t="shared" si="72"/>
        <v>0</v>
      </c>
      <c r="Q133" s="39">
        <f t="shared" si="73"/>
        <v>0</v>
      </c>
      <c r="R133" s="39">
        <v>6</v>
      </c>
      <c r="S133" s="39">
        <f t="shared" si="74"/>
        <v>6.48</v>
      </c>
      <c r="T133" s="39">
        <f t="shared" si="75"/>
        <v>0</v>
      </c>
      <c r="U133" s="39"/>
      <c r="V133" s="39">
        <f t="shared" si="76"/>
        <v>0</v>
      </c>
      <c r="W133" s="39">
        <f t="shared" si="77"/>
        <v>0</v>
      </c>
      <c r="X133" s="39"/>
      <c r="Y133" s="39">
        <f t="shared" si="78"/>
        <v>0</v>
      </c>
      <c r="Z133" s="39">
        <f t="shared" si="79"/>
        <v>0</v>
      </c>
      <c r="AA133" s="39"/>
      <c r="AB133" s="39">
        <f t="shared" si="80"/>
        <v>0</v>
      </c>
      <c r="AC133" s="39">
        <f t="shared" si="81"/>
        <v>0</v>
      </c>
      <c r="AD133" s="39"/>
      <c r="AE133" s="39">
        <f t="shared" si="82"/>
        <v>0</v>
      </c>
      <c r="AF133" s="39">
        <f t="shared" si="83"/>
        <v>0</v>
      </c>
      <c r="AG133" s="39"/>
      <c r="AH133" s="39">
        <f t="shared" si="84"/>
        <v>0</v>
      </c>
      <c r="AI133" s="39">
        <f t="shared" si="85"/>
        <v>0</v>
      </c>
      <c r="AJ133" s="39"/>
      <c r="AK133" s="39">
        <f t="shared" si="86"/>
        <v>0</v>
      </c>
      <c r="AL133" s="39">
        <f t="shared" si="87"/>
        <v>0</v>
      </c>
      <c r="AM133" s="39"/>
      <c r="AN133" s="39">
        <f t="shared" si="62"/>
        <v>0</v>
      </c>
      <c r="AO133" s="39">
        <f t="shared" si="71"/>
        <v>0</v>
      </c>
      <c r="AP133" s="39"/>
      <c r="AQ133" s="39">
        <f t="shared" si="63"/>
        <v>0</v>
      </c>
      <c r="AR133" s="39">
        <f t="shared" si="64"/>
        <v>0</v>
      </c>
      <c r="AS133" s="136">
        <f t="shared" si="65"/>
        <v>6</v>
      </c>
      <c r="AT133" s="136">
        <f t="shared" ca="1" si="66"/>
        <v>6.48</v>
      </c>
      <c r="AU133" s="137">
        <f t="shared" ca="1" si="67"/>
        <v>0</v>
      </c>
      <c r="AV133" s="137">
        <f t="shared" si="68"/>
        <v>0</v>
      </c>
      <c r="AW133" s="136">
        <f t="shared" ca="1" si="69"/>
        <v>0</v>
      </c>
      <c r="AX133" s="138">
        <f t="shared" ca="1" si="70"/>
        <v>0</v>
      </c>
      <c r="AY133" s="101"/>
      <c r="AZ133" s="40">
        <f t="shared" si="58"/>
        <v>0</v>
      </c>
      <c r="BA133" s="111" t="str">
        <f t="shared" si="88"/>
        <v>NÃO MEDIDO</v>
      </c>
      <c r="BB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</row>
    <row r="134" spans="1:76" customFormat="1" ht="90" customHeight="1">
      <c r="A134" s="1" t="s">
        <v>30</v>
      </c>
      <c r="B134" s="1"/>
      <c r="C134" s="42" t="s">
        <v>304</v>
      </c>
      <c r="D134" s="48" t="s">
        <v>550</v>
      </c>
      <c r="E134" s="57" t="s">
        <v>72</v>
      </c>
      <c r="F134" s="35">
        <v>1</v>
      </c>
      <c r="G134" s="46">
        <v>0</v>
      </c>
      <c r="H134" s="47"/>
      <c r="I134" s="155">
        <v>0</v>
      </c>
      <c r="J134" s="35">
        <f t="shared" si="59"/>
        <v>1</v>
      </c>
      <c r="K134" s="44">
        <v>307.83</v>
      </c>
      <c r="L134" s="37">
        <f t="shared" si="60"/>
        <v>307.83</v>
      </c>
      <c r="M134" s="37"/>
      <c r="N134" s="38">
        <f t="shared" si="61"/>
        <v>0</v>
      </c>
      <c r="O134" s="39">
        <v>1</v>
      </c>
      <c r="P134" s="39">
        <f t="shared" si="72"/>
        <v>307.83</v>
      </c>
      <c r="Q134" s="39">
        <f t="shared" si="73"/>
        <v>0</v>
      </c>
      <c r="R134" s="39"/>
      <c r="S134" s="39">
        <f t="shared" si="74"/>
        <v>0</v>
      </c>
      <c r="T134" s="39">
        <f t="shared" si="75"/>
        <v>0</v>
      </c>
      <c r="U134" s="39"/>
      <c r="V134" s="39">
        <f t="shared" si="76"/>
        <v>0</v>
      </c>
      <c r="W134" s="39">
        <f t="shared" si="77"/>
        <v>0</v>
      </c>
      <c r="X134" s="39"/>
      <c r="Y134" s="39">
        <f t="shared" si="78"/>
        <v>0</v>
      </c>
      <c r="Z134" s="39">
        <f t="shared" si="79"/>
        <v>0</v>
      </c>
      <c r="AA134" s="39"/>
      <c r="AB134" s="39">
        <f t="shared" si="80"/>
        <v>0</v>
      </c>
      <c r="AC134" s="39">
        <f t="shared" si="81"/>
        <v>0</v>
      </c>
      <c r="AD134" s="39"/>
      <c r="AE134" s="39">
        <f t="shared" si="82"/>
        <v>0</v>
      </c>
      <c r="AF134" s="39">
        <f t="shared" si="83"/>
        <v>0</v>
      </c>
      <c r="AG134" s="39"/>
      <c r="AH134" s="39">
        <f t="shared" si="84"/>
        <v>0</v>
      </c>
      <c r="AI134" s="39">
        <f t="shared" si="85"/>
        <v>0</v>
      </c>
      <c r="AJ134" s="39"/>
      <c r="AK134" s="39">
        <f t="shared" si="86"/>
        <v>0</v>
      </c>
      <c r="AL134" s="39">
        <f t="shared" si="87"/>
        <v>0</v>
      </c>
      <c r="AM134" s="39"/>
      <c r="AN134" s="39">
        <f t="shared" si="62"/>
        <v>0</v>
      </c>
      <c r="AO134" s="39">
        <f t="shared" si="71"/>
        <v>0</v>
      </c>
      <c r="AP134" s="39"/>
      <c r="AQ134" s="39">
        <f t="shared" si="63"/>
        <v>0</v>
      </c>
      <c r="AR134" s="39">
        <f t="shared" si="64"/>
        <v>0</v>
      </c>
      <c r="AS134" s="136">
        <f t="shared" si="65"/>
        <v>1</v>
      </c>
      <c r="AT134" s="136">
        <f t="shared" ca="1" si="66"/>
        <v>307.83</v>
      </c>
      <c r="AU134" s="137">
        <f t="shared" ca="1" si="67"/>
        <v>0</v>
      </c>
      <c r="AV134" s="137">
        <f t="shared" si="68"/>
        <v>0</v>
      </c>
      <c r="AW134" s="136">
        <f t="shared" ca="1" si="69"/>
        <v>0</v>
      </c>
      <c r="AX134" s="138">
        <f t="shared" ca="1" si="70"/>
        <v>0</v>
      </c>
      <c r="AY134" s="101"/>
      <c r="AZ134" s="40">
        <f t="shared" si="58"/>
        <v>0</v>
      </c>
      <c r="BA134" s="111" t="str">
        <f t="shared" si="88"/>
        <v>NÃO MEDIDO</v>
      </c>
      <c r="BB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</row>
    <row r="135" spans="1:76" customFormat="1" ht="90" customHeight="1">
      <c r="A135" s="1" t="s">
        <v>30</v>
      </c>
      <c r="B135" s="1"/>
      <c r="C135" s="42" t="s">
        <v>305</v>
      </c>
      <c r="D135" s="48" t="s">
        <v>551</v>
      </c>
      <c r="E135" s="57" t="s">
        <v>72</v>
      </c>
      <c r="F135" s="35">
        <v>1</v>
      </c>
      <c r="G135" s="46">
        <v>0</v>
      </c>
      <c r="H135" s="47"/>
      <c r="I135" s="155">
        <v>0</v>
      </c>
      <c r="J135" s="35">
        <f t="shared" si="59"/>
        <v>1</v>
      </c>
      <c r="K135" s="44">
        <v>224.81</v>
      </c>
      <c r="L135" s="37">
        <f t="shared" si="60"/>
        <v>224.81</v>
      </c>
      <c r="M135" s="37"/>
      <c r="N135" s="38">
        <f t="shared" si="61"/>
        <v>0</v>
      </c>
      <c r="O135" s="39"/>
      <c r="P135" s="39">
        <f t="shared" si="72"/>
        <v>0</v>
      </c>
      <c r="Q135" s="39">
        <f t="shared" si="73"/>
        <v>0</v>
      </c>
      <c r="R135" s="39">
        <v>1</v>
      </c>
      <c r="S135" s="39">
        <f t="shared" si="74"/>
        <v>224.81</v>
      </c>
      <c r="T135" s="39">
        <f t="shared" si="75"/>
        <v>0</v>
      </c>
      <c r="U135" s="39"/>
      <c r="V135" s="39">
        <f t="shared" si="76"/>
        <v>0</v>
      </c>
      <c r="W135" s="39">
        <f t="shared" si="77"/>
        <v>0</v>
      </c>
      <c r="X135" s="39"/>
      <c r="Y135" s="39">
        <f t="shared" si="78"/>
        <v>0</v>
      </c>
      <c r="Z135" s="39">
        <f t="shared" si="79"/>
        <v>0</v>
      </c>
      <c r="AA135" s="39"/>
      <c r="AB135" s="39">
        <f t="shared" si="80"/>
        <v>0</v>
      </c>
      <c r="AC135" s="39">
        <f t="shared" si="81"/>
        <v>0</v>
      </c>
      <c r="AD135" s="39"/>
      <c r="AE135" s="39">
        <f t="shared" si="82"/>
        <v>0</v>
      </c>
      <c r="AF135" s="39">
        <f t="shared" si="83"/>
        <v>0</v>
      </c>
      <c r="AG135" s="39"/>
      <c r="AH135" s="39">
        <f t="shared" si="84"/>
        <v>0</v>
      </c>
      <c r="AI135" s="39">
        <f t="shared" si="85"/>
        <v>0</v>
      </c>
      <c r="AJ135" s="39"/>
      <c r="AK135" s="39">
        <f t="shared" si="86"/>
        <v>0</v>
      </c>
      <c r="AL135" s="39">
        <f t="shared" si="87"/>
        <v>0</v>
      </c>
      <c r="AM135" s="39"/>
      <c r="AN135" s="39">
        <f t="shared" si="62"/>
        <v>0</v>
      </c>
      <c r="AO135" s="39">
        <f t="shared" si="71"/>
        <v>0</v>
      </c>
      <c r="AP135" s="39"/>
      <c r="AQ135" s="39">
        <f t="shared" si="63"/>
        <v>0</v>
      </c>
      <c r="AR135" s="39">
        <f t="shared" si="64"/>
        <v>0</v>
      </c>
      <c r="AS135" s="136">
        <f t="shared" si="65"/>
        <v>1</v>
      </c>
      <c r="AT135" s="136">
        <f t="shared" ca="1" si="66"/>
        <v>224.81</v>
      </c>
      <c r="AU135" s="137">
        <f t="shared" ca="1" si="67"/>
        <v>0</v>
      </c>
      <c r="AV135" s="137">
        <f t="shared" si="68"/>
        <v>0</v>
      </c>
      <c r="AW135" s="136">
        <f t="shared" ca="1" si="69"/>
        <v>0</v>
      </c>
      <c r="AX135" s="138">
        <f t="shared" ca="1" si="70"/>
        <v>0</v>
      </c>
      <c r="AY135" s="101"/>
      <c r="AZ135" s="40">
        <f t="shared" si="58"/>
        <v>0</v>
      </c>
      <c r="BA135" s="111" t="str">
        <f t="shared" si="88"/>
        <v>NÃO MEDIDO</v>
      </c>
      <c r="BB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</row>
    <row r="136" spans="1:76" customFormat="1" ht="30" customHeight="1">
      <c r="A136" s="1" t="s">
        <v>30</v>
      </c>
      <c r="B136" s="1"/>
      <c r="C136" s="42" t="s">
        <v>237</v>
      </c>
      <c r="D136" s="48" t="s">
        <v>238</v>
      </c>
      <c r="E136" s="57" t="s">
        <v>72</v>
      </c>
      <c r="F136" s="35">
        <v>5</v>
      </c>
      <c r="G136" s="46">
        <v>0</v>
      </c>
      <c r="H136" s="47"/>
      <c r="I136" s="155">
        <v>0</v>
      </c>
      <c r="J136" s="35">
        <f t="shared" si="59"/>
        <v>5</v>
      </c>
      <c r="K136" s="44">
        <v>136.07</v>
      </c>
      <c r="L136" s="37">
        <f t="shared" si="60"/>
        <v>680.35</v>
      </c>
      <c r="M136" s="37"/>
      <c r="N136" s="38">
        <f t="shared" si="61"/>
        <v>0</v>
      </c>
      <c r="O136" s="39">
        <v>5</v>
      </c>
      <c r="P136" s="39">
        <f t="shared" si="72"/>
        <v>680.35</v>
      </c>
      <c r="Q136" s="39">
        <f t="shared" si="73"/>
        <v>0</v>
      </c>
      <c r="R136" s="39"/>
      <c r="S136" s="39">
        <f t="shared" si="74"/>
        <v>0</v>
      </c>
      <c r="T136" s="39">
        <f t="shared" si="75"/>
        <v>0</v>
      </c>
      <c r="U136" s="39"/>
      <c r="V136" s="39">
        <f t="shared" si="76"/>
        <v>0</v>
      </c>
      <c r="W136" s="39">
        <f t="shared" si="77"/>
        <v>0</v>
      </c>
      <c r="X136" s="39"/>
      <c r="Y136" s="39">
        <f t="shared" si="78"/>
        <v>0</v>
      </c>
      <c r="Z136" s="39">
        <f t="shared" si="79"/>
        <v>0</v>
      </c>
      <c r="AA136" s="39"/>
      <c r="AB136" s="39">
        <f t="shared" si="80"/>
        <v>0</v>
      </c>
      <c r="AC136" s="39">
        <f t="shared" si="81"/>
        <v>0</v>
      </c>
      <c r="AD136" s="39"/>
      <c r="AE136" s="39">
        <f t="shared" si="82"/>
        <v>0</v>
      </c>
      <c r="AF136" s="39">
        <f t="shared" si="83"/>
        <v>0</v>
      </c>
      <c r="AG136" s="39"/>
      <c r="AH136" s="39">
        <f t="shared" si="84"/>
        <v>0</v>
      </c>
      <c r="AI136" s="39">
        <f t="shared" si="85"/>
        <v>0</v>
      </c>
      <c r="AJ136" s="39"/>
      <c r="AK136" s="39">
        <f t="shared" si="86"/>
        <v>0</v>
      </c>
      <c r="AL136" s="39">
        <f t="shared" si="87"/>
        <v>0</v>
      </c>
      <c r="AM136" s="39"/>
      <c r="AN136" s="39">
        <f t="shared" si="62"/>
        <v>0</v>
      </c>
      <c r="AO136" s="39">
        <f t="shared" si="71"/>
        <v>0</v>
      </c>
      <c r="AP136" s="39"/>
      <c r="AQ136" s="39">
        <f t="shared" si="63"/>
        <v>0</v>
      </c>
      <c r="AR136" s="39">
        <f t="shared" si="64"/>
        <v>0</v>
      </c>
      <c r="AS136" s="136">
        <f t="shared" si="65"/>
        <v>5</v>
      </c>
      <c r="AT136" s="136">
        <f t="shared" ca="1" si="66"/>
        <v>680.35</v>
      </c>
      <c r="AU136" s="137">
        <f t="shared" ca="1" si="67"/>
        <v>0</v>
      </c>
      <c r="AV136" s="137">
        <f t="shared" si="68"/>
        <v>0</v>
      </c>
      <c r="AW136" s="136">
        <f t="shared" ca="1" si="69"/>
        <v>0</v>
      </c>
      <c r="AX136" s="138">
        <f t="shared" ca="1" si="70"/>
        <v>0</v>
      </c>
      <c r="AY136" s="101"/>
      <c r="AZ136" s="40">
        <f t="shared" si="58"/>
        <v>0</v>
      </c>
      <c r="BA136" s="111" t="str">
        <f t="shared" si="88"/>
        <v>NÃO MEDIDO</v>
      </c>
      <c r="BB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</row>
    <row r="137" spans="1:76" customFormat="1" ht="90" customHeight="1">
      <c r="A137" s="1" t="s">
        <v>30</v>
      </c>
      <c r="B137" s="1"/>
      <c r="C137" s="42" t="s">
        <v>159</v>
      </c>
      <c r="D137" s="48" t="s">
        <v>552</v>
      </c>
      <c r="E137" s="57" t="s">
        <v>72</v>
      </c>
      <c r="F137" s="35">
        <v>20</v>
      </c>
      <c r="G137" s="46">
        <v>0</v>
      </c>
      <c r="H137" s="47"/>
      <c r="I137" s="155">
        <v>0</v>
      </c>
      <c r="J137" s="35">
        <f t="shared" si="59"/>
        <v>20</v>
      </c>
      <c r="K137" s="44">
        <v>0.43</v>
      </c>
      <c r="L137" s="37">
        <f t="shared" si="60"/>
        <v>8.6</v>
      </c>
      <c r="M137" s="37"/>
      <c r="N137" s="38">
        <f t="shared" si="61"/>
        <v>0</v>
      </c>
      <c r="O137" s="39"/>
      <c r="P137" s="39">
        <f t="shared" si="72"/>
        <v>0</v>
      </c>
      <c r="Q137" s="39">
        <f t="shared" si="73"/>
        <v>0</v>
      </c>
      <c r="R137" s="39">
        <v>17</v>
      </c>
      <c r="S137" s="39">
        <f t="shared" si="74"/>
        <v>7.31</v>
      </c>
      <c r="T137" s="39">
        <f t="shared" si="75"/>
        <v>0</v>
      </c>
      <c r="U137" s="39"/>
      <c r="V137" s="39">
        <f t="shared" si="76"/>
        <v>0</v>
      </c>
      <c r="W137" s="39">
        <f t="shared" si="77"/>
        <v>0</v>
      </c>
      <c r="X137" s="39"/>
      <c r="Y137" s="39">
        <f t="shared" si="78"/>
        <v>0</v>
      </c>
      <c r="Z137" s="39">
        <f t="shared" si="79"/>
        <v>0</v>
      </c>
      <c r="AA137" s="39"/>
      <c r="AB137" s="39">
        <f t="shared" si="80"/>
        <v>0</v>
      </c>
      <c r="AC137" s="39">
        <f t="shared" si="81"/>
        <v>0</v>
      </c>
      <c r="AD137" s="39"/>
      <c r="AE137" s="39">
        <f t="shared" si="82"/>
        <v>0</v>
      </c>
      <c r="AF137" s="39">
        <f t="shared" si="83"/>
        <v>0</v>
      </c>
      <c r="AG137" s="39"/>
      <c r="AH137" s="39">
        <f t="shared" si="84"/>
        <v>0</v>
      </c>
      <c r="AI137" s="39">
        <f t="shared" si="85"/>
        <v>0</v>
      </c>
      <c r="AJ137" s="39">
        <v>3</v>
      </c>
      <c r="AK137" s="39">
        <f t="shared" si="86"/>
        <v>1.29</v>
      </c>
      <c r="AL137" s="39">
        <f t="shared" si="87"/>
        <v>0</v>
      </c>
      <c r="AM137" s="39"/>
      <c r="AN137" s="39">
        <f t="shared" si="62"/>
        <v>0</v>
      </c>
      <c r="AO137" s="39">
        <f t="shared" si="71"/>
        <v>0</v>
      </c>
      <c r="AP137" s="39"/>
      <c r="AQ137" s="39">
        <f t="shared" si="63"/>
        <v>0</v>
      </c>
      <c r="AR137" s="39">
        <f t="shared" si="64"/>
        <v>0</v>
      </c>
      <c r="AS137" s="136">
        <f t="shared" si="65"/>
        <v>20</v>
      </c>
      <c r="AT137" s="136">
        <f t="shared" ca="1" si="66"/>
        <v>8.6</v>
      </c>
      <c r="AU137" s="137">
        <f t="shared" ca="1" si="67"/>
        <v>0</v>
      </c>
      <c r="AV137" s="137">
        <f t="shared" si="68"/>
        <v>0</v>
      </c>
      <c r="AW137" s="136">
        <f t="shared" ca="1" si="69"/>
        <v>0</v>
      </c>
      <c r="AX137" s="138">
        <f t="shared" ca="1" si="70"/>
        <v>0</v>
      </c>
      <c r="AY137" s="101"/>
      <c r="AZ137" s="40">
        <f t="shared" si="58"/>
        <v>0</v>
      </c>
      <c r="BA137" s="111" t="str">
        <f t="shared" si="88"/>
        <v>NÃO MEDIDO</v>
      </c>
      <c r="BB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</row>
    <row r="138" spans="1:76" customFormat="1" ht="30" customHeight="1">
      <c r="A138" s="1" t="s">
        <v>30</v>
      </c>
      <c r="B138" s="1"/>
      <c r="C138" s="42" t="s">
        <v>160</v>
      </c>
      <c r="D138" s="48" t="s">
        <v>553</v>
      </c>
      <c r="E138" s="57" t="s">
        <v>72</v>
      </c>
      <c r="F138" s="35">
        <v>13</v>
      </c>
      <c r="G138" s="46">
        <v>0</v>
      </c>
      <c r="H138" s="47"/>
      <c r="I138" s="155">
        <v>0</v>
      </c>
      <c r="J138" s="35">
        <f t="shared" si="59"/>
        <v>13</v>
      </c>
      <c r="K138" s="44">
        <v>24.24</v>
      </c>
      <c r="L138" s="37">
        <f t="shared" si="60"/>
        <v>315.12</v>
      </c>
      <c r="M138" s="37"/>
      <c r="N138" s="38">
        <f t="shared" si="61"/>
        <v>0</v>
      </c>
      <c r="O138" s="39"/>
      <c r="P138" s="39">
        <f t="shared" si="72"/>
        <v>0</v>
      </c>
      <c r="Q138" s="39">
        <f t="shared" si="73"/>
        <v>0</v>
      </c>
      <c r="R138" s="39">
        <v>13</v>
      </c>
      <c r="S138" s="39">
        <f t="shared" si="74"/>
        <v>315.12</v>
      </c>
      <c r="T138" s="39">
        <f t="shared" si="75"/>
        <v>0</v>
      </c>
      <c r="U138" s="39"/>
      <c r="V138" s="39">
        <f t="shared" si="76"/>
        <v>0</v>
      </c>
      <c r="W138" s="39">
        <f t="shared" si="77"/>
        <v>0</v>
      </c>
      <c r="X138" s="39"/>
      <c r="Y138" s="39">
        <f t="shared" si="78"/>
        <v>0</v>
      </c>
      <c r="Z138" s="39">
        <f t="shared" si="79"/>
        <v>0</v>
      </c>
      <c r="AA138" s="39"/>
      <c r="AB138" s="39">
        <f t="shared" si="80"/>
        <v>0</v>
      </c>
      <c r="AC138" s="39">
        <f t="shared" si="81"/>
        <v>0</v>
      </c>
      <c r="AD138" s="39"/>
      <c r="AE138" s="39">
        <f t="shared" si="82"/>
        <v>0</v>
      </c>
      <c r="AF138" s="39">
        <f t="shared" si="83"/>
        <v>0</v>
      </c>
      <c r="AG138" s="39"/>
      <c r="AH138" s="39">
        <f t="shared" si="84"/>
        <v>0</v>
      </c>
      <c r="AI138" s="39">
        <f t="shared" si="85"/>
        <v>0</v>
      </c>
      <c r="AJ138" s="39"/>
      <c r="AK138" s="39">
        <f t="shared" si="86"/>
        <v>0</v>
      </c>
      <c r="AL138" s="39">
        <f t="shared" si="87"/>
        <v>0</v>
      </c>
      <c r="AM138" s="39"/>
      <c r="AN138" s="39">
        <f t="shared" si="62"/>
        <v>0</v>
      </c>
      <c r="AO138" s="39">
        <f t="shared" si="71"/>
        <v>0</v>
      </c>
      <c r="AP138" s="39"/>
      <c r="AQ138" s="39">
        <f t="shared" si="63"/>
        <v>0</v>
      </c>
      <c r="AR138" s="39">
        <f t="shared" si="64"/>
        <v>0</v>
      </c>
      <c r="AS138" s="136">
        <f t="shared" si="65"/>
        <v>13</v>
      </c>
      <c r="AT138" s="136">
        <f t="shared" ca="1" si="66"/>
        <v>315.12</v>
      </c>
      <c r="AU138" s="137">
        <f t="shared" ca="1" si="67"/>
        <v>0</v>
      </c>
      <c r="AV138" s="137">
        <f t="shared" si="68"/>
        <v>0</v>
      </c>
      <c r="AW138" s="136">
        <f t="shared" ca="1" si="69"/>
        <v>0</v>
      </c>
      <c r="AX138" s="138">
        <f t="shared" ca="1" si="70"/>
        <v>0</v>
      </c>
      <c r="AY138" s="101"/>
      <c r="AZ138" s="40">
        <f t="shared" si="58"/>
        <v>0</v>
      </c>
      <c r="BA138" s="111" t="str">
        <f t="shared" si="88"/>
        <v>NÃO MEDIDO</v>
      </c>
      <c r="BB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</row>
    <row r="139" spans="1:76" customFormat="1" ht="30" customHeight="1">
      <c r="A139" s="1" t="s">
        <v>30</v>
      </c>
      <c r="B139" s="1"/>
      <c r="C139" s="42" t="s">
        <v>161</v>
      </c>
      <c r="D139" s="43" t="s">
        <v>554</v>
      </c>
      <c r="E139" s="57" t="s">
        <v>72</v>
      </c>
      <c r="F139" s="35">
        <v>13</v>
      </c>
      <c r="G139" s="46">
        <v>0</v>
      </c>
      <c r="H139" s="47"/>
      <c r="I139" s="155">
        <v>0</v>
      </c>
      <c r="J139" s="35">
        <f t="shared" si="59"/>
        <v>13</v>
      </c>
      <c r="K139" s="44">
        <v>15.66</v>
      </c>
      <c r="L139" s="37">
        <f t="shared" si="60"/>
        <v>203.58</v>
      </c>
      <c r="M139" s="37"/>
      <c r="N139" s="38">
        <f t="shared" si="61"/>
        <v>0</v>
      </c>
      <c r="O139" s="39"/>
      <c r="P139" s="39">
        <f t="shared" si="72"/>
        <v>0</v>
      </c>
      <c r="Q139" s="39">
        <f t="shared" si="73"/>
        <v>0</v>
      </c>
      <c r="R139" s="39">
        <v>13</v>
      </c>
      <c r="S139" s="39">
        <f t="shared" si="74"/>
        <v>203.58</v>
      </c>
      <c r="T139" s="39">
        <f t="shared" si="75"/>
        <v>0</v>
      </c>
      <c r="U139" s="39"/>
      <c r="V139" s="39">
        <f t="shared" si="76"/>
        <v>0</v>
      </c>
      <c r="W139" s="39">
        <f t="shared" si="77"/>
        <v>0</v>
      </c>
      <c r="X139" s="39"/>
      <c r="Y139" s="39">
        <f t="shared" si="78"/>
        <v>0</v>
      </c>
      <c r="Z139" s="39">
        <f t="shared" si="79"/>
        <v>0</v>
      </c>
      <c r="AA139" s="39"/>
      <c r="AB139" s="39">
        <f t="shared" si="80"/>
        <v>0</v>
      </c>
      <c r="AC139" s="39">
        <f t="shared" si="81"/>
        <v>0</v>
      </c>
      <c r="AD139" s="39"/>
      <c r="AE139" s="39">
        <f t="shared" si="82"/>
        <v>0</v>
      </c>
      <c r="AF139" s="39">
        <f t="shared" si="83"/>
        <v>0</v>
      </c>
      <c r="AG139" s="39"/>
      <c r="AH139" s="39">
        <f t="shared" si="84"/>
        <v>0</v>
      </c>
      <c r="AI139" s="39">
        <f t="shared" si="85"/>
        <v>0</v>
      </c>
      <c r="AJ139" s="39"/>
      <c r="AK139" s="39">
        <f t="shared" si="86"/>
        <v>0</v>
      </c>
      <c r="AL139" s="39">
        <f t="shared" si="87"/>
        <v>0</v>
      </c>
      <c r="AM139" s="39"/>
      <c r="AN139" s="39">
        <f t="shared" si="62"/>
        <v>0</v>
      </c>
      <c r="AO139" s="39">
        <f t="shared" si="71"/>
        <v>0</v>
      </c>
      <c r="AP139" s="39"/>
      <c r="AQ139" s="39">
        <f t="shared" si="63"/>
        <v>0</v>
      </c>
      <c r="AR139" s="39">
        <f t="shared" si="64"/>
        <v>0</v>
      </c>
      <c r="AS139" s="136">
        <f t="shared" si="65"/>
        <v>13</v>
      </c>
      <c r="AT139" s="136">
        <f t="shared" ca="1" si="66"/>
        <v>203.58</v>
      </c>
      <c r="AU139" s="137">
        <f t="shared" ca="1" si="67"/>
        <v>0</v>
      </c>
      <c r="AV139" s="137">
        <f t="shared" si="68"/>
        <v>0</v>
      </c>
      <c r="AW139" s="136">
        <f t="shared" ca="1" si="69"/>
        <v>0</v>
      </c>
      <c r="AX139" s="138">
        <f t="shared" ca="1" si="70"/>
        <v>0</v>
      </c>
      <c r="AY139" s="101"/>
      <c r="AZ139" s="40">
        <f t="shared" si="58"/>
        <v>0</v>
      </c>
      <c r="BA139" s="111" t="str">
        <f t="shared" si="88"/>
        <v>NÃO MEDIDO</v>
      </c>
      <c r="BB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</row>
    <row r="140" spans="1:76" customFormat="1" ht="30" customHeight="1">
      <c r="A140" s="1" t="s">
        <v>30</v>
      </c>
      <c r="B140" s="1"/>
      <c r="C140" s="42" t="s">
        <v>162</v>
      </c>
      <c r="D140" s="48" t="s">
        <v>555</v>
      </c>
      <c r="E140" s="57" t="s">
        <v>72</v>
      </c>
      <c r="F140" s="35">
        <v>30</v>
      </c>
      <c r="G140" s="46">
        <v>0</v>
      </c>
      <c r="H140" s="47"/>
      <c r="I140" s="155">
        <v>0</v>
      </c>
      <c r="J140" s="35">
        <f t="shared" si="59"/>
        <v>30</v>
      </c>
      <c r="K140" s="44">
        <v>1.01</v>
      </c>
      <c r="L140" s="37">
        <f t="shared" si="60"/>
        <v>30.3</v>
      </c>
      <c r="M140" s="37"/>
      <c r="N140" s="38">
        <f t="shared" si="61"/>
        <v>0</v>
      </c>
      <c r="O140" s="39"/>
      <c r="P140" s="39">
        <f t="shared" si="72"/>
        <v>0</v>
      </c>
      <c r="Q140" s="39">
        <f t="shared" si="73"/>
        <v>0</v>
      </c>
      <c r="R140" s="39">
        <v>30</v>
      </c>
      <c r="S140" s="39">
        <f t="shared" si="74"/>
        <v>30.3</v>
      </c>
      <c r="T140" s="39">
        <f t="shared" si="75"/>
        <v>0</v>
      </c>
      <c r="U140" s="39"/>
      <c r="V140" s="39">
        <f t="shared" si="76"/>
        <v>0</v>
      </c>
      <c r="W140" s="39">
        <f t="shared" si="77"/>
        <v>0</v>
      </c>
      <c r="X140" s="39"/>
      <c r="Y140" s="39">
        <f t="shared" si="78"/>
        <v>0</v>
      </c>
      <c r="Z140" s="39">
        <f t="shared" si="79"/>
        <v>0</v>
      </c>
      <c r="AA140" s="39"/>
      <c r="AB140" s="39">
        <f t="shared" si="80"/>
        <v>0</v>
      </c>
      <c r="AC140" s="39">
        <f t="shared" si="81"/>
        <v>0</v>
      </c>
      <c r="AD140" s="39"/>
      <c r="AE140" s="39">
        <f t="shared" si="82"/>
        <v>0</v>
      </c>
      <c r="AF140" s="39">
        <f t="shared" si="83"/>
        <v>0</v>
      </c>
      <c r="AG140" s="39"/>
      <c r="AH140" s="39">
        <f t="shared" si="84"/>
        <v>0</v>
      </c>
      <c r="AI140" s="39">
        <f t="shared" si="85"/>
        <v>0</v>
      </c>
      <c r="AJ140" s="39"/>
      <c r="AK140" s="39">
        <f t="shared" si="86"/>
        <v>0</v>
      </c>
      <c r="AL140" s="39">
        <f t="shared" si="87"/>
        <v>0</v>
      </c>
      <c r="AM140" s="39"/>
      <c r="AN140" s="39">
        <f t="shared" si="62"/>
        <v>0</v>
      </c>
      <c r="AO140" s="39">
        <f t="shared" si="71"/>
        <v>0</v>
      </c>
      <c r="AP140" s="39"/>
      <c r="AQ140" s="39">
        <f t="shared" si="63"/>
        <v>0</v>
      </c>
      <c r="AR140" s="39">
        <f t="shared" si="64"/>
        <v>0</v>
      </c>
      <c r="AS140" s="136">
        <f t="shared" si="65"/>
        <v>30</v>
      </c>
      <c r="AT140" s="136">
        <f t="shared" ca="1" si="66"/>
        <v>30.3</v>
      </c>
      <c r="AU140" s="137">
        <f t="shared" ca="1" si="67"/>
        <v>0</v>
      </c>
      <c r="AV140" s="137">
        <f t="shared" si="68"/>
        <v>0</v>
      </c>
      <c r="AW140" s="136">
        <f t="shared" ca="1" si="69"/>
        <v>0</v>
      </c>
      <c r="AX140" s="138">
        <f t="shared" ca="1" si="70"/>
        <v>0</v>
      </c>
      <c r="AY140" s="101"/>
      <c r="AZ140" s="40">
        <f t="shared" si="58"/>
        <v>0</v>
      </c>
      <c r="BA140" s="111" t="str">
        <f>IF(AZ140&lt;&gt;0,"MEDIDO","NÃO MEDIDO")</f>
        <v>NÃO MEDIDO</v>
      </c>
      <c r="BB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5"/>
    </row>
    <row r="141" spans="1:76" customFormat="1" ht="30" customHeight="1">
      <c r="A141" s="1" t="s">
        <v>30</v>
      </c>
      <c r="B141" s="1"/>
      <c r="C141" s="42" t="s">
        <v>163</v>
      </c>
      <c r="D141" s="48" t="s">
        <v>556</v>
      </c>
      <c r="E141" s="57" t="s">
        <v>72</v>
      </c>
      <c r="F141" s="35">
        <v>40</v>
      </c>
      <c r="G141" s="46">
        <v>0</v>
      </c>
      <c r="H141" s="47"/>
      <c r="I141" s="155">
        <v>-34</v>
      </c>
      <c r="J141" s="35">
        <f t="shared" si="59"/>
        <v>6</v>
      </c>
      <c r="K141" s="44">
        <v>1.07</v>
      </c>
      <c r="L141" s="37">
        <f t="shared" si="60"/>
        <v>6.42</v>
      </c>
      <c r="M141" s="37"/>
      <c r="N141" s="38">
        <f t="shared" si="61"/>
        <v>0</v>
      </c>
      <c r="O141" s="39"/>
      <c r="P141" s="39">
        <f t="shared" si="72"/>
        <v>0</v>
      </c>
      <c r="Q141" s="39">
        <f t="shared" si="73"/>
        <v>0</v>
      </c>
      <c r="R141" s="39">
        <v>6</v>
      </c>
      <c r="S141" s="39">
        <f t="shared" si="74"/>
        <v>6.42</v>
      </c>
      <c r="T141" s="39">
        <f t="shared" si="75"/>
        <v>0</v>
      </c>
      <c r="U141" s="39"/>
      <c r="V141" s="39">
        <f t="shared" si="76"/>
        <v>0</v>
      </c>
      <c r="W141" s="39">
        <f t="shared" si="77"/>
        <v>0</v>
      </c>
      <c r="X141" s="39"/>
      <c r="Y141" s="39">
        <f t="shared" si="78"/>
        <v>0</v>
      </c>
      <c r="Z141" s="39">
        <f t="shared" si="79"/>
        <v>0</v>
      </c>
      <c r="AA141" s="39"/>
      <c r="AB141" s="39">
        <f t="shared" si="80"/>
        <v>0</v>
      </c>
      <c r="AC141" s="39">
        <f t="shared" si="81"/>
        <v>0</v>
      </c>
      <c r="AD141" s="39"/>
      <c r="AE141" s="39">
        <f t="shared" si="82"/>
        <v>0</v>
      </c>
      <c r="AF141" s="39">
        <f t="shared" si="83"/>
        <v>0</v>
      </c>
      <c r="AG141" s="39"/>
      <c r="AH141" s="39">
        <f t="shared" si="84"/>
        <v>0</v>
      </c>
      <c r="AI141" s="39">
        <f t="shared" si="85"/>
        <v>0</v>
      </c>
      <c r="AJ141" s="39"/>
      <c r="AK141" s="39">
        <f t="shared" si="86"/>
        <v>0</v>
      </c>
      <c r="AL141" s="39">
        <f t="shared" si="87"/>
        <v>0</v>
      </c>
      <c r="AM141" s="39"/>
      <c r="AN141" s="39">
        <f t="shared" si="62"/>
        <v>0</v>
      </c>
      <c r="AO141" s="39">
        <f t="shared" si="71"/>
        <v>0</v>
      </c>
      <c r="AP141" s="39"/>
      <c r="AQ141" s="39">
        <f t="shared" si="63"/>
        <v>0</v>
      </c>
      <c r="AR141" s="39">
        <f t="shared" si="64"/>
        <v>0</v>
      </c>
      <c r="AS141" s="136">
        <f t="shared" si="65"/>
        <v>6</v>
      </c>
      <c r="AT141" s="136">
        <f t="shared" ca="1" si="66"/>
        <v>6.42</v>
      </c>
      <c r="AU141" s="137">
        <f t="shared" ca="1" si="67"/>
        <v>0</v>
      </c>
      <c r="AV141" s="137">
        <f t="shared" si="68"/>
        <v>0</v>
      </c>
      <c r="AW141" s="136">
        <f t="shared" ca="1" si="69"/>
        <v>0</v>
      </c>
      <c r="AX141" s="138">
        <f t="shared" ca="1" si="70"/>
        <v>0</v>
      </c>
      <c r="AY141" s="101"/>
      <c r="AZ141" s="40">
        <f t="shared" si="58"/>
        <v>0</v>
      </c>
      <c r="BA141" s="111" t="str">
        <f>IF(AZ141&lt;&gt;0,"MEDIDO","NÃO MEDIDO")</f>
        <v>NÃO MEDIDO</v>
      </c>
      <c r="BB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</row>
    <row r="142" spans="1:76" customFormat="1" ht="30" customHeight="1">
      <c r="A142" s="1" t="s">
        <v>30</v>
      </c>
      <c r="B142" s="1"/>
      <c r="C142" s="42" t="s">
        <v>306</v>
      </c>
      <c r="D142" s="43" t="s">
        <v>557</v>
      </c>
      <c r="E142" s="57" t="s">
        <v>72</v>
      </c>
      <c r="F142" s="35">
        <v>14</v>
      </c>
      <c r="G142" s="46">
        <v>0</v>
      </c>
      <c r="H142" s="47"/>
      <c r="I142" s="155">
        <v>-14</v>
      </c>
      <c r="J142" s="35">
        <f t="shared" si="59"/>
        <v>0</v>
      </c>
      <c r="K142" s="44">
        <v>9.49</v>
      </c>
      <c r="L142" s="37">
        <f t="shared" si="60"/>
        <v>0</v>
      </c>
      <c r="M142" s="37"/>
      <c r="N142" s="38">
        <f t="shared" si="61"/>
        <v>0</v>
      </c>
      <c r="O142" s="39"/>
      <c r="P142" s="39">
        <f t="shared" si="72"/>
        <v>0</v>
      </c>
      <c r="Q142" s="39">
        <f t="shared" si="73"/>
        <v>0</v>
      </c>
      <c r="R142" s="39"/>
      <c r="S142" s="39">
        <f t="shared" si="74"/>
        <v>0</v>
      </c>
      <c r="T142" s="39">
        <f t="shared" si="75"/>
        <v>0</v>
      </c>
      <c r="U142" s="39"/>
      <c r="V142" s="39">
        <f t="shared" si="76"/>
        <v>0</v>
      </c>
      <c r="W142" s="39">
        <f t="shared" si="77"/>
        <v>0</v>
      </c>
      <c r="X142" s="39"/>
      <c r="Y142" s="39">
        <f t="shared" si="78"/>
        <v>0</v>
      </c>
      <c r="Z142" s="39">
        <f t="shared" si="79"/>
        <v>0</v>
      </c>
      <c r="AA142" s="39"/>
      <c r="AB142" s="39">
        <f t="shared" si="80"/>
        <v>0</v>
      </c>
      <c r="AC142" s="39">
        <f t="shared" si="81"/>
        <v>0</v>
      </c>
      <c r="AD142" s="39"/>
      <c r="AE142" s="39">
        <f t="shared" si="82"/>
        <v>0</v>
      </c>
      <c r="AF142" s="39">
        <f t="shared" si="83"/>
        <v>0</v>
      </c>
      <c r="AG142" s="39"/>
      <c r="AH142" s="39">
        <f t="shared" si="84"/>
        <v>0</v>
      </c>
      <c r="AI142" s="39">
        <f t="shared" si="85"/>
        <v>0</v>
      </c>
      <c r="AJ142" s="39"/>
      <c r="AK142" s="39">
        <f t="shared" si="86"/>
        <v>0</v>
      </c>
      <c r="AL142" s="39">
        <f t="shared" si="87"/>
        <v>0</v>
      </c>
      <c r="AM142" s="39"/>
      <c r="AN142" s="39">
        <f t="shared" si="62"/>
        <v>0</v>
      </c>
      <c r="AO142" s="39">
        <f t="shared" si="71"/>
        <v>0</v>
      </c>
      <c r="AP142" s="39"/>
      <c r="AQ142" s="39">
        <f t="shared" si="63"/>
        <v>0</v>
      </c>
      <c r="AR142" s="39">
        <f t="shared" si="64"/>
        <v>0</v>
      </c>
      <c r="AS142" s="136">
        <f t="shared" si="65"/>
        <v>0</v>
      </c>
      <c r="AT142" s="136">
        <f t="shared" ca="1" si="66"/>
        <v>0</v>
      </c>
      <c r="AU142" s="137">
        <f t="shared" ca="1" si="67"/>
        <v>0</v>
      </c>
      <c r="AV142" s="137">
        <f t="shared" si="68"/>
        <v>0</v>
      </c>
      <c r="AW142" s="136">
        <f t="shared" ca="1" si="69"/>
        <v>0</v>
      </c>
      <c r="AX142" s="138">
        <f t="shared" ca="1" si="70"/>
        <v>0</v>
      </c>
      <c r="AY142" s="101"/>
      <c r="AZ142" s="40">
        <f t="shared" ref="AZ142:AZ205" si="89">INDEX($O$10:$AR$496,ROW()-8,MATCH($AZ$10,$O$10:$AR$10,0))</f>
        <v>0</v>
      </c>
      <c r="BA142" s="111" t="str">
        <f t="shared" si="88"/>
        <v>NÃO MEDIDO</v>
      </c>
      <c r="BB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</row>
    <row r="143" spans="1:76" customFormat="1" ht="30" customHeight="1">
      <c r="A143" s="1" t="s">
        <v>30</v>
      </c>
      <c r="B143" s="1"/>
      <c r="C143" s="42" t="s">
        <v>287</v>
      </c>
      <c r="D143" s="48" t="s">
        <v>518</v>
      </c>
      <c r="E143" s="57" t="s">
        <v>72</v>
      </c>
      <c r="F143" s="35">
        <v>100</v>
      </c>
      <c r="G143" s="46">
        <v>0</v>
      </c>
      <c r="H143" s="62"/>
      <c r="I143" s="155">
        <v>-49</v>
      </c>
      <c r="J143" s="35">
        <f t="shared" si="59"/>
        <v>51</v>
      </c>
      <c r="K143" s="44">
        <v>4.8</v>
      </c>
      <c r="L143" s="37">
        <f t="shared" si="60"/>
        <v>244.8</v>
      </c>
      <c r="M143" s="37"/>
      <c r="N143" s="38">
        <f t="shared" si="61"/>
        <v>0</v>
      </c>
      <c r="O143" s="39"/>
      <c r="P143" s="39">
        <f t="shared" si="72"/>
        <v>0</v>
      </c>
      <c r="Q143" s="39">
        <f t="shared" si="73"/>
        <v>0</v>
      </c>
      <c r="R143" s="39">
        <v>51</v>
      </c>
      <c r="S143" s="39">
        <f t="shared" si="74"/>
        <v>244.8</v>
      </c>
      <c r="T143" s="39">
        <f t="shared" si="75"/>
        <v>0</v>
      </c>
      <c r="U143" s="39"/>
      <c r="V143" s="39">
        <f t="shared" si="76"/>
        <v>0</v>
      </c>
      <c r="W143" s="39">
        <f t="shared" si="77"/>
        <v>0</v>
      </c>
      <c r="X143" s="39"/>
      <c r="Y143" s="39">
        <f t="shared" si="78"/>
        <v>0</v>
      </c>
      <c r="Z143" s="39">
        <f t="shared" si="79"/>
        <v>0</v>
      </c>
      <c r="AA143" s="39"/>
      <c r="AB143" s="39">
        <f t="shared" si="80"/>
        <v>0</v>
      </c>
      <c r="AC143" s="39">
        <f t="shared" si="81"/>
        <v>0</v>
      </c>
      <c r="AD143" s="39"/>
      <c r="AE143" s="39">
        <f t="shared" si="82"/>
        <v>0</v>
      </c>
      <c r="AF143" s="39">
        <f t="shared" si="83"/>
        <v>0</v>
      </c>
      <c r="AG143" s="39"/>
      <c r="AH143" s="39">
        <f t="shared" si="84"/>
        <v>0</v>
      </c>
      <c r="AI143" s="39">
        <f t="shared" si="85"/>
        <v>0</v>
      </c>
      <c r="AJ143" s="39"/>
      <c r="AK143" s="39">
        <f t="shared" si="86"/>
        <v>0</v>
      </c>
      <c r="AL143" s="39">
        <f t="shared" si="87"/>
        <v>0</v>
      </c>
      <c r="AM143" s="39"/>
      <c r="AN143" s="39">
        <f t="shared" si="62"/>
        <v>0</v>
      </c>
      <c r="AO143" s="39">
        <f t="shared" si="71"/>
        <v>0</v>
      </c>
      <c r="AP143" s="39"/>
      <c r="AQ143" s="39">
        <f t="shared" si="63"/>
        <v>0</v>
      </c>
      <c r="AR143" s="39">
        <f t="shared" si="64"/>
        <v>0</v>
      </c>
      <c r="AS143" s="136">
        <f t="shared" si="65"/>
        <v>51</v>
      </c>
      <c r="AT143" s="136">
        <f t="shared" ca="1" si="66"/>
        <v>244.8</v>
      </c>
      <c r="AU143" s="137">
        <f t="shared" ca="1" si="67"/>
        <v>0</v>
      </c>
      <c r="AV143" s="137">
        <f t="shared" si="68"/>
        <v>0</v>
      </c>
      <c r="AW143" s="136">
        <f t="shared" ca="1" si="69"/>
        <v>0</v>
      </c>
      <c r="AX143" s="138">
        <f t="shared" ca="1" si="70"/>
        <v>0</v>
      </c>
      <c r="AY143" s="101"/>
      <c r="AZ143" s="40">
        <f t="shared" si="89"/>
        <v>0</v>
      </c>
      <c r="BA143" s="111" t="str">
        <f t="shared" si="88"/>
        <v>NÃO MEDIDO</v>
      </c>
      <c r="BB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</row>
    <row r="144" spans="1:76" customFormat="1" ht="90" customHeight="1">
      <c r="A144" s="1" t="s">
        <v>30</v>
      </c>
      <c r="B144" s="1"/>
      <c r="C144" s="42" t="s">
        <v>745</v>
      </c>
      <c r="D144" s="48" t="s">
        <v>746</v>
      </c>
      <c r="E144" s="57" t="s">
        <v>72</v>
      </c>
      <c r="F144" s="35">
        <v>1</v>
      </c>
      <c r="G144" s="46">
        <v>0</v>
      </c>
      <c r="H144" s="62"/>
      <c r="I144" s="155">
        <v>0</v>
      </c>
      <c r="J144" s="35">
        <f t="shared" si="59"/>
        <v>1</v>
      </c>
      <c r="K144" s="44">
        <v>4246.5</v>
      </c>
      <c r="L144" s="37">
        <f t="shared" si="60"/>
        <v>4246.5</v>
      </c>
      <c r="M144" s="37"/>
      <c r="N144" s="38">
        <f t="shared" si="61"/>
        <v>0</v>
      </c>
      <c r="O144" s="39">
        <v>1</v>
      </c>
      <c r="P144" s="39">
        <f t="shared" si="72"/>
        <v>4246.5</v>
      </c>
      <c r="Q144" s="39">
        <f t="shared" si="73"/>
        <v>0</v>
      </c>
      <c r="R144" s="39"/>
      <c r="S144" s="39">
        <f t="shared" si="74"/>
        <v>0</v>
      </c>
      <c r="T144" s="39">
        <f t="shared" si="75"/>
        <v>0</v>
      </c>
      <c r="U144" s="39"/>
      <c r="V144" s="39">
        <f t="shared" si="76"/>
        <v>0</v>
      </c>
      <c r="W144" s="39">
        <f t="shared" si="77"/>
        <v>0</v>
      </c>
      <c r="X144" s="39"/>
      <c r="Y144" s="39">
        <f t="shared" si="78"/>
        <v>0</v>
      </c>
      <c r="Z144" s="39">
        <f t="shared" si="79"/>
        <v>0</v>
      </c>
      <c r="AA144" s="39"/>
      <c r="AB144" s="39">
        <f t="shared" si="80"/>
        <v>0</v>
      </c>
      <c r="AC144" s="39">
        <f t="shared" si="81"/>
        <v>0</v>
      </c>
      <c r="AD144" s="39"/>
      <c r="AE144" s="39">
        <f t="shared" si="82"/>
        <v>0</v>
      </c>
      <c r="AF144" s="39">
        <f t="shared" si="83"/>
        <v>0</v>
      </c>
      <c r="AG144" s="39"/>
      <c r="AH144" s="39">
        <f t="shared" si="84"/>
        <v>0</v>
      </c>
      <c r="AI144" s="39">
        <f t="shared" si="85"/>
        <v>0</v>
      </c>
      <c r="AJ144" s="39"/>
      <c r="AK144" s="39">
        <f t="shared" si="86"/>
        <v>0</v>
      </c>
      <c r="AL144" s="39">
        <f t="shared" si="87"/>
        <v>0</v>
      </c>
      <c r="AM144" s="39"/>
      <c r="AN144" s="39">
        <f t="shared" si="62"/>
        <v>0</v>
      </c>
      <c r="AO144" s="39">
        <f t="shared" si="71"/>
        <v>0</v>
      </c>
      <c r="AP144" s="39"/>
      <c r="AQ144" s="39">
        <f t="shared" si="63"/>
        <v>0</v>
      </c>
      <c r="AR144" s="39">
        <f t="shared" si="64"/>
        <v>0</v>
      </c>
      <c r="AS144" s="136">
        <f t="shared" si="65"/>
        <v>1</v>
      </c>
      <c r="AT144" s="136">
        <f t="shared" ca="1" si="66"/>
        <v>4246.5</v>
      </c>
      <c r="AU144" s="137">
        <f t="shared" ca="1" si="67"/>
        <v>0</v>
      </c>
      <c r="AV144" s="137">
        <f t="shared" si="68"/>
        <v>0</v>
      </c>
      <c r="AW144" s="136">
        <f t="shared" ca="1" si="69"/>
        <v>0</v>
      </c>
      <c r="AX144" s="138">
        <f t="shared" ca="1" si="70"/>
        <v>0</v>
      </c>
      <c r="AY144" s="101"/>
      <c r="AZ144" s="40">
        <f t="shared" si="89"/>
        <v>0</v>
      </c>
      <c r="BA144" s="111" t="str">
        <f t="shared" si="88"/>
        <v>NÃO MEDIDO</v>
      </c>
      <c r="BB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</row>
    <row r="145" spans="1:76" customFormat="1" ht="30" customHeight="1">
      <c r="A145" s="1" t="s">
        <v>28</v>
      </c>
      <c r="B145" s="1"/>
      <c r="C145" s="42">
        <v>20900</v>
      </c>
      <c r="D145" s="48" t="s">
        <v>79</v>
      </c>
      <c r="E145" s="57"/>
      <c r="F145" s="35"/>
      <c r="G145" s="46">
        <v>0</v>
      </c>
      <c r="H145" s="62"/>
      <c r="I145" s="155">
        <v>0</v>
      </c>
      <c r="J145" s="35">
        <f t="shared" ref="J145:J208" si="90">F145+G145+H145+I145</f>
        <v>0</v>
      </c>
      <c r="K145" s="44"/>
      <c r="L145" s="37">
        <f t="shared" ref="L145:L208" si="91">ROUND((F145*$K145),2)+ROUND((G145*$K145),2)+ROUND((H145*$K145),2)+ROUND((I145*$K145),2)</f>
        <v>0</v>
      </c>
      <c r="M145" s="37"/>
      <c r="N145" s="38">
        <f t="shared" ref="N145:N208" si="92">ROUND((F145*$M145),2)+ROUND((G145*$M145),2)+ROUND((H145*$M145),2)+ROUND((I145*$M145),2)</f>
        <v>0</v>
      </c>
      <c r="O145" s="39"/>
      <c r="P145" s="39">
        <f t="shared" si="72"/>
        <v>0</v>
      </c>
      <c r="Q145" s="39">
        <f t="shared" si="73"/>
        <v>0</v>
      </c>
      <c r="R145" s="39"/>
      <c r="S145" s="39">
        <f t="shared" si="74"/>
        <v>0</v>
      </c>
      <c r="T145" s="39">
        <f t="shared" si="75"/>
        <v>0</v>
      </c>
      <c r="U145" s="39"/>
      <c r="V145" s="39">
        <f t="shared" si="76"/>
        <v>0</v>
      </c>
      <c r="W145" s="39">
        <f t="shared" si="77"/>
        <v>0</v>
      </c>
      <c r="X145" s="39"/>
      <c r="Y145" s="39">
        <f t="shared" si="78"/>
        <v>0</v>
      </c>
      <c r="Z145" s="39">
        <f t="shared" si="79"/>
        <v>0</v>
      </c>
      <c r="AA145" s="39"/>
      <c r="AB145" s="39">
        <f t="shared" si="80"/>
        <v>0</v>
      </c>
      <c r="AC145" s="39">
        <f t="shared" si="81"/>
        <v>0</v>
      </c>
      <c r="AD145" s="39"/>
      <c r="AE145" s="39">
        <f t="shared" si="82"/>
        <v>0</v>
      </c>
      <c r="AF145" s="39">
        <f t="shared" si="83"/>
        <v>0</v>
      </c>
      <c r="AG145" s="39"/>
      <c r="AH145" s="39">
        <f t="shared" si="84"/>
        <v>0</v>
      </c>
      <c r="AI145" s="39">
        <f t="shared" si="85"/>
        <v>0</v>
      </c>
      <c r="AJ145" s="39"/>
      <c r="AK145" s="39">
        <f t="shared" si="86"/>
        <v>0</v>
      </c>
      <c r="AL145" s="39">
        <f t="shared" si="87"/>
        <v>0</v>
      </c>
      <c r="AM145" s="39"/>
      <c r="AN145" s="39">
        <f t="shared" ref="AN145:AN208" si="93">ROUND($AM145*$K145,2)</f>
        <v>0</v>
      </c>
      <c r="AO145" s="39">
        <f t="shared" si="71"/>
        <v>0</v>
      </c>
      <c r="AP145" s="39"/>
      <c r="AQ145" s="39">
        <f t="shared" ref="AQ145:AQ208" si="94">ROUND($AP145*$K145,2)</f>
        <v>0</v>
      </c>
      <c r="AR145" s="39">
        <f t="shared" ref="AR145:AR208" si="95">ROUND($AP145*$M145,2)</f>
        <v>0</v>
      </c>
      <c r="AS145" s="136">
        <f t="shared" ref="AS145:AS208" si="96">SUMIF($O$9:$AR$9,"QUANTIDADE",O145:AR145)</f>
        <v>0</v>
      </c>
      <c r="AT145" s="136">
        <f t="shared" ref="AT145:AT208" ca="1" si="97">SUMIF($O$10:$AR$11,"COM DESCONTO",O145:AR145)</f>
        <v>0</v>
      </c>
      <c r="AU145" s="137">
        <f t="shared" ref="AU145:AU208" ca="1" si="98">SUMIF($O$10:$AR$11,"SEM DESCONTO",O145:AR145)</f>
        <v>0</v>
      </c>
      <c r="AV145" s="137">
        <f t="shared" ref="AV145:AV208" si="99">J145-AS145</f>
        <v>0</v>
      </c>
      <c r="AW145" s="136">
        <f t="shared" ref="AW145:AW208" ca="1" si="100">L145-AT145</f>
        <v>0</v>
      </c>
      <c r="AX145" s="138">
        <f t="shared" ref="AX145:AX208" ca="1" si="101">N145-AU145</f>
        <v>0</v>
      </c>
      <c r="AY145" s="101"/>
      <c r="AZ145" s="40">
        <f t="shared" si="89"/>
        <v>0</v>
      </c>
      <c r="BA145" s="111" t="str">
        <f t="shared" si="88"/>
        <v>NÃO MEDIDO</v>
      </c>
      <c r="BB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</row>
    <row r="146" spans="1:76" customFormat="1" ht="60" customHeight="1">
      <c r="A146" s="1" t="s">
        <v>30</v>
      </c>
      <c r="B146" s="1"/>
      <c r="C146" s="42" t="s">
        <v>307</v>
      </c>
      <c r="D146" s="43" t="s">
        <v>558</v>
      </c>
      <c r="E146" s="57" t="s">
        <v>80</v>
      </c>
      <c r="F146" s="35">
        <v>6</v>
      </c>
      <c r="G146" s="46">
        <v>-6</v>
      </c>
      <c r="H146" s="47"/>
      <c r="I146" s="155">
        <v>0</v>
      </c>
      <c r="J146" s="35">
        <f t="shared" si="90"/>
        <v>0</v>
      </c>
      <c r="K146" s="44">
        <v>953.96</v>
      </c>
      <c r="L146" s="37">
        <f t="shared" si="91"/>
        <v>0</v>
      </c>
      <c r="M146" s="37"/>
      <c r="N146" s="38">
        <f t="shared" si="92"/>
        <v>0</v>
      </c>
      <c r="O146" s="39"/>
      <c r="P146" s="39">
        <f t="shared" si="72"/>
        <v>0</v>
      </c>
      <c r="Q146" s="39">
        <f t="shared" si="73"/>
        <v>0</v>
      </c>
      <c r="R146" s="39"/>
      <c r="S146" s="39">
        <f t="shared" si="74"/>
        <v>0</v>
      </c>
      <c r="T146" s="39">
        <f t="shared" si="75"/>
        <v>0</v>
      </c>
      <c r="U146" s="39"/>
      <c r="V146" s="39">
        <f t="shared" si="76"/>
        <v>0</v>
      </c>
      <c r="W146" s="39">
        <f t="shared" si="77"/>
        <v>0</v>
      </c>
      <c r="X146" s="39"/>
      <c r="Y146" s="39">
        <f t="shared" si="78"/>
        <v>0</v>
      </c>
      <c r="Z146" s="39">
        <f t="shared" si="79"/>
        <v>0</v>
      </c>
      <c r="AA146" s="39"/>
      <c r="AB146" s="39">
        <f t="shared" si="80"/>
        <v>0</v>
      </c>
      <c r="AC146" s="39">
        <f t="shared" si="81"/>
        <v>0</v>
      </c>
      <c r="AD146" s="39"/>
      <c r="AE146" s="39">
        <f t="shared" si="82"/>
        <v>0</v>
      </c>
      <c r="AF146" s="39">
        <f t="shared" si="83"/>
        <v>0</v>
      </c>
      <c r="AG146" s="39"/>
      <c r="AH146" s="39">
        <f t="shared" si="84"/>
        <v>0</v>
      </c>
      <c r="AI146" s="39">
        <f t="shared" si="85"/>
        <v>0</v>
      </c>
      <c r="AJ146" s="39"/>
      <c r="AK146" s="39">
        <f t="shared" si="86"/>
        <v>0</v>
      </c>
      <c r="AL146" s="39">
        <f t="shared" si="87"/>
        <v>0</v>
      </c>
      <c r="AM146" s="39"/>
      <c r="AN146" s="39">
        <f t="shared" si="93"/>
        <v>0</v>
      </c>
      <c r="AO146" s="39">
        <f t="shared" ref="AO146:AO209" si="102">ROUND($AM146*$M146,2)</f>
        <v>0</v>
      </c>
      <c r="AP146" s="39"/>
      <c r="AQ146" s="39">
        <f t="shared" si="94"/>
        <v>0</v>
      </c>
      <c r="AR146" s="39">
        <f t="shared" si="95"/>
        <v>0</v>
      </c>
      <c r="AS146" s="136">
        <f t="shared" si="96"/>
        <v>0</v>
      </c>
      <c r="AT146" s="136">
        <f t="shared" ca="1" si="97"/>
        <v>0</v>
      </c>
      <c r="AU146" s="137">
        <f t="shared" ca="1" si="98"/>
        <v>0</v>
      </c>
      <c r="AV146" s="137">
        <f t="shared" si="99"/>
        <v>0</v>
      </c>
      <c r="AW146" s="136">
        <f t="shared" ca="1" si="100"/>
        <v>0</v>
      </c>
      <c r="AX146" s="138">
        <f t="shared" ca="1" si="101"/>
        <v>0</v>
      </c>
      <c r="AY146" s="60"/>
      <c r="AZ146" s="40">
        <f t="shared" si="89"/>
        <v>0</v>
      </c>
      <c r="BA146" s="111" t="str">
        <f t="shared" si="88"/>
        <v>NÃO MEDIDO</v>
      </c>
      <c r="BB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</row>
    <row r="147" spans="1:76" customFormat="1" ht="60" customHeight="1">
      <c r="A147" s="1" t="s">
        <v>30</v>
      </c>
      <c r="B147" s="1"/>
      <c r="C147" s="42" t="s">
        <v>308</v>
      </c>
      <c r="D147" s="43" t="s">
        <v>559</v>
      </c>
      <c r="E147" s="57" t="s">
        <v>80</v>
      </c>
      <c r="F147" s="35">
        <v>6</v>
      </c>
      <c r="G147" s="46">
        <v>0</v>
      </c>
      <c r="H147" s="47">
        <v>3</v>
      </c>
      <c r="I147" s="155">
        <v>0</v>
      </c>
      <c r="J147" s="35">
        <f t="shared" si="90"/>
        <v>9</v>
      </c>
      <c r="K147" s="44">
        <v>1052.6400000000001</v>
      </c>
      <c r="L147" s="37">
        <f t="shared" si="91"/>
        <v>9473.76</v>
      </c>
      <c r="M147" s="37"/>
      <c r="N147" s="38">
        <f t="shared" si="92"/>
        <v>0</v>
      </c>
      <c r="O147" s="39">
        <v>1</v>
      </c>
      <c r="P147" s="39">
        <f t="shared" si="72"/>
        <v>1052.6400000000001</v>
      </c>
      <c r="Q147" s="39">
        <f t="shared" si="73"/>
        <v>0</v>
      </c>
      <c r="R147" s="39">
        <v>1</v>
      </c>
      <c r="S147" s="39">
        <f t="shared" si="74"/>
        <v>1052.6400000000001</v>
      </c>
      <c r="T147" s="39">
        <f t="shared" si="75"/>
        <v>0</v>
      </c>
      <c r="U147" s="39">
        <v>1</v>
      </c>
      <c r="V147" s="39">
        <f t="shared" si="76"/>
        <v>1052.6400000000001</v>
      </c>
      <c r="W147" s="39">
        <f t="shared" si="77"/>
        <v>0</v>
      </c>
      <c r="X147" s="39">
        <v>1</v>
      </c>
      <c r="Y147" s="39">
        <f t="shared" si="78"/>
        <v>1052.6400000000001</v>
      </c>
      <c r="Z147" s="39">
        <f t="shared" si="79"/>
        <v>0</v>
      </c>
      <c r="AA147" s="39">
        <v>1</v>
      </c>
      <c r="AB147" s="39">
        <f t="shared" si="80"/>
        <v>1052.6400000000001</v>
      </c>
      <c r="AC147" s="39">
        <f t="shared" si="81"/>
        <v>0</v>
      </c>
      <c r="AD147" s="39">
        <v>1</v>
      </c>
      <c r="AE147" s="39">
        <f t="shared" si="82"/>
        <v>1052.6400000000001</v>
      </c>
      <c r="AF147" s="39">
        <f t="shared" si="83"/>
        <v>0</v>
      </c>
      <c r="AG147" s="39">
        <v>1</v>
      </c>
      <c r="AH147" s="39">
        <f t="shared" si="84"/>
        <v>1052.6400000000001</v>
      </c>
      <c r="AI147" s="39">
        <f t="shared" si="85"/>
        <v>0</v>
      </c>
      <c r="AJ147" s="39">
        <v>1</v>
      </c>
      <c r="AK147" s="39">
        <f t="shared" si="86"/>
        <v>1052.6400000000001</v>
      </c>
      <c r="AL147" s="39">
        <f t="shared" si="87"/>
        <v>0</v>
      </c>
      <c r="AM147" s="39">
        <v>1</v>
      </c>
      <c r="AN147" s="39">
        <f t="shared" si="93"/>
        <v>1052.6400000000001</v>
      </c>
      <c r="AO147" s="39">
        <f t="shared" si="102"/>
        <v>0</v>
      </c>
      <c r="AP147" s="39"/>
      <c r="AQ147" s="39">
        <f t="shared" si="94"/>
        <v>0</v>
      </c>
      <c r="AR147" s="39">
        <f t="shared" si="95"/>
        <v>0</v>
      </c>
      <c r="AS147" s="136">
        <f t="shared" si="96"/>
        <v>9</v>
      </c>
      <c r="AT147" s="136">
        <f t="shared" ca="1" si="97"/>
        <v>9473.76</v>
      </c>
      <c r="AU147" s="137">
        <f t="shared" ca="1" si="98"/>
        <v>0</v>
      </c>
      <c r="AV147" s="137">
        <f t="shared" si="99"/>
        <v>0</v>
      </c>
      <c r="AW147" s="136">
        <f t="shared" ca="1" si="100"/>
        <v>0</v>
      </c>
      <c r="AX147" s="138">
        <f t="shared" ca="1" si="101"/>
        <v>0</v>
      </c>
      <c r="AY147" s="101"/>
      <c r="AZ147" s="40">
        <f t="shared" si="89"/>
        <v>1</v>
      </c>
      <c r="BA147" s="111" t="str">
        <f t="shared" si="88"/>
        <v>MEDIDO</v>
      </c>
      <c r="BB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</row>
    <row r="148" spans="1:76" customFormat="1" ht="30" customHeight="1">
      <c r="A148" s="1" t="s">
        <v>30</v>
      </c>
      <c r="B148" s="1"/>
      <c r="C148" s="42" t="s">
        <v>62</v>
      </c>
      <c r="D148" s="48" t="s">
        <v>560</v>
      </c>
      <c r="E148" s="57" t="s">
        <v>72</v>
      </c>
      <c r="F148" s="35">
        <v>4</v>
      </c>
      <c r="G148" s="46">
        <v>-2</v>
      </c>
      <c r="H148" s="47"/>
      <c r="I148" s="155">
        <v>0</v>
      </c>
      <c r="J148" s="35">
        <f t="shared" si="90"/>
        <v>2</v>
      </c>
      <c r="K148" s="44">
        <v>71.040000000000006</v>
      </c>
      <c r="L148" s="37">
        <f t="shared" si="91"/>
        <v>142.08000000000001</v>
      </c>
      <c r="M148" s="37"/>
      <c r="N148" s="38">
        <f t="shared" si="92"/>
        <v>0</v>
      </c>
      <c r="O148" s="39">
        <v>1</v>
      </c>
      <c r="P148" s="39">
        <f t="shared" si="72"/>
        <v>71.040000000000006</v>
      </c>
      <c r="Q148" s="39">
        <f t="shared" si="73"/>
        <v>0</v>
      </c>
      <c r="R148" s="39"/>
      <c r="S148" s="39">
        <f t="shared" si="74"/>
        <v>0</v>
      </c>
      <c r="T148" s="39">
        <f t="shared" si="75"/>
        <v>0</v>
      </c>
      <c r="U148" s="39"/>
      <c r="V148" s="39">
        <f t="shared" si="76"/>
        <v>0</v>
      </c>
      <c r="W148" s="39">
        <f t="shared" si="77"/>
        <v>0</v>
      </c>
      <c r="X148" s="39"/>
      <c r="Y148" s="39">
        <f t="shared" si="78"/>
        <v>0</v>
      </c>
      <c r="Z148" s="39">
        <f t="shared" si="79"/>
        <v>0</v>
      </c>
      <c r="AA148" s="39"/>
      <c r="AB148" s="39">
        <f t="shared" si="80"/>
        <v>0</v>
      </c>
      <c r="AC148" s="39">
        <f t="shared" si="81"/>
        <v>0</v>
      </c>
      <c r="AD148" s="39"/>
      <c r="AE148" s="39">
        <f t="shared" si="82"/>
        <v>0</v>
      </c>
      <c r="AF148" s="39">
        <f t="shared" si="83"/>
        <v>0</v>
      </c>
      <c r="AG148" s="39"/>
      <c r="AH148" s="39">
        <f t="shared" si="84"/>
        <v>0</v>
      </c>
      <c r="AI148" s="39">
        <f t="shared" si="85"/>
        <v>0</v>
      </c>
      <c r="AJ148" s="39"/>
      <c r="AK148" s="39">
        <f t="shared" si="86"/>
        <v>0</v>
      </c>
      <c r="AL148" s="39">
        <f t="shared" si="87"/>
        <v>0</v>
      </c>
      <c r="AM148" s="39"/>
      <c r="AN148" s="39">
        <f t="shared" si="93"/>
        <v>0</v>
      </c>
      <c r="AO148" s="39">
        <f t="shared" si="102"/>
        <v>0</v>
      </c>
      <c r="AP148" s="39">
        <v>1</v>
      </c>
      <c r="AQ148" s="39">
        <f t="shared" si="94"/>
        <v>71.040000000000006</v>
      </c>
      <c r="AR148" s="39">
        <f t="shared" si="95"/>
        <v>0</v>
      </c>
      <c r="AS148" s="136">
        <f t="shared" si="96"/>
        <v>2</v>
      </c>
      <c r="AT148" s="136">
        <f t="shared" ca="1" si="97"/>
        <v>142.08000000000001</v>
      </c>
      <c r="AU148" s="137">
        <f t="shared" ca="1" si="98"/>
        <v>0</v>
      </c>
      <c r="AV148" s="137">
        <f t="shared" si="99"/>
        <v>0</v>
      </c>
      <c r="AW148" s="136">
        <f t="shared" ca="1" si="100"/>
        <v>0</v>
      </c>
      <c r="AX148" s="138">
        <f t="shared" ca="1" si="101"/>
        <v>0</v>
      </c>
      <c r="AY148" s="101"/>
      <c r="AZ148" s="40">
        <f t="shared" si="89"/>
        <v>117.7</v>
      </c>
      <c r="BA148" s="111" t="str">
        <f t="shared" si="88"/>
        <v>MEDIDO</v>
      </c>
      <c r="BB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</row>
    <row r="149" spans="1:76" customFormat="1" ht="30" customHeight="1">
      <c r="A149" s="1" t="s">
        <v>30</v>
      </c>
      <c r="B149" s="1"/>
      <c r="C149" s="42" t="s">
        <v>63</v>
      </c>
      <c r="D149" s="48" t="s">
        <v>561</v>
      </c>
      <c r="E149" s="57" t="s">
        <v>81</v>
      </c>
      <c r="F149" s="35">
        <v>60</v>
      </c>
      <c r="G149" s="46">
        <v>85.4</v>
      </c>
      <c r="H149" s="47"/>
      <c r="I149" s="155">
        <v>0</v>
      </c>
      <c r="J149" s="35">
        <f t="shared" si="90"/>
        <v>145.4</v>
      </c>
      <c r="K149" s="44">
        <v>27.71</v>
      </c>
      <c r="L149" s="37">
        <f t="shared" si="91"/>
        <v>4029.03</v>
      </c>
      <c r="M149" s="37"/>
      <c r="N149" s="38">
        <f t="shared" si="92"/>
        <v>0</v>
      </c>
      <c r="O149" s="39">
        <v>15</v>
      </c>
      <c r="P149" s="39">
        <f t="shared" si="72"/>
        <v>415.65</v>
      </c>
      <c r="Q149" s="39">
        <f t="shared" si="73"/>
        <v>0</v>
      </c>
      <c r="R149" s="39"/>
      <c r="S149" s="39">
        <f t="shared" si="74"/>
        <v>0</v>
      </c>
      <c r="T149" s="39">
        <f t="shared" si="75"/>
        <v>0</v>
      </c>
      <c r="U149" s="39"/>
      <c r="V149" s="39">
        <f t="shared" si="76"/>
        <v>0</v>
      </c>
      <c r="W149" s="39">
        <f t="shared" si="77"/>
        <v>0</v>
      </c>
      <c r="X149" s="39"/>
      <c r="Y149" s="39">
        <f t="shared" si="78"/>
        <v>0</v>
      </c>
      <c r="Z149" s="39">
        <f t="shared" si="79"/>
        <v>0</v>
      </c>
      <c r="AA149" s="39">
        <v>12.7</v>
      </c>
      <c r="AB149" s="39">
        <f t="shared" si="80"/>
        <v>351.92</v>
      </c>
      <c r="AC149" s="39">
        <f t="shared" si="81"/>
        <v>0</v>
      </c>
      <c r="AD149" s="39"/>
      <c r="AE149" s="39">
        <f t="shared" si="82"/>
        <v>0</v>
      </c>
      <c r="AF149" s="39">
        <f t="shared" si="83"/>
        <v>0</v>
      </c>
      <c r="AG149" s="39"/>
      <c r="AH149" s="39">
        <f t="shared" si="84"/>
        <v>0</v>
      </c>
      <c r="AI149" s="39">
        <f t="shared" si="85"/>
        <v>0</v>
      </c>
      <c r="AJ149" s="39"/>
      <c r="AK149" s="39">
        <f t="shared" si="86"/>
        <v>0</v>
      </c>
      <c r="AL149" s="39">
        <f t="shared" si="87"/>
        <v>0</v>
      </c>
      <c r="AM149" s="39"/>
      <c r="AN149" s="39">
        <f t="shared" si="93"/>
        <v>0</v>
      </c>
      <c r="AO149" s="39">
        <f t="shared" si="102"/>
        <v>0</v>
      </c>
      <c r="AP149" s="39">
        <v>117.7</v>
      </c>
      <c r="AQ149" s="39">
        <f>ROUND($AP149*$K149,2)-0.01</f>
        <v>3261.46</v>
      </c>
      <c r="AR149" s="39">
        <f t="shared" si="95"/>
        <v>0</v>
      </c>
      <c r="AS149" s="136">
        <f t="shared" si="96"/>
        <v>145.4</v>
      </c>
      <c r="AT149" s="136">
        <f ca="1">SUMIF($O$10:$AR$11,"COM DESCONTO",O149:AR149)</f>
        <v>4029.03</v>
      </c>
      <c r="AU149" s="137">
        <f t="shared" ca="1" si="98"/>
        <v>0</v>
      </c>
      <c r="AV149" s="137">
        <f t="shared" si="99"/>
        <v>0</v>
      </c>
      <c r="AW149" s="136">
        <f t="shared" ca="1" si="100"/>
        <v>0</v>
      </c>
      <c r="AX149" s="138">
        <f t="shared" ca="1" si="101"/>
        <v>0</v>
      </c>
      <c r="AY149" s="101"/>
      <c r="AZ149" s="40">
        <f t="shared" si="89"/>
        <v>0</v>
      </c>
      <c r="BA149" s="111" t="str">
        <f t="shared" si="88"/>
        <v>NÃO MEDIDO</v>
      </c>
      <c r="BB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5"/>
      <c r="BT149" s="55"/>
      <c r="BU149" s="55"/>
      <c r="BV149" s="55"/>
      <c r="BW149" s="55"/>
      <c r="BX149" s="55"/>
    </row>
    <row r="150" spans="1:76" customFormat="1" ht="30" customHeight="1">
      <c r="A150" s="1" t="s">
        <v>30</v>
      </c>
      <c r="B150" s="1"/>
      <c r="C150" s="45" t="s">
        <v>309</v>
      </c>
      <c r="D150" s="48" t="s">
        <v>562</v>
      </c>
      <c r="E150" s="57" t="s">
        <v>71</v>
      </c>
      <c r="F150" s="35">
        <v>202.3</v>
      </c>
      <c r="G150" s="46">
        <v>0</v>
      </c>
      <c r="H150" s="47"/>
      <c r="I150" s="155">
        <v>0</v>
      </c>
      <c r="J150" s="35">
        <f t="shared" si="90"/>
        <v>202.3</v>
      </c>
      <c r="K150" s="44">
        <v>63.25</v>
      </c>
      <c r="L150" s="37">
        <f t="shared" si="91"/>
        <v>12795.48</v>
      </c>
      <c r="M150" s="37"/>
      <c r="N150" s="38">
        <f t="shared" si="92"/>
        <v>0</v>
      </c>
      <c r="O150" s="39">
        <v>176.49</v>
      </c>
      <c r="P150" s="39">
        <f t="shared" ref="P150:P216" si="103">ROUND($O150*$K150,2)</f>
        <v>11162.99</v>
      </c>
      <c r="Q150" s="39">
        <f t="shared" ref="Q150:Q216" si="104">ROUND($O150*$M150,2)</f>
        <v>0</v>
      </c>
      <c r="R150" s="39"/>
      <c r="S150" s="39">
        <f t="shared" ref="S150:S216" si="105">ROUND($R150*$K150,2)</f>
        <v>0</v>
      </c>
      <c r="T150" s="39">
        <f t="shared" ref="T150:T216" si="106">ROUND($R150*$M150,2)</f>
        <v>0</v>
      </c>
      <c r="U150" s="39"/>
      <c r="V150" s="39">
        <f t="shared" si="76"/>
        <v>0</v>
      </c>
      <c r="W150" s="39">
        <f t="shared" si="77"/>
        <v>0</v>
      </c>
      <c r="X150" s="39"/>
      <c r="Y150" s="39">
        <f t="shared" si="78"/>
        <v>0</v>
      </c>
      <c r="Z150" s="39">
        <f t="shared" si="79"/>
        <v>0</v>
      </c>
      <c r="AA150" s="39"/>
      <c r="AB150" s="39">
        <f t="shared" si="80"/>
        <v>0</v>
      </c>
      <c r="AC150" s="39">
        <f t="shared" si="81"/>
        <v>0</v>
      </c>
      <c r="AD150" s="39"/>
      <c r="AE150" s="39">
        <f t="shared" si="82"/>
        <v>0</v>
      </c>
      <c r="AF150" s="39">
        <f t="shared" si="83"/>
        <v>0</v>
      </c>
      <c r="AG150" s="39"/>
      <c r="AH150" s="39">
        <f t="shared" si="84"/>
        <v>0</v>
      </c>
      <c r="AI150" s="39">
        <f t="shared" si="85"/>
        <v>0</v>
      </c>
      <c r="AJ150" s="39"/>
      <c r="AK150" s="39">
        <f t="shared" si="86"/>
        <v>0</v>
      </c>
      <c r="AL150" s="39">
        <f t="shared" si="87"/>
        <v>0</v>
      </c>
      <c r="AM150" s="39"/>
      <c r="AN150" s="39">
        <f t="shared" si="93"/>
        <v>0</v>
      </c>
      <c r="AO150" s="39">
        <f t="shared" si="102"/>
        <v>0</v>
      </c>
      <c r="AP150" s="39"/>
      <c r="AQ150" s="39">
        <f t="shared" si="94"/>
        <v>0</v>
      </c>
      <c r="AR150" s="39">
        <f t="shared" si="95"/>
        <v>0</v>
      </c>
      <c r="AS150" s="136">
        <f t="shared" si="96"/>
        <v>176.49</v>
      </c>
      <c r="AT150" s="136">
        <f t="shared" ca="1" si="97"/>
        <v>11162.99</v>
      </c>
      <c r="AU150" s="137">
        <f t="shared" ca="1" si="98"/>
        <v>0</v>
      </c>
      <c r="AV150" s="137">
        <f t="shared" si="99"/>
        <v>25.81</v>
      </c>
      <c r="AW150" s="136">
        <f t="shared" ca="1" si="100"/>
        <v>1632.49</v>
      </c>
      <c r="AX150" s="138">
        <f t="shared" ca="1" si="101"/>
        <v>0</v>
      </c>
      <c r="AY150" s="101"/>
      <c r="AZ150" s="40">
        <f t="shared" si="89"/>
        <v>0</v>
      </c>
      <c r="BA150" s="111" t="str">
        <f t="shared" si="88"/>
        <v>NÃO MEDIDO</v>
      </c>
      <c r="BB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</row>
    <row r="151" spans="1:76" customFormat="1" ht="30" customHeight="1">
      <c r="A151" s="1" t="s">
        <v>30</v>
      </c>
      <c r="B151" s="1"/>
      <c r="C151" s="42" t="s">
        <v>310</v>
      </c>
      <c r="D151" s="48" t="s">
        <v>563</v>
      </c>
      <c r="E151" s="57" t="s">
        <v>71</v>
      </c>
      <c r="F151" s="35">
        <v>71.599999999999994</v>
      </c>
      <c r="G151" s="46">
        <v>0</v>
      </c>
      <c r="H151" s="47"/>
      <c r="I151" s="155">
        <v>0</v>
      </c>
      <c r="J151" s="35">
        <f t="shared" si="90"/>
        <v>71.599999999999994</v>
      </c>
      <c r="K151" s="44">
        <v>411.55</v>
      </c>
      <c r="L151" s="37">
        <f t="shared" si="91"/>
        <v>29466.98</v>
      </c>
      <c r="M151" s="37"/>
      <c r="N151" s="38">
        <f t="shared" si="92"/>
        <v>0</v>
      </c>
      <c r="O151" s="39">
        <v>66.84</v>
      </c>
      <c r="P151" s="39">
        <f t="shared" si="103"/>
        <v>27508</v>
      </c>
      <c r="Q151" s="39">
        <f t="shared" si="104"/>
        <v>0</v>
      </c>
      <c r="R151" s="39"/>
      <c r="S151" s="39">
        <f t="shared" si="105"/>
        <v>0</v>
      </c>
      <c r="T151" s="39">
        <f t="shared" si="106"/>
        <v>0</v>
      </c>
      <c r="U151" s="39"/>
      <c r="V151" s="39">
        <f t="shared" si="76"/>
        <v>0</v>
      </c>
      <c r="W151" s="39">
        <f t="shared" si="77"/>
        <v>0</v>
      </c>
      <c r="X151" s="39"/>
      <c r="Y151" s="39">
        <f t="shared" si="78"/>
        <v>0</v>
      </c>
      <c r="Z151" s="39">
        <f t="shared" si="79"/>
        <v>0</v>
      </c>
      <c r="AA151" s="39"/>
      <c r="AB151" s="39">
        <f t="shared" si="80"/>
        <v>0</v>
      </c>
      <c r="AC151" s="39">
        <f t="shared" si="81"/>
        <v>0</v>
      </c>
      <c r="AD151" s="39"/>
      <c r="AE151" s="39">
        <f t="shared" si="82"/>
        <v>0</v>
      </c>
      <c r="AF151" s="39">
        <f t="shared" si="83"/>
        <v>0</v>
      </c>
      <c r="AG151" s="39"/>
      <c r="AH151" s="39">
        <f t="shared" si="84"/>
        <v>0</v>
      </c>
      <c r="AI151" s="39">
        <f t="shared" si="85"/>
        <v>0</v>
      </c>
      <c r="AJ151" s="39"/>
      <c r="AK151" s="39">
        <f t="shared" si="86"/>
        <v>0</v>
      </c>
      <c r="AL151" s="39">
        <f t="shared" si="87"/>
        <v>0</v>
      </c>
      <c r="AM151" s="39"/>
      <c r="AN151" s="39">
        <f t="shared" si="93"/>
        <v>0</v>
      </c>
      <c r="AO151" s="39">
        <f t="shared" si="102"/>
        <v>0</v>
      </c>
      <c r="AP151" s="39"/>
      <c r="AQ151" s="39">
        <f t="shared" si="94"/>
        <v>0</v>
      </c>
      <c r="AR151" s="39">
        <f t="shared" si="95"/>
        <v>0</v>
      </c>
      <c r="AS151" s="136">
        <f t="shared" si="96"/>
        <v>66.84</v>
      </c>
      <c r="AT151" s="136">
        <f t="shared" ca="1" si="97"/>
        <v>27508</v>
      </c>
      <c r="AU151" s="137">
        <f t="shared" ca="1" si="98"/>
        <v>0</v>
      </c>
      <c r="AV151" s="137">
        <f t="shared" si="99"/>
        <v>4.76</v>
      </c>
      <c r="AW151" s="136">
        <f t="shared" ca="1" si="100"/>
        <v>1958.98</v>
      </c>
      <c r="AX151" s="138">
        <f t="shared" ca="1" si="101"/>
        <v>0</v>
      </c>
      <c r="AY151" s="101"/>
      <c r="AZ151" s="40">
        <f t="shared" si="89"/>
        <v>0</v>
      </c>
      <c r="BA151" s="111" t="str">
        <f t="shared" si="88"/>
        <v>NÃO MEDIDO</v>
      </c>
      <c r="BB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</row>
    <row r="152" spans="1:76" customFormat="1" ht="30" customHeight="1">
      <c r="A152" s="1" t="s">
        <v>30</v>
      </c>
      <c r="B152" s="1"/>
      <c r="C152" s="45" t="s">
        <v>311</v>
      </c>
      <c r="D152" s="48" t="s">
        <v>564</v>
      </c>
      <c r="E152" s="57" t="s">
        <v>71</v>
      </c>
      <c r="F152" s="35">
        <v>13.6</v>
      </c>
      <c r="G152" s="46">
        <v>0</v>
      </c>
      <c r="H152" s="47"/>
      <c r="I152" s="155">
        <v>0</v>
      </c>
      <c r="J152" s="35">
        <f t="shared" si="90"/>
        <v>13.6</v>
      </c>
      <c r="K152" s="44">
        <v>106.1</v>
      </c>
      <c r="L152" s="37">
        <f t="shared" si="91"/>
        <v>1442.96</v>
      </c>
      <c r="M152" s="37"/>
      <c r="N152" s="38">
        <f t="shared" si="92"/>
        <v>0</v>
      </c>
      <c r="O152" s="39"/>
      <c r="P152" s="39">
        <f t="shared" si="103"/>
        <v>0</v>
      </c>
      <c r="Q152" s="39">
        <f t="shared" si="104"/>
        <v>0</v>
      </c>
      <c r="R152" s="39"/>
      <c r="S152" s="39">
        <f t="shared" si="105"/>
        <v>0</v>
      </c>
      <c r="T152" s="39">
        <f t="shared" si="106"/>
        <v>0</v>
      </c>
      <c r="U152" s="39"/>
      <c r="V152" s="39">
        <f t="shared" si="76"/>
        <v>0</v>
      </c>
      <c r="W152" s="39">
        <f t="shared" si="77"/>
        <v>0</v>
      </c>
      <c r="X152" s="39"/>
      <c r="Y152" s="39">
        <f t="shared" si="78"/>
        <v>0</v>
      </c>
      <c r="Z152" s="39">
        <f t="shared" si="79"/>
        <v>0</v>
      </c>
      <c r="AA152" s="39"/>
      <c r="AB152" s="39">
        <f t="shared" si="80"/>
        <v>0</v>
      </c>
      <c r="AC152" s="39">
        <f t="shared" si="81"/>
        <v>0</v>
      </c>
      <c r="AD152" s="39"/>
      <c r="AE152" s="39">
        <f t="shared" si="82"/>
        <v>0</v>
      </c>
      <c r="AF152" s="39">
        <f t="shared" si="83"/>
        <v>0</v>
      </c>
      <c r="AG152" s="39"/>
      <c r="AH152" s="39">
        <f t="shared" si="84"/>
        <v>0</v>
      </c>
      <c r="AI152" s="39">
        <f t="shared" si="85"/>
        <v>0</v>
      </c>
      <c r="AJ152" s="39"/>
      <c r="AK152" s="39">
        <f t="shared" si="86"/>
        <v>0</v>
      </c>
      <c r="AL152" s="39">
        <f t="shared" si="87"/>
        <v>0</v>
      </c>
      <c r="AM152" s="39"/>
      <c r="AN152" s="39">
        <f t="shared" si="93"/>
        <v>0</v>
      </c>
      <c r="AO152" s="39">
        <f t="shared" si="102"/>
        <v>0</v>
      </c>
      <c r="AP152" s="39"/>
      <c r="AQ152" s="39">
        <f t="shared" si="94"/>
        <v>0</v>
      </c>
      <c r="AR152" s="39">
        <f t="shared" si="95"/>
        <v>0</v>
      </c>
      <c r="AS152" s="136">
        <f t="shared" si="96"/>
        <v>0</v>
      </c>
      <c r="AT152" s="136">
        <f t="shared" ca="1" si="97"/>
        <v>0</v>
      </c>
      <c r="AU152" s="137">
        <f t="shared" ca="1" si="98"/>
        <v>0</v>
      </c>
      <c r="AV152" s="137">
        <f t="shared" si="99"/>
        <v>13.6</v>
      </c>
      <c r="AW152" s="136">
        <f t="shared" ca="1" si="100"/>
        <v>1442.96</v>
      </c>
      <c r="AX152" s="138">
        <f t="shared" ca="1" si="101"/>
        <v>0</v>
      </c>
      <c r="AY152" s="101"/>
      <c r="AZ152" s="40">
        <f t="shared" si="89"/>
        <v>0</v>
      </c>
      <c r="BA152" s="111" t="str">
        <f t="shared" si="88"/>
        <v>NÃO MEDIDO</v>
      </c>
      <c r="BB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</row>
    <row r="153" spans="1:76" customFormat="1" ht="40.5" customHeight="1">
      <c r="A153" s="1" t="s">
        <v>30</v>
      </c>
      <c r="B153" s="1"/>
      <c r="C153" s="42" t="s">
        <v>312</v>
      </c>
      <c r="D153" s="48" t="s">
        <v>565</v>
      </c>
      <c r="E153" s="57" t="s">
        <v>71</v>
      </c>
      <c r="F153" s="35">
        <v>6</v>
      </c>
      <c r="G153" s="46">
        <v>0</v>
      </c>
      <c r="H153" s="63"/>
      <c r="I153" s="155">
        <v>0</v>
      </c>
      <c r="J153" s="35">
        <f t="shared" si="90"/>
        <v>6</v>
      </c>
      <c r="K153" s="44">
        <v>100.81</v>
      </c>
      <c r="L153" s="37">
        <f t="shared" si="91"/>
        <v>604.86</v>
      </c>
      <c r="M153" s="37"/>
      <c r="N153" s="38">
        <f t="shared" si="92"/>
        <v>0</v>
      </c>
      <c r="O153" s="39">
        <v>6</v>
      </c>
      <c r="P153" s="39">
        <f t="shared" si="103"/>
        <v>604.86</v>
      </c>
      <c r="Q153" s="39">
        <f t="shared" si="104"/>
        <v>0</v>
      </c>
      <c r="R153" s="39"/>
      <c r="S153" s="39">
        <f t="shared" si="105"/>
        <v>0</v>
      </c>
      <c r="T153" s="39">
        <f t="shared" si="106"/>
        <v>0</v>
      </c>
      <c r="U153" s="39"/>
      <c r="V153" s="39">
        <f t="shared" ref="V153:V216" si="107">ROUND($U153*$K153,2)</f>
        <v>0</v>
      </c>
      <c r="W153" s="39">
        <f t="shared" ref="W153:W216" si="108">ROUND($U153*$M153,2)</f>
        <v>0</v>
      </c>
      <c r="X153" s="39"/>
      <c r="Y153" s="39">
        <f t="shared" ref="Y153:Y216" si="109">ROUND($X153*$K153,2)</f>
        <v>0</v>
      </c>
      <c r="Z153" s="39">
        <f t="shared" ref="Z153:Z216" si="110">ROUND($X153*$M153,2)</f>
        <v>0</v>
      </c>
      <c r="AA153" s="39"/>
      <c r="AB153" s="39">
        <f t="shared" ref="AB153:AB216" si="111">ROUND($AA153*$K153,2)</f>
        <v>0</v>
      </c>
      <c r="AC153" s="39">
        <f t="shared" ref="AC153:AC216" si="112">ROUND($AA153*$M153,2)</f>
        <v>0</v>
      </c>
      <c r="AD153" s="39"/>
      <c r="AE153" s="39">
        <f t="shared" ref="AE153:AE216" si="113">ROUND($AD153*$K153,2)</f>
        <v>0</v>
      </c>
      <c r="AF153" s="39">
        <f t="shared" ref="AF153:AF216" si="114">ROUND($AD153*$M153,2)</f>
        <v>0</v>
      </c>
      <c r="AG153" s="39"/>
      <c r="AH153" s="39">
        <f t="shared" ref="AH153:AH216" si="115">ROUND($AG153*$K153,2)</f>
        <v>0</v>
      </c>
      <c r="AI153" s="39">
        <f t="shared" ref="AI153:AI216" si="116">ROUND($AG153*$M153,2)</f>
        <v>0</v>
      </c>
      <c r="AJ153" s="39"/>
      <c r="AK153" s="39">
        <f t="shared" ref="AK153:AK216" si="117">ROUND($AJ153*$K153,2)</f>
        <v>0</v>
      </c>
      <c r="AL153" s="39">
        <f t="shared" ref="AL153:AL216" si="118">ROUND($AJ153*$M153,2)</f>
        <v>0</v>
      </c>
      <c r="AM153" s="39"/>
      <c r="AN153" s="39">
        <f t="shared" si="93"/>
        <v>0</v>
      </c>
      <c r="AO153" s="39">
        <f t="shared" si="102"/>
        <v>0</v>
      </c>
      <c r="AP153" s="39"/>
      <c r="AQ153" s="39">
        <f t="shared" si="94"/>
        <v>0</v>
      </c>
      <c r="AR153" s="39">
        <f t="shared" si="95"/>
        <v>0</v>
      </c>
      <c r="AS153" s="136">
        <f t="shared" si="96"/>
        <v>6</v>
      </c>
      <c r="AT153" s="136">
        <f t="shared" ca="1" si="97"/>
        <v>604.86</v>
      </c>
      <c r="AU153" s="137">
        <f t="shared" ca="1" si="98"/>
        <v>0</v>
      </c>
      <c r="AV153" s="137">
        <f t="shared" si="99"/>
        <v>0</v>
      </c>
      <c r="AW153" s="136">
        <f t="shared" ca="1" si="100"/>
        <v>0</v>
      </c>
      <c r="AX153" s="138">
        <f t="shared" ca="1" si="101"/>
        <v>0</v>
      </c>
      <c r="AY153" s="101"/>
      <c r="AZ153" s="40">
        <f t="shared" si="89"/>
        <v>0</v>
      </c>
      <c r="BA153" s="111" t="str">
        <f t="shared" si="88"/>
        <v>NÃO MEDIDO</v>
      </c>
      <c r="BB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</row>
    <row r="154" spans="1:76" customFormat="1" ht="30" customHeight="1">
      <c r="A154" s="1" t="s">
        <v>30</v>
      </c>
      <c r="B154" s="1"/>
      <c r="C154" s="42" t="s">
        <v>166</v>
      </c>
      <c r="D154" s="48" t="s">
        <v>566</v>
      </c>
      <c r="E154" s="57" t="s">
        <v>75</v>
      </c>
      <c r="F154" s="35">
        <v>12.6</v>
      </c>
      <c r="G154" s="46">
        <v>0</v>
      </c>
      <c r="H154" s="47"/>
      <c r="I154" s="155">
        <v>0</v>
      </c>
      <c r="J154" s="35">
        <f t="shared" si="90"/>
        <v>12.6</v>
      </c>
      <c r="K154" s="44">
        <v>58.07</v>
      </c>
      <c r="L154" s="37">
        <f t="shared" si="91"/>
        <v>731.68</v>
      </c>
      <c r="M154" s="37"/>
      <c r="N154" s="38">
        <f t="shared" si="92"/>
        <v>0</v>
      </c>
      <c r="O154" s="39"/>
      <c r="P154" s="39">
        <f t="shared" si="103"/>
        <v>0</v>
      </c>
      <c r="Q154" s="39">
        <f t="shared" si="104"/>
        <v>0</v>
      </c>
      <c r="R154" s="39"/>
      <c r="S154" s="39">
        <f t="shared" si="105"/>
        <v>0</v>
      </c>
      <c r="T154" s="39">
        <f t="shared" si="106"/>
        <v>0</v>
      </c>
      <c r="U154" s="39"/>
      <c r="V154" s="39">
        <f t="shared" si="107"/>
        <v>0</v>
      </c>
      <c r="W154" s="39">
        <f t="shared" si="108"/>
        <v>0</v>
      </c>
      <c r="X154" s="39"/>
      <c r="Y154" s="39">
        <f t="shared" si="109"/>
        <v>0</v>
      </c>
      <c r="Z154" s="39">
        <f t="shared" si="110"/>
        <v>0</v>
      </c>
      <c r="AA154" s="39"/>
      <c r="AB154" s="39">
        <f t="shared" si="111"/>
        <v>0</v>
      </c>
      <c r="AC154" s="39">
        <f t="shared" si="112"/>
        <v>0</v>
      </c>
      <c r="AD154" s="39"/>
      <c r="AE154" s="39">
        <f t="shared" si="113"/>
        <v>0</v>
      </c>
      <c r="AF154" s="39">
        <f t="shared" si="114"/>
        <v>0</v>
      </c>
      <c r="AG154" s="39"/>
      <c r="AH154" s="39">
        <f t="shared" si="115"/>
        <v>0</v>
      </c>
      <c r="AI154" s="39">
        <f t="shared" si="116"/>
        <v>0</v>
      </c>
      <c r="AJ154" s="39"/>
      <c r="AK154" s="39">
        <f t="shared" si="117"/>
        <v>0</v>
      </c>
      <c r="AL154" s="39">
        <f t="shared" si="118"/>
        <v>0</v>
      </c>
      <c r="AM154" s="39"/>
      <c r="AN154" s="39">
        <f t="shared" si="93"/>
        <v>0</v>
      </c>
      <c r="AO154" s="39">
        <f t="shared" si="102"/>
        <v>0</v>
      </c>
      <c r="AP154" s="39"/>
      <c r="AQ154" s="39">
        <f t="shared" si="94"/>
        <v>0</v>
      </c>
      <c r="AR154" s="39">
        <f t="shared" si="95"/>
        <v>0</v>
      </c>
      <c r="AS154" s="136">
        <f t="shared" si="96"/>
        <v>0</v>
      </c>
      <c r="AT154" s="136">
        <f t="shared" ca="1" si="97"/>
        <v>0</v>
      </c>
      <c r="AU154" s="137">
        <f t="shared" ca="1" si="98"/>
        <v>0</v>
      </c>
      <c r="AV154" s="137">
        <f t="shared" si="99"/>
        <v>12.6</v>
      </c>
      <c r="AW154" s="136">
        <f t="shared" ca="1" si="100"/>
        <v>731.68</v>
      </c>
      <c r="AX154" s="138">
        <f t="shared" ca="1" si="101"/>
        <v>0</v>
      </c>
      <c r="AY154" s="101"/>
      <c r="AZ154" s="40">
        <f t="shared" si="89"/>
        <v>0</v>
      </c>
      <c r="BA154" s="111" t="str">
        <f>IF(AZ154&lt;&gt;0,"MEDIDO","NÃO MEDIDO")</f>
        <v>NÃO MEDIDO</v>
      </c>
      <c r="BB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</row>
    <row r="155" spans="1:76" customFormat="1" ht="30" customHeight="1">
      <c r="A155" s="1" t="s">
        <v>30</v>
      </c>
      <c r="B155" s="1"/>
      <c r="C155" s="42" t="s">
        <v>64</v>
      </c>
      <c r="D155" s="48" t="s">
        <v>567</v>
      </c>
      <c r="E155" s="57" t="s">
        <v>75</v>
      </c>
      <c r="F155" s="35">
        <v>8.6</v>
      </c>
      <c r="G155" s="46">
        <v>-8.6</v>
      </c>
      <c r="H155" s="47"/>
      <c r="I155" s="155">
        <v>0</v>
      </c>
      <c r="J155" s="35">
        <f t="shared" si="90"/>
        <v>0</v>
      </c>
      <c r="K155" s="44">
        <v>116.55</v>
      </c>
      <c r="L155" s="37">
        <f t="shared" si="91"/>
        <v>0</v>
      </c>
      <c r="M155" s="37"/>
      <c r="N155" s="38">
        <f t="shared" si="92"/>
        <v>0</v>
      </c>
      <c r="O155" s="39"/>
      <c r="P155" s="39">
        <f t="shared" si="103"/>
        <v>0</v>
      </c>
      <c r="Q155" s="39">
        <f t="shared" si="104"/>
        <v>0</v>
      </c>
      <c r="R155" s="39"/>
      <c r="S155" s="39">
        <f t="shared" si="105"/>
        <v>0</v>
      </c>
      <c r="T155" s="39">
        <f t="shared" si="106"/>
        <v>0</v>
      </c>
      <c r="U155" s="39"/>
      <c r="V155" s="39">
        <f t="shared" si="107"/>
        <v>0</v>
      </c>
      <c r="W155" s="39">
        <f t="shared" si="108"/>
        <v>0</v>
      </c>
      <c r="X155" s="39"/>
      <c r="Y155" s="39">
        <f t="shared" si="109"/>
        <v>0</v>
      </c>
      <c r="Z155" s="39">
        <f t="shared" si="110"/>
        <v>0</v>
      </c>
      <c r="AA155" s="39"/>
      <c r="AB155" s="39">
        <f t="shared" si="111"/>
        <v>0</v>
      </c>
      <c r="AC155" s="39">
        <f t="shared" si="112"/>
        <v>0</v>
      </c>
      <c r="AD155" s="39"/>
      <c r="AE155" s="39">
        <f t="shared" si="113"/>
        <v>0</v>
      </c>
      <c r="AF155" s="39">
        <f t="shared" si="114"/>
        <v>0</v>
      </c>
      <c r="AG155" s="39"/>
      <c r="AH155" s="39">
        <f t="shared" si="115"/>
        <v>0</v>
      </c>
      <c r="AI155" s="39">
        <f t="shared" si="116"/>
        <v>0</v>
      </c>
      <c r="AJ155" s="39"/>
      <c r="AK155" s="39">
        <f t="shared" si="117"/>
        <v>0</v>
      </c>
      <c r="AL155" s="39">
        <f t="shared" si="118"/>
        <v>0</v>
      </c>
      <c r="AM155" s="39"/>
      <c r="AN155" s="39">
        <f t="shared" si="93"/>
        <v>0</v>
      </c>
      <c r="AO155" s="39">
        <f t="shared" si="102"/>
        <v>0</v>
      </c>
      <c r="AP155" s="39"/>
      <c r="AQ155" s="39">
        <f t="shared" si="94"/>
        <v>0</v>
      </c>
      <c r="AR155" s="39">
        <f t="shared" si="95"/>
        <v>0</v>
      </c>
      <c r="AS155" s="136">
        <f t="shared" si="96"/>
        <v>0</v>
      </c>
      <c r="AT155" s="136">
        <f t="shared" ca="1" si="97"/>
        <v>0</v>
      </c>
      <c r="AU155" s="137">
        <f t="shared" ca="1" si="98"/>
        <v>0</v>
      </c>
      <c r="AV155" s="137">
        <f t="shared" si="99"/>
        <v>0</v>
      </c>
      <c r="AW155" s="136">
        <f t="shared" ca="1" si="100"/>
        <v>0</v>
      </c>
      <c r="AX155" s="138">
        <f t="shared" ca="1" si="101"/>
        <v>0</v>
      </c>
      <c r="AY155" s="101"/>
      <c r="AZ155" s="40">
        <f t="shared" si="89"/>
        <v>0</v>
      </c>
      <c r="BA155" s="111" t="str">
        <f t="shared" si="88"/>
        <v>NÃO MEDIDO</v>
      </c>
      <c r="BB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</row>
    <row r="156" spans="1:76" customFormat="1" ht="30" customHeight="1">
      <c r="A156" s="1" t="s">
        <v>30</v>
      </c>
      <c r="B156" s="1"/>
      <c r="C156" s="42" t="s">
        <v>167</v>
      </c>
      <c r="D156" s="48" t="s">
        <v>568</v>
      </c>
      <c r="E156" s="57" t="s">
        <v>71</v>
      </c>
      <c r="F156" s="35">
        <v>7.7</v>
      </c>
      <c r="G156" s="46">
        <v>-7.7</v>
      </c>
      <c r="H156" s="47"/>
      <c r="I156" s="155">
        <v>0</v>
      </c>
      <c r="J156" s="35">
        <f t="shared" si="90"/>
        <v>0</v>
      </c>
      <c r="K156" s="44">
        <v>96.04</v>
      </c>
      <c r="L156" s="37">
        <f t="shared" si="91"/>
        <v>0</v>
      </c>
      <c r="M156" s="37"/>
      <c r="N156" s="38">
        <f t="shared" si="92"/>
        <v>0</v>
      </c>
      <c r="O156" s="39"/>
      <c r="P156" s="39">
        <f t="shared" si="103"/>
        <v>0</v>
      </c>
      <c r="Q156" s="39">
        <f t="shared" si="104"/>
        <v>0</v>
      </c>
      <c r="R156" s="39"/>
      <c r="S156" s="39">
        <f t="shared" si="105"/>
        <v>0</v>
      </c>
      <c r="T156" s="39">
        <f t="shared" si="106"/>
        <v>0</v>
      </c>
      <c r="U156" s="39"/>
      <c r="V156" s="39">
        <f t="shared" si="107"/>
        <v>0</v>
      </c>
      <c r="W156" s="39">
        <f t="shared" si="108"/>
        <v>0</v>
      </c>
      <c r="X156" s="39"/>
      <c r="Y156" s="39">
        <f t="shared" si="109"/>
        <v>0</v>
      </c>
      <c r="Z156" s="39">
        <f t="shared" si="110"/>
        <v>0</v>
      </c>
      <c r="AA156" s="39"/>
      <c r="AB156" s="39">
        <f t="shared" si="111"/>
        <v>0</v>
      </c>
      <c r="AC156" s="39">
        <f t="shared" si="112"/>
        <v>0</v>
      </c>
      <c r="AD156" s="39"/>
      <c r="AE156" s="39">
        <f t="shared" si="113"/>
        <v>0</v>
      </c>
      <c r="AF156" s="39">
        <f t="shared" si="114"/>
        <v>0</v>
      </c>
      <c r="AG156" s="39"/>
      <c r="AH156" s="39">
        <f t="shared" si="115"/>
        <v>0</v>
      </c>
      <c r="AI156" s="39">
        <f t="shared" si="116"/>
        <v>0</v>
      </c>
      <c r="AJ156" s="39"/>
      <c r="AK156" s="39">
        <f t="shared" si="117"/>
        <v>0</v>
      </c>
      <c r="AL156" s="39">
        <f t="shared" si="118"/>
        <v>0</v>
      </c>
      <c r="AM156" s="39"/>
      <c r="AN156" s="39">
        <f t="shared" si="93"/>
        <v>0</v>
      </c>
      <c r="AO156" s="39">
        <f t="shared" si="102"/>
        <v>0</v>
      </c>
      <c r="AP156" s="39"/>
      <c r="AQ156" s="39">
        <f t="shared" si="94"/>
        <v>0</v>
      </c>
      <c r="AR156" s="39">
        <f t="shared" si="95"/>
        <v>0</v>
      </c>
      <c r="AS156" s="136">
        <f t="shared" si="96"/>
        <v>0</v>
      </c>
      <c r="AT156" s="136">
        <f t="shared" ca="1" si="97"/>
        <v>0</v>
      </c>
      <c r="AU156" s="137">
        <f t="shared" ca="1" si="98"/>
        <v>0</v>
      </c>
      <c r="AV156" s="137">
        <f t="shared" si="99"/>
        <v>0</v>
      </c>
      <c r="AW156" s="136">
        <f t="shared" ca="1" si="100"/>
        <v>0</v>
      </c>
      <c r="AX156" s="138">
        <f t="shared" ca="1" si="101"/>
        <v>0</v>
      </c>
      <c r="AY156" s="101"/>
      <c r="AZ156" s="40">
        <f t="shared" si="89"/>
        <v>0</v>
      </c>
      <c r="BA156" s="111" t="str">
        <f t="shared" si="88"/>
        <v>NÃO MEDIDO</v>
      </c>
      <c r="BB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  <c r="BX156" s="55"/>
    </row>
    <row r="157" spans="1:76" customFormat="1" ht="30" customHeight="1">
      <c r="A157" s="1" t="s">
        <v>28</v>
      </c>
      <c r="B157" s="1"/>
      <c r="C157" s="42">
        <v>21000</v>
      </c>
      <c r="D157" s="43" t="s">
        <v>82</v>
      </c>
      <c r="E157" s="57"/>
      <c r="F157" s="35"/>
      <c r="G157" s="46">
        <v>0</v>
      </c>
      <c r="H157" s="47"/>
      <c r="I157" s="155">
        <v>0</v>
      </c>
      <c r="J157" s="35">
        <f t="shared" si="90"/>
        <v>0</v>
      </c>
      <c r="K157" s="44"/>
      <c r="L157" s="37">
        <f t="shared" si="91"/>
        <v>0</v>
      </c>
      <c r="M157" s="37"/>
      <c r="N157" s="38">
        <f t="shared" si="92"/>
        <v>0</v>
      </c>
      <c r="O157" s="39"/>
      <c r="P157" s="39">
        <f t="shared" si="103"/>
        <v>0</v>
      </c>
      <c r="Q157" s="39">
        <f t="shared" si="104"/>
        <v>0</v>
      </c>
      <c r="R157" s="39"/>
      <c r="S157" s="39">
        <f t="shared" si="105"/>
        <v>0</v>
      </c>
      <c r="T157" s="39">
        <f t="shared" si="106"/>
        <v>0</v>
      </c>
      <c r="U157" s="39"/>
      <c r="V157" s="39">
        <f t="shared" si="107"/>
        <v>0</v>
      </c>
      <c r="W157" s="39">
        <f t="shared" si="108"/>
        <v>0</v>
      </c>
      <c r="X157" s="39"/>
      <c r="Y157" s="39">
        <f t="shared" si="109"/>
        <v>0</v>
      </c>
      <c r="Z157" s="39">
        <f t="shared" si="110"/>
        <v>0</v>
      </c>
      <c r="AA157" s="39"/>
      <c r="AB157" s="39">
        <f t="shared" si="111"/>
        <v>0</v>
      </c>
      <c r="AC157" s="39">
        <f t="shared" si="112"/>
        <v>0</v>
      </c>
      <c r="AD157" s="39"/>
      <c r="AE157" s="39">
        <f t="shared" si="113"/>
        <v>0</v>
      </c>
      <c r="AF157" s="39">
        <f t="shared" si="114"/>
        <v>0</v>
      </c>
      <c r="AG157" s="39"/>
      <c r="AH157" s="39">
        <f t="shared" si="115"/>
        <v>0</v>
      </c>
      <c r="AI157" s="39">
        <f t="shared" si="116"/>
        <v>0</v>
      </c>
      <c r="AJ157" s="39"/>
      <c r="AK157" s="39">
        <f t="shared" si="117"/>
        <v>0</v>
      </c>
      <c r="AL157" s="39">
        <f t="shared" si="118"/>
        <v>0</v>
      </c>
      <c r="AM157" s="39"/>
      <c r="AN157" s="39">
        <f t="shared" si="93"/>
        <v>0</v>
      </c>
      <c r="AO157" s="39">
        <f t="shared" si="102"/>
        <v>0</v>
      </c>
      <c r="AP157" s="39"/>
      <c r="AQ157" s="39">
        <f t="shared" si="94"/>
        <v>0</v>
      </c>
      <c r="AR157" s="39">
        <f t="shared" si="95"/>
        <v>0</v>
      </c>
      <c r="AS157" s="136">
        <f t="shared" si="96"/>
        <v>0</v>
      </c>
      <c r="AT157" s="136">
        <f t="shared" ca="1" si="97"/>
        <v>0</v>
      </c>
      <c r="AU157" s="137">
        <f t="shared" ca="1" si="98"/>
        <v>0</v>
      </c>
      <c r="AV157" s="137">
        <f t="shared" si="99"/>
        <v>0</v>
      </c>
      <c r="AW157" s="136">
        <f t="shared" ca="1" si="100"/>
        <v>0</v>
      </c>
      <c r="AX157" s="138">
        <f t="shared" ca="1" si="101"/>
        <v>0</v>
      </c>
      <c r="AY157" s="101"/>
      <c r="AZ157" s="40">
        <f t="shared" si="89"/>
        <v>0</v>
      </c>
      <c r="BA157" s="111" t="str">
        <f>IF(COUNTIF(BA158:BA161,"MEDIDO")&gt;0,"MEDIDO","NÃO MEDIDO")</f>
        <v>NÃO MEDIDO</v>
      </c>
      <c r="BB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</row>
    <row r="158" spans="1:76" customFormat="1" ht="30" customHeight="1">
      <c r="A158" s="1" t="s">
        <v>30</v>
      </c>
      <c r="B158" s="1"/>
      <c r="C158" s="42" t="s">
        <v>313</v>
      </c>
      <c r="D158" s="48" t="s">
        <v>569</v>
      </c>
      <c r="E158" s="57" t="s">
        <v>71</v>
      </c>
      <c r="F158" s="35">
        <v>3.2</v>
      </c>
      <c r="G158" s="46">
        <v>0</v>
      </c>
      <c r="H158" s="47"/>
      <c r="I158" s="155">
        <v>0</v>
      </c>
      <c r="J158" s="35">
        <f t="shared" si="90"/>
        <v>3.2</v>
      </c>
      <c r="K158" s="44">
        <v>211.09</v>
      </c>
      <c r="L158" s="37">
        <f t="shared" si="91"/>
        <v>675.49</v>
      </c>
      <c r="M158" s="37"/>
      <c r="N158" s="38">
        <f t="shared" si="92"/>
        <v>0</v>
      </c>
      <c r="O158" s="39">
        <v>3.15</v>
      </c>
      <c r="P158" s="39">
        <f t="shared" si="103"/>
        <v>664.93</v>
      </c>
      <c r="Q158" s="39">
        <f t="shared" si="104"/>
        <v>0</v>
      </c>
      <c r="R158" s="39"/>
      <c r="S158" s="39">
        <f t="shared" si="105"/>
        <v>0</v>
      </c>
      <c r="T158" s="39">
        <f t="shared" si="106"/>
        <v>0</v>
      </c>
      <c r="U158" s="39"/>
      <c r="V158" s="39">
        <f t="shared" si="107"/>
        <v>0</v>
      </c>
      <c r="W158" s="39">
        <f t="shared" si="108"/>
        <v>0</v>
      </c>
      <c r="X158" s="39"/>
      <c r="Y158" s="39">
        <f t="shared" si="109"/>
        <v>0</v>
      </c>
      <c r="Z158" s="39">
        <f t="shared" si="110"/>
        <v>0</v>
      </c>
      <c r="AA158" s="39"/>
      <c r="AB158" s="39">
        <f t="shared" si="111"/>
        <v>0</v>
      </c>
      <c r="AC158" s="39">
        <f t="shared" si="112"/>
        <v>0</v>
      </c>
      <c r="AD158" s="39"/>
      <c r="AE158" s="39">
        <f t="shared" si="113"/>
        <v>0</v>
      </c>
      <c r="AF158" s="39">
        <f t="shared" si="114"/>
        <v>0</v>
      </c>
      <c r="AG158" s="39"/>
      <c r="AH158" s="39">
        <f t="shared" si="115"/>
        <v>0</v>
      </c>
      <c r="AI158" s="39">
        <f t="shared" si="116"/>
        <v>0</v>
      </c>
      <c r="AJ158" s="39"/>
      <c r="AK158" s="39">
        <f t="shared" si="117"/>
        <v>0</v>
      </c>
      <c r="AL158" s="39">
        <f t="shared" si="118"/>
        <v>0</v>
      </c>
      <c r="AM158" s="39"/>
      <c r="AN158" s="39">
        <f t="shared" si="93"/>
        <v>0</v>
      </c>
      <c r="AO158" s="39">
        <f t="shared" si="102"/>
        <v>0</v>
      </c>
      <c r="AP158" s="39"/>
      <c r="AQ158" s="39">
        <f t="shared" si="94"/>
        <v>0</v>
      </c>
      <c r="AR158" s="39">
        <f t="shared" si="95"/>
        <v>0</v>
      </c>
      <c r="AS158" s="136">
        <f t="shared" si="96"/>
        <v>3.15</v>
      </c>
      <c r="AT158" s="136">
        <f t="shared" ca="1" si="97"/>
        <v>664.93</v>
      </c>
      <c r="AU158" s="137">
        <f t="shared" ca="1" si="98"/>
        <v>0</v>
      </c>
      <c r="AV158" s="137">
        <f t="shared" si="99"/>
        <v>0.05</v>
      </c>
      <c r="AW158" s="136">
        <f t="shared" ca="1" si="100"/>
        <v>10.56</v>
      </c>
      <c r="AX158" s="138">
        <f t="shared" ca="1" si="101"/>
        <v>0</v>
      </c>
      <c r="AY158" s="101"/>
      <c r="AZ158" s="40">
        <f t="shared" si="89"/>
        <v>0</v>
      </c>
      <c r="BA158" s="111" t="str">
        <f t="shared" si="88"/>
        <v>NÃO MEDIDO</v>
      </c>
      <c r="BB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</row>
    <row r="159" spans="1:76" customFormat="1" ht="30" customHeight="1">
      <c r="A159" s="1" t="s">
        <v>30</v>
      </c>
      <c r="B159" s="1"/>
      <c r="C159" s="42" t="s">
        <v>314</v>
      </c>
      <c r="D159" s="43" t="s">
        <v>570</v>
      </c>
      <c r="E159" s="57" t="s">
        <v>72</v>
      </c>
      <c r="F159" s="35">
        <v>3</v>
      </c>
      <c r="G159" s="46">
        <v>0</v>
      </c>
      <c r="H159" s="47"/>
      <c r="I159" s="155">
        <v>0</v>
      </c>
      <c r="J159" s="35">
        <f t="shared" si="90"/>
        <v>3</v>
      </c>
      <c r="K159" s="44">
        <v>212.89</v>
      </c>
      <c r="L159" s="37">
        <f t="shared" si="91"/>
        <v>638.66999999999996</v>
      </c>
      <c r="M159" s="37"/>
      <c r="N159" s="38">
        <f t="shared" si="92"/>
        <v>0</v>
      </c>
      <c r="O159" s="39">
        <v>3</v>
      </c>
      <c r="P159" s="39">
        <f t="shared" si="103"/>
        <v>638.66999999999996</v>
      </c>
      <c r="Q159" s="39">
        <f t="shared" si="104"/>
        <v>0</v>
      </c>
      <c r="R159" s="39"/>
      <c r="S159" s="39">
        <f t="shared" si="105"/>
        <v>0</v>
      </c>
      <c r="T159" s="39">
        <f t="shared" si="106"/>
        <v>0</v>
      </c>
      <c r="U159" s="39"/>
      <c r="V159" s="39">
        <f t="shared" si="107"/>
        <v>0</v>
      </c>
      <c r="W159" s="39">
        <f t="shared" si="108"/>
        <v>0</v>
      </c>
      <c r="X159" s="39"/>
      <c r="Y159" s="39">
        <f t="shared" si="109"/>
        <v>0</v>
      </c>
      <c r="Z159" s="39">
        <f t="shared" si="110"/>
        <v>0</v>
      </c>
      <c r="AA159" s="39"/>
      <c r="AB159" s="39">
        <f t="shared" si="111"/>
        <v>0</v>
      </c>
      <c r="AC159" s="39">
        <f t="shared" si="112"/>
        <v>0</v>
      </c>
      <c r="AD159" s="39"/>
      <c r="AE159" s="39">
        <f t="shared" si="113"/>
        <v>0</v>
      </c>
      <c r="AF159" s="39">
        <f t="shared" si="114"/>
        <v>0</v>
      </c>
      <c r="AG159" s="39"/>
      <c r="AH159" s="39">
        <f t="shared" si="115"/>
        <v>0</v>
      </c>
      <c r="AI159" s="39">
        <f t="shared" si="116"/>
        <v>0</v>
      </c>
      <c r="AJ159" s="39"/>
      <c r="AK159" s="39">
        <f t="shared" si="117"/>
        <v>0</v>
      </c>
      <c r="AL159" s="39">
        <f t="shared" si="118"/>
        <v>0</v>
      </c>
      <c r="AM159" s="39"/>
      <c r="AN159" s="39">
        <f t="shared" si="93"/>
        <v>0</v>
      </c>
      <c r="AO159" s="39">
        <f t="shared" si="102"/>
        <v>0</v>
      </c>
      <c r="AP159" s="39"/>
      <c r="AQ159" s="39">
        <f t="shared" si="94"/>
        <v>0</v>
      </c>
      <c r="AR159" s="39">
        <f t="shared" si="95"/>
        <v>0</v>
      </c>
      <c r="AS159" s="136">
        <f t="shared" si="96"/>
        <v>3</v>
      </c>
      <c r="AT159" s="136">
        <f t="shared" ca="1" si="97"/>
        <v>638.66999999999996</v>
      </c>
      <c r="AU159" s="137">
        <f t="shared" ca="1" si="98"/>
        <v>0</v>
      </c>
      <c r="AV159" s="137">
        <f t="shared" si="99"/>
        <v>0</v>
      </c>
      <c r="AW159" s="136">
        <f t="shared" ca="1" si="100"/>
        <v>0</v>
      </c>
      <c r="AX159" s="138">
        <f t="shared" ca="1" si="101"/>
        <v>0</v>
      </c>
      <c r="AY159" s="101"/>
      <c r="AZ159" s="40">
        <f t="shared" si="89"/>
        <v>0</v>
      </c>
      <c r="BA159" s="111" t="str">
        <f t="shared" si="88"/>
        <v>NÃO MEDIDO</v>
      </c>
      <c r="BB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</row>
    <row r="160" spans="1:76" customFormat="1" ht="30" customHeight="1">
      <c r="A160" s="1" t="s">
        <v>30</v>
      </c>
      <c r="B160" s="1"/>
      <c r="C160" s="42" t="s">
        <v>315</v>
      </c>
      <c r="D160" s="48" t="s">
        <v>571</v>
      </c>
      <c r="E160" s="57" t="s">
        <v>75</v>
      </c>
      <c r="F160" s="35">
        <v>17</v>
      </c>
      <c r="G160" s="46">
        <v>5.0199999999999996</v>
      </c>
      <c r="H160" s="47"/>
      <c r="I160" s="155">
        <v>0</v>
      </c>
      <c r="J160" s="35">
        <f t="shared" si="90"/>
        <v>22.02</v>
      </c>
      <c r="K160" s="44">
        <v>60.72</v>
      </c>
      <c r="L160" s="37">
        <f t="shared" si="91"/>
        <v>1337.05</v>
      </c>
      <c r="M160" s="37"/>
      <c r="N160" s="38">
        <f t="shared" si="92"/>
        <v>0</v>
      </c>
      <c r="O160" s="39"/>
      <c r="P160" s="39">
        <f t="shared" si="103"/>
        <v>0</v>
      </c>
      <c r="Q160" s="39">
        <f t="shared" si="104"/>
        <v>0</v>
      </c>
      <c r="R160" s="39">
        <v>17</v>
      </c>
      <c r="S160" s="39">
        <f t="shared" si="105"/>
        <v>1032.24</v>
      </c>
      <c r="T160" s="39">
        <f t="shared" si="106"/>
        <v>0</v>
      </c>
      <c r="U160" s="39"/>
      <c r="V160" s="39">
        <f t="shared" si="107"/>
        <v>0</v>
      </c>
      <c r="W160" s="39">
        <f t="shared" si="108"/>
        <v>0</v>
      </c>
      <c r="X160" s="39"/>
      <c r="Y160" s="39">
        <f t="shared" si="109"/>
        <v>0</v>
      </c>
      <c r="Z160" s="39">
        <f t="shared" si="110"/>
        <v>0</v>
      </c>
      <c r="AA160" s="39">
        <v>5.0199999999999996</v>
      </c>
      <c r="AB160" s="39">
        <f t="shared" si="111"/>
        <v>304.81</v>
      </c>
      <c r="AC160" s="39">
        <f t="shared" si="112"/>
        <v>0</v>
      </c>
      <c r="AD160" s="39"/>
      <c r="AE160" s="39">
        <f t="shared" si="113"/>
        <v>0</v>
      </c>
      <c r="AF160" s="39">
        <f t="shared" si="114"/>
        <v>0</v>
      </c>
      <c r="AG160" s="39"/>
      <c r="AH160" s="39">
        <f t="shared" si="115"/>
        <v>0</v>
      </c>
      <c r="AI160" s="39">
        <f t="shared" si="116"/>
        <v>0</v>
      </c>
      <c r="AJ160" s="39"/>
      <c r="AK160" s="39">
        <f t="shared" si="117"/>
        <v>0</v>
      </c>
      <c r="AL160" s="39">
        <f t="shared" si="118"/>
        <v>0</v>
      </c>
      <c r="AM160" s="39"/>
      <c r="AN160" s="39">
        <f t="shared" si="93"/>
        <v>0</v>
      </c>
      <c r="AO160" s="39">
        <f t="shared" si="102"/>
        <v>0</v>
      </c>
      <c r="AP160" s="39"/>
      <c r="AQ160" s="39">
        <f t="shared" si="94"/>
        <v>0</v>
      </c>
      <c r="AR160" s="39">
        <f t="shared" si="95"/>
        <v>0</v>
      </c>
      <c r="AS160" s="136">
        <f t="shared" si="96"/>
        <v>22.02</v>
      </c>
      <c r="AT160" s="136">
        <f t="shared" ca="1" si="97"/>
        <v>1337.05</v>
      </c>
      <c r="AU160" s="137">
        <f t="shared" ca="1" si="98"/>
        <v>0</v>
      </c>
      <c r="AV160" s="137">
        <f t="shared" si="99"/>
        <v>0</v>
      </c>
      <c r="AW160" s="136">
        <f t="shared" ca="1" si="100"/>
        <v>0</v>
      </c>
      <c r="AX160" s="138">
        <f t="shared" ca="1" si="101"/>
        <v>0</v>
      </c>
      <c r="AY160" s="101"/>
      <c r="AZ160" s="40">
        <f t="shared" si="89"/>
        <v>0</v>
      </c>
      <c r="BA160" s="111" t="str">
        <f t="shared" si="88"/>
        <v>NÃO MEDIDO</v>
      </c>
      <c r="BB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</row>
    <row r="161" spans="1:76" customFormat="1" ht="30" customHeight="1">
      <c r="A161" s="1" t="s">
        <v>30</v>
      </c>
      <c r="B161" s="1"/>
      <c r="C161" s="42" t="s">
        <v>755</v>
      </c>
      <c r="D161" s="48" t="s">
        <v>756</v>
      </c>
      <c r="E161" s="57" t="s">
        <v>757</v>
      </c>
      <c r="F161" s="35">
        <v>5</v>
      </c>
      <c r="G161" s="46">
        <v>0</v>
      </c>
      <c r="H161" s="47"/>
      <c r="I161" s="155">
        <v>0</v>
      </c>
      <c r="J161" s="35">
        <f t="shared" si="90"/>
        <v>5</v>
      </c>
      <c r="K161" s="44">
        <v>620.11</v>
      </c>
      <c r="L161" s="37">
        <f t="shared" si="91"/>
        <v>3100.55</v>
      </c>
      <c r="M161" s="37"/>
      <c r="N161" s="38">
        <f t="shared" si="92"/>
        <v>0</v>
      </c>
      <c r="O161" s="39"/>
      <c r="P161" s="39">
        <f t="shared" si="103"/>
        <v>0</v>
      </c>
      <c r="Q161" s="39">
        <f t="shared" si="104"/>
        <v>0</v>
      </c>
      <c r="R161" s="39">
        <v>3</v>
      </c>
      <c r="S161" s="39">
        <f t="shared" si="105"/>
        <v>1860.33</v>
      </c>
      <c r="T161" s="39">
        <f t="shared" si="106"/>
        <v>0</v>
      </c>
      <c r="U161" s="39">
        <v>2</v>
      </c>
      <c r="V161" s="39">
        <f t="shared" si="107"/>
        <v>1240.22</v>
      </c>
      <c r="W161" s="39">
        <f t="shared" si="108"/>
        <v>0</v>
      </c>
      <c r="X161" s="39"/>
      <c r="Y161" s="39">
        <f t="shared" si="109"/>
        <v>0</v>
      </c>
      <c r="Z161" s="39">
        <f t="shared" si="110"/>
        <v>0</v>
      </c>
      <c r="AA161" s="39"/>
      <c r="AB161" s="39">
        <f t="shared" si="111"/>
        <v>0</v>
      </c>
      <c r="AC161" s="39">
        <f t="shared" si="112"/>
        <v>0</v>
      </c>
      <c r="AD161" s="39"/>
      <c r="AE161" s="39">
        <f t="shared" si="113"/>
        <v>0</v>
      </c>
      <c r="AF161" s="39">
        <f t="shared" si="114"/>
        <v>0</v>
      </c>
      <c r="AG161" s="39"/>
      <c r="AH161" s="39">
        <f t="shared" si="115"/>
        <v>0</v>
      </c>
      <c r="AI161" s="39">
        <f t="shared" si="116"/>
        <v>0</v>
      </c>
      <c r="AJ161" s="39"/>
      <c r="AK161" s="39">
        <f t="shared" si="117"/>
        <v>0</v>
      </c>
      <c r="AL161" s="39">
        <f t="shared" si="118"/>
        <v>0</v>
      </c>
      <c r="AM161" s="39"/>
      <c r="AN161" s="39">
        <f t="shared" si="93"/>
        <v>0</v>
      </c>
      <c r="AO161" s="39">
        <f t="shared" si="102"/>
        <v>0</v>
      </c>
      <c r="AP161" s="39"/>
      <c r="AQ161" s="39">
        <f t="shared" si="94"/>
        <v>0</v>
      </c>
      <c r="AR161" s="39">
        <f t="shared" si="95"/>
        <v>0</v>
      </c>
      <c r="AS161" s="136">
        <f t="shared" si="96"/>
        <v>5</v>
      </c>
      <c r="AT161" s="136">
        <f t="shared" ca="1" si="97"/>
        <v>3100.55</v>
      </c>
      <c r="AU161" s="137">
        <f t="shared" ca="1" si="98"/>
        <v>0</v>
      </c>
      <c r="AV161" s="137">
        <f t="shared" si="99"/>
        <v>0</v>
      </c>
      <c r="AW161" s="136">
        <f t="shared" ca="1" si="100"/>
        <v>0</v>
      </c>
      <c r="AX161" s="138">
        <f t="shared" ca="1" si="101"/>
        <v>0</v>
      </c>
      <c r="AY161" s="101"/>
      <c r="AZ161" s="40">
        <f t="shared" si="89"/>
        <v>0</v>
      </c>
      <c r="BA161" s="111" t="str">
        <f t="shared" ref="BA161:BA169" si="119">IF(AZ161&lt;&gt;0,"MEDIDO","NÃO MEDIDO")</f>
        <v>NÃO MEDIDO</v>
      </c>
      <c r="BB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</row>
    <row r="162" spans="1:76" customFormat="1" ht="30" customHeight="1">
      <c r="A162" s="1" t="s">
        <v>28</v>
      </c>
      <c r="B162" s="1"/>
      <c r="C162" s="42">
        <v>3</v>
      </c>
      <c r="D162" s="48" t="s">
        <v>190</v>
      </c>
      <c r="E162" s="57"/>
      <c r="F162" s="35"/>
      <c r="G162" s="46">
        <v>0</v>
      </c>
      <c r="H162" s="47"/>
      <c r="I162" s="155">
        <v>0</v>
      </c>
      <c r="J162" s="35">
        <f t="shared" si="90"/>
        <v>0</v>
      </c>
      <c r="K162" s="44"/>
      <c r="L162" s="37">
        <f t="shared" si="91"/>
        <v>0</v>
      </c>
      <c r="M162" s="37"/>
      <c r="N162" s="38">
        <f t="shared" si="92"/>
        <v>0</v>
      </c>
      <c r="O162" s="39"/>
      <c r="P162" s="39">
        <f t="shared" si="103"/>
        <v>0</v>
      </c>
      <c r="Q162" s="39">
        <f t="shared" si="104"/>
        <v>0</v>
      </c>
      <c r="R162" s="39"/>
      <c r="S162" s="39">
        <f t="shared" si="105"/>
        <v>0</v>
      </c>
      <c r="T162" s="39">
        <f t="shared" si="106"/>
        <v>0</v>
      </c>
      <c r="U162" s="39"/>
      <c r="V162" s="39">
        <f t="shared" si="107"/>
        <v>0</v>
      </c>
      <c r="W162" s="39">
        <f t="shared" si="108"/>
        <v>0</v>
      </c>
      <c r="X162" s="39"/>
      <c r="Y162" s="39">
        <f t="shared" si="109"/>
        <v>0</v>
      </c>
      <c r="Z162" s="39">
        <f t="shared" si="110"/>
        <v>0</v>
      </c>
      <c r="AA162" s="39"/>
      <c r="AB162" s="39">
        <f t="shared" si="111"/>
        <v>0</v>
      </c>
      <c r="AC162" s="39">
        <f t="shared" si="112"/>
        <v>0</v>
      </c>
      <c r="AD162" s="39"/>
      <c r="AE162" s="39">
        <f t="shared" si="113"/>
        <v>0</v>
      </c>
      <c r="AF162" s="39">
        <f t="shared" si="114"/>
        <v>0</v>
      </c>
      <c r="AG162" s="39"/>
      <c r="AH162" s="39">
        <f t="shared" si="115"/>
        <v>0</v>
      </c>
      <c r="AI162" s="39">
        <f t="shared" si="116"/>
        <v>0</v>
      </c>
      <c r="AJ162" s="39"/>
      <c r="AK162" s="39">
        <f t="shared" si="117"/>
        <v>0</v>
      </c>
      <c r="AL162" s="39">
        <f t="shared" si="118"/>
        <v>0</v>
      </c>
      <c r="AM162" s="39"/>
      <c r="AN162" s="39">
        <f t="shared" si="93"/>
        <v>0</v>
      </c>
      <c r="AO162" s="39">
        <f t="shared" si="102"/>
        <v>0</v>
      </c>
      <c r="AP162" s="39"/>
      <c r="AQ162" s="39">
        <f t="shared" si="94"/>
        <v>0</v>
      </c>
      <c r="AR162" s="39">
        <f t="shared" si="95"/>
        <v>0</v>
      </c>
      <c r="AS162" s="136">
        <f t="shared" si="96"/>
        <v>0</v>
      </c>
      <c r="AT162" s="136">
        <f t="shared" ca="1" si="97"/>
        <v>0</v>
      </c>
      <c r="AU162" s="137">
        <f t="shared" ca="1" si="98"/>
        <v>0</v>
      </c>
      <c r="AV162" s="137">
        <f t="shared" si="99"/>
        <v>0</v>
      </c>
      <c r="AW162" s="136">
        <f t="shared" ca="1" si="100"/>
        <v>0</v>
      </c>
      <c r="AX162" s="138">
        <f t="shared" ca="1" si="101"/>
        <v>0</v>
      </c>
      <c r="AY162" s="101"/>
      <c r="AZ162" s="40">
        <f t="shared" si="89"/>
        <v>0</v>
      </c>
      <c r="BA162" s="111" t="str">
        <f>IF(COUNTIF(BA163:BA170,"MEDIDO")&gt;0,"MEDIDO","NÃO MEDIDO")</f>
        <v>MEDIDO</v>
      </c>
      <c r="BB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</row>
    <row r="163" spans="1:76" customFormat="1" ht="30" customHeight="1">
      <c r="A163" s="1" t="s">
        <v>28</v>
      </c>
      <c r="B163" s="1"/>
      <c r="C163" s="42">
        <v>30200</v>
      </c>
      <c r="D163" s="48" t="s">
        <v>191</v>
      </c>
      <c r="E163" s="57"/>
      <c r="F163" s="35"/>
      <c r="G163" s="46">
        <v>0</v>
      </c>
      <c r="H163" s="47"/>
      <c r="I163" s="155">
        <v>0</v>
      </c>
      <c r="J163" s="35">
        <f t="shared" si="90"/>
        <v>0</v>
      </c>
      <c r="K163" s="44"/>
      <c r="L163" s="37">
        <f t="shared" si="91"/>
        <v>0</v>
      </c>
      <c r="M163" s="37"/>
      <c r="N163" s="38">
        <f t="shared" si="92"/>
        <v>0</v>
      </c>
      <c r="O163" s="39"/>
      <c r="P163" s="39">
        <f t="shared" si="103"/>
        <v>0</v>
      </c>
      <c r="Q163" s="39">
        <f t="shared" si="104"/>
        <v>0</v>
      </c>
      <c r="R163" s="39"/>
      <c r="S163" s="39">
        <f t="shared" si="105"/>
        <v>0</v>
      </c>
      <c r="T163" s="39">
        <f t="shared" si="106"/>
        <v>0</v>
      </c>
      <c r="U163" s="39"/>
      <c r="V163" s="39">
        <f t="shared" si="107"/>
        <v>0</v>
      </c>
      <c r="W163" s="39">
        <f t="shared" si="108"/>
        <v>0</v>
      </c>
      <c r="X163" s="39"/>
      <c r="Y163" s="39">
        <f t="shared" si="109"/>
        <v>0</v>
      </c>
      <c r="Z163" s="39">
        <f t="shared" si="110"/>
        <v>0</v>
      </c>
      <c r="AA163" s="39"/>
      <c r="AB163" s="39">
        <f t="shared" si="111"/>
        <v>0</v>
      </c>
      <c r="AC163" s="39">
        <f t="shared" si="112"/>
        <v>0</v>
      </c>
      <c r="AD163" s="39"/>
      <c r="AE163" s="39">
        <f t="shared" si="113"/>
        <v>0</v>
      </c>
      <c r="AF163" s="39">
        <f t="shared" si="114"/>
        <v>0</v>
      </c>
      <c r="AG163" s="39"/>
      <c r="AH163" s="39">
        <f t="shared" si="115"/>
        <v>0</v>
      </c>
      <c r="AI163" s="39">
        <f t="shared" si="116"/>
        <v>0</v>
      </c>
      <c r="AJ163" s="39"/>
      <c r="AK163" s="39">
        <f t="shared" si="117"/>
        <v>0</v>
      </c>
      <c r="AL163" s="39">
        <f t="shared" si="118"/>
        <v>0</v>
      </c>
      <c r="AM163" s="39"/>
      <c r="AN163" s="39">
        <f t="shared" si="93"/>
        <v>0</v>
      </c>
      <c r="AO163" s="39">
        <f t="shared" si="102"/>
        <v>0</v>
      </c>
      <c r="AP163" s="39"/>
      <c r="AQ163" s="39">
        <f t="shared" si="94"/>
        <v>0</v>
      </c>
      <c r="AR163" s="39">
        <f t="shared" si="95"/>
        <v>0</v>
      </c>
      <c r="AS163" s="136">
        <f t="shared" si="96"/>
        <v>0</v>
      </c>
      <c r="AT163" s="136">
        <f t="shared" ca="1" si="97"/>
        <v>0</v>
      </c>
      <c r="AU163" s="137">
        <f t="shared" ca="1" si="98"/>
        <v>0</v>
      </c>
      <c r="AV163" s="137">
        <f t="shared" si="99"/>
        <v>0</v>
      </c>
      <c r="AW163" s="136">
        <f t="shared" ca="1" si="100"/>
        <v>0</v>
      </c>
      <c r="AX163" s="138">
        <f t="shared" ca="1" si="101"/>
        <v>0</v>
      </c>
      <c r="AY163" s="101"/>
      <c r="AZ163" s="40">
        <f t="shared" si="89"/>
        <v>0</v>
      </c>
      <c r="BA163" s="111" t="str">
        <f>IF(COUNTIF(BA164:BA166,"MEDIDO")&gt;0,"MEDIDO","NÃO MEDIDO")</f>
        <v>MEDIDO</v>
      </c>
      <c r="BB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</row>
    <row r="164" spans="1:76" customFormat="1" ht="30" customHeight="1">
      <c r="A164" s="1" t="s">
        <v>30</v>
      </c>
      <c r="B164" s="1"/>
      <c r="C164" s="42" t="s">
        <v>316</v>
      </c>
      <c r="D164" s="48" t="s">
        <v>572</v>
      </c>
      <c r="E164" s="57" t="s">
        <v>76</v>
      </c>
      <c r="F164" s="35">
        <v>46.6</v>
      </c>
      <c r="G164" s="46">
        <v>0</v>
      </c>
      <c r="H164" s="47"/>
      <c r="I164" s="155">
        <v>0</v>
      </c>
      <c r="J164" s="35">
        <f t="shared" si="90"/>
        <v>46.6</v>
      </c>
      <c r="K164" s="44">
        <v>7.93</v>
      </c>
      <c r="L164" s="37">
        <f t="shared" si="91"/>
        <v>369.54</v>
      </c>
      <c r="M164" s="37"/>
      <c r="N164" s="38">
        <f t="shared" si="92"/>
        <v>0</v>
      </c>
      <c r="O164" s="39">
        <v>45.16</v>
      </c>
      <c r="P164" s="39">
        <f t="shared" si="103"/>
        <v>358.12</v>
      </c>
      <c r="Q164" s="39">
        <f t="shared" si="104"/>
        <v>0</v>
      </c>
      <c r="R164" s="39"/>
      <c r="S164" s="39">
        <f t="shared" si="105"/>
        <v>0</v>
      </c>
      <c r="T164" s="39">
        <f t="shared" si="106"/>
        <v>0</v>
      </c>
      <c r="U164" s="39"/>
      <c r="V164" s="39">
        <f t="shared" si="107"/>
        <v>0</v>
      </c>
      <c r="W164" s="39">
        <f t="shared" si="108"/>
        <v>0</v>
      </c>
      <c r="X164" s="39"/>
      <c r="Y164" s="39">
        <f t="shared" si="109"/>
        <v>0</v>
      </c>
      <c r="Z164" s="39">
        <f t="shared" si="110"/>
        <v>0</v>
      </c>
      <c r="AA164" s="39"/>
      <c r="AB164" s="39">
        <f t="shared" si="111"/>
        <v>0</v>
      </c>
      <c r="AC164" s="39">
        <f t="shared" si="112"/>
        <v>0</v>
      </c>
      <c r="AD164" s="39"/>
      <c r="AE164" s="39">
        <f t="shared" si="113"/>
        <v>0</v>
      </c>
      <c r="AF164" s="39">
        <f t="shared" si="114"/>
        <v>0</v>
      </c>
      <c r="AG164" s="39"/>
      <c r="AH164" s="39">
        <f t="shared" si="115"/>
        <v>0</v>
      </c>
      <c r="AI164" s="39">
        <f t="shared" si="116"/>
        <v>0</v>
      </c>
      <c r="AJ164" s="39"/>
      <c r="AK164" s="39">
        <f t="shared" si="117"/>
        <v>0</v>
      </c>
      <c r="AL164" s="39">
        <f t="shared" si="118"/>
        <v>0</v>
      </c>
      <c r="AM164" s="39"/>
      <c r="AN164" s="39">
        <f t="shared" si="93"/>
        <v>0</v>
      </c>
      <c r="AO164" s="39">
        <f t="shared" si="102"/>
        <v>0</v>
      </c>
      <c r="AP164" s="39"/>
      <c r="AQ164" s="39">
        <f t="shared" si="94"/>
        <v>0</v>
      </c>
      <c r="AR164" s="39">
        <f t="shared" si="95"/>
        <v>0</v>
      </c>
      <c r="AS164" s="136">
        <f t="shared" si="96"/>
        <v>45.16</v>
      </c>
      <c r="AT164" s="136">
        <f t="shared" ca="1" si="97"/>
        <v>358.12</v>
      </c>
      <c r="AU164" s="137">
        <f t="shared" ca="1" si="98"/>
        <v>0</v>
      </c>
      <c r="AV164" s="137">
        <f t="shared" si="99"/>
        <v>1.44</v>
      </c>
      <c r="AW164" s="136">
        <f t="shared" ca="1" si="100"/>
        <v>11.42</v>
      </c>
      <c r="AX164" s="138">
        <f t="shared" ca="1" si="101"/>
        <v>0</v>
      </c>
      <c r="AY164" s="101"/>
      <c r="AZ164" s="40">
        <f t="shared" si="89"/>
        <v>3.59</v>
      </c>
      <c r="BA164" s="111" t="str">
        <f t="shared" si="119"/>
        <v>MEDIDO</v>
      </c>
      <c r="BB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</row>
    <row r="165" spans="1:76" ht="30" customHeight="1">
      <c r="A165" s="1" t="s">
        <v>30</v>
      </c>
      <c r="B165" s="1"/>
      <c r="C165" s="45" t="s">
        <v>317</v>
      </c>
      <c r="D165" s="48" t="s">
        <v>573</v>
      </c>
      <c r="E165" s="57" t="s">
        <v>76</v>
      </c>
      <c r="F165" s="35">
        <v>29</v>
      </c>
      <c r="G165" s="46">
        <v>17.600000000000001</v>
      </c>
      <c r="H165" s="47"/>
      <c r="I165" s="155">
        <v>3.59</v>
      </c>
      <c r="J165" s="35">
        <f t="shared" si="90"/>
        <v>50.19</v>
      </c>
      <c r="K165" s="44">
        <v>64.53</v>
      </c>
      <c r="L165" s="37">
        <f t="shared" si="91"/>
        <v>3238.76</v>
      </c>
      <c r="M165" s="37"/>
      <c r="N165" s="38">
        <f t="shared" si="92"/>
        <v>0</v>
      </c>
      <c r="O165" s="39"/>
      <c r="P165" s="39">
        <f t="shared" si="103"/>
        <v>0</v>
      </c>
      <c r="Q165" s="39">
        <f t="shared" si="104"/>
        <v>0</v>
      </c>
      <c r="R165" s="39">
        <v>24.5</v>
      </c>
      <c r="S165" s="39">
        <f t="shared" si="105"/>
        <v>1580.99</v>
      </c>
      <c r="T165" s="39">
        <f t="shared" si="106"/>
        <v>0</v>
      </c>
      <c r="U165" s="39">
        <v>3.45</v>
      </c>
      <c r="V165" s="39">
        <f t="shared" si="107"/>
        <v>222.63</v>
      </c>
      <c r="W165" s="39">
        <f t="shared" si="108"/>
        <v>0</v>
      </c>
      <c r="X165" s="39"/>
      <c r="Y165" s="39">
        <f t="shared" si="109"/>
        <v>0</v>
      </c>
      <c r="Z165" s="39">
        <f t="shared" si="110"/>
        <v>0</v>
      </c>
      <c r="AA165" s="39"/>
      <c r="AB165" s="39">
        <f t="shared" si="111"/>
        <v>0</v>
      </c>
      <c r="AC165" s="39">
        <f t="shared" si="112"/>
        <v>0</v>
      </c>
      <c r="AD165" s="39"/>
      <c r="AE165" s="39">
        <f t="shared" si="113"/>
        <v>0</v>
      </c>
      <c r="AF165" s="39">
        <f t="shared" si="114"/>
        <v>0</v>
      </c>
      <c r="AG165" s="39">
        <v>18.649999999999999</v>
      </c>
      <c r="AH165" s="39">
        <f t="shared" si="115"/>
        <v>1203.48</v>
      </c>
      <c r="AI165" s="39">
        <f t="shared" si="116"/>
        <v>0</v>
      </c>
      <c r="AJ165" s="39"/>
      <c r="AK165" s="39">
        <f t="shared" si="117"/>
        <v>0</v>
      </c>
      <c r="AL165" s="39">
        <f t="shared" si="118"/>
        <v>0</v>
      </c>
      <c r="AM165" s="39"/>
      <c r="AN165" s="39">
        <f t="shared" si="93"/>
        <v>0</v>
      </c>
      <c r="AO165" s="39">
        <f t="shared" si="102"/>
        <v>0</v>
      </c>
      <c r="AP165" s="39">
        <v>3.59</v>
      </c>
      <c r="AQ165" s="39">
        <f t="shared" si="94"/>
        <v>231.66</v>
      </c>
      <c r="AR165" s="39">
        <f t="shared" si="95"/>
        <v>0</v>
      </c>
      <c r="AS165" s="136">
        <f t="shared" si="96"/>
        <v>50.19</v>
      </c>
      <c r="AT165" s="136">
        <f t="shared" ca="1" si="97"/>
        <v>3238.76</v>
      </c>
      <c r="AU165" s="137">
        <f t="shared" ca="1" si="98"/>
        <v>0</v>
      </c>
      <c r="AV165" s="137">
        <f t="shared" si="99"/>
        <v>0</v>
      </c>
      <c r="AW165" s="136">
        <f t="shared" ca="1" si="100"/>
        <v>0</v>
      </c>
      <c r="AX165" s="138">
        <f t="shared" ca="1" si="101"/>
        <v>0</v>
      </c>
      <c r="AY165" s="101"/>
      <c r="AZ165" s="40">
        <f t="shared" si="89"/>
        <v>0</v>
      </c>
      <c r="BA165" s="111" t="str">
        <f t="shared" si="119"/>
        <v>NÃO MEDIDO</v>
      </c>
    </row>
    <row r="166" spans="1:76" ht="30" customHeight="1">
      <c r="A166" s="1" t="s">
        <v>30</v>
      </c>
      <c r="B166" s="1"/>
      <c r="C166" s="42" t="s">
        <v>318</v>
      </c>
      <c r="D166" s="43" t="s">
        <v>574</v>
      </c>
      <c r="E166" s="57" t="s">
        <v>71</v>
      </c>
      <c r="F166" s="35">
        <v>15.2</v>
      </c>
      <c r="G166" s="46">
        <v>0</v>
      </c>
      <c r="H166" s="47"/>
      <c r="I166" s="155">
        <v>0</v>
      </c>
      <c r="J166" s="35">
        <f t="shared" si="90"/>
        <v>15.2</v>
      </c>
      <c r="K166" s="44">
        <v>134.49</v>
      </c>
      <c r="L166" s="37">
        <f t="shared" si="91"/>
        <v>2044.25</v>
      </c>
      <c r="M166" s="37"/>
      <c r="N166" s="38">
        <f t="shared" si="92"/>
        <v>0</v>
      </c>
      <c r="O166" s="39"/>
      <c r="P166" s="39">
        <f t="shared" si="103"/>
        <v>0</v>
      </c>
      <c r="Q166" s="39">
        <f t="shared" si="104"/>
        <v>0</v>
      </c>
      <c r="R166" s="39"/>
      <c r="S166" s="39">
        <f t="shared" si="105"/>
        <v>0</v>
      </c>
      <c r="T166" s="39">
        <f t="shared" si="106"/>
        <v>0</v>
      </c>
      <c r="U166" s="39"/>
      <c r="V166" s="39">
        <f t="shared" si="107"/>
        <v>0</v>
      </c>
      <c r="W166" s="39">
        <f t="shared" si="108"/>
        <v>0</v>
      </c>
      <c r="X166" s="39"/>
      <c r="Y166" s="39">
        <f t="shared" si="109"/>
        <v>0</v>
      </c>
      <c r="Z166" s="39">
        <f t="shared" si="110"/>
        <v>0</v>
      </c>
      <c r="AA166" s="39"/>
      <c r="AB166" s="39">
        <f t="shared" si="111"/>
        <v>0</v>
      </c>
      <c r="AC166" s="39">
        <f t="shared" si="112"/>
        <v>0</v>
      </c>
      <c r="AD166" s="39"/>
      <c r="AE166" s="39">
        <f t="shared" si="113"/>
        <v>0</v>
      </c>
      <c r="AF166" s="39">
        <f t="shared" si="114"/>
        <v>0</v>
      </c>
      <c r="AG166" s="39"/>
      <c r="AH166" s="39">
        <f t="shared" si="115"/>
        <v>0</v>
      </c>
      <c r="AI166" s="39">
        <f t="shared" si="116"/>
        <v>0</v>
      </c>
      <c r="AJ166" s="39"/>
      <c r="AK166" s="39">
        <f t="shared" si="117"/>
        <v>0</v>
      </c>
      <c r="AL166" s="39">
        <f t="shared" si="118"/>
        <v>0</v>
      </c>
      <c r="AM166" s="39"/>
      <c r="AN166" s="39">
        <f t="shared" si="93"/>
        <v>0</v>
      </c>
      <c r="AO166" s="39">
        <f t="shared" si="102"/>
        <v>0</v>
      </c>
      <c r="AP166" s="39"/>
      <c r="AQ166" s="39">
        <f t="shared" si="94"/>
        <v>0</v>
      </c>
      <c r="AR166" s="39">
        <f t="shared" si="95"/>
        <v>0</v>
      </c>
      <c r="AS166" s="136">
        <f t="shared" si="96"/>
        <v>0</v>
      </c>
      <c r="AT166" s="136">
        <f t="shared" ca="1" si="97"/>
        <v>0</v>
      </c>
      <c r="AU166" s="137">
        <f t="shared" ca="1" si="98"/>
        <v>0</v>
      </c>
      <c r="AV166" s="137">
        <f t="shared" si="99"/>
        <v>15.2</v>
      </c>
      <c r="AW166" s="136">
        <f t="shared" ca="1" si="100"/>
        <v>2044.25</v>
      </c>
      <c r="AX166" s="138">
        <f t="shared" ca="1" si="101"/>
        <v>0</v>
      </c>
      <c r="AY166" s="101"/>
      <c r="AZ166" s="40">
        <f t="shared" si="89"/>
        <v>0</v>
      </c>
      <c r="BA166" s="111" t="str">
        <f t="shared" si="119"/>
        <v>NÃO MEDIDO</v>
      </c>
    </row>
    <row r="167" spans="1:76" ht="30" customHeight="1">
      <c r="A167" s="1" t="s">
        <v>28</v>
      </c>
      <c r="B167" s="1"/>
      <c r="C167" s="42">
        <v>30300</v>
      </c>
      <c r="D167" s="48" t="s">
        <v>575</v>
      </c>
      <c r="E167" s="57"/>
      <c r="F167" s="35"/>
      <c r="G167" s="46">
        <v>0</v>
      </c>
      <c r="H167" s="47"/>
      <c r="I167" s="155">
        <v>0</v>
      </c>
      <c r="J167" s="35">
        <f t="shared" si="90"/>
        <v>0</v>
      </c>
      <c r="K167" s="44"/>
      <c r="L167" s="37">
        <f t="shared" si="91"/>
        <v>0</v>
      </c>
      <c r="M167" s="37"/>
      <c r="N167" s="38">
        <f t="shared" si="92"/>
        <v>0</v>
      </c>
      <c r="O167" s="39"/>
      <c r="P167" s="39">
        <f t="shared" si="103"/>
        <v>0</v>
      </c>
      <c r="Q167" s="39">
        <f t="shared" si="104"/>
        <v>0</v>
      </c>
      <c r="R167" s="39"/>
      <c r="S167" s="39">
        <f t="shared" si="105"/>
        <v>0</v>
      </c>
      <c r="T167" s="39">
        <f t="shared" si="106"/>
        <v>0</v>
      </c>
      <c r="U167" s="39"/>
      <c r="V167" s="39">
        <f t="shared" si="107"/>
        <v>0</v>
      </c>
      <c r="W167" s="39">
        <f t="shared" si="108"/>
        <v>0</v>
      </c>
      <c r="X167" s="39"/>
      <c r="Y167" s="39">
        <f t="shared" si="109"/>
        <v>0</v>
      </c>
      <c r="Z167" s="39">
        <f t="shared" si="110"/>
        <v>0</v>
      </c>
      <c r="AA167" s="39"/>
      <c r="AB167" s="39">
        <f t="shared" si="111"/>
        <v>0</v>
      </c>
      <c r="AC167" s="39">
        <f t="shared" si="112"/>
        <v>0</v>
      </c>
      <c r="AD167" s="39"/>
      <c r="AE167" s="39">
        <f t="shared" si="113"/>
        <v>0</v>
      </c>
      <c r="AF167" s="39">
        <f t="shared" si="114"/>
        <v>0</v>
      </c>
      <c r="AG167" s="39"/>
      <c r="AH167" s="39">
        <f t="shared" si="115"/>
        <v>0</v>
      </c>
      <c r="AI167" s="39">
        <f t="shared" si="116"/>
        <v>0</v>
      </c>
      <c r="AJ167" s="39"/>
      <c r="AK167" s="39">
        <f t="shared" si="117"/>
        <v>0</v>
      </c>
      <c r="AL167" s="39">
        <f t="shared" si="118"/>
        <v>0</v>
      </c>
      <c r="AM167" s="39"/>
      <c r="AN167" s="39">
        <f t="shared" si="93"/>
        <v>0</v>
      </c>
      <c r="AO167" s="39">
        <f t="shared" si="102"/>
        <v>0</v>
      </c>
      <c r="AP167" s="39"/>
      <c r="AQ167" s="39">
        <f t="shared" si="94"/>
        <v>0</v>
      </c>
      <c r="AR167" s="39">
        <f t="shared" si="95"/>
        <v>0</v>
      </c>
      <c r="AS167" s="136">
        <f t="shared" si="96"/>
        <v>0</v>
      </c>
      <c r="AT167" s="136">
        <f t="shared" ca="1" si="97"/>
        <v>0</v>
      </c>
      <c r="AU167" s="137">
        <f t="shared" ca="1" si="98"/>
        <v>0</v>
      </c>
      <c r="AV167" s="137">
        <f t="shared" si="99"/>
        <v>0</v>
      </c>
      <c r="AW167" s="136">
        <f t="shared" ca="1" si="100"/>
        <v>0</v>
      </c>
      <c r="AX167" s="138">
        <f t="shared" ca="1" si="101"/>
        <v>0</v>
      </c>
      <c r="AY167" s="101"/>
      <c r="AZ167" s="40">
        <f t="shared" si="89"/>
        <v>0</v>
      </c>
      <c r="BA167" s="111" t="str">
        <f>IF(COUNTIF(BA168:BA170,"MEDIDO")&gt;0,"MEDIDO","NÃO MEDIDO")</f>
        <v>MEDIDO</v>
      </c>
    </row>
    <row r="168" spans="1:76" ht="30" customHeight="1">
      <c r="A168" s="1" t="s">
        <v>30</v>
      </c>
      <c r="B168" s="1"/>
      <c r="C168" s="42" t="s">
        <v>319</v>
      </c>
      <c r="D168" s="48" t="s">
        <v>576</v>
      </c>
      <c r="E168" s="57" t="s">
        <v>76</v>
      </c>
      <c r="F168" s="35">
        <v>29</v>
      </c>
      <c r="G168" s="46">
        <v>13.98</v>
      </c>
      <c r="H168" s="47"/>
      <c r="I168" s="155">
        <v>0</v>
      </c>
      <c r="J168" s="35">
        <f t="shared" si="90"/>
        <v>42.98</v>
      </c>
      <c r="K168" s="44">
        <v>7.26</v>
      </c>
      <c r="L168" s="37">
        <f t="shared" si="91"/>
        <v>312.02999999999997</v>
      </c>
      <c r="M168" s="37"/>
      <c r="N168" s="38">
        <f t="shared" si="92"/>
        <v>0</v>
      </c>
      <c r="O168" s="39"/>
      <c r="P168" s="39">
        <f t="shared" si="103"/>
        <v>0</v>
      </c>
      <c r="Q168" s="39">
        <f t="shared" si="104"/>
        <v>0</v>
      </c>
      <c r="R168" s="39"/>
      <c r="S168" s="39">
        <f t="shared" si="105"/>
        <v>0</v>
      </c>
      <c r="T168" s="39">
        <f t="shared" si="106"/>
        <v>0</v>
      </c>
      <c r="U168" s="39">
        <v>18.18</v>
      </c>
      <c r="V168" s="39">
        <f t="shared" si="107"/>
        <v>131.99</v>
      </c>
      <c r="W168" s="39">
        <f t="shared" si="108"/>
        <v>0</v>
      </c>
      <c r="X168" s="39"/>
      <c r="Y168" s="39">
        <f t="shared" si="109"/>
        <v>0</v>
      </c>
      <c r="Z168" s="39">
        <f t="shared" si="110"/>
        <v>0</v>
      </c>
      <c r="AA168" s="39"/>
      <c r="AB168" s="39">
        <f t="shared" si="111"/>
        <v>0</v>
      </c>
      <c r="AC168" s="39">
        <f t="shared" si="112"/>
        <v>0</v>
      </c>
      <c r="AD168" s="39"/>
      <c r="AE168" s="39">
        <f t="shared" si="113"/>
        <v>0</v>
      </c>
      <c r="AF168" s="39">
        <f t="shared" si="114"/>
        <v>0</v>
      </c>
      <c r="AG168" s="39">
        <v>21.83</v>
      </c>
      <c r="AH168" s="39">
        <f t="shared" si="115"/>
        <v>158.49</v>
      </c>
      <c r="AI168" s="39">
        <f t="shared" si="116"/>
        <v>0</v>
      </c>
      <c r="AJ168" s="39"/>
      <c r="AK168" s="39">
        <f t="shared" si="117"/>
        <v>0</v>
      </c>
      <c r="AL168" s="39">
        <f t="shared" si="118"/>
        <v>0</v>
      </c>
      <c r="AM168" s="39"/>
      <c r="AN168" s="39">
        <f t="shared" si="93"/>
        <v>0</v>
      </c>
      <c r="AO168" s="39">
        <f t="shared" si="102"/>
        <v>0</v>
      </c>
      <c r="AP168" s="39"/>
      <c r="AQ168" s="39">
        <f t="shared" si="94"/>
        <v>0</v>
      </c>
      <c r="AR168" s="39">
        <f t="shared" si="95"/>
        <v>0</v>
      </c>
      <c r="AS168" s="136">
        <f t="shared" si="96"/>
        <v>40.01</v>
      </c>
      <c r="AT168" s="136">
        <f t="shared" ca="1" si="97"/>
        <v>290.48</v>
      </c>
      <c r="AU168" s="137">
        <f t="shared" ca="1" si="98"/>
        <v>0</v>
      </c>
      <c r="AV168" s="137">
        <f t="shared" si="99"/>
        <v>2.97</v>
      </c>
      <c r="AW168" s="136">
        <f t="shared" ca="1" si="100"/>
        <v>21.55</v>
      </c>
      <c r="AX168" s="138">
        <f t="shared" ca="1" si="101"/>
        <v>0</v>
      </c>
      <c r="AY168" s="101"/>
      <c r="AZ168" s="40">
        <f t="shared" si="89"/>
        <v>16.52</v>
      </c>
      <c r="BA168" s="111" t="str">
        <f t="shared" si="119"/>
        <v>MEDIDO</v>
      </c>
    </row>
    <row r="169" spans="1:76" ht="60" customHeight="1">
      <c r="A169" s="1" t="s">
        <v>30</v>
      </c>
      <c r="B169" s="1"/>
      <c r="C169" s="45" t="s">
        <v>320</v>
      </c>
      <c r="D169" s="43" t="s">
        <v>577</v>
      </c>
      <c r="E169" s="57" t="s">
        <v>76</v>
      </c>
      <c r="F169" s="35">
        <v>41.2</v>
      </c>
      <c r="G169" s="46">
        <v>0</v>
      </c>
      <c r="H169" s="47"/>
      <c r="I169" s="155">
        <v>16.52</v>
      </c>
      <c r="J169" s="35">
        <f t="shared" si="90"/>
        <v>57.72</v>
      </c>
      <c r="K169" s="44">
        <v>12.23</v>
      </c>
      <c r="L169" s="37">
        <f t="shared" si="91"/>
        <v>705.92</v>
      </c>
      <c r="M169" s="37"/>
      <c r="N169" s="38">
        <f t="shared" si="92"/>
        <v>0</v>
      </c>
      <c r="O169" s="39">
        <v>41.2</v>
      </c>
      <c r="P169" s="39">
        <f t="shared" si="103"/>
        <v>503.88</v>
      </c>
      <c r="Q169" s="39">
        <f t="shared" si="104"/>
        <v>0</v>
      </c>
      <c r="R169" s="39"/>
      <c r="S169" s="39">
        <f t="shared" si="105"/>
        <v>0</v>
      </c>
      <c r="T169" s="39">
        <f t="shared" si="106"/>
        <v>0</v>
      </c>
      <c r="U169" s="39"/>
      <c r="V169" s="39">
        <f t="shared" si="107"/>
        <v>0</v>
      </c>
      <c r="W169" s="39">
        <f t="shared" si="108"/>
        <v>0</v>
      </c>
      <c r="X169" s="39"/>
      <c r="Y169" s="39">
        <f t="shared" si="109"/>
        <v>0</v>
      </c>
      <c r="Z169" s="39">
        <f t="shared" si="110"/>
        <v>0</v>
      </c>
      <c r="AA169" s="39"/>
      <c r="AB169" s="39">
        <f t="shared" si="111"/>
        <v>0</v>
      </c>
      <c r="AC169" s="39">
        <f t="shared" si="112"/>
        <v>0</v>
      </c>
      <c r="AD169" s="39"/>
      <c r="AE169" s="39">
        <f t="shared" si="113"/>
        <v>0</v>
      </c>
      <c r="AF169" s="39">
        <f t="shared" si="114"/>
        <v>0</v>
      </c>
      <c r="AG169" s="39"/>
      <c r="AH169" s="39">
        <f t="shared" si="115"/>
        <v>0</v>
      </c>
      <c r="AI169" s="39">
        <f t="shared" si="116"/>
        <v>0</v>
      </c>
      <c r="AJ169" s="39"/>
      <c r="AK169" s="39">
        <f t="shared" si="117"/>
        <v>0</v>
      </c>
      <c r="AL169" s="39">
        <f t="shared" si="118"/>
        <v>0</v>
      </c>
      <c r="AM169" s="39"/>
      <c r="AN169" s="39">
        <f t="shared" si="93"/>
        <v>0</v>
      </c>
      <c r="AO169" s="39">
        <f t="shared" si="102"/>
        <v>0</v>
      </c>
      <c r="AP169" s="39">
        <v>16.52</v>
      </c>
      <c r="AQ169" s="39">
        <f t="shared" si="94"/>
        <v>202.04</v>
      </c>
      <c r="AR169" s="39">
        <f t="shared" si="95"/>
        <v>0</v>
      </c>
      <c r="AS169" s="136">
        <f t="shared" si="96"/>
        <v>57.72</v>
      </c>
      <c r="AT169" s="136">
        <f t="shared" ca="1" si="97"/>
        <v>705.92</v>
      </c>
      <c r="AU169" s="137">
        <f t="shared" ca="1" si="98"/>
        <v>0</v>
      </c>
      <c r="AV169" s="137">
        <f t="shared" si="99"/>
        <v>0</v>
      </c>
      <c r="AW169" s="136">
        <f t="shared" ca="1" si="100"/>
        <v>0</v>
      </c>
      <c r="AX169" s="138">
        <f t="shared" ca="1" si="101"/>
        <v>0</v>
      </c>
      <c r="AY169" s="101"/>
      <c r="AZ169" s="40">
        <f t="shared" si="89"/>
        <v>0</v>
      </c>
      <c r="BA169" s="111" t="str">
        <f t="shared" si="119"/>
        <v>NÃO MEDIDO</v>
      </c>
      <c r="BF169" s="52"/>
    </row>
    <row r="170" spans="1:76" ht="30" customHeight="1">
      <c r="A170" s="1" t="s">
        <v>30</v>
      </c>
      <c r="B170" s="1"/>
      <c r="C170" s="45" t="s">
        <v>168</v>
      </c>
      <c r="D170" s="43" t="s">
        <v>578</v>
      </c>
      <c r="E170" s="57" t="s">
        <v>76</v>
      </c>
      <c r="F170" s="35">
        <v>1</v>
      </c>
      <c r="G170" s="46">
        <v>0</v>
      </c>
      <c r="H170" s="47"/>
      <c r="I170" s="155">
        <v>0</v>
      </c>
      <c r="J170" s="35">
        <f t="shared" si="90"/>
        <v>1</v>
      </c>
      <c r="K170" s="44">
        <v>80.84</v>
      </c>
      <c r="L170" s="37">
        <f t="shared" si="91"/>
        <v>80.84</v>
      </c>
      <c r="M170" s="37"/>
      <c r="N170" s="38">
        <f t="shared" si="92"/>
        <v>0</v>
      </c>
      <c r="O170" s="39"/>
      <c r="P170" s="39">
        <f t="shared" si="103"/>
        <v>0</v>
      </c>
      <c r="Q170" s="39">
        <f t="shared" si="104"/>
        <v>0</v>
      </c>
      <c r="R170" s="39"/>
      <c r="S170" s="39">
        <f t="shared" si="105"/>
        <v>0</v>
      </c>
      <c r="T170" s="39">
        <f t="shared" si="106"/>
        <v>0</v>
      </c>
      <c r="U170" s="39">
        <v>1</v>
      </c>
      <c r="V170" s="39">
        <f t="shared" si="107"/>
        <v>80.84</v>
      </c>
      <c r="W170" s="39">
        <f t="shared" si="108"/>
        <v>0</v>
      </c>
      <c r="X170" s="39"/>
      <c r="Y170" s="39">
        <f t="shared" si="109"/>
        <v>0</v>
      </c>
      <c r="Z170" s="39">
        <f t="shared" si="110"/>
        <v>0</v>
      </c>
      <c r="AA170" s="39"/>
      <c r="AB170" s="39">
        <f t="shared" si="111"/>
        <v>0</v>
      </c>
      <c r="AC170" s="39">
        <f t="shared" si="112"/>
        <v>0</v>
      </c>
      <c r="AD170" s="39"/>
      <c r="AE170" s="39">
        <f t="shared" si="113"/>
        <v>0</v>
      </c>
      <c r="AF170" s="39">
        <f t="shared" si="114"/>
        <v>0</v>
      </c>
      <c r="AG170" s="39"/>
      <c r="AH170" s="39">
        <f t="shared" si="115"/>
        <v>0</v>
      </c>
      <c r="AI170" s="39">
        <f t="shared" si="116"/>
        <v>0</v>
      </c>
      <c r="AJ170" s="39"/>
      <c r="AK170" s="39">
        <f t="shared" si="117"/>
        <v>0</v>
      </c>
      <c r="AL170" s="39">
        <f t="shared" si="118"/>
        <v>0</v>
      </c>
      <c r="AM170" s="39"/>
      <c r="AN170" s="39">
        <f t="shared" si="93"/>
        <v>0</v>
      </c>
      <c r="AO170" s="39">
        <f t="shared" si="102"/>
        <v>0</v>
      </c>
      <c r="AP170" s="39"/>
      <c r="AQ170" s="39">
        <f t="shared" si="94"/>
        <v>0</v>
      </c>
      <c r="AR170" s="39">
        <f t="shared" si="95"/>
        <v>0</v>
      </c>
      <c r="AS170" s="136">
        <f t="shared" si="96"/>
        <v>1</v>
      </c>
      <c r="AT170" s="136">
        <f t="shared" ca="1" si="97"/>
        <v>80.84</v>
      </c>
      <c r="AU170" s="137">
        <f t="shared" ca="1" si="98"/>
        <v>0</v>
      </c>
      <c r="AV170" s="137">
        <f t="shared" si="99"/>
        <v>0</v>
      </c>
      <c r="AW170" s="136">
        <f t="shared" ca="1" si="100"/>
        <v>0</v>
      </c>
      <c r="AX170" s="138">
        <f t="shared" ca="1" si="101"/>
        <v>0</v>
      </c>
      <c r="AY170" s="101"/>
      <c r="AZ170" s="40">
        <f t="shared" si="89"/>
        <v>0</v>
      </c>
      <c r="BA170" s="111" t="str">
        <f>IF(AZ170&lt;&gt;0,"MEDIDO","NÃO MEDIDO")</f>
        <v>NÃO MEDIDO</v>
      </c>
    </row>
    <row r="171" spans="1:76" ht="30" customHeight="1">
      <c r="A171" s="1" t="s">
        <v>28</v>
      </c>
      <c r="B171" s="1"/>
      <c r="C171" s="42">
        <v>4</v>
      </c>
      <c r="D171" s="48" t="s">
        <v>83</v>
      </c>
      <c r="E171" s="57"/>
      <c r="F171" s="35"/>
      <c r="G171" s="46">
        <v>0</v>
      </c>
      <c r="H171" s="47"/>
      <c r="I171" s="155">
        <v>0</v>
      </c>
      <c r="J171" s="35">
        <f t="shared" si="90"/>
        <v>0</v>
      </c>
      <c r="K171" s="44"/>
      <c r="L171" s="37">
        <f t="shared" si="91"/>
        <v>0</v>
      </c>
      <c r="M171" s="37"/>
      <c r="N171" s="38">
        <f t="shared" si="92"/>
        <v>0</v>
      </c>
      <c r="O171" s="39"/>
      <c r="P171" s="39">
        <f t="shared" si="103"/>
        <v>0</v>
      </c>
      <c r="Q171" s="39">
        <f t="shared" si="104"/>
        <v>0</v>
      </c>
      <c r="R171" s="39"/>
      <c r="S171" s="39">
        <f t="shared" si="105"/>
        <v>0</v>
      </c>
      <c r="T171" s="39">
        <f t="shared" si="106"/>
        <v>0</v>
      </c>
      <c r="U171" s="39"/>
      <c r="V171" s="39">
        <f t="shared" si="107"/>
        <v>0</v>
      </c>
      <c r="W171" s="39">
        <f t="shared" si="108"/>
        <v>0</v>
      </c>
      <c r="X171" s="39"/>
      <c r="Y171" s="39">
        <f t="shared" si="109"/>
        <v>0</v>
      </c>
      <c r="Z171" s="39">
        <f t="shared" si="110"/>
        <v>0</v>
      </c>
      <c r="AA171" s="39"/>
      <c r="AB171" s="39">
        <f t="shared" si="111"/>
        <v>0</v>
      </c>
      <c r="AC171" s="39">
        <f t="shared" si="112"/>
        <v>0</v>
      </c>
      <c r="AD171" s="39"/>
      <c r="AE171" s="39">
        <f t="shared" si="113"/>
        <v>0</v>
      </c>
      <c r="AF171" s="39">
        <f t="shared" si="114"/>
        <v>0</v>
      </c>
      <c r="AG171" s="39"/>
      <c r="AH171" s="39">
        <f t="shared" si="115"/>
        <v>0</v>
      </c>
      <c r="AI171" s="39">
        <f t="shared" si="116"/>
        <v>0</v>
      </c>
      <c r="AJ171" s="39"/>
      <c r="AK171" s="39">
        <f t="shared" si="117"/>
        <v>0</v>
      </c>
      <c r="AL171" s="39">
        <f t="shared" si="118"/>
        <v>0</v>
      </c>
      <c r="AM171" s="39"/>
      <c r="AN171" s="39">
        <f t="shared" si="93"/>
        <v>0</v>
      </c>
      <c r="AO171" s="39">
        <f t="shared" si="102"/>
        <v>0</v>
      </c>
      <c r="AP171" s="39"/>
      <c r="AQ171" s="39">
        <f t="shared" si="94"/>
        <v>0</v>
      </c>
      <c r="AR171" s="39">
        <f t="shared" si="95"/>
        <v>0</v>
      </c>
      <c r="AS171" s="136">
        <f t="shared" si="96"/>
        <v>0</v>
      </c>
      <c r="AT171" s="136">
        <f t="shared" ca="1" si="97"/>
        <v>0</v>
      </c>
      <c r="AU171" s="137">
        <f t="shared" ca="1" si="98"/>
        <v>0</v>
      </c>
      <c r="AV171" s="137">
        <f t="shared" si="99"/>
        <v>0</v>
      </c>
      <c r="AW171" s="136">
        <f t="shared" ca="1" si="100"/>
        <v>0</v>
      </c>
      <c r="AX171" s="138">
        <f t="shared" ca="1" si="101"/>
        <v>0</v>
      </c>
      <c r="AY171" s="101"/>
      <c r="AZ171" s="40">
        <f t="shared" si="89"/>
        <v>0</v>
      </c>
      <c r="BA171" s="111" t="str">
        <f t="shared" ref="BA171" si="120">IF(AZ171&lt;&gt;0,"MEDIDO","NÃO MEDIDO")</f>
        <v>NÃO MEDIDO</v>
      </c>
    </row>
    <row r="172" spans="1:76" ht="30" customHeight="1">
      <c r="A172" s="1" t="s">
        <v>28</v>
      </c>
      <c r="B172" s="1"/>
      <c r="C172" s="45">
        <v>40100</v>
      </c>
      <c r="D172" s="48" t="s">
        <v>84</v>
      </c>
      <c r="E172" s="57"/>
      <c r="F172" s="35"/>
      <c r="G172" s="46">
        <v>0</v>
      </c>
      <c r="H172" s="47"/>
      <c r="I172" s="155">
        <v>0</v>
      </c>
      <c r="J172" s="35">
        <f t="shared" si="90"/>
        <v>0</v>
      </c>
      <c r="K172" s="44"/>
      <c r="L172" s="37">
        <f t="shared" si="91"/>
        <v>0</v>
      </c>
      <c r="M172" s="37"/>
      <c r="N172" s="38">
        <f t="shared" si="92"/>
        <v>0</v>
      </c>
      <c r="O172" s="39"/>
      <c r="P172" s="39">
        <f t="shared" si="103"/>
        <v>0</v>
      </c>
      <c r="Q172" s="39">
        <f t="shared" si="104"/>
        <v>0</v>
      </c>
      <c r="R172" s="39"/>
      <c r="S172" s="39">
        <f t="shared" si="105"/>
        <v>0</v>
      </c>
      <c r="T172" s="39">
        <f t="shared" si="106"/>
        <v>0</v>
      </c>
      <c r="U172" s="39"/>
      <c r="V172" s="39">
        <f t="shared" si="107"/>
        <v>0</v>
      </c>
      <c r="W172" s="39">
        <f t="shared" si="108"/>
        <v>0</v>
      </c>
      <c r="X172" s="39"/>
      <c r="Y172" s="39">
        <f t="shared" si="109"/>
        <v>0</v>
      </c>
      <c r="Z172" s="39">
        <f t="shared" si="110"/>
        <v>0</v>
      </c>
      <c r="AA172" s="39"/>
      <c r="AB172" s="39">
        <f t="shared" si="111"/>
        <v>0</v>
      </c>
      <c r="AC172" s="39">
        <f t="shared" si="112"/>
        <v>0</v>
      </c>
      <c r="AD172" s="39"/>
      <c r="AE172" s="39">
        <f t="shared" si="113"/>
        <v>0</v>
      </c>
      <c r="AF172" s="39">
        <f t="shared" si="114"/>
        <v>0</v>
      </c>
      <c r="AG172" s="39"/>
      <c r="AH172" s="39">
        <f t="shared" si="115"/>
        <v>0</v>
      </c>
      <c r="AI172" s="39">
        <f t="shared" si="116"/>
        <v>0</v>
      </c>
      <c r="AJ172" s="39"/>
      <c r="AK172" s="39">
        <f t="shared" si="117"/>
        <v>0</v>
      </c>
      <c r="AL172" s="39">
        <f t="shared" si="118"/>
        <v>0</v>
      </c>
      <c r="AM172" s="39"/>
      <c r="AN172" s="39">
        <f t="shared" si="93"/>
        <v>0</v>
      </c>
      <c r="AO172" s="39">
        <f t="shared" si="102"/>
        <v>0</v>
      </c>
      <c r="AP172" s="39"/>
      <c r="AQ172" s="39">
        <f t="shared" si="94"/>
        <v>0</v>
      </c>
      <c r="AR172" s="39">
        <f t="shared" si="95"/>
        <v>0</v>
      </c>
      <c r="AS172" s="136">
        <f t="shared" si="96"/>
        <v>0</v>
      </c>
      <c r="AT172" s="136">
        <f t="shared" ca="1" si="97"/>
        <v>0</v>
      </c>
      <c r="AU172" s="137">
        <f t="shared" ca="1" si="98"/>
        <v>0</v>
      </c>
      <c r="AV172" s="137">
        <f t="shared" si="99"/>
        <v>0</v>
      </c>
      <c r="AW172" s="136">
        <f t="shared" ca="1" si="100"/>
        <v>0</v>
      </c>
      <c r="AX172" s="138">
        <f t="shared" ca="1" si="101"/>
        <v>0</v>
      </c>
      <c r="AY172" s="101"/>
      <c r="AZ172" s="40">
        <f t="shared" si="89"/>
        <v>0.88</v>
      </c>
      <c r="BA172" s="111" t="str">
        <f>IF(COUNTIF(BA173:BA174,"MEDIDO")&gt;0,"MEDIDO","NÃO MEDIDO")</f>
        <v>MEDIDO</v>
      </c>
    </row>
    <row r="173" spans="1:76" ht="60" customHeight="1">
      <c r="A173" s="1" t="s">
        <v>30</v>
      </c>
      <c r="B173" s="1"/>
      <c r="C173" s="42" t="s">
        <v>65</v>
      </c>
      <c r="D173" s="48" t="s">
        <v>579</v>
      </c>
      <c r="E173" s="57" t="s">
        <v>76</v>
      </c>
      <c r="F173" s="35">
        <v>27.8</v>
      </c>
      <c r="G173" s="46">
        <v>0</v>
      </c>
      <c r="H173" s="47"/>
      <c r="I173" s="155">
        <v>0</v>
      </c>
      <c r="J173" s="35">
        <f t="shared" si="90"/>
        <v>27.8</v>
      </c>
      <c r="K173" s="44">
        <v>26.62</v>
      </c>
      <c r="L173" s="37">
        <f t="shared" si="91"/>
        <v>740.04</v>
      </c>
      <c r="M173" s="37"/>
      <c r="N173" s="38">
        <f t="shared" si="92"/>
        <v>0</v>
      </c>
      <c r="O173" s="39">
        <v>9.58</v>
      </c>
      <c r="P173" s="39">
        <f t="shared" si="103"/>
        <v>255.02</v>
      </c>
      <c r="Q173" s="39">
        <f t="shared" si="104"/>
        <v>0</v>
      </c>
      <c r="R173" s="39"/>
      <c r="S173" s="39">
        <f t="shared" si="105"/>
        <v>0</v>
      </c>
      <c r="T173" s="39">
        <f t="shared" si="106"/>
        <v>0</v>
      </c>
      <c r="U173" s="39"/>
      <c r="V173" s="39">
        <f t="shared" si="107"/>
        <v>0</v>
      </c>
      <c r="W173" s="39">
        <f t="shared" si="108"/>
        <v>0</v>
      </c>
      <c r="X173" s="39"/>
      <c r="Y173" s="39">
        <f t="shared" si="109"/>
        <v>0</v>
      </c>
      <c r="Z173" s="39">
        <f t="shared" si="110"/>
        <v>0</v>
      </c>
      <c r="AA173" s="39"/>
      <c r="AB173" s="39">
        <f t="shared" si="111"/>
        <v>0</v>
      </c>
      <c r="AC173" s="39">
        <f t="shared" si="112"/>
        <v>0</v>
      </c>
      <c r="AD173" s="39"/>
      <c r="AE173" s="39">
        <f t="shared" si="113"/>
        <v>0</v>
      </c>
      <c r="AF173" s="39">
        <f t="shared" si="114"/>
        <v>0</v>
      </c>
      <c r="AG173" s="39">
        <v>1.41</v>
      </c>
      <c r="AH173" s="39">
        <f t="shared" si="115"/>
        <v>37.53</v>
      </c>
      <c r="AI173" s="39">
        <f t="shared" si="116"/>
        <v>0</v>
      </c>
      <c r="AJ173" s="39">
        <v>4.4400000000000004</v>
      </c>
      <c r="AK173" s="39">
        <f t="shared" si="117"/>
        <v>118.19</v>
      </c>
      <c r="AL173" s="39">
        <f t="shared" si="118"/>
        <v>0</v>
      </c>
      <c r="AM173" s="39"/>
      <c r="AN173" s="39">
        <f t="shared" si="93"/>
        <v>0</v>
      </c>
      <c r="AO173" s="39">
        <f t="shared" si="102"/>
        <v>0</v>
      </c>
      <c r="AP173" s="39">
        <v>0.88</v>
      </c>
      <c r="AQ173" s="39">
        <f t="shared" si="94"/>
        <v>23.43</v>
      </c>
      <c r="AR173" s="39">
        <f t="shared" si="95"/>
        <v>0</v>
      </c>
      <c r="AS173" s="136">
        <f t="shared" si="96"/>
        <v>16.309999999999999</v>
      </c>
      <c r="AT173" s="136">
        <f t="shared" ca="1" si="97"/>
        <v>434.17</v>
      </c>
      <c r="AU173" s="137">
        <f t="shared" ca="1" si="98"/>
        <v>0</v>
      </c>
      <c r="AV173" s="137">
        <f t="shared" si="99"/>
        <v>11.49</v>
      </c>
      <c r="AW173" s="136">
        <f t="shared" ca="1" si="100"/>
        <v>305.87</v>
      </c>
      <c r="AX173" s="138">
        <f t="shared" ca="1" si="101"/>
        <v>0</v>
      </c>
      <c r="AY173" s="101"/>
      <c r="AZ173" s="40">
        <f t="shared" si="89"/>
        <v>0.88</v>
      </c>
      <c r="BA173" s="111" t="str">
        <f>IF(AZ173&lt;&gt;0,"MEDIDO","NÃO MEDIDO")</f>
        <v>MEDIDO</v>
      </c>
    </row>
    <row r="174" spans="1:76" ht="30" customHeight="1">
      <c r="A174" s="1" t="s">
        <v>30</v>
      </c>
      <c r="B174" s="1"/>
      <c r="C174" s="42" t="s">
        <v>321</v>
      </c>
      <c r="D174" s="48" t="s">
        <v>580</v>
      </c>
      <c r="E174" s="57" t="s">
        <v>76</v>
      </c>
      <c r="F174" s="35">
        <v>27.8</v>
      </c>
      <c r="G174" s="46">
        <v>0</v>
      </c>
      <c r="H174" s="47"/>
      <c r="I174" s="155">
        <v>0</v>
      </c>
      <c r="J174" s="35">
        <f t="shared" si="90"/>
        <v>27.8</v>
      </c>
      <c r="K174" s="44">
        <v>11.62</v>
      </c>
      <c r="L174" s="37">
        <f t="shared" si="91"/>
        <v>323.04000000000002</v>
      </c>
      <c r="M174" s="37"/>
      <c r="N174" s="38">
        <f t="shared" si="92"/>
        <v>0</v>
      </c>
      <c r="O174" s="39">
        <v>10</v>
      </c>
      <c r="P174" s="39">
        <f t="shared" si="103"/>
        <v>116.2</v>
      </c>
      <c r="Q174" s="39">
        <f t="shared" si="104"/>
        <v>0</v>
      </c>
      <c r="R174" s="39">
        <v>1.17</v>
      </c>
      <c r="S174" s="39">
        <f t="shared" si="105"/>
        <v>13.6</v>
      </c>
      <c r="T174" s="39">
        <f t="shared" si="106"/>
        <v>0</v>
      </c>
      <c r="U174" s="39"/>
      <c r="V174" s="39">
        <f t="shared" si="107"/>
        <v>0</v>
      </c>
      <c r="W174" s="39">
        <f t="shared" si="108"/>
        <v>0</v>
      </c>
      <c r="X174" s="39"/>
      <c r="Y174" s="39">
        <f t="shared" si="109"/>
        <v>0</v>
      </c>
      <c r="Z174" s="39">
        <f t="shared" si="110"/>
        <v>0</v>
      </c>
      <c r="AA174" s="39"/>
      <c r="AB174" s="39">
        <f t="shared" si="111"/>
        <v>0</v>
      </c>
      <c r="AC174" s="39">
        <f t="shared" si="112"/>
        <v>0</v>
      </c>
      <c r="AD174" s="39"/>
      <c r="AE174" s="39">
        <f t="shared" si="113"/>
        <v>0</v>
      </c>
      <c r="AF174" s="39">
        <f t="shared" si="114"/>
        <v>0</v>
      </c>
      <c r="AG174" s="39">
        <v>1.4</v>
      </c>
      <c r="AH174" s="39">
        <f t="shared" si="115"/>
        <v>16.27</v>
      </c>
      <c r="AI174" s="39">
        <f t="shared" si="116"/>
        <v>0</v>
      </c>
      <c r="AJ174" s="39">
        <v>4.4400000000000004</v>
      </c>
      <c r="AK174" s="39">
        <f t="shared" si="117"/>
        <v>51.59</v>
      </c>
      <c r="AL174" s="39">
        <f t="shared" si="118"/>
        <v>0</v>
      </c>
      <c r="AM174" s="39"/>
      <c r="AN174" s="39">
        <f t="shared" si="93"/>
        <v>0</v>
      </c>
      <c r="AO174" s="39">
        <f t="shared" si="102"/>
        <v>0</v>
      </c>
      <c r="AP174" s="39">
        <v>0.88</v>
      </c>
      <c r="AQ174" s="39">
        <f t="shared" si="94"/>
        <v>10.23</v>
      </c>
      <c r="AR174" s="39">
        <f t="shared" si="95"/>
        <v>0</v>
      </c>
      <c r="AS174" s="136">
        <f t="shared" si="96"/>
        <v>17.89</v>
      </c>
      <c r="AT174" s="136">
        <f t="shared" ca="1" si="97"/>
        <v>207.89</v>
      </c>
      <c r="AU174" s="137">
        <f t="shared" ca="1" si="98"/>
        <v>0</v>
      </c>
      <c r="AV174" s="137">
        <f t="shared" si="99"/>
        <v>9.91</v>
      </c>
      <c r="AW174" s="136">
        <f t="shared" ca="1" si="100"/>
        <v>115.15</v>
      </c>
      <c r="AX174" s="138">
        <f t="shared" ca="1" si="101"/>
        <v>0</v>
      </c>
      <c r="AY174" s="41"/>
      <c r="AZ174" s="40">
        <f t="shared" si="89"/>
        <v>0</v>
      </c>
      <c r="BA174" s="111" t="str">
        <f>IF(AZ174&lt;&gt;0,"MEDIDO","NÃO MEDIDO")</f>
        <v>NÃO MEDIDO</v>
      </c>
    </row>
    <row r="175" spans="1:76" ht="30" customHeight="1">
      <c r="A175" s="1" t="s">
        <v>28</v>
      </c>
      <c r="B175" s="1"/>
      <c r="C175" s="42">
        <v>40200</v>
      </c>
      <c r="D175" s="48" t="s">
        <v>85</v>
      </c>
      <c r="E175" s="57"/>
      <c r="F175" s="35"/>
      <c r="G175" s="46">
        <v>0</v>
      </c>
      <c r="H175" s="47"/>
      <c r="I175" s="155">
        <v>0</v>
      </c>
      <c r="J175" s="35">
        <f t="shared" si="90"/>
        <v>0</v>
      </c>
      <c r="K175" s="44"/>
      <c r="L175" s="37">
        <f t="shared" si="91"/>
        <v>0</v>
      </c>
      <c r="M175" s="37"/>
      <c r="N175" s="38">
        <f t="shared" si="92"/>
        <v>0</v>
      </c>
      <c r="O175" s="39"/>
      <c r="P175" s="39">
        <f t="shared" si="103"/>
        <v>0</v>
      </c>
      <c r="Q175" s="39">
        <f t="shared" si="104"/>
        <v>0</v>
      </c>
      <c r="R175" s="39"/>
      <c r="S175" s="39">
        <f t="shared" si="105"/>
        <v>0</v>
      </c>
      <c r="T175" s="39">
        <f t="shared" si="106"/>
        <v>0</v>
      </c>
      <c r="U175" s="39"/>
      <c r="V175" s="39">
        <f t="shared" si="107"/>
        <v>0</v>
      </c>
      <c r="W175" s="39">
        <f t="shared" si="108"/>
        <v>0</v>
      </c>
      <c r="X175" s="39"/>
      <c r="Y175" s="39">
        <f t="shared" si="109"/>
        <v>0</v>
      </c>
      <c r="Z175" s="39">
        <f t="shared" si="110"/>
        <v>0</v>
      </c>
      <c r="AA175" s="39"/>
      <c r="AB175" s="39">
        <f t="shared" si="111"/>
        <v>0</v>
      </c>
      <c r="AC175" s="39">
        <f t="shared" si="112"/>
        <v>0</v>
      </c>
      <c r="AD175" s="39"/>
      <c r="AE175" s="39">
        <f t="shared" si="113"/>
        <v>0</v>
      </c>
      <c r="AF175" s="39">
        <f t="shared" si="114"/>
        <v>0</v>
      </c>
      <c r="AG175" s="39"/>
      <c r="AH175" s="39">
        <f t="shared" si="115"/>
        <v>0</v>
      </c>
      <c r="AI175" s="39">
        <f t="shared" si="116"/>
        <v>0</v>
      </c>
      <c r="AJ175" s="39"/>
      <c r="AK175" s="39">
        <f t="shared" si="117"/>
        <v>0</v>
      </c>
      <c r="AL175" s="39">
        <f t="shared" si="118"/>
        <v>0</v>
      </c>
      <c r="AM175" s="39"/>
      <c r="AN175" s="39">
        <f t="shared" si="93"/>
        <v>0</v>
      </c>
      <c r="AO175" s="39">
        <f t="shared" si="102"/>
        <v>0</v>
      </c>
      <c r="AP175" s="39"/>
      <c r="AQ175" s="39">
        <f t="shared" si="94"/>
        <v>0</v>
      </c>
      <c r="AR175" s="39">
        <f t="shared" si="95"/>
        <v>0</v>
      </c>
      <c r="AS175" s="136">
        <f t="shared" si="96"/>
        <v>0</v>
      </c>
      <c r="AT175" s="136">
        <f t="shared" ca="1" si="97"/>
        <v>0</v>
      </c>
      <c r="AU175" s="137">
        <f t="shared" ca="1" si="98"/>
        <v>0</v>
      </c>
      <c r="AV175" s="137">
        <f t="shared" si="99"/>
        <v>0</v>
      </c>
      <c r="AW175" s="136">
        <f t="shared" ca="1" si="100"/>
        <v>0</v>
      </c>
      <c r="AX175" s="138">
        <f t="shared" ca="1" si="101"/>
        <v>0</v>
      </c>
      <c r="AY175" s="101"/>
      <c r="AZ175" s="40">
        <f t="shared" si="89"/>
        <v>0</v>
      </c>
      <c r="BA175" s="111" t="str">
        <f>IF(COUNTIF(BA176:BA178,"MEDIDO")&gt;0,"MEDIDO","NÃO MEDIDO")</f>
        <v>MEDIDO</v>
      </c>
    </row>
    <row r="176" spans="1:76" ht="30" customHeight="1">
      <c r="A176" s="1" t="s">
        <v>30</v>
      </c>
      <c r="B176" s="1"/>
      <c r="C176" s="45" t="s">
        <v>322</v>
      </c>
      <c r="D176" s="48" t="s">
        <v>581</v>
      </c>
      <c r="E176" s="57" t="s">
        <v>76</v>
      </c>
      <c r="F176" s="35">
        <v>7</v>
      </c>
      <c r="G176" s="46">
        <v>0</v>
      </c>
      <c r="H176" s="47"/>
      <c r="I176" s="155">
        <v>0</v>
      </c>
      <c r="J176" s="35">
        <f t="shared" si="90"/>
        <v>7</v>
      </c>
      <c r="K176" s="44">
        <v>3.37</v>
      </c>
      <c r="L176" s="37">
        <f t="shared" si="91"/>
        <v>23.59</v>
      </c>
      <c r="M176" s="37"/>
      <c r="N176" s="38">
        <f t="shared" si="92"/>
        <v>0</v>
      </c>
      <c r="O176" s="39">
        <v>7</v>
      </c>
      <c r="P176" s="39">
        <f t="shared" si="103"/>
        <v>23.59</v>
      </c>
      <c r="Q176" s="39">
        <f t="shared" si="104"/>
        <v>0</v>
      </c>
      <c r="R176" s="39"/>
      <c r="S176" s="39">
        <f t="shared" si="105"/>
        <v>0</v>
      </c>
      <c r="T176" s="39">
        <f t="shared" si="106"/>
        <v>0</v>
      </c>
      <c r="U176" s="39"/>
      <c r="V176" s="39">
        <f t="shared" si="107"/>
        <v>0</v>
      </c>
      <c r="W176" s="39">
        <f t="shared" si="108"/>
        <v>0</v>
      </c>
      <c r="X176" s="39"/>
      <c r="Y176" s="39">
        <f t="shared" si="109"/>
        <v>0</v>
      </c>
      <c r="Z176" s="39">
        <f t="shared" si="110"/>
        <v>0</v>
      </c>
      <c r="AA176" s="39"/>
      <c r="AB176" s="39">
        <f t="shared" si="111"/>
        <v>0</v>
      </c>
      <c r="AC176" s="39">
        <f t="shared" si="112"/>
        <v>0</v>
      </c>
      <c r="AD176" s="39"/>
      <c r="AE176" s="39">
        <f t="shared" si="113"/>
        <v>0</v>
      </c>
      <c r="AF176" s="39">
        <f t="shared" si="114"/>
        <v>0</v>
      </c>
      <c r="AG176" s="39"/>
      <c r="AH176" s="39">
        <f t="shared" si="115"/>
        <v>0</v>
      </c>
      <c r="AI176" s="39">
        <f t="shared" si="116"/>
        <v>0</v>
      </c>
      <c r="AJ176" s="39"/>
      <c r="AK176" s="39">
        <f t="shared" si="117"/>
        <v>0</v>
      </c>
      <c r="AL176" s="39">
        <f t="shared" si="118"/>
        <v>0</v>
      </c>
      <c r="AM176" s="39"/>
      <c r="AN176" s="39">
        <f t="shared" si="93"/>
        <v>0</v>
      </c>
      <c r="AO176" s="39">
        <f t="shared" si="102"/>
        <v>0</v>
      </c>
      <c r="AP176" s="39"/>
      <c r="AQ176" s="39">
        <f t="shared" si="94"/>
        <v>0</v>
      </c>
      <c r="AR176" s="39">
        <f t="shared" si="95"/>
        <v>0</v>
      </c>
      <c r="AS176" s="136">
        <f t="shared" si="96"/>
        <v>7</v>
      </c>
      <c r="AT176" s="136">
        <f t="shared" ca="1" si="97"/>
        <v>23.59</v>
      </c>
      <c r="AU176" s="137">
        <f t="shared" ca="1" si="98"/>
        <v>0</v>
      </c>
      <c r="AV176" s="137">
        <f t="shared" si="99"/>
        <v>0</v>
      </c>
      <c r="AW176" s="136">
        <f t="shared" ca="1" si="100"/>
        <v>0</v>
      </c>
      <c r="AX176" s="138">
        <f t="shared" ca="1" si="101"/>
        <v>0</v>
      </c>
      <c r="AY176" s="101"/>
      <c r="AZ176" s="40">
        <f t="shared" si="89"/>
        <v>-504</v>
      </c>
      <c r="BA176" s="111" t="str">
        <f>IF(AZ176&lt;&gt;0,"MEDIDO","NÃO MEDIDO")</f>
        <v>MEDIDO</v>
      </c>
    </row>
    <row r="177" spans="1:76" ht="30" customHeight="1">
      <c r="A177" s="1" t="s">
        <v>30</v>
      </c>
      <c r="B177" s="1"/>
      <c r="C177" s="42" t="s">
        <v>323</v>
      </c>
      <c r="D177" s="48" t="s">
        <v>582</v>
      </c>
      <c r="E177" s="57" t="s">
        <v>219</v>
      </c>
      <c r="F177" s="35">
        <v>755.4</v>
      </c>
      <c r="G177" s="46">
        <v>0</v>
      </c>
      <c r="H177" s="47"/>
      <c r="I177" s="155">
        <v>0</v>
      </c>
      <c r="J177" s="35">
        <f t="shared" si="90"/>
        <v>755.4</v>
      </c>
      <c r="K177" s="44">
        <v>0.64</v>
      </c>
      <c r="L177" s="37">
        <f t="shared" si="91"/>
        <v>483.46</v>
      </c>
      <c r="M177" s="37"/>
      <c r="N177" s="38">
        <f t="shared" si="92"/>
        <v>0</v>
      </c>
      <c r="O177" s="39">
        <v>430.32</v>
      </c>
      <c r="P177" s="39">
        <f t="shared" si="103"/>
        <v>275.39999999999998</v>
      </c>
      <c r="Q177" s="39">
        <f t="shared" si="104"/>
        <v>0</v>
      </c>
      <c r="R177" s="39"/>
      <c r="S177" s="39">
        <f t="shared" si="105"/>
        <v>0</v>
      </c>
      <c r="T177" s="39">
        <f t="shared" si="106"/>
        <v>0</v>
      </c>
      <c r="U177" s="39">
        <v>112</v>
      </c>
      <c r="V177" s="39">
        <f t="shared" si="107"/>
        <v>71.680000000000007</v>
      </c>
      <c r="W177" s="39">
        <f t="shared" si="108"/>
        <v>0</v>
      </c>
      <c r="X177" s="39"/>
      <c r="Y177" s="39">
        <f t="shared" si="109"/>
        <v>0</v>
      </c>
      <c r="Z177" s="39">
        <f t="shared" si="110"/>
        <v>0</v>
      </c>
      <c r="AA177" s="39"/>
      <c r="AB177" s="39">
        <f t="shared" si="111"/>
        <v>0</v>
      </c>
      <c r="AC177" s="39">
        <f t="shared" si="112"/>
        <v>0</v>
      </c>
      <c r="AD177" s="39"/>
      <c r="AE177" s="39">
        <f t="shared" si="113"/>
        <v>0</v>
      </c>
      <c r="AF177" s="39">
        <f t="shared" si="114"/>
        <v>0</v>
      </c>
      <c r="AG177" s="39"/>
      <c r="AH177" s="39">
        <f t="shared" si="115"/>
        <v>0</v>
      </c>
      <c r="AI177" s="39">
        <f t="shared" si="116"/>
        <v>0</v>
      </c>
      <c r="AJ177" s="39"/>
      <c r="AK177" s="39">
        <f t="shared" si="117"/>
        <v>0</v>
      </c>
      <c r="AL177" s="39">
        <f t="shared" si="118"/>
        <v>0</v>
      </c>
      <c r="AM177" s="39"/>
      <c r="AN177" s="39">
        <f t="shared" si="93"/>
        <v>0</v>
      </c>
      <c r="AO177" s="39">
        <f t="shared" si="102"/>
        <v>0</v>
      </c>
      <c r="AP177" s="39">
        <v>-504</v>
      </c>
      <c r="AQ177" s="39">
        <f t="shared" si="94"/>
        <v>-322.56</v>
      </c>
      <c r="AR177" s="39">
        <f t="shared" si="95"/>
        <v>0</v>
      </c>
      <c r="AS177" s="136">
        <f t="shared" si="96"/>
        <v>38.32</v>
      </c>
      <c r="AT177" s="136">
        <f t="shared" ca="1" si="97"/>
        <v>24.52</v>
      </c>
      <c r="AU177" s="137">
        <f t="shared" ca="1" si="98"/>
        <v>0</v>
      </c>
      <c r="AV177" s="137">
        <f t="shared" si="99"/>
        <v>717.08</v>
      </c>
      <c r="AW177" s="136">
        <f t="shared" ca="1" si="100"/>
        <v>458.94</v>
      </c>
      <c r="AX177" s="138">
        <f t="shared" ca="1" si="101"/>
        <v>0</v>
      </c>
      <c r="AY177" s="101"/>
      <c r="AZ177" s="40">
        <f t="shared" si="89"/>
        <v>0</v>
      </c>
      <c r="BA177" s="111" t="str">
        <f>IF(AZ177&lt;&gt;0,"MEDIDO","NÃO MEDIDO")</f>
        <v>NÃO MEDIDO</v>
      </c>
    </row>
    <row r="178" spans="1:76" ht="30" customHeight="1">
      <c r="A178" s="1" t="s">
        <v>30</v>
      </c>
      <c r="B178" s="1"/>
      <c r="C178" s="42" t="s">
        <v>324</v>
      </c>
      <c r="D178" s="48" t="s">
        <v>583</v>
      </c>
      <c r="E178" s="57" t="s">
        <v>76</v>
      </c>
      <c r="F178" s="35">
        <v>13.6</v>
      </c>
      <c r="G178" s="46">
        <v>0</v>
      </c>
      <c r="H178" s="47"/>
      <c r="I178" s="155">
        <v>0</v>
      </c>
      <c r="J178" s="35">
        <f t="shared" si="90"/>
        <v>13.6</v>
      </c>
      <c r="K178" s="44">
        <v>3.43</v>
      </c>
      <c r="L178" s="37">
        <f t="shared" si="91"/>
        <v>46.65</v>
      </c>
      <c r="M178" s="37"/>
      <c r="N178" s="38">
        <f t="shared" si="92"/>
        <v>0</v>
      </c>
      <c r="O178" s="39"/>
      <c r="P178" s="39">
        <f t="shared" si="103"/>
        <v>0</v>
      </c>
      <c r="Q178" s="39">
        <f t="shared" si="104"/>
        <v>0</v>
      </c>
      <c r="R178" s="39"/>
      <c r="S178" s="39">
        <f t="shared" si="105"/>
        <v>0</v>
      </c>
      <c r="T178" s="39">
        <f t="shared" si="106"/>
        <v>0</v>
      </c>
      <c r="U178" s="39"/>
      <c r="V178" s="39">
        <f t="shared" si="107"/>
        <v>0</v>
      </c>
      <c r="W178" s="39">
        <f t="shared" si="108"/>
        <v>0</v>
      </c>
      <c r="X178" s="39"/>
      <c r="Y178" s="39">
        <f t="shared" si="109"/>
        <v>0</v>
      </c>
      <c r="Z178" s="39">
        <f t="shared" si="110"/>
        <v>0</v>
      </c>
      <c r="AA178" s="39"/>
      <c r="AB178" s="39">
        <f t="shared" si="111"/>
        <v>0</v>
      </c>
      <c r="AC178" s="39">
        <f t="shared" si="112"/>
        <v>0</v>
      </c>
      <c r="AD178" s="39"/>
      <c r="AE178" s="39">
        <f t="shared" si="113"/>
        <v>0</v>
      </c>
      <c r="AF178" s="39">
        <f t="shared" si="114"/>
        <v>0</v>
      </c>
      <c r="AG178" s="39"/>
      <c r="AH178" s="39">
        <f t="shared" si="115"/>
        <v>0</v>
      </c>
      <c r="AI178" s="39">
        <f t="shared" si="116"/>
        <v>0</v>
      </c>
      <c r="AJ178" s="39"/>
      <c r="AK178" s="39">
        <f t="shared" si="117"/>
        <v>0</v>
      </c>
      <c r="AL178" s="39">
        <f t="shared" si="118"/>
        <v>0</v>
      </c>
      <c r="AM178" s="39"/>
      <c r="AN178" s="39">
        <f t="shared" si="93"/>
        <v>0</v>
      </c>
      <c r="AO178" s="39">
        <f t="shared" si="102"/>
        <v>0</v>
      </c>
      <c r="AP178" s="39"/>
      <c r="AQ178" s="39">
        <f t="shared" si="94"/>
        <v>0</v>
      </c>
      <c r="AR178" s="39">
        <f t="shared" si="95"/>
        <v>0</v>
      </c>
      <c r="AS178" s="136">
        <f t="shared" si="96"/>
        <v>0</v>
      </c>
      <c r="AT178" s="136">
        <f t="shared" ca="1" si="97"/>
        <v>0</v>
      </c>
      <c r="AU178" s="137">
        <f t="shared" ca="1" si="98"/>
        <v>0</v>
      </c>
      <c r="AV178" s="137">
        <f t="shared" si="99"/>
        <v>13.6</v>
      </c>
      <c r="AW178" s="136">
        <f t="shared" ca="1" si="100"/>
        <v>46.65</v>
      </c>
      <c r="AX178" s="138">
        <f t="shared" ca="1" si="101"/>
        <v>0</v>
      </c>
      <c r="AY178" s="101"/>
      <c r="AZ178" s="40">
        <f t="shared" si="89"/>
        <v>0</v>
      </c>
      <c r="BA178" s="111" t="str">
        <f>IF(AZ178&lt;&gt;0,"MEDIDO","NÃO MEDIDO")</f>
        <v>NÃO MEDIDO</v>
      </c>
    </row>
    <row r="179" spans="1:76" ht="30" customHeight="1">
      <c r="A179" s="1" t="s">
        <v>28</v>
      </c>
      <c r="B179" s="1"/>
      <c r="C179" s="45">
        <v>40500</v>
      </c>
      <c r="D179" s="48" t="s">
        <v>584</v>
      </c>
      <c r="E179" s="57"/>
      <c r="F179" s="35"/>
      <c r="G179" s="46">
        <v>0</v>
      </c>
      <c r="H179" s="47"/>
      <c r="I179" s="155">
        <v>0</v>
      </c>
      <c r="J179" s="35">
        <f t="shared" si="90"/>
        <v>0</v>
      </c>
      <c r="K179" s="44"/>
      <c r="L179" s="37">
        <f t="shared" si="91"/>
        <v>0</v>
      </c>
      <c r="M179" s="37"/>
      <c r="N179" s="38">
        <f t="shared" si="92"/>
        <v>0</v>
      </c>
      <c r="O179" s="39"/>
      <c r="P179" s="39">
        <f t="shared" si="103"/>
        <v>0</v>
      </c>
      <c r="Q179" s="39">
        <f t="shared" si="104"/>
        <v>0</v>
      </c>
      <c r="R179" s="39"/>
      <c r="S179" s="39">
        <f t="shared" si="105"/>
        <v>0</v>
      </c>
      <c r="T179" s="39">
        <f t="shared" si="106"/>
        <v>0</v>
      </c>
      <c r="U179" s="39"/>
      <c r="V179" s="39">
        <f t="shared" si="107"/>
        <v>0</v>
      </c>
      <c r="W179" s="39">
        <f t="shared" si="108"/>
        <v>0</v>
      </c>
      <c r="X179" s="39"/>
      <c r="Y179" s="39">
        <f t="shared" si="109"/>
        <v>0</v>
      </c>
      <c r="Z179" s="39">
        <f t="shared" si="110"/>
        <v>0</v>
      </c>
      <c r="AA179" s="39"/>
      <c r="AB179" s="39">
        <f t="shared" si="111"/>
        <v>0</v>
      </c>
      <c r="AC179" s="39">
        <f t="shared" si="112"/>
        <v>0</v>
      </c>
      <c r="AD179" s="39"/>
      <c r="AE179" s="39">
        <f t="shared" si="113"/>
        <v>0</v>
      </c>
      <c r="AF179" s="39">
        <f t="shared" si="114"/>
        <v>0</v>
      </c>
      <c r="AG179" s="39"/>
      <c r="AH179" s="39">
        <f t="shared" si="115"/>
        <v>0</v>
      </c>
      <c r="AI179" s="39">
        <f t="shared" si="116"/>
        <v>0</v>
      </c>
      <c r="AJ179" s="39"/>
      <c r="AK179" s="39">
        <f t="shared" si="117"/>
        <v>0</v>
      </c>
      <c r="AL179" s="39">
        <f t="shared" si="118"/>
        <v>0</v>
      </c>
      <c r="AM179" s="39"/>
      <c r="AN179" s="39">
        <f t="shared" si="93"/>
        <v>0</v>
      </c>
      <c r="AO179" s="39">
        <f t="shared" si="102"/>
        <v>0</v>
      </c>
      <c r="AP179" s="39"/>
      <c r="AQ179" s="39">
        <f t="shared" si="94"/>
        <v>0</v>
      </c>
      <c r="AR179" s="39">
        <f t="shared" si="95"/>
        <v>0</v>
      </c>
      <c r="AS179" s="136">
        <f t="shared" si="96"/>
        <v>0</v>
      </c>
      <c r="AT179" s="136">
        <f t="shared" ca="1" si="97"/>
        <v>0</v>
      </c>
      <c r="AU179" s="137">
        <f t="shared" ca="1" si="98"/>
        <v>0</v>
      </c>
      <c r="AV179" s="137">
        <f t="shared" si="99"/>
        <v>0</v>
      </c>
      <c r="AW179" s="136">
        <f t="shared" ca="1" si="100"/>
        <v>0</v>
      </c>
      <c r="AX179" s="138">
        <f t="shared" ca="1" si="101"/>
        <v>0</v>
      </c>
      <c r="AY179" s="101"/>
      <c r="AZ179" s="40">
        <f t="shared" si="89"/>
        <v>0</v>
      </c>
      <c r="BA179" s="111" t="str">
        <f>IF(COUNTIF(BA180,"MEDIDO")&gt;0,"MEDIDO","NÃO MEDIDO")</f>
        <v>NÃO MEDIDO</v>
      </c>
      <c r="BF179" s="52"/>
    </row>
    <row r="180" spans="1:76" ht="60" customHeight="1">
      <c r="A180" s="1" t="s">
        <v>30</v>
      </c>
      <c r="B180" s="1"/>
      <c r="C180" s="45" t="s">
        <v>325</v>
      </c>
      <c r="D180" s="48" t="s">
        <v>585</v>
      </c>
      <c r="E180" s="57" t="s">
        <v>742</v>
      </c>
      <c r="F180" s="35">
        <v>176</v>
      </c>
      <c r="G180" s="46">
        <v>0</v>
      </c>
      <c r="H180" s="47"/>
      <c r="I180" s="155">
        <v>0</v>
      </c>
      <c r="J180" s="35">
        <f t="shared" si="90"/>
        <v>176</v>
      </c>
      <c r="K180" s="44">
        <v>23.73</v>
      </c>
      <c r="L180" s="37">
        <f t="shared" si="91"/>
        <v>4176.4799999999996</v>
      </c>
      <c r="M180" s="37"/>
      <c r="N180" s="38">
        <f t="shared" si="92"/>
        <v>0</v>
      </c>
      <c r="O180" s="39"/>
      <c r="P180" s="39">
        <f t="shared" si="103"/>
        <v>0</v>
      </c>
      <c r="Q180" s="39">
        <f t="shared" si="104"/>
        <v>0</v>
      </c>
      <c r="R180" s="39"/>
      <c r="S180" s="39">
        <f t="shared" si="105"/>
        <v>0</v>
      </c>
      <c r="T180" s="39">
        <f t="shared" si="106"/>
        <v>0</v>
      </c>
      <c r="U180" s="39"/>
      <c r="V180" s="39">
        <f t="shared" si="107"/>
        <v>0</v>
      </c>
      <c r="W180" s="39">
        <f t="shared" si="108"/>
        <v>0</v>
      </c>
      <c r="X180" s="39"/>
      <c r="Y180" s="39">
        <f t="shared" si="109"/>
        <v>0</v>
      </c>
      <c r="Z180" s="39">
        <f t="shared" si="110"/>
        <v>0</v>
      </c>
      <c r="AA180" s="39"/>
      <c r="AB180" s="39">
        <f t="shared" si="111"/>
        <v>0</v>
      </c>
      <c r="AC180" s="39">
        <f t="shared" si="112"/>
        <v>0</v>
      </c>
      <c r="AD180" s="39"/>
      <c r="AE180" s="39">
        <f t="shared" si="113"/>
        <v>0</v>
      </c>
      <c r="AF180" s="39">
        <f t="shared" si="114"/>
        <v>0</v>
      </c>
      <c r="AG180" s="39"/>
      <c r="AH180" s="39">
        <f t="shared" si="115"/>
        <v>0</v>
      </c>
      <c r="AI180" s="39">
        <f t="shared" si="116"/>
        <v>0</v>
      </c>
      <c r="AJ180" s="39"/>
      <c r="AK180" s="39">
        <f t="shared" si="117"/>
        <v>0</v>
      </c>
      <c r="AL180" s="39">
        <f t="shared" si="118"/>
        <v>0</v>
      </c>
      <c r="AM180" s="39">
        <v>176</v>
      </c>
      <c r="AN180" s="39">
        <f t="shared" si="93"/>
        <v>4176.4799999999996</v>
      </c>
      <c r="AO180" s="39">
        <f t="shared" si="102"/>
        <v>0</v>
      </c>
      <c r="AP180" s="39"/>
      <c r="AQ180" s="39">
        <f t="shared" si="94"/>
        <v>0</v>
      </c>
      <c r="AR180" s="39">
        <f t="shared" si="95"/>
        <v>0</v>
      </c>
      <c r="AS180" s="136">
        <f t="shared" si="96"/>
        <v>176</v>
      </c>
      <c r="AT180" s="136">
        <f t="shared" ca="1" si="97"/>
        <v>4176.4799999999996</v>
      </c>
      <c r="AU180" s="137">
        <f t="shared" ca="1" si="98"/>
        <v>0</v>
      </c>
      <c r="AV180" s="137">
        <f t="shared" si="99"/>
        <v>0</v>
      </c>
      <c r="AW180" s="136">
        <f t="shared" ca="1" si="100"/>
        <v>0</v>
      </c>
      <c r="AX180" s="138">
        <f t="shared" ca="1" si="101"/>
        <v>0</v>
      </c>
      <c r="AY180" s="101"/>
      <c r="AZ180" s="40">
        <f t="shared" si="89"/>
        <v>0</v>
      </c>
      <c r="BA180" s="111" t="str">
        <f t="shared" ref="BA180:BA188" si="121">IF(AZ180&lt;&gt;0,"MEDIDO","NÃO MEDIDO")</f>
        <v>NÃO MEDIDO</v>
      </c>
    </row>
    <row r="181" spans="1:76" customFormat="1" ht="30" customHeight="1">
      <c r="A181" s="1" t="s">
        <v>28</v>
      </c>
      <c r="B181" s="1"/>
      <c r="C181" s="42">
        <v>40600</v>
      </c>
      <c r="D181" s="48" t="s">
        <v>86</v>
      </c>
      <c r="E181" s="57"/>
      <c r="F181" s="35"/>
      <c r="G181" s="46">
        <v>0</v>
      </c>
      <c r="H181" s="47"/>
      <c r="I181" s="155">
        <v>0</v>
      </c>
      <c r="J181" s="35">
        <f t="shared" si="90"/>
        <v>0</v>
      </c>
      <c r="K181" s="44"/>
      <c r="L181" s="37">
        <f t="shared" si="91"/>
        <v>0</v>
      </c>
      <c r="M181" s="37"/>
      <c r="N181" s="38">
        <f t="shared" si="92"/>
        <v>0</v>
      </c>
      <c r="O181" s="39"/>
      <c r="P181" s="39">
        <f t="shared" si="103"/>
        <v>0</v>
      </c>
      <c r="Q181" s="39">
        <f t="shared" si="104"/>
        <v>0</v>
      </c>
      <c r="R181" s="39"/>
      <c r="S181" s="39">
        <f t="shared" si="105"/>
        <v>0</v>
      </c>
      <c r="T181" s="39">
        <f t="shared" si="106"/>
        <v>0</v>
      </c>
      <c r="U181" s="39"/>
      <c r="V181" s="39">
        <f t="shared" si="107"/>
        <v>0</v>
      </c>
      <c r="W181" s="39">
        <f t="shared" si="108"/>
        <v>0</v>
      </c>
      <c r="X181" s="39"/>
      <c r="Y181" s="39">
        <f t="shared" si="109"/>
        <v>0</v>
      </c>
      <c r="Z181" s="39">
        <f t="shared" si="110"/>
        <v>0</v>
      </c>
      <c r="AA181" s="39"/>
      <c r="AB181" s="39">
        <f t="shared" si="111"/>
        <v>0</v>
      </c>
      <c r="AC181" s="39">
        <f t="shared" si="112"/>
        <v>0</v>
      </c>
      <c r="AD181" s="39"/>
      <c r="AE181" s="39">
        <f t="shared" si="113"/>
        <v>0</v>
      </c>
      <c r="AF181" s="39">
        <f t="shared" si="114"/>
        <v>0</v>
      </c>
      <c r="AG181" s="39"/>
      <c r="AH181" s="39">
        <f t="shared" si="115"/>
        <v>0</v>
      </c>
      <c r="AI181" s="39">
        <f t="shared" si="116"/>
        <v>0</v>
      </c>
      <c r="AJ181" s="39"/>
      <c r="AK181" s="39">
        <f t="shared" si="117"/>
        <v>0</v>
      </c>
      <c r="AL181" s="39">
        <f t="shared" si="118"/>
        <v>0</v>
      </c>
      <c r="AM181" s="39"/>
      <c r="AN181" s="39">
        <f t="shared" si="93"/>
        <v>0</v>
      </c>
      <c r="AO181" s="39">
        <f t="shared" si="102"/>
        <v>0</v>
      </c>
      <c r="AP181" s="39"/>
      <c r="AQ181" s="39">
        <f t="shared" si="94"/>
        <v>0</v>
      </c>
      <c r="AR181" s="39">
        <f t="shared" si="95"/>
        <v>0</v>
      </c>
      <c r="AS181" s="136">
        <f t="shared" si="96"/>
        <v>0</v>
      </c>
      <c r="AT181" s="136">
        <f t="shared" ca="1" si="97"/>
        <v>0</v>
      </c>
      <c r="AU181" s="137">
        <f t="shared" ca="1" si="98"/>
        <v>0</v>
      </c>
      <c r="AV181" s="137">
        <f t="shared" si="99"/>
        <v>0</v>
      </c>
      <c r="AW181" s="136">
        <f t="shared" ca="1" si="100"/>
        <v>0</v>
      </c>
      <c r="AX181" s="138">
        <f t="shared" ca="1" si="101"/>
        <v>0</v>
      </c>
      <c r="AY181" s="101"/>
      <c r="AZ181" s="40">
        <f t="shared" si="89"/>
        <v>0</v>
      </c>
      <c r="BA181" s="111" t="str">
        <f t="shared" si="121"/>
        <v>NÃO MEDIDO</v>
      </c>
      <c r="BB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</row>
    <row r="182" spans="1:76" customFormat="1" ht="30" customHeight="1">
      <c r="A182" s="1" t="s">
        <v>30</v>
      </c>
      <c r="B182" s="1"/>
      <c r="C182" s="42" t="s">
        <v>326</v>
      </c>
      <c r="D182" s="48" t="s">
        <v>586</v>
      </c>
      <c r="E182" s="57" t="s">
        <v>71</v>
      </c>
      <c r="F182" s="35">
        <v>250</v>
      </c>
      <c r="G182" s="46">
        <v>0</v>
      </c>
      <c r="H182" s="47"/>
      <c r="I182" s="155">
        <v>0</v>
      </c>
      <c r="J182" s="35">
        <f t="shared" si="90"/>
        <v>250</v>
      </c>
      <c r="K182" s="44">
        <v>5.54</v>
      </c>
      <c r="L182" s="37">
        <f t="shared" si="91"/>
        <v>1385</v>
      </c>
      <c r="M182" s="37"/>
      <c r="N182" s="38">
        <f t="shared" si="92"/>
        <v>0</v>
      </c>
      <c r="O182" s="39"/>
      <c r="P182" s="39">
        <f t="shared" si="103"/>
        <v>0</v>
      </c>
      <c r="Q182" s="39">
        <f t="shared" si="104"/>
        <v>0</v>
      </c>
      <c r="R182" s="39"/>
      <c r="S182" s="39">
        <f t="shared" si="105"/>
        <v>0</v>
      </c>
      <c r="T182" s="39">
        <f t="shared" si="106"/>
        <v>0</v>
      </c>
      <c r="U182" s="39"/>
      <c r="V182" s="39">
        <f t="shared" si="107"/>
        <v>0</v>
      </c>
      <c r="W182" s="39">
        <f t="shared" si="108"/>
        <v>0</v>
      </c>
      <c r="X182" s="39">
        <v>72</v>
      </c>
      <c r="Y182" s="39">
        <f t="shared" si="109"/>
        <v>398.88</v>
      </c>
      <c r="Z182" s="39">
        <f t="shared" si="110"/>
        <v>0</v>
      </c>
      <c r="AA182" s="39"/>
      <c r="AB182" s="39">
        <f t="shared" si="111"/>
        <v>0</v>
      </c>
      <c r="AC182" s="39">
        <f t="shared" si="112"/>
        <v>0</v>
      </c>
      <c r="AD182" s="39"/>
      <c r="AE182" s="39">
        <f t="shared" si="113"/>
        <v>0</v>
      </c>
      <c r="AF182" s="39">
        <f t="shared" si="114"/>
        <v>0</v>
      </c>
      <c r="AG182" s="39">
        <v>24</v>
      </c>
      <c r="AH182" s="39">
        <f t="shared" si="115"/>
        <v>132.96</v>
      </c>
      <c r="AI182" s="39">
        <f t="shared" si="116"/>
        <v>0</v>
      </c>
      <c r="AJ182" s="39"/>
      <c r="AK182" s="39">
        <f t="shared" si="117"/>
        <v>0</v>
      </c>
      <c r="AL182" s="39">
        <f t="shared" si="118"/>
        <v>0</v>
      </c>
      <c r="AM182" s="39"/>
      <c r="AN182" s="39">
        <f t="shared" si="93"/>
        <v>0</v>
      </c>
      <c r="AO182" s="39">
        <f t="shared" si="102"/>
        <v>0</v>
      </c>
      <c r="AP182" s="39"/>
      <c r="AQ182" s="39">
        <f t="shared" si="94"/>
        <v>0</v>
      </c>
      <c r="AR182" s="39">
        <f t="shared" si="95"/>
        <v>0</v>
      </c>
      <c r="AS182" s="136">
        <f t="shared" si="96"/>
        <v>96</v>
      </c>
      <c r="AT182" s="136">
        <f t="shared" ca="1" si="97"/>
        <v>531.84</v>
      </c>
      <c r="AU182" s="137">
        <f t="shared" ca="1" si="98"/>
        <v>0</v>
      </c>
      <c r="AV182" s="137">
        <f t="shared" si="99"/>
        <v>154</v>
      </c>
      <c r="AW182" s="136">
        <f t="shared" ca="1" si="100"/>
        <v>853.16</v>
      </c>
      <c r="AX182" s="138">
        <f t="shared" ca="1" si="101"/>
        <v>0</v>
      </c>
      <c r="AY182" s="101"/>
      <c r="AZ182" s="40">
        <f t="shared" si="89"/>
        <v>0</v>
      </c>
      <c r="BA182" s="111" t="str">
        <f t="shared" si="121"/>
        <v>NÃO MEDIDO</v>
      </c>
      <c r="BB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</row>
    <row r="183" spans="1:76" customFormat="1" ht="60" customHeight="1">
      <c r="A183" s="1" t="s">
        <v>30</v>
      </c>
      <c r="B183" s="1"/>
      <c r="C183" s="42" t="s">
        <v>327</v>
      </c>
      <c r="D183" s="48" t="s">
        <v>587</v>
      </c>
      <c r="E183" s="57" t="s">
        <v>75</v>
      </c>
      <c r="F183" s="35">
        <v>20.6</v>
      </c>
      <c r="G183" s="46">
        <v>17.62</v>
      </c>
      <c r="H183" s="47"/>
      <c r="I183" s="155">
        <v>0</v>
      </c>
      <c r="J183" s="35">
        <f t="shared" si="90"/>
        <v>38.22</v>
      </c>
      <c r="K183" s="44">
        <v>621.67999999999995</v>
      </c>
      <c r="L183" s="37">
        <f t="shared" si="91"/>
        <v>23760.61</v>
      </c>
      <c r="M183" s="37"/>
      <c r="N183" s="38">
        <f t="shared" si="92"/>
        <v>0</v>
      </c>
      <c r="O183" s="39"/>
      <c r="P183" s="39">
        <f t="shared" si="103"/>
        <v>0</v>
      </c>
      <c r="Q183" s="39">
        <f t="shared" si="104"/>
        <v>0</v>
      </c>
      <c r="R183" s="39"/>
      <c r="S183" s="39">
        <f t="shared" si="105"/>
        <v>0</v>
      </c>
      <c r="T183" s="39">
        <f t="shared" si="106"/>
        <v>0</v>
      </c>
      <c r="U183" s="39"/>
      <c r="V183" s="39">
        <f t="shared" si="107"/>
        <v>0</v>
      </c>
      <c r="W183" s="39">
        <f t="shared" si="108"/>
        <v>0</v>
      </c>
      <c r="X183" s="39">
        <v>18</v>
      </c>
      <c r="Y183" s="39">
        <f t="shared" si="109"/>
        <v>11190.24</v>
      </c>
      <c r="Z183" s="39">
        <f t="shared" si="110"/>
        <v>0</v>
      </c>
      <c r="AA183" s="39"/>
      <c r="AB183" s="39">
        <f t="shared" si="111"/>
        <v>0</v>
      </c>
      <c r="AC183" s="39">
        <f t="shared" si="112"/>
        <v>0</v>
      </c>
      <c r="AD183" s="39"/>
      <c r="AE183" s="39">
        <f t="shared" si="113"/>
        <v>0</v>
      </c>
      <c r="AF183" s="39">
        <f t="shared" si="114"/>
        <v>0</v>
      </c>
      <c r="AG183" s="39">
        <v>14</v>
      </c>
      <c r="AH183" s="39">
        <f t="shared" si="115"/>
        <v>8703.52</v>
      </c>
      <c r="AI183" s="39">
        <f t="shared" si="116"/>
        <v>0</v>
      </c>
      <c r="AJ183" s="39"/>
      <c r="AK183" s="39">
        <f t="shared" si="117"/>
        <v>0</v>
      </c>
      <c r="AL183" s="39">
        <f t="shared" si="118"/>
        <v>0</v>
      </c>
      <c r="AM183" s="39"/>
      <c r="AN183" s="39">
        <f t="shared" si="93"/>
        <v>0</v>
      </c>
      <c r="AO183" s="39">
        <f t="shared" si="102"/>
        <v>0</v>
      </c>
      <c r="AP183" s="39"/>
      <c r="AQ183" s="39">
        <f t="shared" si="94"/>
        <v>0</v>
      </c>
      <c r="AR183" s="39">
        <f t="shared" si="95"/>
        <v>0</v>
      </c>
      <c r="AS183" s="136">
        <f t="shared" si="96"/>
        <v>32</v>
      </c>
      <c r="AT183" s="136">
        <f t="shared" ca="1" si="97"/>
        <v>19893.759999999998</v>
      </c>
      <c r="AU183" s="137">
        <f t="shared" ca="1" si="98"/>
        <v>0</v>
      </c>
      <c r="AV183" s="137">
        <f t="shared" si="99"/>
        <v>6.22</v>
      </c>
      <c r="AW183" s="136">
        <f t="shared" ca="1" si="100"/>
        <v>3866.85</v>
      </c>
      <c r="AX183" s="138">
        <f t="shared" ca="1" si="101"/>
        <v>0</v>
      </c>
      <c r="AY183" s="101"/>
      <c r="AZ183" s="40">
        <f t="shared" si="89"/>
        <v>0</v>
      </c>
      <c r="BA183" s="111" t="str">
        <f t="shared" si="121"/>
        <v>NÃO MEDIDO</v>
      </c>
      <c r="BB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</row>
    <row r="184" spans="1:76" customFormat="1" ht="60" customHeight="1">
      <c r="A184" s="1" t="s">
        <v>30</v>
      </c>
      <c r="B184" s="1"/>
      <c r="C184" s="45" t="s">
        <v>328</v>
      </c>
      <c r="D184" s="48" t="s">
        <v>588</v>
      </c>
      <c r="E184" s="57" t="s">
        <v>71</v>
      </c>
      <c r="F184" s="35">
        <v>155</v>
      </c>
      <c r="G184" s="46">
        <v>0</v>
      </c>
      <c r="H184" s="47"/>
      <c r="I184" s="155">
        <v>0</v>
      </c>
      <c r="J184" s="35">
        <f t="shared" si="90"/>
        <v>155</v>
      </c>
      <c r="K184" s="44">
        <v>1.31</v>
      </c>
      <c r="L184" s="37">
        <f t="shared" si="91"/>
        <v>203.05</v>
      </c>
      <c r="M184" s="37"/>
      <c r="N184" s="38">
        <f t="shared" si="92"/>
        <v>0</v>
      </c>
      <c r="O184" s="39"/>
      <c r="P184" s="39">
        <f t="shared" si="103"/>
        <v>0</v>
      </c>
      <c r="Q184" s="39">
        <f t="shared" si="104"/>
        <v>0</v>
      </c>
      <c r="R184" s="39"/>
      <c r="S184" s="39">
        <f t="shared" si="105"/>
        <v>0</v>
      </c>
      <c r="T184" s="39">
        <f t="shared" si="106"/>
        <v>0</v>
      </c>
      <c r="U184" s="39"/>
      <c r="V184" s="39">
        <f t="shared" si="107"/>
        <v>0</v>
      </c>
      <c r="W184" s="39">
        <f t="shared" si="108"/>
        <v>0</v>
      </c>
      <c r="X184" s="39"/>
      <c r="Y184" s="39">
        <f t="shared" si="109"/>
        <v>0</v>
      </c>
      <c r="Z184" s="39">
        <f t="shared" si="110"/>
        <v>0</v>
      </c>
      <c r="AA184" s="144">
        <v>38.625</v>
      </c>
      <c r="AB184" s="39">
        <f t="shared" si="111"/>
        <v>50.6</v>
      </c>
      <c r="AC184" s="39">
        <f t="shared" si="112"/>
        <v>0</v>
      </c>
      <c r="AD184" s="39">
        <v>77.25</v>
      </c>
      <c r="AE184" s="39">
        <f t="shared" si="113"/>
        <v>101.2</v>
      </c>
      <c r="AF184" s="39">
        <f t="shared" si="114"/>
        <v>0</v>
      </c>
      <c r="AG184" s="39">
        <v>38.630000000000003</v>
      </c>
      <c r="AH184" s="39">
        <f t="shared" si="115"/>
        <v>50.61</v>
      </c>
      <c r="AI184" s="39">
        <f t="shared" si="116"/>
        <v>0</v>
      </c>
      <c r="AJ184" s="39"/>
      <c r="AK184" s="39">
        <f t="shared" si="117"/>
        <v>0</v>
      </c>
      <c r="AL184" s="39">
        <f t="shared" si="118"/>
        <v>0</v>
      </c>
      <c r="AM184" s="39"/>
      <c r="AN184" s="39">
        <f t="shared" si="93"/>
        <v>0</v>
      </c>
      <c r="AO184" s="39">
        <f t="shared" si="102"/>
        <v>0</v>
      </c>
      <c r="AP184" s="39"/>
      <c r="AQ184" s="39">
        <f t="shared" si="94"/>
        <v>0</v>
      </c>
      <c r="AR184" s="39">
        <f t="shared" si="95"/>
        <v>0</v>
      </c>
      <c r="AS184" s="136">
        <f t="shared" si="96"/>
        <v>154.51</v>
      </c>
      <c r="AT184" s="136">
        <f t="shared" ca="1" si="97"/>
        <v>202.41</v>
      </c>
      <c r="AU184" s="137">
        <f t="shared" ca="1" si="98"/>
        <v>0</v>
      </c>
      <c r="AV184" s="145">
        <f t="shared" si="99"/>
        <v>0.49</v>
      </c>
      <c r="AW184" s="136">
        <f t="shared" ca="1" si="100"/>
        <v>0.64</v>
      </c>
      <c r="AX184" s="138">
        <f t="shared" ca="1" si="101"/>
        <v>0</v>
      </c>
      <c r="AY184" s="101"/>
      <c r="AZ184" s="40">
        <f t="shared" si="89"/>
        <v>0</v>
      </c>
      <c r="BA184" s="111" t="str">
        <f t="shared" si="121"/>
        <v>NÃO MEDIDO</v>
      </c>
      <c r="BB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</row>
    <row r="185" spans="1:76" customFormat="1" ht="30" customHeight="1">
      <c r="A185" s="1" t="s">
        <v>28</v>
      </c>
      <c r="B185" s="1"/>
      <c r="C185" s="42">
        <v>40700</v>
      </c>
      <c r="D185" s="48" t="s">
        <v>87</v>
      </c>
      <c r="E185" s="57"/>
      <c r="F185" s="35"/>
      <c r="G185" s="46">
        <v>0</v>
      </c>
      <c r="H185" s="47"/>
      <c r="I185" s="155">
        <v>0</v>
      </c>
      <c r="J185" s="35">
        <f t="shared" si="90"/>
        <v>0</v>
      </c>
      <c r="K185" s="44"/>
      <c r="L185" s="37">
        <f t="shared" si="91"/>
        <v>0</v>
      </c>
      <c r="M185" s="37"/>
      <c r="N185" s="38">
        <f t="shared" si="92"/>
        <v>0</v>
      </c>
      <c r="O185" s="39"/>
      <c r="P185" s="39">
        <f t="shared" si="103"/>
        <v>0</v>
      </c>
      <c r="Q185" s="39">
        <f t="shared" si="104"/>
        <v>0</v>
      </c>
      <c r="R185" s="39"/>
      <c r="S185" s="39">
        <f t="shared" si="105"/>
        <v>0</v>
      </c>
      <c r="T185" s="39">
        <f t="shared" si="106"/>
        <v>0</v>
      </c>
      <c r="U185" s="39"/>
      <c r="V185" s="39">
        <f t="shared" si="107"/>
        <v>0</v>
      </c>
      <c r="W185" s="39">
        <f t="shared" si="108"/>
        <v>0</v>
      </c>
      <c r="X185" s="39"/>
      <c r="Y185" s="39">
        <f t="shared" si="109"/>
        <v>0</v>
      </c>
      <c r="Z185" s="39">
        <f t="shared" si="110"/>
        <v>0</v>
      </c>
      <c r="AA185" s="39"/>
      <c r="AB185" s="39">
        <f t="shared" si="111"/>
        <v>0</v>
      </c>
      <c r="AC185" s="39">
        <f t="shared" si="112"/>
        <v>0</v>
      </c>
      <c r="AD185" s="39"/>
      <c r="AE185" s="39">
        <f t="shared" si="113"/>
        <v>0</v>
      </c>
      <c r="AF185" s="39">
        <f t="shared" si="114"/>
        <v>0</v>
      </c>
      <c r="AG185" s="39"/>
      <c r="AH185" s="39">
        <f t="shared" si="115"/>
        <v>0</v>
      </c>
      <c r="AI185" s="39">
        <f t="shared" si="116"/>
        <v>0</v>
      </c>
      <c r="AJ185" s="39"/>
      <c r="AK185" s="39">
        <f t="shared" si="117"/>
        <v>0</v>
      </c>
      <c r="AL185" s="39">
        <f t="shared" si="118"/>
        <v>0</v>
      </c>
      <c r="AM185" s="39"/>
      <c r="AN185" s="39">
        <f t="shared" si="93"/>
        <v>0</v>
      </c>
      <c r="AO185" s="39">
        <f t="shared" si="102"/>
        <v>0</v>
      </c>
      <c r="AP185" s="39"/>
      <c r="AQ185" s="39">
        <f t="shared" si="94"/>
        <v>0</v>
      </c>
      <c r="AR185" s="39">
        <f t="shared" si="95"/>
        <v>0</v>
      </c>
      <c r="AS185" s="136">
        <f t="shared" si="96"/>
        <v>0</v>
      </c>
      <c r="AT185" s="136">
        <f t="shared" ca="1" si="97"/>
        <v>0</v>
      </c>
      <c r="AU185" s="137">
        <f t="shared" ca="1" si="98"/>
        <v>0</v>
      </c>
      <c r="AV185" s="137">
        <f t="shared" si="99"/>
        <v>0</v>
      </c>
      <c r="AW185" s="136">
        <f t="shared" ca="1" si="100"/>
        <v>0</v>
      </c>
      <c r="AX185" s="138">
        <f t="shared" ca="1" si="101"/>
        <v>0</v>
      </c>
      <c r="AY185" s="101"/>
      <c r="AZ185" s="40">
        <f t="shared" si="89"/>
        <v>0</v>
      </c>
      <c r="BA185" s="111" t="str">
        <f>IF(COUNTIF(BA186:BA194,"MEDIDO")&gt;0,"MEDIDO","NÃO MEDIDO")</f>
        <v>MEDIDO</v>
      </c>
      <c r="BB185" s="55"/>
      <c r="BE185" s="55"/>
      <c r="BF185" s="55"/>
      <c r="BG185" s="55"/>
      <c r="BH185" s="55"/>
      <c r="BI185" s="55"/>
      <c r="BJ185" s="55"/>
      <c r="BK185" s="55"/>
      <c r="BL185" s="55"/>
      <c r="BM185" s="55"/>
      <c r="BN185" s="55"/>
      <c r="BO185" s="55"/>
      <c r="BP185" s="55"/>
      <c r="BQ185" s="55"/>
      <c r="BR185" s="55"/>
      <c r="BS185" s="55"/>
      <c r="BT185" s="55"/>
      <c r="BU185" s="55"/>
      <c r="BV185" s="55"/>
      <c r="BW185" s="55"/>
      <c r="BX185" s="55"/>
    </row>
    <row r="186" spans="1:76" customFormat="1" ht="60" customHeight="1">
      <c r="A186" s="1" t="s">
        <v>30</v>
      </c>
      <c r="B186" s="1"/>
      <c r="C186" s="42" t="s">
        <v>329</v>
      </c>
      <c r="D186" s="48" t="s">
        <v>589</v>
      </c>
      <c r="E186" s="57" t="s">
        <v>218</v>
      </c>
      <c r="F186" s="35">
        <v>979.2</v>
      </c>
      <c r="G186" s="46">
        <v>160.24</v>
      </c>
      <c r="H186" s="47"/>
      <c r="I186" s="155">
        <v>0</v>
      </c>
      <c r="J186" s="35">
        <f t="shared" si="90"/>
        <v>1139.44</v>
      </c>
      <c r="K186" s="44">
        <v>11.22</v>
      </c>
      <c r="L186" s="37">
        <f t="shared" si="91"/>
        <v>12784.51</v>
      </c>
      <c r="M186" s="37"/>
      <c r="N186" s="38">
        <f t="shared" si="92"/>
        <v>0</v>
      </c>
      <c r="O186" s="39"/>
      <c r="P186" s="39">
        <f t="shared" si="103"/>
        <v>0</v>
      </c>
      <c r="Q186" s="39">
        <f t="shared" si="104"/>
        <v>0</v>
      </c>
      <c r="R186" s="39"/>
      <c r="S186" s="39">
        <f t="shared" si="105"/>
        <v>0</v>
      </c>
      <c r="T186" s="39">
        <f t="shared" si="106"/>
        <v>0</v>
      </c>
      <c r="U186" s="39"/>
      <c r="V186" s="39">
        <f t="shared" si="107"/>
        <v>0</v>
      </c>
      <c r="W186" s="39">
        <f t="shared" si="108"/>
        <v>0</v>
      </c>
      <c r="X186" s="39"/>
      <c r="Y186" s="39">
        <f t="shared" si="109"/>
        <v>0</v>
      </c>
      <c r="Z186" s="39">
        <f t="shared" si="110"/>
        <v>0</v>
      </c>
      <c r="AA186" s="39">
        <v>176</v>
      </c>
      <c r="AB186" s="39">
        <f t="shared" si="111"/>
        <v>1974.72</v>
      </c>
      <c r="AC186" s="39">
        <f t="shared" si="112"/>
        <v>0</v>
      </c>
      <c r="AD186" s="39">
        <v>164</v>
      </c>
      <c r="AE186" s="39">
        <f t="shared" si="113"/>
        <v>1840.08</v>
      </c>
      <c r="AF186" s="39">
        <f t="shared" si="114"/>
        <v>0</v>
      </c>
      <c r="AG186" s="39">
        <v>268</v>
      </c>
      <c r="AH186" s="39">
        <f t="shared" si="115"/>
        <v>3006.96</v>
      </c>
      <c r="AI186" s="39">
        <f t="shared" si="116"/>
        <v>0</v>
      </c>
      <c r="AJ186" s="39">
        <v>276</v>
      </c>
      <c r="AK186" s="39">
        <f t="shared" si="117"/>
        <v>3096.72</v>
      </c>
      <c r="AL186" s="39">
        <f t="shared" si="118"/>
        <v>0</v>
      </c>
      <c r="AM186" s="39">
        <v>73.8</v>
      </c>
      <c r="AN186" s="39">
        <f t="shared" si="93"/>
        <v>828.04</v>
      </c>
      <c r="AO186" s="39">
        <f t="shared" si="102"/>
        <v>0</v>
      </c>
      <c r="AP186" s="39"/>
      <c r="AQ186" s="39">
        <f t="shared" si="94"/>
        <v>0</v>
      </c>
      <c r="AR186" s="39">
        <f t="shared" si="95"/>
        <v>0</v>
      </c>
      <c r="AS186" s="136">
        <f t="shared" si="96"/>
        <v>957.8</v>
      </c>
      <c r="AT186" s="136">
        <f t="shared" ca="1" si="97"/>
        <v>10746.52</v>
      </c>
      <c r="AU186" s="137">
        <f t="shared" ca="1" si="98"/>
        <v>0</v>
      </c>
      <c r="AV186" s="137">
        <f t="shared" si="99"/>
        <v>181.64</v>
      </c>
      <c r="AW186" s="136">
        <f t="shared" ca="1" si="100"/>
        <v>2037.99</v>
      </c>
      <c r="AX186" s="138">
        <f t="shared" ca="1" si="101"/>
        <v>0</v>
      </c>
      <c r="AY186" s="101"/>
      <c r="AZ186" s="40">
        <f t="shared" si="89"/>
        <v>0</v>
      </c>
      <c r="BA186" s="111" t="str">
        <f t="shared" si="121"/>
        <v>NÃO MEDIDO</v>
      </c>
      <c r="BB186" s="55"/>
      <c r="BE186" s="55"/>
      <c r="BF186" s="55"/>
      <c r="BG186" s="55"/>
      <c r="BH186" s="55"/>
      <c r="BI186" s="55"/>
      <c r="BJ186" s="55"/>
      <c r="BK186" s="55"/>
      <c r="BL186" s="55"/>
      <c r="BM186" s="55"/>
      <c r="BN186" s="55"/>
      <c r="BO186" s="55"/>
      <c r="BP186" s="55"/>
      <c r="BQ186" s="55"/>
      <c r="BR186" s="55"/>
      <c r="BS186" s="55"/>
      <c r="BT186" s="55"/>
      <c r="BU186" s="55"/>
      <c r="BV186" s="55"/>
      <c r="BW186" s="55"/>
      <c r="BX186" s="55"/>
    </row>
    <row r="187" spans="1:76" customFormat="1" ht="30" customHeight="1">
      <c r="A187" s="1" t="s">
        <v>30</v>
      </c>
      <c r="B187" s="1"/>
      <c r="C187" s="42" t="s">
        <v>66</v>
      </c>
      <c r="D187" s="43" t="s">
        <v>590</v>
      </c>
      <c r="E187" s="57" t="s">
        <v>71</v>
      </c>
      <c r="F187" s="35">
        <v>326.39999999999998</v>
      </c>
      <c r="G187" s="46">
        <v>411.04</v>
      </c>
      <c r="H187" s="47"/>
      <c r="I187" s="155">
        <v>0</v>
      </c>
      <c r="J187" s="35">
        <f t="shared" si="90"/>
        <v>737.44</v>
      </c>
      <c r="K187" s="44">
        <v>4.45</v>
      </c>
      <c r="L187" s="37">
        <f t="shared" si="91"/>
        <v>3281.61</v>
      </c>
      <c r="M187" s="37"/>
      <c r="N187" s="38">
        <f t="shared" si="92"/>
        <v>0</v>
      </c>
      <c r="O187" s="39"/>
      <c r="P187" s="39">
        <f t="shared" si="103"/>
        <v>0</v>
      </c>
      <c r="Q187" s="39">
        <f t="shared" si="104"/>
        <v>0</v>
      </c>
      <c r="R187" s="39"/>
      <c r="S187" s="39">
        <f t="shared" si="105"/>
        <v>0</v>
      </c>
      <c r="T187" s="39">
        <f t="shared" si="106"/>
        <v>0</v>
      </c>
      <c r="U187" s="39"/>
      <c r="V187" s="39">
        <f t="shared" si="107"/>
        <v>0</v>
      </c>
      <c r="W187" s="39">
        <f t="shared" si="108"/>
        <v>0</v>
      </c>
      <c r="X187" s="39">
        <v>88</v>
      </c>
      <c r="Y187" s="39">
        <f t="shared" si="109"/>
        <v>391.6</v>
      </c>
      <c r="Z187" s="39">
        <f t="shared" si="110"/>
        <v>0</v>
      </c>
      <c r="AA187" s="39"/>
      <c r="AB187" s="39">
        <f t="shared" si="111"/>
        <v>0</v>
      </c>
      <c r="AC187" s="39">
        <f t="shared" si="112"/>
        <v>0</v>
      </c>
      <c r="AD187" s="39"/>
      <c r="AE187" s="39">
        <f t="shared" si="113"/>
        <v>0</v>
      </c>
      <c r="AF187" s="39">
        <f t="shared" si="114"/>
        <v>0</v>
      </c>
      <c r="AG187" s="39">
        <v>60</v>
      </c>
      <c r="AH187" s="39">
        <f t="shared" si="115"/>
        <v>267</v>
      </c>
      <c r="AI187" s="39">
        <f t="shared" si="116"/>
        <v>0</v>
      </c>
      <c r="AJ187" s="39">
        <v>248</v>
      </c>
      <c r="AK187" s="39">
        <f t="shared" si="117"/>
        <v>1103.5999999999999</v>
      </c>
      <c r="AL187" s="39">
        <f t="shared" si="118"/>
        <v>0</v>
      </c>
      <c r="AM187" s="39">
        <v>96</v>
      </c>
      <c r="AN187" s="39">
        <f t="shared" si="93"/>
        <v>427.2</v>
      </c>
      <c r="AO187" s="39">
        <f t="shared" si="102"/>
        <v>0</v>
      </c>
      <c r="AP187" s="39"/>
      <c r="AQ187" s="39">
        <f t="shared" si="94"/>
        <v>0</v>
      </c>
      <c r="AR187" s="39">
        <f t="shared" si="95"/>
        <v>0</v>
      </c>
      <c r="AS187" s="136">
        <f t="shared" si="96"/>
        <v>492</v>
      </c>
      <c r="AT187" s="136">
        <f t="shared" ca="1" si="97"/>
        <v>2189.4</v>
      </c>
      <c r="AU187" s="137">
        <f t="shared" ca="1" si="98"/>
        <v>0</v>
      </c>
      <c r="AV187" s="137">
        <f t="shared" si="99"/>
        <v>245.44</v>
      </c>
      <c r="AW187" s="136">
        <f t="shared" ca="1" si="100"/>
        <v>1092.21</v>
      </c>
      <c r="AX187" s="138">
        <f t="shared" ca="1" si="101"/>
        <v>0</v>
      </c>
      <c r="AY187" s="101"/>
      <c r="AZ187" s="40">
        <f t="shared" si="89"/>
        <v>0</v>
      </c>
      <c r="BA187" s="111" t="str">
        <f t="shared" si="121"/>
        <v>NÃO MEDIDO</v>
      </c>
      <c r="BB187" s="55"/>
      <c r="BE187" s="55"/>
      <c r="BF187" s="55"/>
      <c r="BG187" s="55"/>
      <c r="BH187" s="55"/>
      <c r="BI187" s="55"/>
      <c r="BJ187" s="55"/>
      <c r="BK187" s="55"/>
      <c r="BL187" s="55"/>
      <c r="BM187" s="55"/>
      <c r="BN187" s="55"/>
      <c r="BO187" s="55"/>
      <c r="BP187" s="55"/>
      <c r="BQ187" s="55"/>
      <c r="BR187" s="55"/>
      <c r="BS187" s="55"/>
      <c r="BT187" s="55"/>
      <c r="BU187" s="55"/>
      <c r="BV187" s="55"/>
      <c r="BW187" s="55"/>
      <c r="BX187" s="55"/>
    </row>
    <row r="188" spans="1:76" customFormat="1" ht="60" customHeight="1">
      <c r="A188" s="1" t="s">
        <v>30</v>
      </c>
      <c r="B188" s="1"/>
      <c r="C188" s="45" t="s">
        <v>67</v>
      </c>
      <c r="D188" s="48" t="s">
        <v>591</v>
      </c>
      <c r="E188" s="57" t="s">
        <v>88</v>
      </c>
      <c r="F188" s="35">
        <v>9792</v>
      </c>
      <c r="G188" s="46">
        <v>0</v>
      </c>
      <c r="H188" s="47"/>
      <c r="I188" s="155">
        <v>0</v>
      </c>
      <c r="J188" s="35">
        <f t="shared" si="90"/>
        <v>9792</v>
      </c>
      <c r="K188" s="44">
        <v>0.16</v>
      </c>
      <c r="L188" s="37">
        <f t="shared" si="91"/>
        <v>1566.72</v>
      </c>
      <c r="M188" s="37"/>
      <c r="N188" s="38">
        <f t="shared" si="92"/>
        <v>0</v>
      </c>
      <c r="O188" s="39"/>
      <c r="P188" s="39">
        <f t="shared" si="103"/>
        <v>0</v>
      </c>
      <c r="Q188" s="39">
        <f t="shared" si="104"/>
        <v>0</v>
      </c>
      <c r="R188" s="39"/>
      <c r="S188" s="39">
        <f t="shared" si="105"/>
        <v>0</v>
      </c>
      <c r="T188" s="39">
        <f t="shared" si="106"/>
        <v>0</v>
      </c>
      <c r="U188" s="39"/>
      <c r="V188" s="39">
        <f t="shared" si="107"/>
        <v>0</v>
      </c>
      <c r="W188" s="39">
        <f t="shared" si="108"/>
        <v>0</v>
      </c>
      <c r="X188" s="39"/>
      <c r="Y188" s="39">
        <f t="shared" si="109"/>
        <v>0</v>
      </c>
      <c r="Z188" s="39">
        <f t="shared" si="110"/>
        <v>0</v>
      </c>
      <c r="AA188" s="39"/>
      <c r="AB188" s="39">
        <f t="shared" si="111"/>
        <v>0</v>
      </c>
      <c r="AC188" s="39">
        <f t="shared" si="112"/>
        <v>0</v>
      </c>
      <c r="AD188" s="39">
        <v>2640</v>
      </c>
      <c r="AE188" s="39">
        <f t="shared" si="113"/>
        <v>422.4</v>
      </c>
      <c r="AF188" s="39">
        <f t="shared" si="114"/>
        <v>0</v>
      </c>
      <c r="AG188" s="39"/>
      <c r="AH188" s="39">
        <f t="shared" si="115"/>
        <v>0</v>
      </c>
      <c r="AI188" s="39">
        <f t="shared" si="116"/>
        <v>0</v>
      </c>
      <c r="AJ188" s="39">
        <v>2460</v>
      </c>
      <c r="AK188" s="39">
        <f t="shared" si="117"/>
        <v>393.6</v>
      </c>
      <c r="AL188" s="39">
        <f t="shared" si="118"/>
        <v>0</v>
      </c>
      <c r="AM188" s="39">
        <v>2880</v>
      </c>
      <c r="AN188" s="39">
        <f t="shared" si="93"/>
        <v>460.8</v>
      </c>
      <c r="AO188" s="39">
        <f t="shared" si="102"/>
        <v>0</v>
      </c>
      <c r="AP188" s="39"/>
      <c r="AQ188" s="39">
        <f t="shared" si="94"/>
        <v>0</v>
      </c>
      <c r="AR188" s="39">
        <f t="shared" si="95"/>
        <v>0</v>
      </c>
      <c r="AS188" s="136">
        <f t="shared" si="96"/>
        <v>7980</v>
      </c>
      <c r="AT188" s="136">
        <f t="shared" ca="1" si="97"/>
        <v>1276.8</v>
      </c>
      <c r="AU188" s="137">
        <f t="shared" ca="1" si="98"/>
        <v>0</v>
      </c>
      <c r="AV188" s="137">
        <f t="shared" si="99"/>
        <v>1812</v>
      </c>
      <c r="AW188" s="136">
        <f t="shared" ca="1" si="100"/>
        <v>289.92</v>
      </c>
      <c r="AX188" s="138">
        <f t="shared" ca="1" si="101"/>
        <v>0</v>
      </c>
      <c r="AY188" s="101"/>
      <c r="AZ188" s="40">
        <f t="shared" si="89"/>
        <v>0</v>
      </c>
      <c r="BA188" s="111" t="str">
        <f t="shared" si="121"/>
        <v>NÃO MEDIDO</v>
      </c>
      <c r="BB188" s="55"/>
      <c r="BE188" s="55"/>
      <c r="BF188" s="55"/>
      <c r="BG188" s="55"/>
      <c r="BH188" s="55"/>
      <c r="BI188" s="55"/>
      <c r="BJ188" s="55"/>
      <c r="BK188" s="55"/>
      <c r="BL188" s="55"/>
      <c r="BM188" s="55"/>
      <c r="BN188" s="55"/>
      <c r="BO188" s="55"/>
      <c r="BP188" s="55"/>
      <c r="BQ188" s="55"/>
      <c r="BR188" s="55"/>
      <c r="BS188" s="55"/>
      <c r="BT188" s="55"/>
      <c r="BU188" s="55"/>
      <c r="BV188" s="55"/>
      <c r="BW188" s="55"/>
      <c r="BX188" s="55"/>
    </row>
    <row r="189" spans="1:76" customFormat="1" ht="60" customHeight="1">
      <c r="A189" s="1" t="s">
        <v>30</v>
      </c>
      <c r="B189" s="1"/>
      <c r="C189" s="42" t="s">
        <v>330</v>
      </c>
      <c r="D189" s="48" t="s">
        <v>592</v>
      </c>
      <c r="E189" s="57" t="s">
        <v>743</v>
      </c>
      <c r="F189" s="35">
        <v>155.4</v>
      </c>
      <c r="G189" s="46">
        <v>0</v>
      </c>
      <c r="H189" s="47"/>
      <c r="I189" s="155">
        <v>0</v>
      </c>
      <c r="J189" s="35">
        <f t="shared" si="90"/>
        <v>155.4</v>
      </c>
      <c r="K189" s="44">
        <v>6.84</v>
      </c>
      <c r="L189" s="37">
        <f t="shared" si="91"/>
        <v>1062.94</v>
      </c>
      <c r="M189" s="37"/>
      <c r="N189" s="38">
        <f t="shared" si="92"/>
        <v>0</v>
      </c>
      <c r="O189" s="39"/>
      <c r="P189" s="39">
        <f t="shared" si="103"/>
        <v>0</v>
      </c>
      <c r="Q189" s="39">
        <f t="shared" si="104"/>
        <v>0</v>
      </c>
      <c r="R189" s="39"/>
      <c r="S189" s="39">
        <f t="shared" si="105"/>
        <v>0</v>
      </c>
      <c r="T189" s="39">
        <f t="shared" si="106"/>
        <v>0</v>
      </c>
      <c r="U189" s="39"/>
      <c r="V189" s="39">
        <f t="shared" si="107"/>
        <v>0</v>
      </c>
      <c r="W189" s="39">
        <f t="shared" si="108"/>
        <v>0</v>
      </c>
      <c r="X189" s="39">
        <v>75.3</v>
      </c>
      <c r="Y189" s="39">
        <f t="shared" si="109"/>
        <v>515.04999999999995</v>
      </c>
      <c r="Z189" s="39">
        <f t="shared" si="110"/>
        <v>0</v>
      </c>
      <c r="AA189" s="39">
        <v>75.3</v>
      </c>
      <c r="AB189" s="39">
        <f t="shared" si="111"/>
        <v>515.04999999999995</v>
      </c>
      <c r="AC189" s="39">
        <f t="shared" si="112"/>
        <v>0</v>
      </c>
      <c r="AD189" s="39"/>
      <c r="AE189" s="39">
        <f t="shared" si="113"/>
        <v>0</v>
      </c>
      <c r="AF189" s="39">
        <f t="shared" si="114"/>
        <v>0</v>
      </c>
      <c r="AG189" s="39"/>
      <c r="AH189" s="39">
        <f t="shared" si="115"/>
        <v>0</v>
      </c>
      <c r="AI189" s="39">
        <f t="shared" si="116"/>
        <v>0</v>
      </c>
      <c r="AJ189" s="39"/>
      <c r="AK189" s="39">
        <f t="shared" si="117"/>
        <v>0</v>
      </c>
      <c r="AL189" s="39">
        <f t="shared" si="118"/>
        <v>0</v>
      </c>
      <c r="AM189" s="39"/>
      <c r="AN189" s="39">
        <f t="shared" si="93"/>
        <v>0</v>
      </c>
      <c r="AO189" s="39">
        <f t="shared" si="102"/>
        <v>0</v>
      </c>
      <c r="AP189" s="39"/>
      <c r="AQ189" s="39">
        <f t="shared" si="94"/>
        <v>0</v>
      </c>
      <c r="AR189" s="39">
        <f t="shared" si="95"/>
        <v>0</v>
      </c>
      <c r="AS189" s="136">
        <f t="shared" si="96"/>
        <v>150.6</v>
      </c>
      <c r="AT189" s="136">
        <f t="shared" ca="1" si="97"/>
        <v>1030.0999999999999</v>
      </c>
      <c r="AU189" s="137">
        <f t="shared" ca="1" si="98"/>
        <v>0</v>
      </c>
      <c r="AV189" s="137">
        <f t="shared" si="99"/>
        <v>4.8</v>
      </c>
      <c r="AW189" s="136">
        <f t="shared" ca="1" si="100"/>
        <v>32.840000000000003</v>
      </c>
      <c r="AX189" s="138">
        <f t="shared" ca="1" si="101"/>
        <v>0</v>
      </c>
      <c r="AY189" s="101"/>
      <c r="AZ189" s="40">
        <f t="shared" si="89"/>
        <v>0</v>
      </c>
      <c r="BA189" s="111" t="str">
        <f>IF(AZ189&lt;&gt;0,"MEDIDO","NÃO MEDIDO")</f>
        <v>NÃO MEDIDO</v>
      </c>
      <c r="BB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  <c r="BQ189" s="55"/>
      <c r="BR189" s="55"/>
      <c r="BS189" s="55"/>
      <c r="BT189" s="55"/>
      <c r="BU189" s="55"/>
      <c r="BV189" s="55"/>
      <c r="BW189" s="55"/>
      <c r="BX189" s="55"/>
    </row>
    <row r="190" spans="1:76" customFormat="1" ht="60" customHeight="1">
      <c r="A190" s="1" t="s">
        <v>30</v>
      </c>
      <c r="B190" s="1"/>
      <c r="C190" s="42" t="s">
        <v>331</v>
      </c>
      <c r="D190" s="48" t="s">
        <v>593</v>
      </c>
      <c r="E190" s="57" t="s">
        <v>76</v>
      </c>
      <c r="F190" s="35">
        <v>77.7</v>
      </c>
      <c r="G190" s="46">
        <v>0</v>
      </c>
      <c r="H190" s="47"/>
      <c r="I190" s="155">
        <v>0</v>
      </c>
      <c r="J190" s="35">
        <f t="shared" si="90"/>
        <v>77.7</v>
      </c>
      <c r="K190" s="44">
        <v>11.28</v>
      </c>
      <c r="L190" s="37">
        <f t="shared" si="91"/>
        <v>876.46</v>
      </c>
      <c r="M190" s="37"/>
      <c r="N190" s="38">
        <f t="shared" si="92"/>
        <v>0</v>
      </c>
      <c r="O190" s="39"/>
      <c r="P190" s="39">
        <f t="shared" si="103"/>
        <v>0</v>
      </c>
      <c r="Q190" s="39">
        <f t="shared" si="104"/>
        <v>0</v>
      </c>
      <c r="R190" s="39"/>
      <c r="S190" s="39">
        <f t="shared" si="105"/>
        <v>0</v>
      </c>
      <c r="T190" s="39">
        <f t="shared" si="106"/>
        <v>0</v>
      </c>
      <c r="U190" s="39"/>
      <c r="V190" s="39">
        <f t="shared" si="107"/>
        <v>0</v>
      </c>
      <c r="W190" s="39">
        <f t="shared" si="108"/>
        <v>0</v>
      </c>
      <c r="X190" s="39">
        <v>37.65</v>
      </c>
      <c r="Y190" s="39">
        <f t="shared" si="109"/>
        <v>424.69</v>
      </c>
      <c r="Z190" s="39">
        <f t="shared" si="110"/>
        <v>0</v>
      </c>
      <c r="AA190" s="39">
        <v>30.12</v>
      </c>
      <c r="AB190" s="39">
        <f t="shared" si="111"/>
        <v>339.75</v>
      </c>
      <c r="AC190" s="39">
        <f t="shared" si="112"/>
        <v>0</v>
      </c>
      <c r="AD190" s="39"/>
      <c r="AE190" s="39">
        <f t="shared" si="113"/>
        <v>0</v>
      </c>
      <c r="AF190" s="39">
        <f t="shared" si="114"/>
        <v>0</v>
      </c>
      <c r="AG190" s="39"/>
      <c r="AH190" s="39">
        <f t="shared" si="115"/>
        <v>0</v>
      </c>
      <c r="AI190" s="39">
        <f t="shared" si="116"/>
        <v>0</v>
      </c>
      <c r="AJ190" s="39"/>
      <c r="AK190" s="39">
        <f t="shared" si="117"/>
        <v>0</v>
      </c>
      <c r="AL190" s="39">
        <f t="shared" si="118"/>
        <v>0</v>
      </c>
      <c r="AM190" s="39"/>
      <c r="AN190" s="39">
        <f t="shared" si="93"/>
        <v>0</v>
      </c>
      <c r="AO190" s="39">
        <f t="shared" si="102"/>
        <v>0</v>
      </c>
      <c r="AP190" s="39"/>
      <c r="AQ190" s="39">
        <f t="shared" si="94"/>
        <v>0</v>
      </c>
      <c r="AR190" s="39">
        <f t="shared" si="95"/>
        <v>0</v>
      </c>
      <c r="AS190" s="136">
        <f t="shared" si="96"/>
        <v>67.77</v>
      </c>
      <c r="AT190" s="136">
        <f t="shared" ca="1" si="97"/>
        <v>764.44</v>
      </c>
      <c r="AU190" s="137">
        <f t="shared" ca="1" si="98"/>
        <v>0</v>
      </c>
      <c r="AV190" s="137">
        <f t="shared" si="99"/>
        <v>9.93</v>
      </c>
      <c r="AW190" s="136">
        <f t="shared" ca="1" si="100"/>
        <v>112.02</v>
      </c>
      <c r="AX190" s="138">
        <f t="shared" ca="1" si="101"/>
        <v>0</v>
      </c>
      <c r="AY190" s="101"/>
      <c r="AZ190" s="40">
        <f t="shared" si="89"/>
        <v>0</v>
      </c>
      <c r="BA190" s="111" t="str">
        <f t="shared" ref="BA190:BA206" si="122">IF(AZ190&lt;&gt;0,"MEDIDO","NÃO MEDIDO")</f>
        <v>NÃO MEDIDO</v>
      </c>
      <c r="BB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</row>
    <row r="191" spans="1:76" customFormat="1" ht="60" customHeight="1">
      <c r="A191" s="1" t="s">
        <v>30</v>
      </c>
      <c r="B191" s="1"/>
      <c r="C191" s="42" t="s">
        <v>68</v>
      </c>
      <c r="D191" s="48" t="s">
        <v>594</v>
      </c>
      <c r="E191" s="57" t="s">
        <v>71</v>
      </c>
      <c r="F191" s="35">
        <v>326.39999999999998</v>
      </c>
      <c r="G191" s="46">
        <v>411.04</v>
      </c>
      <c r="H191" s="47"/>
      <c r="I191" s="155">
        <v>0</v>
      </c>
      <c r="J191" s="35">
        <f t="shared" si="90"/>
        <v>737.44</v>
      </c>
      <c r="K191" s="44">
        <v>0.8</v>
      </c>
      <c r="L191" s="37">
        <f t="shared" si="91"/>
        <v>589.95000000000005</v>
      </c>
      <c r="M191" s="37"/>
      <c r="N191" s="38">
        <f t="shared" si="92"/>
        <v>0</v>
      </c>
      <c r="O191" s="39"/>
      <c r="P191" s="39">
        <f t="shared" si="103"/>
        <v>0</v>
      </c>
      <c r="Q191" s="39">
        <f t="shared" si="104"/>
        <v>0</v>
      </c>
      <c r="R191" s="39"/>
      <c r="S191" s="39">
        <f t="shared" si="105"/>
        <v>0</v>
      </c>
      <c r="T191" s="39">
        <f t="shared" si="106"/>
        <v>0</v>
      </c>
      <c r="U191" s="39"/>
      <c r="V191" s="39">
        <f t="shared" si="107"/>
        <v>0</v>
      </c>
      <c r="W191" s="39">
        <f t="shared" si="108"/>
        <v>0</v>
      </c>
      <c r="X191" s="39">
        <v>88</v>
      </c>
      <c r="Y191" s="39">
        <f t="shared" si="109"/>
        <v>70.400000000000006</v>
      </c>
      <c r="Z191" s="39">
        <f t="shared" si="110"/>
        <v>0</v>
      </c>
      <c r="AA191" s="39"/>
      <c r="AB191" s="39">
        <f t="shared" si="111"/>
        <v>0</v>
      </c>
      <c r="AC191" s="39">
        <f t="shared" si="112"/>
        <v>0</v>
      </c>
      <c r="AD191" s="39">
        <v>44.28</v>
      </c>
      <c r="AE191" s="39">
        <f t="shared" si="113"/>
        <v>35.42</v>
      </c>
      <c r="AF191" s="39">
        <f t="shared" si="114"/>
        <v>0</v>
      </c>
      <c r="AG191" s="39"/>
      <c r="AH191" s="39">
        <f t="shared" si="115"/>
        <v>0</v>
      </c>
      <c r="AI191" s="39">
        <f t="shared" si="116"/>
        <v>0</v>
      </c>
      <c r="AJ191" s="39">
        <v>164</v>
      </c>
      <c r="AK191" s="39">
        <f t="shared" si="117"/>
        <v>131.19999999999999</v>
      </c>
      <c r="AL191" s="39">
        <f t="shared" si="118"/>
        <v>0</v>
      </c>
      <c r="AM191" s="39">
        <v>192</v>
      </c>
      <c r="AN191" s="39">
        <f t="shared" si="93"/>
        <v>153.6</v>
      </c>
      <c r="AO191" s="39">
        <f t="shared" si="102"/>
        <v>0</v>
      </c>
      <c r="AP191" s="39"/>
      <c r="AQ191" s="39">
        <f t="shared" si="94"/>
        <v>0</v>
      </c>
      <c r="AR191" s="39">
        <f t="shared" si="95"/>
        <v>0</v>
      </c>
      <c r="AS191" s="136">
        <f t="shared" si="96"/>
        <v>488.28</v>
      </c>
      <c r="AT191" s="136">
        <f t="shared" ca="1" si="97"/>
        <v>390.62</v>
      </c>
      <c r="AU191" s="137">
        <f t="shared" ca="1" si="98"/>
        <v>0</v>
      </c>
      <c r="AV191" s="137">
        <f t="shared" si="99"/>
        <v>249.16</v>
      </c>
      <c r="AW191" s="136">
        <f t="shared" ca="1" si="100"/>
        <v>199.33</v>
      </c>
      <c r="AX191" s="138">
        <f t="shared" ca="1" si="101"/>
        <v>0</v>
      </c>
      <c r="AY191" s="101"/>
      <c r="AZ191" s="40">
        <f t="shared" si="89"/>
        <v>0</v>
      </c>
      <c r="BA191" s="111" t="str">
        <f t="shared" si="122"/>
        <v>NÃO MEDIDO</v>
      </c>
      <c r="BB191" s="55"/>
      <c r="BE191" s="55"/>
      <c r="BF191" s="55"/>
      <c r="BG191" s="55"/>
      <c r="BH191" s="55"/>
      <c r="BI191" s="55"/>
      <c r="BJ191" s="55"/>
      <c r="BK191" s="55"/>
      <c r="BL191" s="55"/>
      <c r="BM191" s="55"/>
      <c r="BN191" s="55"/>
      <c r="BO191" s="55"/>
      <c r="BP191" s="55"/>
      <c r="BQ191" s="55"/>
      <c r="BR191" s="55"/>
      <c r="BS191" s="55"/>
      <c r="BT191" s="55"/>
      <c r="BU191" s="55"/>
      <c r="BV191" s="55"/>
      <c r="BW191" s="55"/>
      <c r="BX191" s="55"/>
    </row>
    <row r="192" spans="1:76" customFormat="1" ht="60" customHeight="1">
      <c r="A192" s="1" t="s">
        <v>781</v>
      </c>
      <c r="B192" s="1"/>
      <c r="C192" s="42" t="s">
        <v>774</v>
      </c>
      <c r="D192" s="48" t="s">
        <v>775</v>
      </c>
      <c r="E192" s="57" t="s">
        <v>780</v>
      </c>
      <c r="F192" s="35"/>
      <c r="G192" s="46">
        <v>8</v>
      </c>
      <c r="H192" s="47"/>
      <c r="I192" s="155">
        <v>0</v>
      </c>
      <c r="J192" s="35">
        <f t="shared" si="90"/>
        <v>8</v>
      </c>
      <c r="K192" s="44"/>
      <c r="L192" s="37">
        <f t="shared" si="91"/>
        <v>0</v>
      </c>
      <c r="M192" s="37">
        <v>133.28</v>
      </c>
      <c r="N192" s="38">
        <f t="shared" si="92"/>
        <v>1066.24</v>
      </c>
      <c r="O192" s="39"/>
      <c r="P192" s="39"/>
      <c r="Q192" s="39"/>
      <c r="R192" s="39"/>
      <c r="S192" s="39"/>
      <c r="T192" s="39"/>
      <c r="U192" s="39"/>
      <c r="V192" s="39">
        <f t="shared" si="107"/>
        <v>0</v>
      </c>
      <c r="W192" s="39">
        <f t="shared" si="108"/>
        <v>0</v>
      </c>
      <c r="X192" s="39"/>
      <c r="Y192" s="39">
        <f t="shared" si="109"/>
        <v>0</v>
      </c>
      <c r="Z192" s="39">
        <f t="shared" si="110"/>
        <v>0</v>
      </c>
      <c r="AA192" s="39"/>
      <c r="AB192" s="39">
        <f t="shared" si="111"/>
        <v>0</v>
      </c>
      <c r="AC192" s="39">
        <f t="shared" si="112"/>
        <v>0</v>
      </c>
      <c r="AD192" s="39"/>
      <c r="AE192" s="39">
        <f t="shared" si="113"/>
        <v>0</v>
      </c>
      <c r="AF192" s="39">
        <f t="shared" si="114"/>
        <v>0</v>
      </c>
      <c r="AG192" s="39"/>
      <c r="AH192" s="39">
        <f t="shared" si="115"/>
        <v>0</v>
      </c>
      <c r="AI192" s="39">
        <f t="shared" si="116"/>
        <v>0</v>
      </c>
      <c r="AJ192" s="39"/>
      <c r="AK192" s="39">
        <f t="shared" si="117"/>
        <v>0</v>
      </c>
      <c r="AL192" s="39">
        <f t="shared" si="118"/>
        <v>0</v>
      </c>
      <c r="AM192" s="39">
        <v>1</v>
      </c>
      <c r="AN192" s="39">
        <f t="shared" si="93"/>
        <v>0</v>
      </c>
      <c r="AO192" s="39">
        <f t="shared" si="102"/>
        <v>133.28</v>
      </c>
      <c r="AP192" s="39"/>
      <c r="AQ192" s="39">
        <f t="shared" si="94"/>
        <v>0</v>
      </c>
      <c r="AR192" s="39">
        <f t="shared" si="95"/>
        <v>0</v>
      </c>
      <c r="AS192" s="136">
        <f t="shared" si="96"/>
        <v>1</v>
      </c>
      <c r="AT192" s="136">
        <f t="shared" ca="1" si="97"/>
        <v>0</v>
      </c>
      <c r="AU192" s="137">
        <f t="shared" ca="1" si="98"/>
        <v>133.28</v>
      </c>
      <c r="AV192" s="137">
        <f t="shared" si="99"/>
        <v>7</v>
      </c>
      <c r="AW192" s="136">
        <f t="shared" ca="1" si="100"/>
        <v>0</v>
      </c>
      <c r="AX192" s="138">
        <f t="shared" ca="1" si="101"/>
        <v>932.96</v>
      </c>
      <c r="AY192" s="101"/>
      <c r="AZ192" s="40">
        <f t="shared" si="89"/>
        <v>1</v>
      </c>
      <c r="BA192" s="111" t="str">
        <f t="shared" si="122"/>
        <v>MEDIDO</v>
      </c>
      <c r="BB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  <c r="BR192" s="55"/>
      <c r="BS192" s="55"/>
      <c r="BT192" s="55"/>
      <c r="BU192" s="55"/>
      <c r="BV192" s="55"/>
      <c r="BW192" s="55"/>
      <c r="BX192" s="55"/>
    </row>
    <row r="193" spans="1:76" customFormat="1" ht="60" customHeight="1">
      <c r="A193" s="1" t="s">
        <v>781</v>
      </c>
      <c r="B193" s="1"/>
      <c r="C193" s="42" t="s">
        <v>776</v>
      </c>
      <c r="D193" s="48" t="s">
        <v>777</v>
      </c>
      <c r="E193" s="57" t="s">
        <v>780</v>
      </c>
      <c r="F193" s="35"/>
      <c r="G193" s="46">
        <v>9</v>
      </c>
      <c r="H193" s="47"/>
      <c r="I193" s="155">
        <v>0</v>
      </c>
      <c r="J193" s="35">
        <f t="shared" si="90"/>
        <v>9</v>
      </c>
      <c r="K193" s="44"/>
      <c r="L193" s="37">
        <f t="shared" si="91"/>
        <v>0</v>
      </c>
      <c r="M193" s="37">
        <v>195.5</v>
      </c>
      <c r="N193" s="38">
        <f t="shared" si="92"/>
        <v>1759.5</v>
      </c>
      <c r="O193" s="39"/>
      <c r="P193" s="39"/>
      <c r="Q193" s="39"/>
      <c r="R193" s="39"/>
      <c r="S193" s="39"/>
      <c r="T193" s="39"/>
      <c r="U193" s="39"/>
      <c r="V193" s="39">
        <f t="shared" si="107"/>
        <v>0</v>
      </c>
      <c r="W193" s="39">
        <f t="shared" si="108"/>
        <v>0</v>
      </c>
      <c r="X193" s="39"/>
      <c r="Y193" s="39">
        <f t="shared" si="109"/>
        <v>0</v>
      </c>
      <c r="Z193" s="39">
        <f t="shared" si="110"/>
        <v>0</v>
      </c>
      <c r="AA193" s="39">
        <v>1</v>
      </c>
      <c r="AB193" s="39">
        <f t="shared" si="111"/>
        <v>0</v>
      </c>
      <c r="AC193" s="39">
        <f t="shared" si="112"/>
        <v>195.5</v>
      </c>
      <c r="AD193" s="39"/>
      <c r="AE193" s="39">
        <f t="shared" si="113"/>
        <v>0</v>
      </c>
      <c r="AF193" s="39">
        <f t="shared" si="114"/>
        <v>0</v>
      </c>
      <c r="AG193" s="39">
        <v>1</v>
      </c>
      <c r="AH193" s="39">
        <f t="shared" si="115"/>
        <v>0</v>
      </c>
      <c r="AI193" s="39">
        <f t="shared" si="116"/>
        <v>195.5</v>
      </c>
      <c r="AJ193" s="39">
        <v>1</v>
      </c>
      <c r="AK193" s="39">
        <f t="shared" si="117"/>
        <v>0</v>
      </c>
      <c r="AL193" s="39">
        <f t="shared" si="118"/>
        <v>195.5</v>
      </c>
      <c r="AM193" s="39"/>
      <c r="AN193" s="39">
        <f t="shared" si="93"/>
        <v>0</v>
      </c>
      <c r="AO193" s="39">
        <f t="shared" si="102"/>
        <v>0</v>
      </c>
      <c r="AP193" s="39">
        <v>1</v>
      </c>
      <c r="AQ193" s="39">
        <f t="shared" si="94"/>
        <v>0</v>
      </c>
      <c r="AR193" s="39">
        <f t="shared" si="95"/>
        <v>195.5</v>
      </c>
      <c r="AS193" s="136">
        <f t="shared" si="96"/>
        <v>4</v>
      </c>
      <c r="AT193" s="136">
        <f t="shared" ca="1" si="97"/>
        <v>0</v>
      </c>
      <c r="AU193" s="137">
        <f t="shared" ca="1" si="98"/>
        <v>782</v>
      </c>
      <c r="AV193" s="137">
        <f t="shared" si="99"/>
        <v>5</v>
      </c>
      <c r="AW193" s="136">
        <f t="shared" ca="1" si="100"/>
        <v>0</v>
      </c>
      <c r="AX193" s="138">
        <f t="shared" ca="1" si="101"/>
        <v>977.5</v>
      </c>
      <c r="AY193" s="101"/>
      <c r="AZ193" s="40">
        <f t="shared" si="89"/>
        <v>0</v>
      </c>
      <c r="BA193" s="111" t="str">
        <f t="shared" si="122"/>
        <v>NÃO MEDIDO</v>
      </c>
      <c r="BB193" s="55"/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  <c r="BQ193" s="55"/>
      <c r="BR193" s="55"/>
      <c r="BS193" s="55"/>
      <c r="BT193" s="55"/>
      <c r="BU193" s="55"/>
      <c r="BV193" s="55"/>
      <c r="BW193" s="55"/>
      <c r="BX193" s="55"/>
    </row>
    <row r="194" spans="1:76" customFormat="1" ht="60" customHeight="1">
      <c r="A194" s="1" t="s">
        <v>781</v>
      </c>
      <c r="B194" s="1"/>
      <c r="C194" s="42" t="s">
        <v>778</v>
      </c>
      <c r="D194" s="48" t="s">
        <v>779</v>
      </c>
      <c r="E194" s="57" t="s">
        <v>71</v>
      </c>
      <c r="F194" s="35"/>
      <c r="G194" s="46">
        <v>5</v>
      </c>
      <c r="H194" s="47"/>
      <c r="I194" s="155">
        <v>0</v>
      </c>
      <c r="J194" s="35">
        <f t="shared" si="90"/>
        <v>5</v>
      </c>
      <c r="K194" s="44"/>
      <c r="L194" s="37">
        <f t="shared" si="91"/>
        <v>0</v>
      </c>
      <c r="M194" s="37">
        <v>6.88</v>
      </c>
      <c r="N194" s="38">
        <f t="shared" si="92"/>
        <v>34.4</v>
      </c>
      <c r="O194" s="39"/>
      <c r="P194" s="39"/>
      <c r="Q194" s="39"/>
      <c r="R194" s="39"/>
      <c r="S194" s="39"/>
      <c r="T194" s="39"/>
      <c r="U194" s="39"/>
      <c r="V194" s="39">
        <f t="shared" si="107"/>
        <v>0</v>
      </c>
      <c r="W194" s="39">
        <f t="shared" si="108"/>
        <v>0</v>
      </c>
      <c r="X194" s="39"/>
      <c r="Y194" s="39">
        <f t="shared" si="109"/>
        <v>0</v>
      </c>
      <c r="Z194" s="39">
        <f t="shared" si="110"/>
        <v>0</v>
      </c>
      <c r="AA194" s="39">
        <v>1.2</v>
      </c>
      <c r="AB194" s="39">
        <f t="shared" si="111"/>
        <v>0</v>
      </c>
      <c r="AC194" s="39">
        <f t="shared" si="112"/>
        <v>8.26</v>
      </c>
      <c r="AD194" s="39">
        <v>1.2</v>
      </c>
      <c r="AE194" s="39">
        <f t="shared" si="113"/>
        <v>0</v>
      </c>
      <c r="AF194" s="39">
        <f t="shared" si="114"/>
        <v>8.26</v>
      </c>
      <c r="AG194" s="39">
        <v>1.2</v>
      </c>
      <c r="AH194" s="39">
        <f t="shared" si="115"/>
        <v>0</v>
      </c>
      <c r="AI194" s="39">
        <f t="shared" si="116"/>
        <v>8.26</v>
      </c>
      <c r="AJ194" s="39">
        <v>1.2</v>
      </c>
      <c r="AK194" s="39">
        <f t="shared" si="117"/>
        <v>0</v>
      </c>
      <c r="AL194" s="39">
        <f t="shared" si="118"/>
        <v>8.26</v>
      </c>
      <c r="AM194" s="39"/>
      <c r="AN194" s="39">
        <f t="shared" si="93"/>
        <v>0</v>
      </c>
      <c r="AO194" s="39">
        <f t="shared" si="102"/>
        <v>0</v>
      </c>
      <c r="AP194" s="39"/>
      <c r="AQ194" s="39">
        <f t="shared" si="94"/>
        <v>0</v>
      </c>
      <c r="AR194" s="39">
        <f t="shared" si="95"/>
        <v>0</v>
      </c>
      <c r="AS194" s="136">
        <f t="shared" si="96"/>
        <v>4.8</v>
      </c>
      <c r="AT194" s="136">
        <f t="shared" ca="1" si="97"/>
        <v>0</v>
      </c>
      <c r="AU194" s="137">
        <f t="shared" ca="1" si="98"/>
        <v>33.04</v>
      </c>
      <c r="AV194" s="137">
        <f t="shared" si="99"/>
        <v>0.2</v>
      </c>
      <c r="AW194" s="136">
        <f t="shared" ca="1" si="100"/>
        <v>0</v>
      </c>
      <c r="AX194" s="138">
        <f t="shared" ca="1" si="101"/>
        <v>1.36</v>
      </c>
      <c r="AY194" s="101"/>
      <c r="AZ194" s="40">
        <f t="shared" si="89"/>
        <v>0</v>
      </c>
      <c r="BA194" s="111" t="str">
        <f t="shared" si="122"/>
        <v>NÃO MEDIDO</v>
      </c>
      <c r="BB194" s="55"/>
      <c r="BE194" s="55"/>
      <c r="BF194" s="55"/>
      <c r="BG194" s="55"/>
      <c r="BH194" s="55"/>
      <c r="BI194" s="55"/>
      <c r="BJ194" s="55"/>
      <c r="BK194" s="55"/>
      <c r="BL194" s="55"/>
      <c r="BM194" s="55"/>
      <c r="BN194" s="55"/>
      <c r="BO194" s="55"/>
      <c r="BP194" s="55"/>
      <c r="BQ194" s="55"/>
      <c r="BR194" s="55"/>
      <c r="BS194" s="55"/>
      <c r="BT194" s="55"/>
      <c r="BU194" s="55"/>
      <c r="BV194" s="55"/>
      <c r="BW194" s="55"/>
      <c r="BX194" s="55"/>
    </row>
    <row r="195" spans="1:76" customFormat="1" ht="30" customHeight="1">
      <c r="A195" s="1" t="s">
        <v>28</v>
      </c>
      <c r="B195" s="1"/>
      <c r="C195" s="42">
        <v>40800</v>
      </c>
      <c r="D195" s="48" t="s">
        <v>89</v>
      </c>
      <c r="E195" s="57"/>
      <c r="F195" s="35"/>
      <c r="G195" s="46">
        <v>0</v>
      </c>
      <c r="H195" s="47"/>
      <c r="I195" s="155">
        <v>0</v>
      </c>
      <c r="J195" s="35">
        <f t="shared" si="90"/>
        <v>0</v>
      </c>
      <c r="K195" s="44"/>
      <c r="L195" s="37">
        <f t="shared" si="91"/>
        <v>0</v>
      </c>
      <c r="M195" s="37"/>
      <c r="N195" s="38">
        <f t="shared" si="92"/>
        <v>0</v>
      </c>
      <c r="O195" s="39"/>
      <c r="P195" s="39">
        <f t="shared" si="103"/>
        <v>0</v>
      </c>
      <c r="Q195" s="39">
        <f t="shared" si="104"/>
        <v>0</v>
      </c>
      <c r="R195" s="39"/>
      <c r="S195" s="39">
        <f t="shared" si="105"/>
        <v>0</v>
      </c>
      <c r="T195" s="39">
        <f t="shared" si="106"/>
        <v>0</v>
      </c>
      <c r="U195" s="39"/>
      <c r="V195" s="39">
        <f t="shared" si="107"/>
        <v>0</v>
      </c>
      <c r="W195" s="39">
        <f t="shared" si="108"/>
        <v>0</v>
      </c>
      <c r="X195" s="39"/>
      <c r="Y195" s="39">
        <f t="shared" si="109"/>
        <v>0</v>
      </c>
      <c r="Z195" s="39">
        <f t="shared" si="110"/>
        <v>0</v>
      </c>
      <c r="AA195" s="39"/>
      <c r="AB195" s="39">
        <f t="shared" si="111"/>
        <v>0</v>
      </c>
      <c r="AC195" s="39">
        <f t="shared" si="112"/>
        <v>0</v>
      </c>
      <c r="AD195" s="39"/>
      <c r="AE195" s="39">
        <f t="shared" si="113"/>
        <v>0</v>
      </c>
      <c r="AF195" s="39">
        <f t="shared" si="114"/>
        <v>0</v>
      </c>
      <c r="AG195" s="39"/>
      <c r="AH195" s="39">
        <f t="shared" si="115"/>
        <v>0</v>
      </c>
      <c r="AI195" s="39">
        <f t="shared" si="116"/>
        <v>0</v>
      </c>
      <c r="AJ195" s="39"/>
      <c r="AK195" s="39">
        <f t="shared" si="117"/>
        <v>0</v>
      </c>
      <c r="AL195" s="39">
        <f t="shared" si="118"/>
        <v>0</v>
      </c>
      <c r="AM195" s="39"/>
      <c r="AN195" s="39">
        <f t="shared" si="93"/>
        <v>0</v>
      </c>
      <c r="AO195" s="39">
        <f t="shared" si="102"/>
        <v>0</v>
      </c>
      <c r="AP195" s="39"/>
      <c r="AQ195" s="39">
        <f t="shared" si="94"/>
        <v>0</v>
      </c>
      <c r="AR195" s="39">
        <f t="shared" si="95"/>
        <v>0</v>
      </c>
      <c r="AS195" s="136">
        <f t="shared" si="96"/>
        <v>0</v>
      </c>
      <c r="AT195" s="136">
        <f t="shared" ca="1" si="97"/>
        <v>0</v>
      </c>
      <c r="AU195" s="137">
        <f t="shared" ca="1" si="98"/>
        <v>0</v>
      </c>
      <c r="AV195" s="137">
        <f t="shared" si="99"/>
        <v>0</v>
      </c>
      <c r="AW195" s="136">
        <f t="shared" ca="1" si="100"/>
        <v>0</v>
      </c>
      <c r="AX195" s="138">
        <f t="shared" ca="1" si="101"/>
        <v>0</v>
      </c>
      <c r="AY195" s="101"/>
      <c r="AZ195" s="40">
        <f t="shared" si="89"/>
        <v>8</v>
      </c>
      <c r="BA195" s="111" t="str">
        <f>IF(COUNTIF(BA196:BA197,"MEDIDO")&gt;0,"MEDIDO","NÃO MEDIDO")</f>
        <v>NÃO MEDIDO</v>
      </c>
      <c r="BB195" s="55"/>
      <c r="BE195" s="55"/>
      <c r="BF195" s="55"/>
      <c r="BG195" s="55"/>
      <c r="BH195" s="55"/>
      <c r="BI195" s="55"/>
      <c r="BJ195" s="55"/>
      <c r="BK195" s="55"/>
      <c r="BL195" s="55"/>
      <c r="BM195" s="55"/>
      <c r="BN195" s="55"/>
      <c r="BO195" s="55"/>
      <c r="BP195" s="55"/>
      <c r="BQ195" s="55"/>
      <c r="BR195" s="55"/>
      <c r="BS195" s="55"/>
      <c r="BT195" s="55"/>
      <c r="BU195" s="55"/>
      <c r="BV195" s="55"/>
      <c r="BW195" s="55"/>
      <c r="BX195" s="55"/>
    </row>
    <row r="196" spans="1:76" customFormat="1" ht="90" customHeight="1">
      <c r="A196" s="1" t="s">
        <v>30</v>
      </c>
      <c r="B196" s="1"/>
      <c r="C196" s="45" t="s">
        <v>332</v>
      </c>
      <c r="D196" s="48" t="s">
        <v>595</v>
      </c>
      <c r="E196" s="57" t="s">
        <v>72</v>
      </c>
      <c r="F196" s="35">
        <v>14</v>
      </c>
      <c r="G196" s="46">
        <v>0</v>
      </c>
      <c r="H196" s="47"/>
      <c r="I196" s="155">
        <v>8</v>
      </c>
      <c r="J196" s="35">
        <f t="shared" si="90"/>
        <v>22</v>
      </c>
      <c r="K196" s="44">
        <v>312.31</v>
      </c>
      <c r="L196" s="37">
        <f t="shared" si="91"/>
        <v>6870.82</v>
      </c>
      <c r="M196" s="37"/>
      <c r="N196" s="38">
        <f t="shared" si="92"/>
        <v>0</v>
      </c>
      <c r="O196" s="39">
        <v>2</v>
      </c>
      <c r="P196" s="39">
        <f t="shared" si="103"/>
        <v>624.62</v>
      </c>
      <c r="Q196" s="39">
        <f t="shared" si="104"/>
        <v>0</v>
      </c>
      <c r="R196" s="39">
        <v>5</v>
      </c>
      <c r="S196" s="39">
        <f t="shared" si="105"/>
        <v>1561.55</v>
      </c>
      <c r="T196" s="39">
        <f t="shared" si="106"/>
        <v>0</v>
      </c>
      <c r="U196" s="39"/>
      <c r="V196" s="39">
        <f t="shared" si="107"/>
        <v>0</v>
      </c>
      <c r="W196" s="39">
        <f t="shared" si="108"/>
        <v>0</v>
      </c>
      <c r="X196" s="39">
        <v>1</v>
      </c>
      <c r="Y196" s="39">
        <f t="shared" si="109"/>
        <v>312.31</v>
      </c>
      <c r="Z196" s="39">
        <f t="shared" si="110"/>
        <v>0</v>
      </c>
      <c r="AA196" s="39">
        <v>1</v>
      </c>
      <c r="AB196" s="39">
        <f t="shared" si="111"/>
        <v>312.31</v>
      </c>
      <c r="AC196" s="39">
        <f t="shared" si="112"/>
        <v>0</v>
      </c>
      <c r="AD196" s="39"/>
      <c r="AE196" s="39">
        <f t="shared" si="113"/>
        <v>0</v>
      </c>
      <c r="AF196" s="39">
        <f t="shared" si="114"/>
        <v>0</v>
      </c>
      <c r="AG196" s="39"/>
      <c r="AH196" s="39">
        <f t="shared" si="115"/>
        <v>0</v>
      </c>
      <c r="AI196" s="39">
        <f t="shared" si="116"/>
        <v>0</v>
      </c>
      <c r="AJ196" s="39"/>
      <c r="AK196" s="39">
        <f t="shared" si="117"/>
        <v>0</v>
      </c>
      <c r="AL196" s="39">
        <f t="shared" si="118"/>
        <v>0</v>
      </c>
      <c r="AM196" s="39">
        <v>5</v>
      </c>
      <c r="AN196" s="39">
        <f t="shared" si="93"/>
        <v>1561.55</v>
      </c>
      <c r="AO196" s="39">
        <f t="shared" si="102"/>
        <v>0</v>
      </c>
      <c r="AP196" s="39">
        <v>8</v>
      </c>
      <c r="AQ196" s="39">
        <f t="shared" si="94"/>
        <v>2498.48</v>
      </c>
      <c r="AR196" s="39">
        <f t="shared" si="95"/>
        <v>0</v>
      </c>
      <c r="AS196" s="136">
        <f t="shared" si="96"/>
        <v>22</v>
      </c>
      <c r="AT196" s="136">
        <f t="shared" ca="1" si="97"/>
        <v>6870.82</v>
      </c>
      <c r="AU196" s="137">
        <f t="shared" ca="1" si="98"/>
        <v>0</v>
      </c>
      <c r="AV196" s="137">
        <f t="shared" si="99"/>
        <v>0</v>
      </c>
      <c r="AW196" s="136">
        <f t="shared" ca="1" si="100"/>
        <v>0</v>
      </c>
      <c r="AX196" s="138">
        <f t="shared" ca="1" si="101"/>
        <v>0</v>
      </c>
      <c r="AY196" s="101"/>
      <c r="AZ196" s="40">
        <f t="shared" si="89"/>
        <v>0</v>
      </c>
      <c r="BA196" s="111" t="str">
        <f t="shared" si="122"/>
        <v>NÃO MEDIDO</v>
      </c>
      <c r="BB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</row>
    <row r="197" spans="1:76" customFormat="1" ht="90" customHeight="1">
      <c r="A197" s="1" t="s">
        <v>30</v>
      </c>
      <c r="B197" s="1"/>
      <c r="C197" s="42" t="s">
        <v>333</v>
      </c>
      <c r="D197" s="48" t="s">
        <v>596</v>
      </c>
      <c r="E197" s="57" t="s">
        <v>216</v>
      </c>
      <c r="F197" s="35">
        <v>9.8000000000000007</v>
      </c>
      <c r="G197" s="46">
        <v>0</v>
      </c>
      <c r="H197" s="47"/>
      <c r="I197" s="155">
        <v>0</v>
      </c>
      <c r="J197" s="35">
        <f t="shared" si="90"/>
        <v>9.8000000000000007</v>
      </c>
      <c r="K197" s="44">
        <v>19.2</v>
      </c>
      <c r="L197" s="37">
        <f t="shared" si="91"/>
        <v>188.16</v>
      </c>
      <c r="M197" s="37"/>
      <c r="N197" s="38">
        <f t="shared" si="92"/>
        <v>0</v>
      </c>
      <c r="O197" s="39"/>
      <c r="P197" s="39">
        <f t="shared" si="103"/>
        <v>0</v>
      </c>
      <c r="Q197" s="39">
        <f t="shared" si="104"/>
        <v>0</v>
      </c>
      <c r="R197" s="39"/>
      <c r="S197" s="39">
        <f t="shared" si="105"/>
        <v>0</v>
      </c>
      <c r="T197" s="39">
        <f t="shared" si="106"/>
        <v>0</v>
      </c>
      <c r="U197" s="39"/>
      <c r="V197" s="39">
        <f t="shared" si="107"/>
        <v>0</v>
      </c>
      <c r="W197" s="39">
        <f t="shared" si="108"/>
        <v>0</v>
      </c>
      <c r="X197" s="39"/>
      <c r="Y197" s="39">
        <f t="shared" si="109"/>
        <v>0</v>
      </c>
      <c r="Z197" s="39">
        <f t="shared" si="110"/>
        <v>0</v>
      </c>
      <c r="AA197" s="39"/>
      <c r="AB197" s="39">
        <f t="shared" si="111"/>
        <v>0</v>
      </c>
      <c r="AC197" s="39">
        <f t="shared" si="112"/>
        <v>0</v>
      </c>
      <c r="AD197" s="39"/>
      <c r="AE197" s="39">
        <f t="shared" si="113"/>
        <v>0</v>
      </c>
      <c r="AF197" s="39">
        <f t="shared" si="114"/>
        <v>0</v>
      </c>
      <c r="AG197" s="39"/>
      <c r="AH197" s="39">
        <f t="shared" si="115"/>
        <v>0</v>
      </c>
      <c r="AI197" s="39">
        <f t="shared" si="116"/>
        <v>0</v>
      </c>
      <c r="AJ197" s="39"/>
      <c r="AK197" s="39">
        <f t="shared" si="117"/>
        <v>0</v>
      </c>
      <c r="AL197" s="39">
        <f t="shared" si="118"/>
        <v>0</v>
      </c>
      <c r="AM197" s="39"/>
      <c r="AN197" s="39">
        <f t="shared" si="93"/>
        <v>0</v>
      </c>
      <c r="AO197" s="39">
        <f t="shared" si="102"/>
        <v>0</v>
      </c>
      <c r="AP197" s="39"/>
      <c r="AQ197" s="39">
        <f t="shared" si="94"/>
        <v>0</v>
      </c>
      <c r="AR197" s="39">
        <f t="shared" si="95"/>
        <v>0</v>
      </c>
      <c r="AS197" s="136">
        <f t="shared" si="96"/>
        <v>0</v>
      </c>
      <c r="AT197" s="136">
        <f t="shared" ca="1" si="97"/>
        <v>0</v>
      </c>
      <c r="AU197" s="137">
        <f t="shared" ca="1" si="98"/>
        <v>0</v>
      </c>
      <c r="AV197" s="137">
        <f t="shared" si="99"/>
        <v>9.8000000000000007</v>
      </c>
      <c r="AW197" s="136">
        <f t="shared" ca="1" si="100"/>
        <v>188.16</v>
      </c>
      <c r="AX197" s="138">
        <f t="shared" ca="1" si="101"/>
        <v>0</v>
      </c>
      <c r="AY197" s="101"/>
      <c r="AZ197" s="40">
        <f t="shared" si="89"/>
        <v>0</v>
      </c>
      <c r="BA197" s="111" t="str">
        <f t="shared" si="122"/>
        <v>NÃO MEDIDO</v>
      </c>
      <c r="BB197" s="55"/>
      <c r="BE197" s="55"/>
      <c r="BF197" s="55"/>
      <c r="BG197" s="55"/>
      <c r="BH197" s="55"/>
      <c r="BI197" s="55"/>
      <c r="BJ197" s="55"/>
      <c r="BK197" s="55"/>
      <c r="BL197" s="55"/>
      <c r="BM197" s="55"/>
      <c r="BN197" s="55"/>
      <c r="BO197" s="55"/>
      <c r="BP197" s="55"/>
      <c r="BQ197" s="55"/>
      <c r="BR197" s="55"/>
      <c r="BS197" s="55"/>
      <c r="BT197" s="55"/>
      <c r="BU197" s="55"/>
      <c r="BV197" s="55"/>
      <c r="BW197" s="55"/>
      <c r="BX197" s="55"/>
    </row>
    <row r="198" spans="1:76" customFormat="1" ht="30" customHeight="1">
      <c r="A198" s="1" t="s">
        <v>28</v>
      </c>
      <c r="B198" s="1"/>
      <c r="C198" s="45">
        <v>5</v>
      </c>
      <c r="D198" s="43" t="s">
        <v>192</v>
      </c>
      <c r="E198" s="57"/>
      <c r="F198" s="35"/>
      <c r="G198" s="46">
        <v>0</v>
      </c>
      <c r="H198" s="47"/>
      <c r="I198" s="155">
        <v>0</v>
      </c>
      <c r="J198" s="35">
        <f t="shared" si="90"/>
        <v>0</v>
      </c>
      <c r="K198" s="44"/>
      <c r="L198" s="37">
        <f t="shared" si="91"/>
        <v>0</v>
      </c>
      <c r="M198" s="37"/>
      <c r="N198" s="38">
        <f t="shared" si="92"/>
        <v>0</v>
      </c>
      <c r="O198" s="39"/>
      <c r="P198" s="39">
        <f t="shared" si="103"/>
        <v>0</v>
      </c>
      <c r="Q198" s="39">
        <f t="shared" si="104"/>
        <v>0</v>
      </c>
      <c r="R198" s="39"/>
      <c r="S198" s="39">
        <f t="shared" si="105"/>
        <v>0</v>
      </c>
      <c r="T198" s="39">
        <f t="shared" si="106"/>
        <v>0</v>
      </c>
      <c r="U198" s="39"/>
      <c r="V198" s="39">
        <f t="shared" si="107"/>
        <v>0</v>
      </c>
      <c r="W198" s="39">
        <f t="shared" si="108"/>
        <v>0</v>
      </c>
      <c r="X198" s="39"/>
      <c r="Y198" s="39">
        <f t="shared" si="109"/>
        <v>0</v>
      </c>
      <c r="Z198" s="39">
        <f t="shared" si="110"/>
        <v>0</v>
      </c>
      <c r="AA198" s="39"/>
      <c r="AB198" s="39">
        <f t="shared" si="111"/>
        <v>0</v>
      </c>
      <c r="AC198" s="39">
        <f t="shared" si="112"/>
        <v>0</v>
      </c>
      <c r="AD198" s="39"/>
      <c r="AE198" s="39">
        <f t="shared" si="113"/>
        <v>0</v>
      </c>
      <c r="AF198" s="39">
        <f t="shared" si="114"/>
        <v>0</v>
      </c>
      <c r="AG198" s="39"/>
      <c r="AH198" s="39">
        <f t="shared" si="115"/>
        <v>0</v>
      </c>
      <c r="AI198" s="39">
        <f t="shared" si="116"/>
        <v>0</v>
      </c>
      <c r="AJ198" s="39"/>
      <c r="AK198" s="39">
        <f t="shared" si="117"/>
        <v>0</v>
      </c>
      <c r="AL198" s="39">
        <f t="shared" si="118"/>
        <v>0</v>
      </c>
      <c r="AM198" s="39"/>
      <c r="AN198" s="39">
        <f t="shared" si="93"/>
        <v>0</v>
      </c>
      <c r="AO198" s="39">
        <f t="shared" si="102"/>
        <v>0</v>
      </c>
      <c r="AP198" s="39"/>
      <c r="AQ198" s="39">
        <f t="shared" si="94"/>
        <v>0</v>
      </c>
      <c r="AR198" s="39">
        <f t="shared" si="95"/>
        <v>0</v>
      </c>
      <c r="AS198" s="136">
        <f t="shared" si="96"/>
        <v>0</v>
      </c>
      <c r="AT198" s="136">
        <f t="shared" ca="1" si="97"/>
        <v>0</v>
      </c>
      <c r="AU198" s="137">
        <f t="shared" ca="1" si="98"/>
        <v>0</v>
      </c>
      <c r="AV198" s="137">
        <f t="shared" si="99"/>
        <v>0</v>
      </c>
      <c r="AW198" s="136">
        <f t="shared" ca="1" si="100"/>
        <v>0</v>
      </c>
      <c r="AX198" s="138">
        <f t="shared" ca="1" si="101"/>
        <v>0</v>
      </c>
      <c r="AY198" s="101"/>
      <c r="AZ198" s="40">
        <f t="shared" si="89"/>
        <v>0</v>
      </c>
      <c r="BA198" s="111" t="str">
        <f>IF(COUNTIF(BA199:BA213,"MEDIDO")&gt;0,"MEDIDO","NÃO MEDIDO")</f>
        <v>NÃO MEDIDO</v>
      </c>
      <c r="BB198" s="55"/>
      <c r="BE198" s="55"/>
      <c r="BF198" s="55"/>
      <c r="BG198" s="55"/>
      <c r="BH198" s="55"/>
      <c r="BI198" s="55"/>
      <c r="BJ198" s="55"/>
      <c r="BK198" s="55"/>
      <c r="BL198" s="55"/>
      <c r="BM198" s="55"/>
      <c r="BN198" s="55"/>
      <c r="BO198" s="55"/>
      <c r="BP198" s="55"/>
      <c r="BQ198" s="55"/>
      <c r="BR198" s="55"/>
      <c r="BS198" s="55"/>
      <c r="BT198" s="55"/>
      <c r="BU198" s="55"/>
      <c r="BV198" s="55"/>
      <c r="BW198" s="55"/>
      <c r="BX198" s="55"/>
    </row>
    <row r="199" spans="1:76" customFormat="1" ht="32.25" customHeight="1">
      <c r="A199" s="1" t="s">
        <v>28</v>
      </c>
      <c r="B199" s="1"/>
      <c r="C199" s="42">
        <v>50200</v>
      </c>
      <c r="D199" s="43" t="s">
        <v>193</v>
      </c>
      <c r="E199" s="57"/>
      <c r="F199" s="35"/>
      <c r="G199" s="46">
        <v>0</v>
      </c>
      <c r="H199" s="47"/>
      <c r="I199" s="155">
        <v>0</v>
      </c>
      <c r="J199" s="35">
        <f t="shared" si="90"/>
        <v>0</v>
      </c>
      <c r="K199" s="44"/>
      <c r="L199" s="37">
        <f t="shared" si="91"/>
        <v>0</v>
      </c>
      <c r="M199" s="37"/>
      <c r="N199" s="38">
        <f t="shared" si="92"/>
        <v>0</v>
      </c>
      <c r="O199" s="39"/>
      <c r="P199" s="39">
        <f t="shared" si="103"/>
        <v>0</v>
      </c>
      <c r="Q199" s="39">
        <f t="shared" si="104"/>
        <v>0</v>
      </c>
      <c r="R199" s="39"/>
      <c r="S199" s="39">
        <f t="shared" si="105"/>
        <v>0</v>
      </c>
      <c r="T199" s="39">
        <f t="shared" si="106"/>
        <v>0</v>
      </c>
      <c r="U199" s="39"/>
      <c r="V199" s="39">
        <f t="shared" si="107"/>
        <v>0</v>
      </c>
      <c r="W199" s="39">
        <f t="shared" si="108"/>
        <v>0</v>
      </c>
      <c r="X199" s="39"/>
      <c r="Y199" s="39">
        <f t="shared" si="109"/>
        <v>0</v>
      </c>
      <c r="Z199" s="39">
        <f t="shared" si="110"/>
        <v>0</v>
      </c>
      <c r="AA199" s="39"/>
      <c r="AB199" s="39">
        <f t="shared" si="111"/>
        <v>0</v>
      </c>
      <c r="AC199" s="39">
        <f t="shared" si="112"/>
        <v>0</v>
      </c>
      <c r="AD199" s="39"/>
      <c r="AE199" s="39">
        <f t="shared" si="113"/>
        <v>0</v>
      </c>
      <c r="AF199" s="39">
        <f t="shared" si="114"/>
        <v>0</v>
      </c>
      <c r="AG199" s="39"/>
      <c r="AH199" s="39">
        <f t="shared" si="115"/>
        <v>0</v>
      </c>
      <c r="AI199" s="39">
        <f t="shared" si="116"/>
        <v>0</v>
      </c>
      <c r="AJ199" s="39"/>
      <c r="AK199" s="39">
        <f t="shared" si="117"/>
        <v>0</v>
      </c>
      <c r="AL199" s="39">
        <f t="shared" si="118"/>
        <v>0</v>
      </c>
      <c r="AM199" s="39"/>
      <c r="AN199" s="39">
        <f t="shared" si="93"/>
        <v>0</v>
      </c>
      <c r="AO199" s="39">
        <f t="shared" si="102"/>
        <v>0</v>
      </c>
      <c r="AP199" s="39"/>
      <c r="AQ199" s="39">
        <f t="shared" si="94"/>
        <v>0</v>
      </c>
      <c r="AR199" s="39">
        <f t="shared" si="95"/>
        <v>0</v>
      </c>
      <c r="AS199" s="136">
        <f t="shared" si="96"/>
        <v>0</v>
      </c>
      <c r="AT199" s="136">
        <f t="shared" ca="1" si="97"/>
        <v>0</v>
      </c>
      <c r="AU199" s="137">
        <f t="shared" ca="1" si="98"/>
        <v>0</v>
      </c>
      <c r="AV199" s="137">
        <f t="shared" si="99"/>
        <v>0</v>
      </c>
      <c r="AW199" s="136">
        <f t="shared" ca="1" si="100"/>
        <v>0</v>
      </c>
      <c r="AX199" s="138">
        <f t="shared" ca="1" si="101"/>
        <v>0</v>
      </c>
      <c r="AY199" s="101"/>
      <c r="AZ199" s="40">
        <f t="shared" si="89"/>
        <v>0</v>
      </c>
      <c r="BA199" s="111" t="str">
        <f>IF(COUNTIF(BA200:BA204,"MEDIDO")&gt;0,"MEDIDO","NÃO MEDIDO")</f>
        <v>NÃO MEDIDO</v>
      </c>
      <c r="BB199" s="55"/>
      <c r="BE199" s="55"/>
      <c r="BF199" s="55"/>
      <c r="BG199" s="55"/>
      <c r="BH199" s="55"/>
      <c r="BI199" s="55"/>
      <c r="BJ199" s="55"/>
      <c r="BK199" s="55"/>
      <c r="BL199" s="55"/>
      <c r="BM199" s="55"/>
      <c r="BN199" s="55"/>
      <c r="BO199" s="55"/>
      <c r="BP199" s="55"/>
      <c r="BQ199" s="55"/>
      <c r="BR199" s="55"/>
      <c r="BS199" s="55"/>
      <c r="BT199" s="55"/>
      <c r="BU199" s="55"/>
      <c r="BV199" s="55"/>
      <c r="BW199" s="55"/>
      <c r="BX199" s="55"/>
    </row>
    <row r="200" spans="1:76" customFormat="1" ht="30" customHeight="1">
      <c r="A200" s="1" t="s">
        <v>30</v>
      </c>
      <c r="B200" s="1"/>
      <c r="C200" s="42" t="s">
        <v>334</v>
      </c>
      <c r="D200" s="48" t="s">
        <v>597</v>
      </c>
      <c r="E200" s="57" t="s">
        <v>76</v>
      </c>
      <c r="F200" s="35">
        <v>0.7</v>
      </c>
      <c r="G200" s="46">
        <v>0</v>
      </c>
      <c r="H200" s="47"/>
      <c r="I200" s="155">
        <v>0</v>
      </c>
      <c r="J200" s="35">
        <f t="shared" si="90"/>
        <v>0.7</v>
      </c>
      <c r="K200" s="44">
        <v>94.48</v>
      </c>
      <c r="L200" s="37">
        <f t="shared" si="91"/>
        <v>66.14</v>
      </c>
      <c r="M200" s="37"/>
      <c r="N200" s="38">
        <f t="shared" si="92"/>
        <v>0</v>
      </c>
      <c r="O200" s="39"/>
      <c r="P200" s="39">
        <f t="shared" si="103"/>
        <v>0</v>
      </c>
      <c r="Q200" s="39">
        <f t="shared" si="104"/>
        <v>0</v>
      </c>
      <c r="R200" s="39"/>
      <c r="S200" s="39">
        <f t="shared" si="105"/>
        <v>0</v>
      </c>
      <c r="T200" s="39">
        <f t="shared" si="106"/>
        <v>0</v>
      </c>
      <c r="U200" s="39"/>
      <c r="V200" s="39">
        <f t="shared" si="107"/>
        <v>0</v>
      </c>
      <c r="W200" s="39">
        <f t="shared" si="108"/>
        <v>0</v>
      </c>
      <c r="X200" s="39"/>
      <c r="Y200" s="39">
        <f t="shared" si="109"/>
        <v>0</v>
      </c>
      <c r="Z200" s="39">
        <f t="shared" si="110"/>
        <v>0</v>
      </c>
      <c r="AA200" s="39"/>
      <c r="AB200" s="39">
        <f t="shared" si="111"/>
        <v>0</v>
      </c>
      <c r="AC200" s="39">
        <f t="shared" si="112"/>
        <v>0</v>
      </c>
      <c r="AD200" s="39"/>
      <c r="AE200" s="39">
        <f t="shared" si="113"/>
        <v>0</v>
      </c>
      <c r="AF200" s="39">
        <f t="shared" si="114"/>
        <v>0</v>
      </c>
      <c r="AG200" s="39"/>
      <c r="AH200" s="39">
        <f t="shared" si="115"/>
        <v>0</v>
      </c>
      <c r="AI200" s="39">
        <f t="shared" si="116"/>
        <v>0</v>
      </c>
      <c r="AJ200" s="39"/>
      <c r="AK200" s="39">
        <f t="shared" si="117"/>
        <v>0</v>
      </c>
      <c r="AL200" s="39">
        <f t="shared" si="118"/>
        <v>0</v>
      </c>
      <c r="AM200" s="39"/>
      <c r="AN200" s="39">
        <f t="shared" si="93"/>
        <v>0</v>
      </c>
      <c r="AO200" s="39">
        <f t="shared" si="102"/>
        <v>0</v>
      </c>
      <c r="AP200" s="39"/>
      <c r="AQ200" s="39">
        <f t="shared" si="94"/>
        <v>0</v>
      </c>
      <c r="AR200" s="39">
        <f t="shared" si="95"/>
        <v>0</v>
      </c>
      <c r="AS200" s="136">
        <f t="shared" si="96"/>
        <v>0</v>
      </c>
      <c r="AT200" s="136">
        <f t="shared" ca="1" si="97"/>
        <v>0</v>
      </c>
      <c r="AU200" s="137">
        <f t="shared" ca="1" si="98"/>
        <v>0</v>
      </c>
      <c r="AV200" s="137">
        <f t="shared" si="99"/>
        <v>0.7</v>
      </c>
      <c r="AW200" s="136">
        <f t="shared" ca="1" si="100"/>
        <v>66.14</v>
      </c>
      <c r="AX200" s="138">
        <f t="shared" ca="1" si="101"/>
        <v>0</v>
      </c>
      <c r="AY200" s="101"/>
      <c r="AZ200" s="40">
        <f t="shared" si="89"/>
        <v>0</v>
      </c>
      <c r="BA200" s="111" t="str">
        <f t="shared" si="122"/>
        <v>NÃO MEDIDO</v>
      </c>
      <c r="BB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  <c r="BR200" s="55"/>
      <c r="BS200" s="55"/>
      <c r="BT200" s="55"/>
      <c r="BU200" s="55"/>
      <c r="BV200" s="55"/>
      <c r="BW200" s="55"/>
      <c r="BX200" s="55"/>
    </row>
    <row r="201" spans="1:76" customFormat="1" ht="60" customHeight="1">
      <c r="A201" s="1" t="s">
        <v>30</v>
      </c>
      <c r="B201" s="1"/>
      <c r="C201" s="42" t="s">
        <v>169</v>
      </c>
      <c r="D201" s="48" t="s">
        <v>598</v>
      </c>
      <c r="E201" s="57" t="s">
        <v>220</v>
      </c>
      <c r="F201" s="35">
        <v>220</v>
      </c>
      <c r="G201" s="46">
        <v>0</v>
      </c>
      <c r="H201" s="47"/>
      <c r="I201" s="155">
        <v>0</v>
      </c>
      <c r="J201" s="35">
        <f t="shared" si="90"/>
        <v>220</v>
      </c>
      <c r="K201" s="44">
        <v>0.28000000000000003</v>
      </c>
      <c r="L201" s="37">
        <f t="shared" si="91"/>
        <v>61.6</v>
      </c>
      <c r="M201" s="37"/>
      <c r="N201" s="38">
        <f t="shared" si="92"/>
        <v>0</v>
      </c>
      <c r="O201" s="39"/>
      <c r="P201" s="39">
        <f t="shared" si="103"/>
        <v>0</v>
      </c>
      <c r="Q201" s="39">
        <f t="shared" si="104"/>
        <v>0</v>
      </c>
      <c r="R201" s="39"/>
      <c r="S201" s="39">
        <f t="shared" si="105"/>
        <v>0</v>
      </c>
      <c r="T201" s="39">
        <f t="shared" si="106"/>
        <v>0</v>
      </c>
      <c r="U201" s="39"/>
      <c r="V201" s="39">
        <f t="shared" si="107"/>
        <v>0</v>
      </c>
      <c r="W201" s="39">
        <f t="shared" si="108"/>
        <v>0</v>
      </c>
      <c r="X201" s="39"/>
      <c r="Y201" s="39">
        <f t="shared" si="109"/>
        <v>0</v>
      </c>
      <c r="Z201" s="39">
        <f t="shared" si="110"/>
        <v>0</v>
      </c>
      <c r="AA201" s="39"/>
      <c r="AB201" s="39">
        <f t="shared" si="111"/>
        <v>0</v>
      </c>
      <c r="AC201" s="39">
        <f t="shared" si="112"/>
        <v>0</v>
      </c>
      <c r="AD201" s="39"/>
      <c r="AE201" s="39">
        <f t="shared" si="113"/>
        <v>0</v>
      </c>
      <c r="AF201" s="39">
        <f t="shared" si="114"/>
        <v>0</v>
      </c>
      <c r="AG201" s="39"/>
      <c r="AH201" s="39">
        <f t="shared" si="115"/>
        <v>0</v>
      </c>
      <c r="AI201" s="39">
        <f t="shared" si="116"/>
        <v>0</v>
      </c>
      <c r="AJ201" s="39"/>
      <c r="AK201" s="39">
        <f t="shared" si="117"/>
        <v>0</v>
      </c>
      <c r="AL201" s="39">
        <f t="shared" si="118"/>
        <v>0</v>
      </c>
      <c r="AM201" s="39"/>
      <c r="AN201" s="39">
        <f t="shared" si="93"/>
        <v>0</v>
      </c>
      <c r="AO201" s="39">
        <f t="shared" si="102"/>
        <v>0</v>
      </c>
      <c r="AP201" s="39"/>
      <c r="AQ201" s="39">
        <f t="shared" si="94"/>
        <v>0</v>
      </c>
      <c r="AR201" s="39">
        <f t="shared" si="95"/>
        <v>0</v>
      </c>
      <c r="AS201" s="136">
        <f t="shared" si="96"/>
        <v>0</v>
      </c>
      <c r="AT201" s="136">
        <f t="shared" ca="1" si="97"/>
        <v>0</v>
      </c>
      <c r="AU201" s="137">
        <f t="shared" ca="1" si="98"/>
        <v>0</v>
      </c>
      <c r="AV201" s="137">
        <f t="shared" si="99"/>
        <v>220</v>
      </c>
      <c r="AW201" s="136">
        <f t="shared" ca="1" si="100"/>
        <v>61.6</v>
      </c>
      <c r="AX201" s="138">
        <f t="shared" ca="1" si="101"/>
        <v>0</v>
      </c>
      <c r="AY201" s="101"/>
      <c r="AZ201" s="40">
        <f t="shared" si="89"/>
        <v>0</v>
      </c>
      <c r="BA201" s="111" t="str">
        <f>IF(COUNTIF(BA202:BA204,"MEDIDO")&gt;0,"MEDIDO","NÃO MEDIDO")</f>
        <v>NÃO MEDIDO</v>
      </c>
      <c r="BB201" s="55"/>
      <c r="BE201" s="55"/>
      <c r="BF201" s="55"/>
      <c r="BG201" s="55"/>
      <c r="BH201" s="55"/>
      <c r="BI201" s="55"/>
      <c r="BJ201" s="55"/>
      <c r="BK201" s="55"/>
      <c r="BL201" s="55"/>
      <c r="BM201" s="55"/>
      <c r="BN201" s="55"/>
      <c r="BO201" s="55"/>
      <c r="BP201" s="55"/>
      <c r="BQ201" s="55"/>
      <c r="BR201" s="55"/>
      <c r="BS201" s="55"/>
      <c r="BT201" s="55"/>
      <c r="BU201" s="55"/>
      <c r="BV201" s="55"/>
      <c r="BW201" s="55"/>
      <c r="BX201" s="55"/>
    </row>
    <row r="202" spans="1:76" customFormat="1" ht="30" customHeight="1">
      <c r="A202" s="1" t="s">
        <v>30</v>
      </c>
      <c r="B202" s="1"/>
      <c r="C202" s="42" t="s">
        <v>335</v>
      </c>
      <c r="D202" s="48" t="s">
        <v>599</v>
      </c>
      <c r="E202" s="57" t="s">
        <v>76</v>
      </c>
      <c r="F202" s="35">
        <v>0.6</v>
      </c>
      <c r="G202" s="46">
        <v>0</v>
      </c>
      <c r="H202" s="47"/>
      <c r="I202" s="155">
        <v>0</v>
      </c>
      <c r="J202" s="35">
        <f t="shared" si="90"/>
        <v>0.6</v>
      </c>
      <c r="K202" s="44">
        <v>580.41999999999996</v>
      </c>
      <c r="L202" s="37">
        <f t="shared" si="91"/>
        <v>348.25</v>
      </c>
      <c r="M202" s="37"/>
      <c r="N202" s="38">
        <f t="shared" si="92"/>
        <v>0</v>
      </c>
      <c r="O202" s="39"/>
      <c r="P202" s="39">
        <f t="shared" si="103"/>
        <v>0</v>
      </c>
      <c r="Q202" s="39">
        <f t="shared" si="104"/>
        <v>0</v>
      </c>
      <c r="R202" s="39"/>
      <c r="S202" s="39">
        <f t="shared" si="105"/>
        <v>0</v>
      </c>
      <c r="T202" s="39">
        <f t="shared" si="106"/>
        <v>0</v>
      </c>
      <c r="U202" s="39">
        <v>0.6</v>
      </c>
      <c r="V202" s="39">
        <f t="shared" si="107"/>
        <v>348.25</v>
      </c>
      <c r="W202" s="39">
        <f t="shared" si="108"/>
        <v>0</v>
      </c>
      <c r="X202" s="39"/>
      <c r="Y202" s="39">
        <f t="shared" si="109"/>
        <v>0</v>
      </c>
      <c r="Z202" s="39">
        <f t="shared" si="110"/>
        <v>0</v>
      </c>
      <c r="AA202" s="39"/>
      <c r="AB202" s="39">
        <f t="shared" si="111"/>
        <v>0</v>
      </c>
      <c r="AC202" s="39">
        <f t="shared" si="112"/>
        <v>0</v>
      </c>
      <c r="AD202" s="39"/>
      <c r="AE202" s="39">
        <f t="shared" si="113"/>
        <v>0</v>
      </c>
      <c r="AF202" s="39">
        <f t="shared" si="114"/>
        <v>0</v>
      </c>
      <c r="AG202" s="39"/>
      <c r="AH202" s="39">
        <f t="shared" si="115"/>
        <v>0</v>
      </c>
      <c r="AI202" s="39">
        <f t="shared" si="116"/>
        <v>0</v>
      </c>
      <c r="AJ202" s="39"/>
      <c r="AK202" s="39">
        <f t="shared" si="117"/>
        <v>0</v>
      </c>
      <c r="AL202" s="39">
        <f t="shared" si="118"/>
        <v>0</v>
      </c>
      <c r="AM202" s="39"/>
      <c r="AN202" s="39">
        <f t="shared" si="93"/>
        <v>0</v>
      </c>
      <c r="AO202" s="39">
        <f t="shared" si="102"/>
        <v>0</v>
      </c>
      <c r="AP202" s="39"/>
      <c r="AQ202" s="39">
        <f t="shared" si="94"/>
        <v>0</v>
      </c>
      <c r="AR202" s="39">
        <f t="shared" si="95"/>
        <v>0</v>
      </c>
      <c r="AS202" s="136">
        <f t="shared" si="96"/>
        <v>0.6</v>
      </c>
      <c r="AT202" s="136">
        <f t="shared" ca="1" si="97"/>
        <v>348.25</v>
      </c>
      <c r="AU202" s="137">
        <f t="shared" ca="1" si="98"/>
        <v>0</v>
      </c>
      <c r="AV202" s="137">
        <f t="shared" si="99"/>
        <v>0</v>
      </c>
      <c r="AW202" s="136">
        <f t="shared" ca="1" si="100"/>
        <v>0</v>
      </c>
      <c r="AX202" s="138">
        <f t="shared" ca="1" si="101"/>
        <v>0</v>
      </c>
      <c r="AY202" s="101"/>
      <c r="AZ202" s="40">
        <f t="shared" si="89"/>
        <v>0</v>
      </c>
      <c r="BA202" s="111" t="str">
        <f t="shared" si="122"/>
        <v>NÃO MEDIDO</v>
      </c>
      <c r="BB202" s="55"/>
      <c r="BE202" s="55"/>
      <c r="BF202" s="55"/>
      <c r="BG202" s="55"/>
      <c r="BH202" s="55"/>
      <c r="BI202" s="55"/>
      <c r="BJ202" s="55"/>
      <c r="BK202" s="55"/>
      <c r="BL202" s="55"/>
      <c r="BM202" s="55"/>
      <c r="BN202" s="55"/>
      <c r="BO202" s="55"/>
      <c r="BP202" s="55"/>
      <c r="BQ202" s="55"/>
      <c r="BR202" s="55"/>
      <c r="BS202" s="55"/>
      <c r="BT202" s="55"/>
      <c r="BU202" s="55"/>
      <c r="BV202" s="55"/>
      <c r="BW202" s="55"/>
      <c r="BX202" s="55"/>
    </row>
    <row r="203" spans="1:76" customFormat="1" ht="60" customHeight="1">
      <c r="A203" s="1" t="s">
        <v>30</v>
      </c>
      <c r="B203" s="1"/>
      <c r="C203" s="42" t="s">
        <v>336</v>
      </c>
      <c r="D203" s="48" t="s">
        <v>600</v>
      </c>
      <c r="E203" s="57" t="s">
        <v>75</v>
      </c>
      <c r="F203" s="35">
        <v>30.35</v>
      </c>
      <c r="G203" s="46">
        <v>4.34</v>
      </c>
      <c r="H203" s="47"/>
      <c r="I203" s="155">
        <v>0</v>
      </c>
      <c r="J203" s="35">
        <f t="shared" si="90"/>
        <v>34.69</v>
      </c>
      <c r="K203" s="44">
        <v>626.83000000000004</v>
      </c>
      <c r="L203" s="37">
        <f t="shared" si="91"/>
        <v>21744.73</v>
      </c>
      <c r="M203" s="37"/>
      <c r="N203" s="38">
        <f t="shared" si="92"/>
        <v>0</v>
      </c>
      <c r="O203" s="39"/>
      <c r="P203" s="39">
        <f t="shared" si="103"/>
        <v>0</v>
      </c>
      <c r="Q203" s="39">
        <f t="shared" si="104"/>
        <v>0</v>
      </c>
      <c r="R203" s="39"/>
      <c r="S203" s="39">
        <f t="shared" si="105"/>
        <v>0</v>
      </c>
      <c r="T203" s="39">
        <f t="shared" si="106"/>
        <v>0</v>
      </c>
      <c r="U203" s="39"/>
      <c r="V203" s="39">
        <f t="shared" si="107"/>
        <v>0</v>
      </c>
      <c r="W203" s="39">
        <f t="shared" si="108"/>
        <v>0</v>
      </c>
      <c r="X203" s="39"/>
      <c r="Y203" s="39">
        <f t="shared" si="109"/>
        <v>0</v>
      </c>
      <c r="Z203" s="39">
        <f t="shared" si="110"/>
        <v>0</v>
      </c>
      <c r="AA203" s="39"/>
      <c r="AB203" s="39">
        <f t="shared" si="111"/>
        <v>0</v>
      </c>
      <c r="AC203" s="39">
        <f t="shared" si="112"/>
        <v>0</v>
      </c>
      <c r="AD203" s="39"/>
      <c r="AE203" s="39">
        <f t="shared" si="113"/>
        <v>0</v>
      </c>
      <c r="AF203" s="39">
        <f t="shared" si="114"/>
        <v>0</v>
      </c>
      <c r="AG203" s="39"/>
      <c r="AH203" s="39">
        <f t="shared" si="115"/>
        <v>0</v>
      </c>
      <c r="AI203" s="39">
        <f t="shared" si="116"/>
        <v>0</v>
      </c>
      <c r="AJ203" s="39">
        <v>34.69</v>
      </c>
      <c r="AK203" s="39">
        <f t="shared" si="117"/>
        <v>21744.73</v>
      </c>
      <c r="AL203" s="39">
        <f t="shared" si="118"/>
        <v>0</v>
      </c>
      <c r="AM203" s="39"/>
      <c r="AN203" s="39">
        <f t="shared" si="93"/>
        <v>0</v>
      </c>
      <c r="AO203" s="39">
        <f t="shared" si="102"/>
        <v>0</v>
      </c>
      <c r="AP203" s="39"/>
      <c r="AQ203" s="39">
        <f t="shared" si="94"/>
        <v>0</v>
      </c>
      <c r="AR203" s="39">
        <f t="shared" si="95"/>
        <v>0</v>
      </c>
      <c r="AS203" s="136">
        <f t="shared" si="96"/>
        <v>34.69</v>
      </c>
      <c r="AT203" s="136">
        <f t="shared" ca="1" si="97"/>
        <v>21744.73</v>
      </c>
      <c r="AU203" s="137">
        <f t="shared" ca="1" si="98"/>
        <v>0</v>
      </c>
      <c r="AV203" s="137">
        <f t="shared" si="99"/>
        <v>0</v>
      </c>
      <c r="AW203" s="136">
        <f t="shared" ca="1" si="100"/>
        <v>0</v>
      </c>
      <c r="AX203" s="138">
        <f t="shared" ca="1" si="101"/>
        <v>0</v>
      </c>
      <c r="AY203" s="101"/>
      <c r="AZ203" s="40">
        <f t="shared" si="89"/>
        <v>0</v>
      </c>
      <c r="BA203" s="111" t="str">
        <f t="shared" si="122"/>
        <v>NÃO MEDIDO</v>
      </c>
      <c r="BB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</row>
    <row r="204" spans="1:76" customFormat="1" ht="30" customHeight="1">
      <c r="A204" s="1" t="s">
        <v>30</v>
      </c>
      <c r="B204" s="1"/>
      <c r="C204" s="42" t="s">
        <v>337</v>
      </c>
      <c r="D204" s="48" t="s">
        <v>601</v>
      </c>
      <c r="E204" s="57" t="s">
        <v>71</v>
      </c>
      <c r="F204" s="35">
        <v>29.6</v>
      </c>
      <c r="G204" s="46">
        <v>8.94</v>
      </c>
      <c r="H204" s="47"/>
      <c r="I204" s="155">
        <v>0</v>
      </c>
      <c r="J204" s="35">
        <f t="shared" si="90"/>
        <v>38.54</v>
      </c>
      <c r="K204" s="44">
        <v>44.43</v>
      </c>
      <c r="L204" s="37">
        <f t="shared" si="91"/>
        <v>1712.33</v>
      </c>
      <c r="M204" s="37"/>
      <c r="N204" s="38">
        <f t="shared" si="92"/>
        <v>0</v>
      </c>
      <c r="O204" s="39"/>
      <c r="P204" s="39">
        <f t="shared" si="103"/>
        <v>0</v>
      </c>
      <c r="Q204" s="39">
        <f t="shared" si="104"/>
        <v>0</v>
      </c>
      <c r="R204" s="39"/>
      <c r="S204" s="39">
        <f t="shared" si="105"/>
        <v>0</v>
      </c>
      <c r="T204" s="39">
        <f t="shared" si="106"/>
        <v>0</v>
      </c>
      <c r="U204" s="39">
        <v>28.55</v>
      </c>
      <c r="V204" s="39">
        <f t="shared" si="107"/>
        <v>1268.48</v>
      </c>
      <c r="W204" s="39">
        <f t="shared" si="108"/>
        <v>0</v>
      </c>
      <c r="X204" s="39"/>
      <c r="Y204" s="39">
        <f t="shared" si="109"/>
        <v>0</v>
      </c>
      <c r="Z204" s="39">
        <f t="shared" si="110"/>
        <v>0</v>
      </c>
      <c r="AA204" s="39">
        <v>9.99</v>
      </c>
      <c r="AB204" s="39">
        <f>ROUND($AA204*$K204,2)-0.01</f>
        <v>443.85</v>
      </c>
      <c r="AC204" s="39">
        <f t="shared" si="112"/>
        <v>0</v>
      </c>
      <c r="AD204" s="39"/>
      <c r="AE204" s="39">
        <f t="shared" si="113"/>
        <v>0</v>
      </c>
      <c r="AF204" s="39">
        <f t="shared" si="114"/>
        <v>0</v>
      </c>
      <c r="AG204" s="39"/>
      <c r="AH204" s="39">
        <f t="shared" si="115"/>
        <v>0</v>
      </c>
      <c r="AI204" s="39">
        <f t="shared" si="116"/>
        <v>0</v>
      </c>
      <c r="AJ204" s="39"/>
      <c r="AK204" s="39">
        <f t="shared" si="117"/>
        <v>0</v>
      </c>
      <c r="AL204" s="39">
        <f t="shared" si="118"/>
        <v>0</v>
      </c>
      <c r="AM204" s="39"/>
      <c r="AN204" s="39">
        <f t="shared" si="93"/>
        <v>0</v>
      </c>
      <c r="AO204" s="39">
        <f t="shared" si="102"/>
        <v>0</v>
      </c>
      <c r="AP204" s="39"/>
      <c r="AQ204" s="39">
        <f t="shared" si="94"/>
        <v>0</v>
      </c>
      <c r="AR204" s="39">
        <f t="shared" si="95"/>
        <v>0</v>
      </c>
      <c r="AS204" s="136">
        <f t="shared" si="96"/>
        <v>38.54</v>
      </c>
      <c r="AT204" s="136">
        <f t="shared" ca="1" si="97"/>
        <v>1712.33</v>
      </c>
      <c r="AU204" s="137">
        <f t="shared" ca="1" si="98"/>
        <v>0</v>
      </c>
      <c r="AV204" s="137">
        <f t="shared" si="99"/>
        <v>0</v>
      </c>
      <c r="AW204" s="136">
        <f t="shared" ca="1" si="100"/>
        <v>0</v>
      </c>
      <c r="AX204" s="138">
        <f t="shared" ca="1" si="101"/>
        <v>0</v>
      </c>
      <c r="AY204" s="101"/>
      <c r="AZ204" s="40">
        <f t="shared" si="89"/>
        <v>0</v>
      </c>
      <c r="BA204" s="111" t="str">
        <f t="shared" si="122"/>
        <v>NÃO MEDIDO</v>
      </c>
      <c r="BB204" s="55"/>
      <c r="BE204" s="55"/>
      <c r="BF204" s="55"/>
      <c r="BG204" s="55"/>
      <c r="BH204" s="55"/>
      <c r="BI204" s="55"/>
      <c r="BJ204" s="55"/>
      <c r="BK204" s="55"/>
      <c r="BL204" s="55"/>
      <c r="BM204" s="55"/>
      <c r="BN204" s="55"/>
      <c r="BO204" s="55"/>
      <c r="BP204" s="55"/>
      <c r="BQ204" s="55"/>
      <c r="BR204" s="55"/>
      <c r="BS204" s="55"/>
      <c r="BT204" s="55"/>
      <c r="BU204" s="55"/>
      <c r="BV204" s="55"/>
      <c r="BW204" s="55"/>
      <c r="BX204" s="55"/>
    </row>
    <row r="205" spans="1:76" customFormat="1" ht="30" customHeight="1">
      <c r="A205" s="1" t="s">
        <v>28</v>
      </c>
      <c r="B205" s="1"/>
      <c r="C205" s="66">
        <v>50300</v>
      </c>
      <c r="D205" s="65" t="s">
        <v>194</v>
      </c>
      <c r="E205" s="57"/>
      <c r="F205" s="35"/>
      <c r="G205" s="46">
        <v>0</v>
      </c>
      <c r="H205" s="47"/>
      <c r="I205" s="155">
        <v>0</v>
      </c>
      <c r="J205" s="35">
        <f t="shared" si="90"/>
        <v>0</v>
      </c>
      <c r="K205" s="44"/>
      <c r="L205" s="37">
        <f t="shared" si="91"/>
        <v>0</v>
      </c>
      <c r="M205" s="37"/>
      <c r="N205" s="38">
        <f t="shared" si="92"/>
        <v>0</v>
      </c>
      <c r="O205" s="39"/>
      <c r="P205" s="39">
        <f t="shared" si="103"/>
        <v>0</v>
      </c>
      <c r="Q205" s="39">
        <f t="shared" si="104"/>
        <v>0</v>
      </c>
      <c r="R205" s="39"/>
      <c r="S205" s="39">
        <f t="shared" si="105"/>
        <v>0</v>
      </c>
      <c r="T205" s="39">
        <f t="shared" si="106"/>
        <v>0</v>
      </c>
      <c r="U205" s="39"/>
      <c r="V205" s="39">
        <f t="shared" si="107"/>
        <v>0</v>
      </c>
      <c r="W205" s="39">
        <f t="shared" si="108"/>
        <v>0</v>
      </c>
      <c r="X205" s="39"/>
      <c r="Y205" s="39">
        <f t="shared" si="109"/>
        <v>0</v>
      </c>
      <c r="Z205" s="39">
        <f t="shared" si="110"/>
        <v>0</v>
      </c>
      <c r="AA205" s="39"/>
      <c r="AB205" s="39">
        <f t="shared" si="111"/>
        <v>0</v>
      </c>
      <c r="AC205" s="39">
        <f t="shared" si="112"/>
        <v>0</v>
      </c>
      <c r="AD205" s="39"/>
      <c r="AE205" s="39">
        <f t="shared" si="113"/>
        <v>0</v>
      </c>
      <c r="AF205" s="39">
        <f t="shared" si="114"/>
        <v>0</v>
      </c>
      <c r="AG205" s="39"/>
      <c r="AH205" s="39">
        <f t="shared" si="115"/>
        <v>0</v>
      </c>
      <c r="AI205" s="39">
        <f t="shared" si="116"/>
        <v>0</v>
      </c>
      <c r="AJ205" s="39"/>
      <c r="AK205" s="39">
        <f t="shared" si="117"/>
        <v>0</v>
      </c>
      <c r="AL205" s="39">
        <f t="shared" si="118"/>
        <v>0</v>
      </c>
      <c r="AM205" s="39"/>
      <c r="AN205" s="39">
        <f t="shared" si="93"/>
        <v>0</v>
      </c>
      <c r="AO205" s="39">
        <f t="shared" si="102"/>
        <v>0</v>
      </c>
      <c r="AP205" s="39"/>
      <c r="AQ205" s="39">
        <f t="shared" si="94"/>
        <v>0</v>
      </c>
      <c r="AR205" s="39">
        <f t="shared" si="95"/>
        <v>0</v>
      </c>
      <c r="AS205" s="136">
        <f t="shared" si="96"/>
        <v>0</v>
      </c>
      <c r="AT205" s="136">
        <f t="shared" ca="1" si="97"/>
        <v>0</v>
      </c>
      <c r="AU205" s="137">
        <f t="shared" ca="1" si="98"/>
        <v>0</v>
      </c>
      <c r="AV205" s="137">
        <f t="shared" si="99"/>
        <v>0</v>
      </c>
      <c r="AW205" s="136">
        <f t="shared" ca="1" si="100"/>
        <v>0</v>
      </c>
      <c r="AX205" s="138">
        <f t="shared" ca="1" si="101"/>
        <v>0</v>
      </c>
      <c r="AY205" s="101"/>
      <c r="AZ205" s="40">
        <f t="shared" si="89"/>
        <v>0</v>
      </c>
      <c r="BA205" s="111" t="str">
        <f>IF(COUNTIF(BA206:BA206,"MEDIDO")&gt;0,"MEDIDO","NÃO MEDIDO")</f>
        <v>NÃO MEDIDO</v>
      </c>
      <c r="BB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</row>
    <row r="206" spans="1:76" customFormat="1" ht="30" customHeight="1">
      <c r="A206" s="1" t="s">
        <v>30</v>
      </c>
      <c r="B206" s="1"/>
      <c r="C206" s="64" t="s">
        <v>338</v>
      </c>
      <c r="D206" s="65" t="s">
        <v>602</v>
      </c>
      <c r="E206" s="57" t="s">
        <v>71</v>
      </c>
      <c r="F206" s="35">
        <v>35</v>
      </c>
      <c r="G206" s="46">
        <v>0</v>
      </c>
      <c r="H206" s="47"/>
      <c r="I206" s="155">
        <v>0</v>
      </c>
      <c r="J206" s="35">
        <f t="shared" si="90"/>
        <v>35</v>
      </c>
      <c r="K206" s="44">
        <v>80.58</v>
      </c>
      <c r="L206" s="37">
        <f t="shared" si="91"/>
        <v>2820.3</v>
      </c>
      <c r="M206" s="37"/>
      <c r="N206" s="38">
        <f t="shared" si="92"/>
        <v>0</v>
      </c>
      <c r="O206" s="39"/>
      <c r="P206" s="39">
        <f t="shared" si="103"/>
        <v>0</v>
      </c>
      <c r="Q206" s="39">
        <f t="shared" si="104"/>
        <v>0</v>
      </c>
      <c r="R206" s="39"/>
      <c r="S206" s="39">
        <f t="shared" si="105"/>
        <v>0</v>
      </c>
      <c r="T206" s="39">
        <f t="shared" si="106"/>
        <v>0</v>
      </c>
      <c r="U206" s="39">
        <v>28.55</v>
      </c>
      <c r="V206" s="39">
        <f t="shared" si="107"/>
        <v>2300.56</v>
      </c>
      <c r="W206" s="39">
        <f t="shared" si="108"/>
        <v>0</v>
      </c>
      <c r="X206" s="39"/>
      <c r="Y206" s="39">
        <f t="shared" si="109"/>
        <v>0</v>
      </c>
      <c r="Z206" s="39">
        <f t="shared" si="110"/>
        <v>0</v>
      </c>
      <c r="AA206" s="39"/>
      <c r="AB206" s="39">
        <f t="shared" si="111"/>
        <v>0</v>
      </c>
      <c r="AC206" s="39">
        <f t="shared" si="112"/>
        <v>0</v>
      </c>
      <c r="AD206" s="39"/>
      <c r="AE206" s="39">
        <f t="shared" si="113"/>
        <v>0</v>
      </c>
      <c r="AF206" s="39">
        <f t="shared" si="114"/>
        <v>0</v>
      </c>
      <c r="AG206" s="39"/>
      <c r="AH206" s="39">
        <f t="shared" si="115"/>
        <v>0</v>
      </c>
      <c r="AI206" s="39">
        <f t="shared" si="116"/>
        <v>0</v>
      </c>
      <c r="AJ206" s="39">
        <v>1.02</v>
      </c>
      <c r="AK206" s="39">
        <f t="shared" si="117"/>
        <v>82.19</v>
      </c>
      <c r="AL206" s="39">
        <f t="shared" si="118"/>
        <v>0</v>
      </c>
      <c r="AM206" s="39"/>
      <c r="AN206" s="39">
        <f t="shared" si="93"/>
        <v>0</v>
      </c>
      <c r="AO206" s="39">
        <f t="shared" si="102"/>
        <v>0</v>
      </c>
      <c r="AP206" s="39"/>
      <c r="AQ206" s="39">
        <f t="shared" si="94"/>
        <v>0</v>
      </c>
      <c r="AR206" s="39">
        <f t="shared" si="95"/>
        <v>0</v>
      </c>
      <c r="AS206" s="136">
        <f t="shared" si="96"/>
        <v>29.57</v>
      </c>
      <c r="AT206" s="136">
        <f t="shared" ca="1" si="97"/>
        <v>2382.75</v>
      </c>
      <c r="AU206" s="137">
        <f t="shared" ca="1" si="98"/>
        <v>0</v>
      </c>
      <c r="AV206" s="137">
        <f t="shared" si="99"/>
        <v>5.43</v>
      </c>
      <c r="AW206" s="136">
        <f t="shared" ca="1" si="100"/>
        <v>437.55</v>
      </c>
      <c r="AX206" s="138">
        <f t="shared" ca="1" si="101"/>
        <v>0</v>
      </c>
      <c r="AY206" s="101"/>
      <c r="AZ206" s="40">
        <f t="shared" ref="AZ206:AZ269" si="123">INDEX($O$10:$AR$496,ROW()-8,MATCH($AZ$10,$O$10:$AR$10,0))</f>
        <v>0</v>
      </c>
      <c r="BA206" s="111" t="str">
        <f t="shared" si="122"/>
        <v>NÃO MEDIDO</v>
      </c>
      <c r="BB206" s="55"/>
      <c r="BE206" s="55"/>
      <c r="BF206" s="55"/>
      <c r="BG206" s="55"/>
      <c r="BH206" s="55"/>
      <c r="BI206" s="55"/>
      <c r="BJ206" s="55"/>
      <c r="BK206" s="55"/>
      <c r="BL206" s="55"/>
      <c r="BM206" s="55"/>
      <c r="BN206" s="55"/>
      <c r="BO206" s="55"/>
      <c r="BP206" s="55"/>
      <c r="BQ206" s="55"/>
      <c r="BR206" s="55"/>
      <c r="BS206" s="55"/>
      <c r="BT206" s="55"/>
      <c r="BU206" s="55"/>
      <c r="BV206" s="55"/>
      <c r="BW206" s="55"/>
      <c r="BX206" s="55"/>
    </row>
    <row r="207" spans="1:76" customFormat="1" ht="30" customHeight="1">
      <c r="A207" s="1" t="s">
        <v>28</v>
      </c>
      <c r="B207" s="1"/>
      <c r="C207" s="64">
        <v>50400</v>
      </c>
      <c r="D207" s="65" t="s">
        <v>195</v>
      </c>
      <c r="E207" s="57"/>
      <c r="F207" s="35"/>
      <c r="G207" s="46">
        <v>0</v>
      </c>
      <c r="H207" s="47"/>
      <c r="I207" s="155">
        <v>0</v>
      </c>
      <c r="J207" s="35">
        <f t="shared" si="90"/>
        <v>0</v>
      </c>
      <c r="K207" s="44"/>
      <c r="L207" s="37">
        <f t="shared" si="91"/>
        <v>0</v>
      </c>
      <c r="M207" s="37"/>
      <c r="N207" s="38">
        <f t="shared" si="92"/>
        <v>0</v>
      </c>
      <c r="O207" s="39"/>
      <c r="P207" s="39">
        <f t="shared" si="103"/>
        <v>0</v>
      </c>
      <c r="Q207" s="39">
        <f t="shared" si="104"/>
        <v>0</v>
      </c>
      <c r="R207" s="39"/>
      <c r="S207" s="39">
        <f t="shared" si="105"/>
        <v>0</v>
      </c>
      <c r="T207" s="39">
        <f t="shared" si="106"/>
        <v>0</v>
      </c>
      <c r="U207" s="39"/>
      <c r="V207" s="39">
        <f t="shared" si="107"/>
        <v>0</v>
      </c>
      <c r="W207" s="39">
        <f t="shared" si="108"/>
        <v>0</v>
      </c>
      <c r="X207" s="39"/>
      <c r="Y207" s="39">
        <f t="shared" si="109"/>
        <v>0</v>
      </c>
      <c r="Z207" s="39">
        <f t="shared" si="110"/>
        <v>0</v>
      </c>
      <c r="AA207" s="39"/>
      <c r="AB207" s="39">
        <f t="shared" si="111"/>
        <v>0</v>
      </c>
      <c r="AC207" s="39">
        <f t="shared" si="112"/>
        <v>0</v>
      </c>
      <c r="AD207" s="39"/>
      <c r="AE207" s="39">
        <f t="shared" si="113"/>
        <v>0</v>
      </c>
      <c r="AF207" s="39">
        <f t="shared" si="114"/>
        <v>0</v>
      </c>
      <c r="AG207" s="39"/>
      <c r="AH207" s="39">
        <f t="shared" si="115"/>
        <v>0</v>
      </c>
      <c r="AI207" s="39">
        <f t="shared" si="116"/>
        <v>0</v>
      </c>
      <c r="AJ207" s="39"/>
      <c r="AK207" s="39">
        <f t="shared" si="117"/>
        <v>0</v>
      </c>
      <c r="AL207" s="39">
        <f t="shared" si="118"/>
        <v>0</v>
      </c>
      <c r="AM207" s="39"/>
      <c r="AN207" s="39">
        <f t="shared" si="93"/>
        <v>0</v>
      </c>
      <c r="AO207" s="39">
        <f t="shared" si="102"/>
        <v>0</v>
      </c>
      <c r="AP207" s="39"/>
      <c r="AQ207" s="39">
        <f t="shared" si="94"/>
        <v>0</v>
      </c>
      <c r="AR207" s="39">
        <f t="shared" si="95"/>
        <v>0</v>
      </c>
      <c r="AS207" s="136">
        <f t="shared" si="96"/>
        <v>0</v>
      </c>
      <c r="AT207" s="136">
        <f t="shared" ca="1" si="97"/>
        <v>0</v>
      </c>
      <c r="AU207" s="137">
        <f t="shared" ca="1" si="98"/>
        <v>0</v>
      </c>
      <c r="AV207" s="137">
        <f t="shared" si="99"/>
        <v>0</v>
      </c>
      <c r="AW207" s="136">
        <f t="shared" ca="1" si="100"/>
        <v>0</v>
      </c>
      <c r="AX207" s="138">
        <f t="shared" ca="1" si="101"/>
        <v>0</v>
      </c>
      <c r="AY207" s="101"/>
      <c r="AZ207" s="40">
        <f t="shared" si="123"/>
        <v>0</v>
      </c>
      <c r="BA207" s="111" t="str">
        <f>IF(COUNTIF(BA208:BA209,"MEDIDO")&gt;0,"MEDIDO","NÃO MEDIDO")</f>
        <v>NÃO MEDIDO</v>
      </c>
      <c r="BB207" s="55"/>
      <c r="BE207" s="55"/>
      <c r="BF207" s="55"/>
      <c r="BG207" s="55"/>
      <c r="BH207" s="55"/>
      <c r="BI207" s="55"/>
      <c r="BJ207" s="55"/>
      <c r="BK207" s="55"/>
      <c r="BL207" s="55"/>
      <c r="BM207" s="55"/>
      <c r="BN207" s="55"/>
      <c r="BO207" s="55"/>
      <c r="BP207" s="55"/>
      <c r="BQ207" s="55"/>
      <c r="BR207" s="55"/>
      <c r="BS207" s="55"/>
      <c r="BT207" s="55"/>
      <c r="BU207" s="55"/>
      <c r="BV207" s="55"/>
      <c r="BW207" s="55"/>
      <c r="BX207" s="55"/>
    </row>
    <row r="208" spans="1:76" customFormat="1" ht="60" customHeight="1">
      <c r="A208" s="1" t="s">
        <v>30</v>
      </c>
      <c r="B208" s="1"/>
      <c r="C208" s="64" t="s">
        <v>339</v>
      </c>
      <c r="D208" s="65" t="s">
        <v>603</v>
      </c>
      <c r="E208" s="57" t="s">
        <v>217</v>
      </c>
      <c r="F208" s="35">
        <v>203</v>
      </c>
      <c r="G208" s="46">
        <v>86</v>
      </c>
      <c r="H208" s="47"/>
      <c r="I208" s="155">
        <v>0</v>
      </c>
      <c r="J208" s="35">
        <f t="shared" si="90"/>
        <v>289</v>
      </c>
      <c r="K208" s="44">
        <v>12.19</v>
      </c>
      <c r="L208" s="37">
        <f t="shared" si="91"/>
        <v>3522.91</v>
      </c>
      <c r="M208" s="37"/>
      <c r="N208" s="38">
        <f t="shared" si="92"/>
        <v>0</v>
      </c>
      <c r="O208" s="39"/>
      <c r="P208" s="39">
        <f t="shared" si="103"/>
        <v>0</v>
      </c>
      <c r="Q208" s="39">
        <f t="shared" si="104"/>
        <v>0</v>
      </c>
      <c r="R208" s="39"/>
      <c r="S208" s="39">
        <f t="shared" si="105"/>
        <v>0</v>
      </c>
      <c r="T208" s="39">
        <f t="shared" si="106"/>
        <v>0</v>
      </c>
      <c r="U208" s="39">
        <v>203</v>
      </c>
      <c r="V208" s="39">
        <f t="shared" si="107"/>
        <v>2474.5700000000002</v>
      </c>
      <c r="W208" s="39">
        <f t="shared" si="108"/>
        <v>0</v>
      </c>
      <c r="X208" s="39"/>
      <c r="Y208" s="39">
        <f t="shared" si="109"/>
        <v>0</v>
      </c>
      <c r="Z208" s="39">
        <f t="shared" si="110"/>
        <v>0</v>
      </c>
      <c r="AA208" s="39">
        <v>80.790000000000006</v>
      </c>
      <c r="AB208" s="39">
        <f t="shared" si="111"/>
        <v>984.83</v>
      </c>
      <c r="AC208" s="39">
        <f t="shared" si="112"/>
        <v>0</v>
      </c>
      <c r="AD208" s="39"/>
      <c r="AE208" s="39">
        <f t="shared" si="113"/>
        <v>0</v>
      </c>
      <c r="AF208" s="39">
        <f t="shared" si="114"/>
        <v>0</v>
      </c>
      <c r="AG208" s="39"/>
      <c r="AH208" s="39">
        <f t="shared" si="115"/>
        <v>0</v>
      </c>
      <c r="AI208" s="39">
        <f t="shared" si="116"/>
        <v>0</v>
      </c>
      <c r="AJ208" s="39"/>
      <c r="AK208" s="39">
        <f t="shared" si="117"/>
        <v>0</v>
      </c>
      <c r="AL208" s="39">
        <f t="shared" si="118"/>
        <v>0</v>
      </c>
      <c r="AM208" s="39"/>
      <c r="AN208" s="39">
        <f t="shared" si="93"/>
        <v>0</v>
      </c>
      <c r="AO208" s="39">
        <f t="shared" si="102"/>
        <v>0</v>
      </c>
      <c r="AP208" s="39"/>
      <c r="AQ208" s="39">
        <f t="shared" si="94"/>
        <v>0</v>
      </c>
      <c r="AR208" s="39">
        <f t="shared" si="95"/>
        <v>0</v>
      </c>
      <c r="AS208" s="136">
        <f t="shared" si="96"/>
        <v>283.79000000000002</v>
      </c>
      <c r="AT208" s="136">
        <f t="shared" ca="1" si="97"/>
        <v>3459.4</v>
      </c>
      <c r="AU208" s="137">
        <f t="shared" ca="1" si="98"/>
        <v>0</v>
      </c>
      <c r="AV208" s="137">
        <f t="shared" si="99"/>
        <v>5.21</v>
      </c>
      <c r="AW208" s="136">
        <f t="shared" ca="1" si="100"/>
        <v>63.51</v>
      </c>
      <c r="AX208" s="138">
        <f t="shared" ca="1" si="101"/>
        <v>0</v>
      </c>
      <c r="AY208" s="101"/>
      <c r="AZ208" s="40">
        <f t="shared" si="123"/>
        <v>0</v>
      </c>
      <c r="BA208" s="111" t="str">
        <f t="shared" ref="BA208:BA213" si="124">IF(AZ208&lt;&gt;0,"MEDIDO","NÃO MEDIDO")</f>
        <v>NÃO MEDIDO</v>
      </c>
      <c r="BB208" s="55"/>
      <c r="BE208" s="55"/>
      <c r="BF208" s="55"/>
      <c r="BG208" s="55"/>
      <c r="BH208" s="55"/>
      <c r="BI208" s="55"/>
      <c r="BJ208" s="55"/>
      <c r="BK208" s="55"/>
      <c r="BL208" s="55"/>
      <c r="BM208" s="55"/>
      <c r="BN208" s="55"/>
      <c r="BO208" s="55"/>
      <c r="BP208" s="55"/>
      <c r="BQ208" s="55"/>
      <c r="BR208" s="55"/>
      <c r="BS208" s="55"/>
      <c r="BT208" s="55"/>
      <c r="BU208" s="55"/>
      <c r="BV208" s="55"/>
      <c r="BW208" s="55"/>
      <c r="BX208" s="55"/>
    </row>
    <row r="209" spans="1:76" customFormat="1" ht="60" customHeight="1">
      <c r="A209" s="1" t="s">
        <v>30</v>
      </c>
      <c r="B209" s="1"/>
      <c r="C209" s="64" t="s">
        <v>340</v>
      </c>
      <c r="D209" s="65" t="s">
        <v>604</v>
      </c>
      <c r="E209" s="57" t="s">
        <v>217</v>
      </c>
      <c r="F209" s="35">
        <v>111</v>
      </c>
      <c r="G209" s="46">
        <v>0</v>
      </c>
      <c r="H209" s="47"/>
      <c r="I209" s="155">
        <v>0</v>
      </c>
      <c r="J209" s="35">
        <f t="shared" ref="J209:J272" si="125">F209+G209+H209+I209</f>
        <v>111</v>
      </c>
      <c r="K209" s="44">
        <v>14.75</v>
      </c>
      <c r="L209" s="37">
        <f t="shared" ref="L209:L272" si="126">ROUND((F209*$K209),2)+ROUND((G209*$K209),2)+ROUND((H209*$K209),2)+ROUND((I209*$K209),2)</f>
        <v>1637.25</v>
      </c>
      <c r="M209" s="37"/>
      <c r="N209" s="38">
        <f t="shared" ref="N209:N272" si="127">ROUND((F209*$M209),2)+ROUND((G209*$M209),2)+ROUND((H209*$M209),2)+ROUND((I209*$M209),2)</f>
        <v>0</v>
      </c>
      <c r="O209" s="39"/>
      <c r="P209" s="39">
        <f t="shared" si="103"/>
        <v>0</v>
      </c>
      <c r="Q209" s="39">
        <f t="shared" si="104"/>
        <v>0</v>
      </c>
      <c r="R209" s="39"/>
      <c r="S209" s="39">
        <f t="shared" si="105"/>
        <v>0</v>
      </c>
      <c r="T209" s="39">
        <f t="shared" si="106"/>
        <v>0</v>
      </c>
      <c r="U209" s="39">
        <v>33.86</v>
      </c>
      <c r="V209" s="39">
        <f t="shared" si="107"/>
        <v>499.44</v>
      </c>
      <c r="W209" s="39">
        <f t="shared" si="108"/>
        <v>0</v>
      </c>
      <c r="X209" s="39"/>
      <c r="Y209" s="39">
        <f t="shared" si="109"/>
        <v>0</v>
      </c>
      <c r="Z209" s="39">
        <f t="shared" si="110"/>
        <v>0</v>
      </c>
      <c r="AA209" s="39"/>
      <c r="AB209" s="39">
        <f t="shared" si="111"/>
        <v>0</v>
      </c>
      <c r="AC209" s="39">
        <f t="shared" si="112"/>
        <v>0</v>
      </c>
      <c r="AD209" s="39"/>
      <c r="AE209" s="39">
        <f t="shared" si="113"/>
        <v>0</v>
      </c>
      <c r="AF209" s="39">
        <f t="shared" si="114"/>
        <v>0</v>
      </c>
      <c r="AG209" s="39"/>
      <c r="AH209" s="39">
        <f t="shared" si="115"/>
        <v>0</v>
      </c>
      <c r="AI209" s="39">
        <f t="shared" si="116"/>
        <v>0</v>
      </c>
      <c r="AJ209" s="39"/>
      <c r="AK209" s="39">
        <f t="shared" si="117"/>
        <v>0</v>
      </c>
      <c r="AL209" s="39">
        <f t="shared" si="118"/>
        <v>0</v>
      </c>
      <c r="AM209" s="39"/>
      <c r="AN209" s="39">
        <f t="shared" ref="AN209:AN280" si="128">ROUND($AM209*$K209,2)</f>
        <v>0</v>
      </c>
      <c r="AO209" s="39">
        <f t="shared" si="102"/>
        <v>0</v>
      </c>
      <c r="AP209" s="39"/>
      <c r="AQ209" s="39">
        <f t="shared" ref="AQ209:AQ272" si="129">ROUND($AP209*$K209,2)</f>
        <v>0</v>
      </c>
      <c r="AR209" s="39">
        <f t="shared" ref="AR209:AR272" si="130">ROUND($AP209*$M209,2)</f>
        <v>0</v>
      </c>
      <c r="AS209" s="136">
        <f t="shared" ref="AS209:AS272" si="131">SUMIF($O$9:$AR$9,"QUANTIDADE",O209:AR209)</f>
        <v>33.86</v>
      </c>
      <c r="AT209" s="136">
        <f t="shared" ref="AT209:AT272" ca="1" si="132">SUMIF($O$10:$AR$11,"COM DESCONTO",O209:AR209)</f>
        <v>499.44</v>
      </c>
      <c r="AU209" s="137">
        <f t="shared" ref="AU209:AU272" ca="1" si="133">SUMIF($O$10:$AR$11,"SEM DESCONTO",O209:AR209)</f>
        <v>0</v>
      </c>
      <c r="AV209" s="137">
        <f t="shared" ref="AV209:AV272" si="134">J209-AS209</f>
        <v>77.14</v>
      </c>
      <c r="AW209" s="136">
        <f t="shared" ref="AW209:AW272" ca="1" si="135">L209-AT209</f>
        <v>1137.81</v>
      </c>
      <c r="AX209" s="138">
        <f t="shared" ref="AX209:AX272" ca="1" si="136">N209-AU209</f>
        <v>0</v>
      </c>
      <c r="AY209" s="101"/>
      <c r="AZ209" s="40">
        <f t="shared" si="123"/>
        <v>0</v>
      </c>
      <c r="BA209" s="111" t="str">
        <f t="shared" si="124"/>
        <v>NÃO MEDIDO</v>
      </c>
      <c r="BB209" s="55"/>
      <c r="BE209" s="55"/>
      <c r="BF209" s="55"/>
      <c r="BG209" s="55"/>
      <c r="BH209" s="55"/>
      <c r="BI209" s="55"/>
      <c r="BJ209" s="55"/>
      <c r="BK209" s="55"/>
      <c r="BL209" s="55"/>
      <c r="BM209" s="55"/>
      <c r="BN209" s="55"/>
      <c r="BO209" s="55"/>
      <c r="BP209" s="55"/>
      <c r="BQ209" s="55"/>
      <c r="BR209" s="55"/>
      <c r="BS209" s="55"/>
      <c r="BT209" s="55"/>
      <c r="BU209" s="55"/>
      <c r="BV209" s="55"/>
      <c r="BW209" s="55"/>
      <c r="BX209" s="55"/>
    </row>
    <row r="210" spans="1:76" customFormat="1" ht="30" customHeight="1">
      <c r="A210" s="1" t="s">
        <v>28</v>
      </c>
      <c r="B210" s="1"/>
      <c r="C210" s="64">
        <v>50500</v>
      </c>
      <c r="D210" s="65" t="s">
        <v>196</v>
      </c>
      <c r="E210" s="57"/>
      <c r="F210" s="35"/>
      <c r="G210" s="46">
        <v>0</v>
      </c>
      <c r="H210" s="47"/>
      <c r="I210" s="155">
        <v>0</v>
      </c>
      <c r="J210" s="35">
        <f t="shared" si="125"/>
        <v>0</v>
      </c>
      <c r="K210" s="44"/>
      <c r="L210" s="37">
        <f t="shared" si="126"/>
        <v>0</v>
      </c>
      <c r="M210" s="37"/>
      <c r="N210" s="38">
        <f t="shared" si="127"/>
        <v>0</v>
      </c>
      <c r="O210" s="39"/>
      <c r="P210" s="39">
        <f t="shared" si="103"/>
        <v>0</v>
      </c>
      <c r="Q210" s="39">
        <f t="shared" si="104"/>
        <v>0</v>
      </c>
      <c r="R210" s="39"/>
      <c r="S210" s="39">
        <f t="shared" si="105"/>
        <v>0</v>
      </c>
      <c r="T210" s="39">
        <f t="shared" si="106"/>
        <v>0</v>
      </c>
      <c r="U210" s="39"/>
      <c r="V210" s="39">
        <f t="shared" si="107"/>
        <v>0</v>
      </c>
      <c r="W210" s="39">
        <f t="shared" si="108"/>
        <v>0</v>
      </c>
      <c r="X210" s="39"/>
      <c r="Y210" s="39">
        <f t="shared" si="109"/>
        <v>0</v>
      </c>
      <c r="Z210" s="39">
        <f t="shared" si="110"/>
        <v>0</v>
      </c>
      <c r="AA210" s="39"/>
      <c r="AB210" s="39">
        <f t="shared" si="111"/>
        <v>0</v>
      </c>
      <c r="AC210" s="39">
        <f t="shared" si="112"/>
        <v>0</v>
      </c>
      <c r="AD210" s="39"/>
      <c r="AE210" s="39">
        <f t="shared" si="113"/>
        <v>0</v>
      </c>
      <c r="AF210" s="39">
        <f t="shared" si="114"/>
        <v>0</v>
      </c>
      <c r="AG210" s="39"/>
      <c r="AH210" s="39">
        <f t="shared" si="115"/>
        <v>0</v>
      </c>
      <c r="AI210" s="39">
        <f t="shared" si="116"/>
        <v>0</v>
      </c>
      <c r="AJ210" s="39"/>
      <c r="AK210" s="39">
        <f t="shared" si="117"/>
        <v>0</v>
      </c>
      <c r="AL210" s="39">
        <f t="shared" si="118"/>
        <v>0</v>
      </c>
      <c r="AM210" s="39"/>
      <c r="AN210" s="39">
        <f t="shared" si="128"/>
        <v>0</v>
      </c>
      <c r="AO210" s="39">
        <f t="shared" ref="AO210:AO281" si="137">ROUND($AM210*$M210,2)</f>
        <v>0</v>
      </c>
      <c r="AP210" s="39"/>
      <c r="AQ210" s="39">
        <f t="shared" si="129"/>
        <v>0</v>
      </c>
      <c r="AR210" s="39">
        <f t="shared" si="130"/>
        <v>0</v>
      </c>
      <c r="AS210" s="136">
        <f t="shared" si="131"/>
        <v>0</v>
      </c>
      <c r="AT210" s="136">
        <f t="shared" ca="1" si="132"/>
        <v>0</v>
      </c>
      <c r="AU210" s="137">
        <f t="shared" ca="1" si="133"/>
        <v>0</v>
      </c>
      <c r="AV210" s="137">
        <f t="shared" si="134"/>
        <v>0</v>
      </c>
      <c r="AW210" s="136">
        <f t="shared" ca="1" si="135"/>
        <v>0</v>
      </c>
      <c r="AX210" s="138">
        <f t="shared" ca="1" si="136"/>
        <v>0</v>
      </c>
      <c r="AY210" s="101"/>
      <c r="AZ210" s="40">
        <f t="shared" si="123"/>
        <v>0</v>
      </c>
      <c r="BA210" s="111" t="str">
        <f>IF(COUNTIF(BA211:BA213,"MEDIDO")&gt;0,"MEDIDO","NÃO MEDIDO")</f>
        <v>NÃO MEDIDO</v>
      </c>
      <c r="BB210" s="55"/>
      <c r="BE210" s="55"/>
      <c r="BF210" s="55"/>
      <c r="BG210" s="55"/>
      <c r="BH210" s="55"/>
      <c r="BI210" s="55"/>
      <c r="BJ210" s="55"/>
      <c r="BK210" s="55"/>
      <c r="BL210" s="55"/>
      <c r="BM210" s="55"/>
      <c r="BN210" s="55"/>
      <c r="BO210" s="55"/>
      <c r="BP210" s="55"/>
      <c r="BQ210" s="55"/>
      <c r="BR210" s="55"/>
      <c r="BS210" s="55"/>
      <c r="BT210" s="55"/>
      <c r="BU210" s="55"/>
      <c r="BV210" s="55"/>
      <c r="BW210" s="55"/>
      <c r="BX210" s="55"/>
    </row>
    <row r="211" spans="1:76" customFormat="1" ht="30" customHeight="1">
      <c r="A211" s="1" t="s">
        <v>30</v>
      </c>
      <c r="B211" s="1"/>
      <c r="C211" s="64" t="s">
        <v>341</v>
      </c>
      <c r="D211" s="65" t="s">
        <v>605</v>
      </c>
      <c r="E211" s="57" t="s">
        <v>76</v>
      </c>
      <c r="F211" s="35">
        <v>3.8</v>
      </c>
      <c r="G211" s="46">
        <v>1</v>
      </c>
      <c r="H211" s="47"/>
      <c r="I211" s="155">
        <v>0</v>
      </c>
      <c r="J211" s="35">
        <f t="shared" si="125"/>
        <v>4.8</v>
      </c>
      <c r="K211" s="44">
        <v>536.29999999999995</v>
      </c>
      <c r="L211" s="37">
        <f t="shared" si="126"/>
        <v>2574.2399999999998</v>
      </c>
      <c r="M211" s="37"/>
      <c r="N211" s="38">
        <f t="shared" si="127"/>
        <v>0</v>
      </c>
      <c r="O211" s="39"/>
      <c r="P211" s="39">
        <f t="shared" si="103"/>
        <v>0</v>
      </c>
      <c r="Q211" s="39">
        <f t="shared" si="104"/>
        <v>0</v>
      </c>
      <c r="R211" s="39"/>
      <c r="S211" s="39">
        <f t="shared" si="105"/>
        <v>0</v>
      </c>
      <c r="T211" s="39">
        <f t="shared" si="106"/>
        <v>0</v>
      </c>
      <c r="U211" s="39">
        <v>3.8</v>
      </c>
      <c r="V211" s="39">
        <f t="shared" si="107"/>
        <v>2037.94</v>
      </c>
      <c r="W211" s="39">
        <f t="shared" si="108"/>
        <v>0</v>
      </c>
      <c r="X211" s="39"/>
      <c r="Y211" s="39">
        <f t="shared" si="109"/>
        <v>0</v>
      </c>
      <c r="Z211" s="39">
        <f t="shared" si="110"/>
        <v>0</v>
      </c>
      <c r="AA211" s="39">
        <v>0.28000000000000003</v>
      </c>
      <c r="AB211" s="39">
        <f t="shared" si="111"/>
        <v>150.16</v>
      </c>
      <c r="AC211" s="39">
        <f t="shared" si="112"/>
        <v>0</v>
      </c>
      <c r="AD211" s="39"/>
      <c r="AE211" s="39">
        <f t="shared" si="113"/>
        <v>0</v>
      </c>
      <c r="AF211" s="39">
        <f t="shared" si="114"/>
        <v>0</v>
      </c>
      <c r="AG211" s="39"/>
      <c r="AH211" s="39">
        <f t="shared" si="115"/>
        <v>0</v>
      </c>
      <c r="AI211" s="39">
        <f t="shared" si="116"/>
        <v>0</v>
      </c>
      <c r="AJ211" s="39">
        <v>0.05</v>
      </c>
      <c r="AK211" s="39">
        <f t="shared" si="117"/>
        <v>26.82</v>
      </c>
      <c r="AL211" s="39">
        <f t="shared" si="118"/>
        <v>0</v>
      </c>
      <c r="AM211" s="39"/>
      <c r="AN211" s="39">
        <f t="shared" si="128"/>
        <v>0</v>
      </c>
      <c r="AO211" s="39">
        <f t="shared" si="137"/>
        <v>0</v>
      </c>
      <c r="AP211" s="39"/>
      <c r="AQ211" s="39">
        <f t="shared" si="129"/>
        <v>0</v>
      </c>
      <c r="AR211" s="39">
        <f t="shared" si="130"/>
        <v>0</v>
      </c>
      <c r="AS211" s="136">
        <f t="shared" si="131"/>
        <v>4.13</v>
      </c>
      <c r="AT211" s="136">
        <f t="shared" ca="1" si="132"/>
        <v>2214.92</v>
      </c>
      <c r="AU211" s="137">
        <f t="shared" ca="1" si="133"/>
        <v>0</v>
      </c>
      <c r="AV211" s="137">
        <f t="shared" si="134"/>
        <v>0.67</v>
      </c>
      <c r="AW211" s="136">
        <f t="shared" ca="1" si="135"/>
        <v>359.32</v>
      </c>
      <c r="AX211" s="138">
        <f t="shared" ca="1" si="136"/>
        <v>0</v>
      </c>
      <c r="AY211" s="101"/>
      <c r="AZ211" s="40">
        <f t="shared" si="123"/>
        <v>0</v>
      </c>
      <c r="BA211" s="111" t="str">
        <f t="shared" si="124"/>
        <v>NÃO MEDIDO</v>
      </c>
      <c r="BB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</row>
    <row r="212" spans="1:76" customFormat="1" ht="30" customHeight="1">
      <c r="A212" s="1" t="s">
        <v>30</v>
      </c>
      <c r="B212" s="1"/>
      <c r="C212" s="64" t="s">
        <v>342</v>
      </c>
      <c r="D212" s="65" t="s">
        <v>606</v>
      </c>
      <c r="E212" s="57" t="s">
        <v>76</v>
      </c>
      <c r="F212" s="35">
        <v>1</v>
      </c>
      <c r="G212" s="46">
        <v>0</v>
      </c>
      <c r="H212" s="47"/>
      <c r="I212" s="155">
        <v>0</v>
      </c>
      <c r="J212" s="35">
        <f t="shared" si="125"/>
        <v>1</v>
      </c>
      <c r="K212" s="44">
        <v>597.25</v>
      </c>
      <c r="L212" s="37">
        <f t="shared" si="126"/>
        <v>597.25</v>
      </c>
      <c r="M212" s="37"/>
      <c r="N212" s="38">
        <f t="shared" si="127"/>
        <v>0</v>
      </c>
      <c r="O212" s="39"/>
      <c r="P212" s="39">
        <f t="shared" si="103"/>
        <v>0</v>
      </c>
      <c r="Q212" s="39">
        <f t="shared" si="104"/>
        <v>0</v>
      </c>
      <c r="R212" s="39"/>
      <c r="S212" s="39">
        <f t="shared" si="105"/>
        <v>0</v>
      </c>
      <c r="T212" s="39">
        <f t="shared" si="106"/>
        <v>0</v>
      </c>
      <c r="U212" s="39">
        <v>0.92</v>
      </c>
      <c r="V212" s="39">
        <f t="shared" si="107"/>
        <v>549.47</v>
      </c>
      <c r="W212" s="39">
        <f t="shared" si="108"/>
        <v>0</v>
      </c>
      <c r="X212" s="39"/>
      <c r="Y212" s="39">
        <f t="shared" si="109"/>
        <v>0</v>
      </c>
      <c r="Z212" s="39">
        <f t="shared" si="110"/>
        <v>0</v>
      </c>
      <c r="AA212" s="39"/>
      <c r="AB212" s="39">
        <f t="shared" si="111"/>
        <v>0</v>
      </c>
      <c r="AC212" s="39">
        <f t="shared" si="112"/>
        <v>0</v>
      </c>
      <c r="AD212" s="39"/>
      <c r="AE212" s="39">
        <f t="shared" si="113"/>
        <v>0</v>
      </c>
      <c r="AF212" s="39">
        <f t="shared" si="114"/>
        <v>0</v>
      </c>
      <c r="AG212" s="39"/>
      <c r="AH212" s="39">
        <f t="shared" si="115"/>
        <v>0</v>
      </c>
      <c r="AI212" s="39">
        <f t="shared" si="116"/>
        <v>0</v>
      </c>
      <c r="AJ212" s="39"/>
      <c r="AK212" s="39">
        <f t="shared" si="117"/>
        <v>0</v>
      </c>
      <c r="AL212" s="39">
        <f t="shared" si="118"/>
        <v>0</v>
      </c>
      <c r="AM212" s="39"/>
      <c r="AN212" s="39">
        <f t="shared" si="128"/>
        <v>0</v>
      </c>
      <c r="AO212" s="39">
        <f t="shared" si="137"/>
        <v>0</v>
      </c>
      <c r="AP212" s="39"/>
      <c r="AQ212" s="39">
        <f t="shared" si="129"/>
        <v>0</v>
      </c>
      <c r="AR212" s="39">
        <f t="shared" si="130"/>
        <v>0</v>
      </c>
      <c r="AS212" s="136">
        <f t="shared" si="131"/>
        <v>0.92</v>
      </c>
      <c r="AT212" s="136">
        <f t="shared" ca="1" si="132"/>
        <v>549.47</v>
      </c>
      <c r="AU212" s="137">
        <f t="shared" ca="1" si="133"/>
        <v>0</v>
      </c>
      <c r="AV212" s="137">
        <f t="shared" si="134"/>
        <v>0.08</v>
      </c>
      <c r="AW212" s="136">
        <f t="shared" ca="1" si="135"/>
        <v>47.78</v>
      </c>
      <c r="AX212" s="138">
        <f t="shared" ca="1" si="136"/>
        <v>0</v>
      </c>
      <c r="AY212" s="101"/>
      <c r="AZ212" s="40">
        <f t="shared" si="123"/>
        <v>0</v>
      </c>
      <c r="BA212" s="111" t="str">
        <f t="shared" si="124"/>
        <v>NÃO MEDIDO</v>
      </c>
      <c r="BB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</row>
    <row r="213" spans="1:76" customFormat="1" ht="30" customHeight="1">
      <c r="A213" s="1" t="s">
        <v>30</v>
      </c>
      <c r="B213" s="1"/>
      <c r="C213" s="66" t="s">
        <v>343</v>
      </c>
      <c r="D213" s="65" t="s">
        <v>607</v>
      </c>
      <c r="E213" s="57" t="s">
        <v>76</v>
      </c>
      <c r="F213" s="35">
        <v>4.8</v>
      </c>
      <c r="G213" s="46">
        <v>1</v>
      </c>
      <c r="H213" s="47"/>
      <c r="I213" s="155">
        <v>0</v>
      </c>
      <c r="J213" s="35">
        <f t="shared" si="125"/>
        <v>5.8</v>
      </c>
      <c r="K213" s="44">
        <v>109.33</v>
      </c>
      <c r="L213" s="37">
        <f t="shared" si="126"/>
        <v>634.11</v>
      </c>
      <c r="M213" s="37"/>
      <c r="N213" s="38">
        <f t="shared" si="127"/>
        <v>0</v>
      </c>
      <c r="O213" s="39"/>
      <c r="P213" s="39">
        <f t="shared" si="103"/>
        <v>0</v>
      </c>
      <c r="Q213" s="39">
        <f t="shared" si="104"/>
        <v>0</v>
      </c>
      <c r="R213" s="39"/>
      <c r="S213" s="39">
        <f t="shared" si="105"/>
        <v>0</v>
      </c>
      <c r="T213" s="39">
        <f t="shared" si="106"/>
        <v>0</v>
      </c>
      <c r="U213" s="39">
        <v>4.8</v>
      </c>
      <c r="V213" s="39">
        <f t="shared" si="107"/>
        <v>524.78</v>
      </c>
      <c r="W213" s="39">
        <f t="shared" si="108"/>
        <v>0</v>
      </c>
      <c r="X213" s="39"/>
      <c r="Y213" s="39">
        <f t="shared" si="109"/>
        <v>0</v>
      </c>
      <c r="Z213" s="39">
        <f t="shared" si="110"/>
        <v>0</v>
      </c>
      <c r="AA213" s="39">
        <v>0.2</v>
      </c>
      <c r="AB213" s="39">
        <f t="shared" si="111"/>
        <v>21.87</v>
      </c>
      <c r="AC213" s="39">
        <f t="shared" si="112"/>
        <v>0</v>
      </c>
      <c r="AD213" s="39"/>
      <c r="AE213" s="39">
        <f t="shared" si="113"/>
        <v>0</v>
      </c>
      <c r="AF213" s="39">
        <f t="shared" si="114"/>
        <v>0</v>
      </c>
      <c r="AG213" s="39"/>
      <c r="AH213" s="39">
        <f t="shared" si="115"/>
        <v>0</v>
      </c>
      <c r="AI213" s="39">
        <f t="shared" si="116"/>
        <v>0</v>
      </c>
      <c r="AJ213" s="39">
        <v>0.05</v>
      </c>
      <c r="AK213" s="39">
        <f t="shared" si="117"/>
        <v>5.47</v>
      </c>
      <c r="AL213" s="39">
        <f t="shared" si="118"/>
        <v>0</v>
      </c>
      <c r="AM213" s="39"/>
      <c r="AN213" s="39">
        <f t="shared" si="128"/>
        <v>0</v>
      </c>
      <c r="AO213" s="39">
        <f t="shared" si="137"/>
        <v>0</v>
      </c>
      <c r="AP213" s="39"/>
      <c r="AQ213" s="39">
        <f t="shared" si="129"/>
        <v>0</v>
      </c>
      <c r="AR213" s="39">
        <f t="shared" si="130"/>
        <v>0</v>
      </c>
      <c r="AS213" s="136">
        <f t="shared" si="131"/>
        <v>5.05</v>
      </c>
      <c r="AT213" s="136">
        <f t="shared" ca="1" si="132"/>
        <v>552.12</v>
      </c>
      <c r="AU213" s="137">
        <f t="shared" ca="1" si="133"/>
        <v>0</v>
      </c>
      <c r="AV213" s="137">
        <f t="shared" si="134"/>
        <v>0.75</v>
      </c>
      <c r="AW213" s="136">
        <f t="shared" ca="1" si="135"/>
        <v>81.99</v>
      </c>
      <c r="AX213" s="138">
        <f t="shared" ca="1" si="136"/>
        <v>0</v>
      </c>
      <c r="AY213" s="101"/>
      <c r="AZ213" s="40">
        <f t="shared" si="123"/>
        <v>0</v>
      </c>
      <c r="BA213" s="111" t="str">
        <f t="shared" si="124"/>
        <v>NÃO MEDIDO</v>
      </c>
      <c r="BB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</row>
    <row r="214" spans="1:76" customFormat="1" ht="30" customHeight="1">
      <c r="A214" s="1" t="s">
        <v>28</v>
      </c>
      <c r="B214" s="1"/>
      <c r="C214" s="64">
        <v>6</v>
      </c>
      <c r="D214" s="65" t="s">
        <v>90</v>
      </c>
      <c r="E214" s="57"/>
      <c r="F214" s="35"/>
      <c r="G214" s="46">
        <v>0</v>
      </c>
      <c r="H214" s="47"/>
      <c r="I214" s="155">
        <v>0</v>
      </c>
      <c r="J214" s="35">
        <f t="shared" si="125"/>
        <v>0</v>
      </c>
      <c r="K214" s="44"/>
      <c r="L214" s="37">
        <f t="shared" si="126"/>
        <v>0</v>
      </c>
      <c r="M214" s="37"/>
      <c r="N214" s="38">
        <f t="shared" si="127"/>
        <v>0</v>
      </c>
      <c r="O214" s="39"/>
      <c r="P214" s="39">
        <f t="shared" si="103"/>
        <v>0</v>
      </c>
      <c r="Q214" s="39">
        <f t="shared" si="104"/>
        <v>0</v>
      </c>
      <c r="R214" s="39"/>
      <c r="S214" s="39">
        <f t="shared" si="105"/>
        <v>0</v>
      </c>
      <c r="T214" s="39">
        <f t="shared" si="106"/>
        <v>0</v>
      </c>
      <c r="U214" s="39"/>
      <c r="V214" s="39">
        <f t="shared" si="107"/>
        <v>0</v>
      </c>
      <c r="W214" s="39">
        <f t="shared" si="108"/>
        <v>0</v>
      </c>
      <c r="X214" s="39"/>
      <c r="Y214" s="39">
        <f t="shared" si="109"/>
        <v>0</v>
      </c>
      <c r="Z214" s="39">
        <f t="shared" si="110"/>
        <v>0</v>
      </c>
      <c r="AA214" s="39"/>
      <c r="AB214" s="39">
        <f t="shared" si="111"/>
        <v>0</v>
      </c>
      <c r="AC214" s="39">
        <f t="shared" si="112"/>
        <v>0</v>
      </c>
      <c r="AD214" s="39"/>
      <c r="AE214" s="39">
        <f t="shared" si="113"/>
        <v>0</v>
      </c>
      <c r="AF214" s="39">
        <f t="shared" si="114"/>
        <v>0</v>
      </c>
      <c r="AG214" s="39"/>
      <c r="AH214" s="39">
        <f t="shared" si="115"/>
        <v>0</v>
      </c>
      <c r="AI214" s="39">
        <f t="shared" si="116"/>
        <v>0</v>
      </c>
      <c r="AJ214" s="39"/>
      <c r="AK214" s="39">
        <f t="shared" si="117"/>
        <v>0</v>
      </c>
      <c r="AL214" s="39">
        <f t="shared" si="118"/>
        <v>0</v>
      </c>
      <c r="AM214" s="39"/>
      <c r="AN214" s="39">
        <f t="shared" si="128"/>
        <v>0</v>
      </c>
      <c r="AO214" s="39">
        <f t="shared" si="137"/>
        <v>0</v>
      </c>
      <c r="AP214" s="39"/>
      <c r="AQ214" s="39">
        <f t="shared" si="129"/>
        <v>0</v>
      </c>
      <c r="AR214" s="39">
        <f t="shared" si="130"/>
        <v>0</v>
      </c>
      <c r="AS214" s="136">
        <f t="shared" si="131"/>
        <v>0</v>
      </c>
      <c r="AT214" s="136">
        <f t="shared" ca="1" si="132"/>
        <v>0</v>
      </c>
      <c r="AU214" s="137">
        <f t="shared" ca="1" si="133"/>
        <v>0</v>
      </c>
      <c r="AV214" s="137">
        <f t="shared" si="134"/>
        <v>0</v>
      </c>
      <c r="AW214" s="136">
        <f t="shared" ca="1" si="135"/>
        <v>0</v>
      </c>
      <c r="AX214" s="138">
        <f t="shared" ca="1" si="136"/>
        <v>0</v>
      </c>
      <c r="AY214" s="101"/>
      <c r="AZ214" s="40">
        <f t="shared" si="123"/>
        <v>0</v>
      </c>
      <c r="BA214" s="111" t="str">
        <f>IF(COUNTIF(BA215:BA226,"MEDIDO")&gt;0,"MEDIDO","NÃO MEDIDO")</f>
        <v>NÃO MEDIDO</v>
      </c>
      <c r="BB214" s="55"/>
      <c r="BE214" s="55"/>
      <c r="BF214" s="55"/>
      <c r="BG214" s="55"/>
      <c r="BH214" s="55"/>
      <c r="BI214" s="55"/>
      <c r="BJ214" s="55"/>
      <c r="BK214" s="55"/>
      <c r="BL214" s="55"/>
      <c r="BM214" s="55"/>
      <c r="BN214" s="55"/>
      <c r="BO214" s="55"/>
      <c r="BP214" s="55"/>
      <c r="BQ214" s="55"/>
      <c r="BR214" s="55"/>
      <c r="BS214" s="55"/>
      <c r="BT214" s="55"/>
      <c r="BU214" s="55"/>
      <c r="BV214" s="55"/>
      <c r="BW214" s="55"/>
      <c r="BX214" s="55"/>
    </row>
    <row r="215" spans="1:76" customFormat="1" ht="30" customHeight="1">
      <c r="A215" s="1" t="s">
        <v>28</v>
      </c>
      <c r="B215" s="1"/>
      <c r="C215" s="64">
        <v>60100</v>
      </c>
      <c r="D215" s="65" t="s">
        <v>194</v>
      </c>
      <c r="E215" s="57"/>
      <c r="F215" s="35"/>
      <c r="G215" s="46">
        <v>0</v>
      </c>
      <c r="H215" s="47"/>
      <c r="I215" s="155">
        <v>0</v>
      </c>
      <c r="J215" s="35">
        <f t="shared" si="125"/>
        <v>0</v>
      </c>
      <c r="K215" s="44"/>
      <c r="L215" s="37">
        <f t="shared" si="126"/>
        <v>0</v>
      </c>
      <c r="M215" s="37"/>
      <c r="N215" s="38">
        <f t="shared" si="127"/>
        <v>0</v>
      </c>
      <c r="O215" s="39"/>
      <c r="P215" s="39">
        <f t="shared" si="103"/>
        <v>0</v>
      </c>
      <c r="Q215" s="39">
        <f t="shared" si="104"/>
        <v>0</v>
      </c>
      <c r="R215" s="39"/>
      <c r="S215" s="39">
        <f t="shared" si="105"/>
        <v>0</v>
      </c>
      <c r="T215" s="39">
        <f t="shared" si="106"/>
        <v>0</v>
      </c>
      <c r="U215" s="39"/>
      <c r="V215" s="39">
        <f t="shared" si="107"/>
        <v>0</v>
      </c>
      <c r="W215" s="39">
        <f t="shared" si="108"/>
        <v>0</v>
      </c>
      <c r="X215" s="39"/>
      <c r="Y215" s="39">
        <f t="shared" si="109"/>
        <v>0</v>
      </c>
      <c r="Z215" s="39">
        <f t="shared" si="110"/>
        <v>0</v>
      </c>
      <c r="AA215" s="39"/>
      <c r="AB215" s="39">
        <f t="shared" si="111"/>
        <v>0</v>
      </c>
      <c r="AC215" s="39">
        <f t="shared" si="112"/>
        <v>0</v>
      </c>
      <c r="AD215" s="39"/>
      <c r="AE215" s="39">
        <f t="shared" si="113"/>
        <v>0</v>
      </c>
      <c r="AF215" s="39">
        <f t="shared" si="114"/>
        <v>0</v>
      </c>
      <c r="AG215" s="39"/>
      <c r="AH215" s="39">
        <f t="shared" si="115"/>
        <v>0</v>
      </c>
      <c r="AI215" s="39">
        <f t="shared" si="116"/>
        <v>0</v>
      </c>
      <c r="AJ215" s="39"/>
      <c r="AK215" s="39">
        <f t="shared" si="117"/>
        <v>0</v>
      </c>
      <c r="AL215" s="39">
        <f t="shared" si="118"/>
        <v>0</v>
      </c>
      <c r="AM215" s="39"/>
      <c r="AN215" s="39">
        <f t="shared" si="128"/>
        <v>0</v>
      </c>
      <c r="AO215" s="39">
        <f t="shared" si="137"/>
        <v>0</v>
      </c>
      <c r="AP215" s="39"/>
      <c r="AQ215" s="39">
        <f t="shared" si="129"/>
        <v>0</v>
      </c>
      <c r="AR215" s="39">
        <f t="shared" si="130"/>
        <v>0</v>
      </c>
      <c r="AS215" s="136">
        <f t="shared" si="131"/>
        <v>0</v>
      </c>
      <c r="AT215" s="136">
        <f t="shared" ca="1" si="132"/>
        <v>0</v>
      </c>
      <c r="AU215" s="137">
        <f t="shared" ca="1" si="133"/>
        <v>0</v>
      </c>
      <c r="AV215" s="137">
        <f t="shared" si="134"/>
        <v>0</v>
      </c>
      <c r="AW215" s="136">
        <f t="shared" ca="1" si="135"/>
        <v>0</v>
      </c>
      <c r="AX215" s="138">
        <f t="shared" ca="1" si="136"/>
        <v>0</v>
      </c>
      <c r="AY215" s="101"/>
      <c r="AZ215" s="40">
        <f t="shared" si="123"/>
        <v>0</v>
      </c>
      <c r="BA215" s="111" t="str">
        <f>IF(COUNTIF(BA216:BA216,"MEDIDO")&gt;0,"MEDIDO","NÃO MEDIDO")</f>
        <v>NÃO MEDIDO</v>
      </c>
      <c r="BB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</row>
    <row r="216" spans="1:76" ht="30" customHeight="1">
      <c r="A216" s="1" t="s">
        <v>30</v>
      </c>
      <c r="B216" s="1"/>
      <c r="C216" s="66" t="s">
        <v>338</v>
      </c>
      <c r="D216" s="65" t="s">
        <v>602</v>
      </c>
      <c r="E216" s="57" t="s">
        <v>71</v>
      </c>
      <c r="F216" s="35">
        <v>89.5</v>
      </c>
      <c r="G216" s="46">
        <v>0</v>
      </c>
      <c r="H216" s="47"/>
      <c r="I216" s="155">
        <v>0</v>
      </c>
      <c r="J216" s="35">
        <f t="shared" si="125"/>
        <v>89.5</v>
      </c>
      <c r="K216" s="44">
        <v>80.58</v>
      </c>
      <c r="L216" s="37">
        <f t="shared" si="126"/>
        <v>7211.91</v>
      </c>
      <c r="M216" s="37"/>
      <c r="N216" s="38">
        <f t="shared" si="127"/>
        <v>0</v>
      </c>
      <c r="O216" s="39"/>
      <c r="P216" s="39">
        <f t="shared" si="103"/>
        <v>0</v>
      </c>
      <c r="Q216" s="39">
        <f t="shared" si="104"/>
        <v>0</v>
      </c>
      <c r="R216" s="39"/>
      <c r="S216" s="39">
        <f t="shared" si="105"/>
        <v>0</v>
      </c>
      <c r="T216" s="39">
        <f t="shared" si="106"/>
        <v>0</v>
      </c>
      <c r="U216" s="39">
        <v>14.7</v>
      </c>
      <c r="V216" s="39">
        <f t="shared" si="107"/>
        <v>1184.53</v>
      </c>
      <c r="W216" s="39">
        <f t="shared" si="108"/>
        <v>0</v>
      </c>
      <c r="X216" s="39">
        <v>64.87</v>
      </c>
      <c r="Y216" s="39">
        <f t="shared" si="109"/>
        <v>5227.22</v>
      </c>
      <c r="Z216" s="39">
        <f t="shared" si="110"/>
        <v>0</v>
      </c>
      <c r="AA216" s="39"/>
      <c r="AB216" s="39">
        <f t="shared" si="111"/>
        <v>0</v>
      </c>
      <c r="AC216" s="39">
        <f t="shared" si="112"/>
        <v>0</v>
      </c>
      <c r="AD216" s="39"/>
      <c r="AE216" s="39">
        <f t="shared" si="113"/>
        <v>0</v>
      </c>
      <c r="AF216" s="39">
        <f t="shared" si="114"/>
        <v>0</v>
      </c>
      <c r="AG216" s="39"/>
      <c r="AH216" s="39">
        <f t="shared" si="115"/>
        <v>0</v>
      </c>
      <c r="AI216" s="39">
        <f t="shared" si="116"/>
        <v>0</v>
      </c>
      <c r="AJ216" s="39"/>
      <c r="AK216" s="39">
        <f t="shared" si="117"/>
        <v>0</v>
      </c>
      <c r="AL216" s="39">
        <f t="shared" si="118"/>
        <v>0</v>
      </c>
      <c r="AM216" s="39"/>
      <c r="AN216" s="39">
        <f t="shared" si="128"/>
        <v>0</v>
      </c>
      <c r="AO216" s="39">
        <f t="shared" si="137"/>
        <v>0</v>
      </c>
      <c r="AP216" s="39"/>
      <c r="AQ216" s="39">
        <f t="shared" si="129"/>
        <v>0</v>
      </c>
      <c r="AR216" s="39">
        <f t="shared" si="130"/>
        <v>0</v>
      </c>
      <c r="AS216" s="136">
        <f t="shared" si="131"/>
        <v>79.569999999999993</v>
      </c>
      <c r="AT216" s="136">
        <f t="shared" ca="1" si="132"/>
        <v>6411.75</v>
      </c>
      <c r="AU216" s="137">
        <f t="shared" ca="1" si="133"/>
        <v>0</v>
      </c>
      <c r="AV216" s="137">
        <f t="shared" si="134"/>
        <v>9.93</v>
      </c>
      <c r="AW216" s="136">
        <f t="shared" ca="1" si="135"/>
        <v>800.16</v>
      </c>
      <c r="AX216" s="138">
        <f t="shared" ca="1" si="136"/>
        <v>0</v>
      </c>
      <c r="AY216" s="101"/>
      <c r="AZ216" s="40">
        <f t="shared" si="123"/>
        <v>0</v>
      </c>
      <c r="BA216" s="111" t="str">
        <f>IF(AZ216&lt;&gt;0,"MEDIDO","NÃO MEDIDO")</f>
        <v>NÃO MEDIDO</v>
      </c>
      <c r="BF216" s="52"/>
    </row>
    <row r="217" spans="1:76" ht="30" customHeight="1">
      <c r="A217" s="1" t="s">
        <v>28</v>
      </c>
      <c r="B217" s="1"/>
      <c r="C217" s="66">
        <v>60200</v>
      </c>
      <c r="D217" s="65" t="s">
        <v>195</v>
      </c>
      <c r="E217" s="57"/>
      <c r="F217" s="35"/>
      <c r="G217" s="46">
        <v>0</v>
      </c>
      <c r="H217" s="47"/>
      <c r="I217" s="155">
        <v>0</v>
      </c>
      <c r="J217" s="35">
        <f t="shared" si="125"/>
        <v>0</v>
      </c>
      <c r="K217" s="44"/>
      <c r="L217" s="37">
        <f t="shared" si="126"/>
        <v>0</v>
      </c>
      <c r="M217" s="37"/>
      <c r="N217" s="38">
        <f t="shared" si="127"/>
        <v>0</v>
      </c>
      <c r="O217" s="39"/>
      <c r="P217" s="39">
        <f t="shared" ref="P217:P290" si="138">ROUND($O217*$K217,2)</f>
        <v>0</v>
      </c>
      <c r="Q217" s="39">
        <f t="shared" ref="Q217:Q290" si="139">ROUND($O217*$M217,2)</f>
        <v>0</v>
      </c>
      <c r="R217" s="39"/>
      <c r="S217" s="39">
        <f t="shared" ref="S217:S290" si="140">ROUND($R217*$K217,2)</f>
        <v>0</v>
      </c>
      <c r="T217" s="39">
        <f t="shared" ref="T217:T290" si="141">ROUND($R217*$M217,2)</f>
        <v>0</v>
      </c>
      <c r="U217" s="39"/>
      <c r="V217" s="39">
        <f t="shared" ref="V217:V288" si="142">ROUND($U217*$K217,2)</f>
        <v>0</v>
      </c>
      <c r="W217" s="39">
        <f t="shared" ref="W217:W288" si="143">ROUND($U217*$M217,2)</f>
        <v>0</v>
      </c>
      <c r="X217" s="39"/>
      <c r="Y217" s="39">
        <f t="shared" ref="Y217:Y288" si="144">ROUND($X217*$K217,2)</f>
        <v>0</v>
      </c>
      <c r="Z217" s="39">
        <f t="shared" ref="Z217:Z288" si="145">ROUND($X217*$M217,2)</f>
        <v>0</v>
      </c>
      <c r="AA217" s="39"/>
      <c r="AB217" s="39">
        <f t="shared" ref="AB217:AB288" si="146">ROUND($AA217*$K217,2)</f>
        <v>0</v>
      </c>
      <c r="AC217" s="39">
        <f t="shared" ref="AC217:AC288" si="147">ROUND($AA217*$M217,2)</f>
        <v>0</v>
      </c>
      <c r="AD217" s="39"/>
      <c r="AE217" s="39">
        <f t="shared" ref="AE217:AE288" si="148">ROUND($AD217*$K217,2)</f>
        <v>0</v>
      </c>
      <c r="AF217" s="39">
        <f t="shared" ref="AF217:AF288" si="149">ROUND($AD217*$M217,2)</f>
        <v>0</v>
      </c>
      <c r="AG217" s="39"/>
      <c r="AH217" s="39">
        <f t="shared" ref="AH217:AH288" si="150">ROUND($AG217*$K217,2)</f>
        <v>0</v>
      </c>
      <c r="AI217" s="39">
        <f t="shared" ref="AI217:AI288" si="151">ROUND($AG217*$M217,2)</f>
        <v>0</v>
      </c>
      <c r="AJ217" s="39"/>
      <c r="AK217" s="39">
        <f t="shared" ref="AK217:AK288" si="152">ROUND($AJ217*$K217,2)</f>
        <v>0</v>
      </c>
      <c r="AL217" s="39">
        <f t="shared" ref="AL217:AL288" si="153">ROUND($AJ217*$M217,2)</f>
        <v>0</v>
      </c>
      <c r="AM217" s="39"/>
      <c r="AN217" s="39">
        <f t="shared" si="128"/>
        <v>0</v>
      </c>
      <c r="AO217" s="39">
        <f t="shared" si="137"/>
        <v>0</v>
      </c>
      <c r="AP217" s="39"/>
      <c r="AQ217" s="39">
        <f t="shared" si="129"/>
        <v>0</v>
      </c>
      <c r="AR217" s="39">
        <f t="shared" si="130"/>
        <v>0</v>
      </c>
      <c r="AS217" s="136">
        <f t="shared" si="131"/>
        <v>0</v>
      </c>
      <c r="AT217" s="136">
        <f t="shared" ca="1" si="132"/>
        <v>0</v>
      </c>
      <c r="AU217" s="137">
        <f t="shared" ca="1" si="133"/>
        <v>0</v>
      </c>
      <c r="AV217" s="137">
        <f t="shared" si="134"/>
        <v>0</v>
      </c>
      <c r="AW217" s="136">
        <f t="shared" ca="1" si="135"/>
        <v>0</v>
      </c>
      <c r="AX217" s="138">
        <f t="shared" ca="1" si="136"/>
        <v>0</v>
      </c>
      <c r="AY217" s="101"/>
      <c r="AZ217" s="40">
        <f t="shared" si="123"/>
        <v>0</v>
      </c>
      <c r="BA217" s="111" t="str">
        <f>IF(COUNTIF(BA218:BA219,"MEDIDO")&gt;0,"MEDIDO","NÃO MEDIDO")</f>
        <v>NÃO MEDIDO</v>
      </c>
    </row>
    <row r="218" spans="1:76" ht="60" customHeight="1">
      <c r="A218" s="1" t="s">
        <v>30</v>
      </c>
      <c r="B218" s="1"/>
      <c r="C218" s="64" t="s">
        <v>339</v>
      </c>
      <c r="D218" s="65" t="s">
        <v>603</v>
      </c>
      <c r="E218" s="57" t="s">
        <v>217</v>
      </c>
      <c r="F218" s="35">
        <v>482</v>
      </c>
      <c r="G218" s="46">
        <v>108</v>
      </c>
      <c r="H218" s="47"/>
      <c r="I218" s="155">
        <v>0</v>
      </c>
      <c r="J218" s="35">
        <f t="shared" si="125"/>
        <v>590</v>
      </c>
      <c r="K218" s="44">
        <v>12.19</v>
      </c>
      <c r="L218" s="37">
        <f t="shared" si="126"/>
        <v>7192.1</v>
      </c>
      <c r="M218" s="37"/>
      <c r="N218" s="38">
        <f t="shared" si="127"/>
        <v>0</v>
      </c>
      <c r="O218" s="39"/>
      <c r="P218" s="39">
        <f t="shared" si="138"/>
        <v>0</v>
      </c>
      <c r="Q218" s="39">
        <f t="shared" si="139"/>
        <v>0</v>
      </c>
      <c r="R218" s="39"/>
      <c r="S218" s="39">
        <f t="shared" si="140"/>
        <v>0</v>
      </c>
      <c r="T218" s="39">
        <f t="shared" si="141"/>
        <v>0</v>
      </c>
      <c r="U218" s="39">
        <v>85.29</v>
      </c>
      <c r="V218" s="39">
        <f t="shared" si="142"/>
        <v>1039.69</v>
      </c>
      <c r="W218" s="39">
        <f t="shared" si="143"/>
        <v>0</v>
      </c>
      <c r="X218" s="39">
        <v>396.71</v>
      </c>
      <c r="Y218" s="39">
        <f t="shared" si="144"/>
        <v>4835.8900000000003</v>
      </c>
      <c r="Z218" s="39">
        <f t="shared" si="145"/>
        <v>0</v>
      </c>
      <c r="AA218" s="39">
        <v>62.59</v>
      </c>
      <c r="AB218" s="39">
        <f t="shared" si="146"/>
        <v>762.97</v>
      </c>
      <c r="AC218" s="39">
        <f t="shared" si="147"/>
        <v>0</v>
      </c>
      <c r="AD218" s="39"/>
      <c r="AE218" s="39">
        <f t="shared" si="148"/>
        <v>0</v>
      </c>
      <c r="AF218" s="39">
        <f t="shared" si="149"/>
        <v>0</v>
      </c>
      <c r="AG218" s="39"/>
      <c r="AH218" s="39">
        <f t="shared" si="150"/>
        <v>0</v>
      </c>
      <c r="AI218" s="39">
        <f t="shared" si="151"/>
        <v>0</v>
      </c>
      <c r="AJ218" s="39"/>
      <c r="AK218" s="39">
        <f t="shared" si="152"/>
        <v>0</v>
      </c>
      <c r="AL218" s="39">
        <f t="shared" si="153"/>
        <v>0</v>
      </c>
      <c r="AM218" s="39"/>
      <c r="AN218" s="39">
        <f t="shared" si="128"/>
        <v>0</v>
      </c>
      <c r="AO218" s="39">
        <f t="shared" si="137"/>
        <v>0</v>
      </c>
      <c r="AP218" s="39"/>
      <c r="AQ218" s="39">
        <f t="shared" si="129"/>
        <v>0</v>
      </c>
      <c r="AR218" s="39">
        <f t="shared" si="130"/>
        <v>0</v>
      </c>
      <c r="AS218" s="136">
        <f t="shared" si="131"/>
        <v>544.59</v>
      </c>
      <c r="AT218" s="136">
        <f t="shared" ca="1" si="132"/>
        <v>6638.55</v>
      </c>
      <c r="AU218" s="137">
        <f t="shared" ca="1" si="133"/>
        <v>0</v>
      </c>
      <c r="AV218" s="137">
        <f t="shared" si="134"/>
        <v>45.41</v>
      </c>
      <c r="AW218" s="136">
        <f t="shared" ca="1" si="135"/>
        <v>553.54999999999995</v>
      </c>
      <c r="AX218" s="138">
        <f t="shared" ca="1" si="136"/>
        <v>0</v>
      </c>
      <c r="AY218" s="101"/>
      <c r="AZ218" s="40">
        <f t="shared" si="123"/>
        <v>0</v>
      </c>
      <c r="BA218" s="111" t="str">
        <f>IF(AZ218&lt;&gt;0,"MEDIDO","NÃO MEDIDO")</f>
        <v>NÃO MEDIDO</v>
      </c>
    </row>
    <row r="219" spans="1:76" ht="60" customHeight="1">
      <c r="A219" s="1" t="s">
        <v>30</v>
      </c>
      <c r="B219" s="1"/>
      <c r="C219" s="64" t="s">
        <v>340</v>
      </c>
      <c r="D219" s="65" t="s">
        <v>604</v>
      </c>
      <c r="E219" s="57" t="s">
        <v>217</v>
      </c>
      <c r="F219" s="35">
        <v>97</v>
      </c>
      <c r="G219" s="46">
        <v>0</v>
      </c>
      <c r="H219" s="47"/>
      <c r="I219" s="155">
        <v>0</v>
      </c>
      <c r="J219" s="35">
        <f t="shared" si="125"/>
        <v>97</v>
      </c>
      <c r="K219" s="44">
        <v>14.75</v>
      </c>
      <c r="L219" s="37">
        <f t="shared" si="126"/>
        <v>1430.75</v>
      </c>
      <c r="M219" s="37"/>
      <c r="N219" s="38">
        <f t="shared" si="127"/>
        <v>0</v>
      </c>
      <c r="O219" s="39"/>
      <c r="P219" s="39">
        <f t="shared" si="138"/>
        <v>0</v>
      </c>
      <c r="Q219" s="39">
        <f t="shared" si="139"/>
        <v>0</v>
      </c>
      <c r="R219" s="39"/>
      <c r="S219" s="39">
        <f t="shared" si="140"/>
        <v>0</v>
      </c>
      <c r="T219" s="39">
        <f t="shared" si="141"/>
        <v>0</v>
      </c>
      <c r="U219" s="39"/>
      <c r="V219" s="39">
        <f t="shared" si="142"/>
        <v>0</v>
      </c>
      <c r="W219" s="39">
        <f t="shared" si="143"/>
        <v>0</v>
      </c>
      <c r="X219" s="39"/>
      <c r="Y219" s="39">
        <f t="shared" si="144"/>
        <v>0</v>
      </c>
      <c r="Z219" s="39">
        <f t="shared" si="145"/>
        <v>0</v>
      </c>
      <c r="AA219" s="39"/>
      <c r="AB219" s="39">
        <f t="shared" si="146"/>
        <v>0</v>
      </c>
      <c r="AC219" s="39">
        <f t="shared" si="147"/>
        <v>0</v>
      </c>
      <c r="AD219" s="39"/>
      <c r="AE219" s="39">
        <f t="shared" si="148"/>
        <v>0</v>
      </c>
      <c r="AF219" s="39">
        <f t="shared" si="149"/>
        <v>0</v>
      </c>
      <c r="AG219" s="39"/>
      <c r="AH219" s="39">
        <f t="shared" si="150"/>
        <v>0</v>
      </c>
      <c r="AI219" s="39">
        <f t="shared" si="151"/>
        <v>0</v>
      </c>
      <c r="AJ219" s="39"/>
      <c r="AK219" s="39">
        <f t="shared" si="152"/>
        <v>0</v>
      </c>
      <c r="AL219" s="39">
        <f t="shared" si="153"/>
        <v>0</v>
      </c>
      <c r="AM219" s="39"/>
      <c r="AN219" s="39">
        <f t="shared" si="128"/>
        <v>0</v>
      </c>
      <c r="AO219" s="39">
        <f t="shared" si="137"/>
        <v>0</v>
      </c>
      <c r="AP219" s="39"/>
      <c r="AQ219" s="39">
        <f t="shared" si="129"/>
        <v>0</v>
      </c>
      <c r="AR219" s="39">
        <f t="shared" si="130"/>
        <v>0</v>
      </c>
      <c r="AS219" s="136">
        <f t="shared" si="131"/>
        <v>0</v>
      </c>
      <c r="AT219" s="136">
        <f t="shared" ca="1" si="132"/>
        <v>0</v>
      </c>
      <c r="AU219" s="137">
        <f t="shared" ca="1" si="133"/>
        <v>0</v>
      </c>
      <c r="AV219" s="137">
        <f t="shared" si="134"/>
        <v>97</v>
      </c>
      <c r="AW219" s="136">
        <f t="shared" ca="1" si="135"/>
        <v>1430.75</v>
      </c>
      <c r="AX219" s="138">
        <f t="shared" ca="1" si="136"/>
        <v>0</v>
      </c>
      <c r="AY219" s="101"/>
      <c r="AZ219" s="40">
        <f t="shared" si="123"/>
        <v>0</v>
      </c>
      <c r="BA219" s="111" t="str">
        <f>IF(AZ219&lt;&gt;0,"MEDIDO","NÃO MEDIDO")</f>
        <v>NÃO MEDIDO</v>
      </c>
    </row>
    <row r="220" spans="1:76" ht="30" customHeight="1">
      <c r="A220" s="1" t="s">
        <v>28</v>
      </c>
      <c r="B220" s="1"/>
      <c r="C220" s="64">
        <v>60300</v>
      </c>
      <c r="D220" s="65" t="s">
        <v>196</v>
      </c>
      <c r="E220" s="57"/>
      <c r="F220" s="35"/>
      <c r="G220" s="46">
        <v>0</v>
      </c>
      <c r="H220" s="47"/>
      <c r="I220" s="155">
        <v>0</v>
      </c>
      <c r="J220" s="35">
        <f t="shared" si="125"/>
        <v>0</v>
      </c>
      <c r="K220" s="44"/>
      <c r="L220" s="37">
        <f t="shared" si="126"/>
        <v>0</v>
      </c>
      <c r="M220" s="37"/>
      <c r="N220" s="38">
        <f t="shared" si="127"/>
        <v>0</v>
      </c>
      <c r="O220" s="39"/>
      <c r="P220" s="39">
        <f t="shared" si="138"/>
        <v>0</v>
      </c>
      <c r="Q220" s="39">
        <f t="shared" si="139"/>
        <v>0</v>
      </c>
      <c r="R220" s="39"/>
      <c r="S220" s="39">
        <f t="shared" si="140"/>
        <v>0</v>
      </c>
      <c r="T220" s="39">
        <f t="shared" si="141"/>
        <v>0</v>
      </c>
      <c r="U220" s="39"/>
      <c r="V220" s="39">
        <f t="shared" si="142"/>
        <v>0</v>
      </c>
      <c r="W220" s="39">
        <f t="shared" si="143"/>
        <v>0</v>
      </c>
      <c r="X220" s="39"/>
      <c r="Y220" s="39">
        <f t="shared" si="144"/>
        <v>0</v>
      </c>
      <c r="Z220" s="39">
        <f t="shared" si="145"/>
        <v>0</v>
      </c>
      <c r="AA220" s="39"/>
      <c r="AB220" s="39">
        <f t="shared" si="146"/>
        <v>0</v>
      </c>
      <c r="AC220" s="39">
        <f t="shared" si="147"/>
        <v>0</v>
      </c>
      <c r="AD220" s="39"/>
      <c r="AE220" s="39">
        <f t="shared" si="148"/>
        <v>0</v>
      </c>
      <c r="AF220" s="39">
        <f t="shared" si="149"/>
        <v>0</v>
      </c>
      <c r="AG220" s="39"/>
      <c r="AH220" s="39">
        <f t="shared" si="150"/>
        <v>0</v>
      </c>
      <c r="AI220" s="39">
        <f t="shared" si="151"/>
        <v>0</v>
      </c>
      <c r="AJ220" s="39"/>
      <c r="AK220" s="39">
        <f t="shared" si="152"/>
        <v>0</v>
      </c>
      <c r="AL220" s="39">
        <f t="shared" si="153"/>
        <v>0</v>
      </c>
      <c r="AM220" s="39"/>
      <c r="AN220" s="39">
        <f t="shared" si="128"/>
        <v>0</v>
      </c>
      <c r="AO220" s="39">
        <f t="shared" si="137"/>
        <v>0</v>
      </c>
      <c r="AP220" s="39"/>
      <c r="AQ220" s="39">
        <f t="shared" si="129"/>
        <v>0</v>
      </c>
      <c r="AR220" s="39">
        <f t="shared" si="130"/>
        <v>0</v>
      </c>
      <c r="AS220" s="136">
        <f t="shared" si="131"/>
        <v>0</v>
      </c>
      <c r="AT220" s="136">
        <f t="shared" ca="1" si="132"/>
        <v>0</v>
      </c>
      <c r="AU220" s="137">
        <f t="shared" ca="1" si="133"/>
        <v>0</v>
      </c>
      <c r="AV220" s="137">
        <f t="shared" si="134"/>
        <v>0</v>
      </c>
      <c r="AW220" s="136">
        <f t="shared" ca="1" si="135"/>
        <v>0</v>
      </c>
      <c r="AX220" s="138">
        <f t="shared" ca="1" si="136"/>
        <v>0</v>
      </c>
      <c r="AY220" s="101"/>
      <c r="AZ220" s="40">
        <f t="shared" si="123"/>
        <v>0</v>
      </c>
      <c r="BA220" s="111" t="str">
        <f>IF(COUNTIF(BA221:BA222,"MEDIDO")&gt;0,"MEDIDO","NÃO MEDIDO")</f>
        <v>NÃO MEDIDO</v>
      </c>
    </row>
    <row r="221" spans="1:76" ht="30" customHeight="1">
      <c r="A221" s="1" t="s">
        <v>30</v>
      </c>
      <c r="B221" s="1"/>
      <c r="C221" s="64" t="s">
        <v>341</v>
      </c>
      <c r="D221" s="65" t="s">
        <v>605</v>
      </c>
      <c r="E221" s="57" t="s">
        <v>76</v>
      </c>
      <c r="F221" s="35">
        <v>7.6</v>
      </c>
      <c r="G221" s="46">
        <v>0</v>
      </c>
      <c r="H221" s="47"/>
      <c r="I221" s="155">
        <v>0</v>
      </c>
      <c r="J221" s="35">
        <f t="shared" si="125"/>
        <v>7.6</v>
      </c>
      <c r="K221" s="44">
        <v>536.29999999999995</v>
      </c>
      <c r="L221" s="37">
        <f t="shared" si="126"/>
        <v>4075.88</v>
      </c>
      <c r="M221" s="37"/>
      <c r="N221" s="38">
        <f t="shared" si="127"/>
        <v>0</v>
      </c>
      <c r="O221" s="39"/>
      <c r="P221" s="39">
        <f t="shared" si="138"/>
        <v>0</v>
      </c>
      <c r="Q221" s="39">
        <f t="shared" si="139"/>
        <v>0</v>
      </c>
      <c r="R221" s="39"/>
      <c r="S221" s="39">
        <f t="shared" si="140"/>
        <v>0</v>
      </c>
      <c r="T221" s="39">
        <f t="shared" si="141"/>
        <v>0</v>
      </c>
      <c r="U221" s="39">
        <v>0.74</v>
      </c>
      <c r="V221" s="39">
        <f t="shared" si="142"/>
        <v>396.86</v>
      </c>
      <c r="W221" s="39">
        <f t="shared" si="143"/>
        <v>0</v>
      </c>
      <c r="X221" s="39">
        <v>6.71</v>
      </c>
      <c r="Y221" s="39">
        <f t="shared" si="144"/>
        <v>3598.57</v>
      </c>
      <c r="Z221" s="39">
        <f t="shared" si="145"/>
        <v>0</v>
      </c>
      <c r="AA221" s="39"/>
      <c r="AB221" s="39">
        <f t="shared" si="146"/>
        <v>0</v>
      </c>
      <c r="AC221" s="39">
        <f t="shared" si="147"/>
        <v>0</v>
      </c>
      <c r="AD221" s="39"/>
      <c r="AE221" s="39">
        <f t="shared" si="148"/>
        <v>0</v>
      </c>
      <c r="AF221" s="39">
        <f t="shared" si="149"/>
        <v>0</v>
      </c>
      <c r="AG221" s="39"/>
      <c r="AH221" s="39">
        <f t="shared" si="150"/>
        <v>0</v>
      </c>
      <c r="AI221" s="39">
        <f t="shared" si="151"/>
        <v>0</v>
      </c>
      <c r="AJ221" s="39"/>
      <c r="AK221" s="39">
        <f t="shared" si="152"/>
        <v>0</v>
      </c>
      <c r="AL221" s="39">
        <f t="shared" si="153"/>
        <v>0</v>
      </c>
      <c r="AM221" s="39"/>
      <c r="AN221" s="39">
        <f t="shared" si="128"/>
        <v>0</v>
      </c>
      <c r="AO221" s="39">
        <f t="shared" si="137"/>
        <v>0</v>
      </c>
      <c r="AP221" s="39"/>
      <c r="AQ221" s="39">
        <f t="shared" si="129"/>
        <v>0</v>
      </c>
      <c r="AR221" s="39">
        <f t="shared" si="130"/>
        <v>0</v>
      </c>
      <c r="AS221" s="136">
        <f t="shared" si="131"/>
        <v>7.45</v>
      </c>
      <c r="AT221" s="136">
        <f t="shared" ca="1" si="132"/>
        <v>3995.43</v>
      </c>
      <c r="AU221" s="137">
        <f t="shared" ca="1" si="133"/>
        <v>0</v>
      </c>
      <c r="AV221" s="137">
        <f t="shared" si="134"/>
        <v>0.15</v>
      </c>
      <c r="AW221" s="136">
        <f t="shared" ca="1" si="135"/>
        <v>80.45</v>
      </c>
      <c r="AX221" s="138">
        <f t="shared" ca="1" si="136"/>
        <v>0</v>
      </c>
      <c r="AY221" s="101"/>
      <c r="AZ221" s="40">
        <f t="shared" si="123"/>
        <v>0</v>
      </c>
      <c r="BA221" s="111" t="str">
        <f t="shared" ref="BA221:BA224" si="154">IF(AZ221&lt;&gt;0,"MEDIDO","NÃO MEDIDO")</f>
        <v>NÃO MEDIDO</v>
      </c>
    </row>
    <row r="222" spans="1:76" ht="30" customHeight="1">
      <c r="A222" s="1" t="s">
        <v>30</v>
      </c>
      <c r="B222" s="1"/>
      <c r="C222" s="66" t="s">
        <v>343</v>
      </c>
      <c r="D222" s="65" t="s">
        <v>607</v>
      </c>
      <c r="E222" s="57" t="s">
        <v>76</v>
      </c>
      <c r="F222" s="35">
        <v>7.6</v>
      </c>
      <c r="G222" s="46">
        <v>0</v>
      </c>
      <c r="H222" s="47"/>
      <c r="I222" s="155">
        <v>0</v>
      </c>
      <c r="J222" s="35">
        <f t="shared" si="125"/>
        <v>7.6</v>
      </c>
      <c r="K222" s="44">
        <v>109.33</v>
      </c>
      <c r="L222" s="37">
        <f t="shared" si="126"/>
        <v>830.91</v>
      </c>
      <c r="M222" s="37"/>
      <c r="N222" s="38">
        <f t="shared" si="127"/>
        <v>0</v>
      </c>
      <c r="O222" s="39"/>
      <c r="P222" s="39">
        <f t="shared" si="138"/>
        <v>0</v>
      </c>
      <c r="Q222" s="39">
        <f t="shared" si="139"/>
        <v>0</v>
      </c>
      <c r="R222" s="39"/>
      <c r="S222" s="39">
        <f t="shared" si="140"/>
        <v>0</v>
      </c>
      <c r="T222" s="39">
        <f t="shared" si="141"/>
        <v>0</v>
      </c>
      <c r="U222" s="39"/>
      <c r="V222" s="39">
        <f t="shared" si="142"/>
        <v>0</v>
      </c>
      <c r="W222" s="39">
        <f t="shared" si="143"/>
        <v>0</v>
      </c>
      <c r="X222" s="39">
        <v>6.71</v>
      </c>
      <c r="Y222" s="39">
        <f t="shared" si="144"/>
        <v>733.6</v>
      </c>
      <c r="Z222" s="39">
        <f t="shared" si="145"/>
        <v>0</v>
      </c>
      <c r="AA222" s="39"/>
      <c r="AB222" s="39">
        <f t="shared" si="146"/>
        <v>0</v>
      </c>
      <c r="AC222" s="39">
        <f t="shared" si="147"/>
        <v>0</v>
      </c>
      <c r="AD222" s="39"/>
      <c r="AE222" s="39">
        <f t="shared" si="148"/>
        <v>0</v>
      </c>
      <c r="AF222" s="39">
        <f t="shared" si="149"/>
        <v>0</v>
      </c>
      <c r="AG222" s="39"/>
      <c r="AH222" s="39">
        <f t="shared" si="150"/>
        <v>0</v>
      </c>
      <c r="AI222" s="39">
        <f t="shared" si="151"/>
        <v>0</v>
      </c>
      <c r="AJ222" s="39"/>
      <c r="AK222" s="39">
        <f t="shared" si="152"/>
        <v>0</v>
      </c>
      <c r="AL222" s="39">
        <f t="shared" si="153"/>
        <v>0</v>
      </c>
      <c r="AM222" s="39"/>
      <c r="AN222" s="39">
        <f t="shared" si="128"/>
        <v>0</v>
      </c>
      <c r="AO222" s="39">
        <f t="shared" si="137"/>
        <v>0</v>
      </c>
      <c r="AP222" s="39"/>
      <c r="AQ222" s="39">
        <f t="shared" si="129"/>
        <v>0</v>
      </c>
      <c r="AR222" s="39">
        <f t="shared" si="130"/>
        <v>0</v>
      </c>
      <c r="AS222" s="136">
        <f t="shared" si="131"/>
        <v>6.71</v>
      </c>
      <c r="AT222" s="136">
        <f t="shared" ca="1" si="132"/>
        <v>733.6</v>
      </c>
      <c r="AU222" s="137">
        <f t="shared" ca="1" si="133"/>
        <v>0</v>
      </c>
      <c r="AV222" s="137">
        <f t="shared" si="134"/>
        <v>0.89</v>
      </c>
      <c r="AW222" s="136">
        <f t="shared" ca="1" si="135"/>
        <v>97.31</v>
      </c>
      <c r="AX222" s="138">
        <f t="shared" ca="1" si="136"/>
        <v>0</v>
      </c>
      <c r="AY222" s="101"/>
      <c r="AZ222" s="40">
        <f t="shared" si="123"/>
        <v>0</v>
      </c>
      <c r="BA222" s="111" t="str">
        <f t="shared" si="154"/>
        <v>NÃO MEDIDO</v>
      </c>
    </row>
    <row r="223" spans="1:76" ht="30" customHeight="1">
      <c r="A223" s="1" t="s">
        <v>28</v>
      </c>
      <c r="B223" s="1"/>
      <c r="C223" s="64">
        <v>60500</v>
      </c>
      <c r="D223" s="65" t="s">
        <v>197</v>
      </c>
      <c r="E223" s="57"/>
      <c r="F223" s="35"/>
      <c r="G223" s="46">
        <v>0</v>
      </c>
      <c r="H223" s="47"/>
      <c r="I223" s="155">
        <v>0</v>
      </c>
      <c r="J223" s="35">
        <f t="shared" si="125"/>
        <v>0</v>
      </c>
      <c r="K223" s="44"/>
      <c r="L223" s="37">
        <f t="shared" si="126"/>
        <v>0</v>
      </c>
      <c r="M223" s="37"/>
      <c r="N223" s="38">
        <f t="shared" si="127"/>
        <v>0</v>
      </c>
      <c r="O223" s="39"/>
      <c r="P223" s="39">
        <f t="shared" si="138"/>
        <v>0</v>
      </c>
      <c r="Q223" s="39">
        <f t="shared" si="139"/>
        <v>0</v>
      </c>
      <c r="R223" s="39"/>
      <c r="S223" s="39">
        <f t="shared" si="140"/>
        <v>0</v>
      </c>
      <c r="T223" s="39">
        <f t="shared" si="141"/>
        <v>0</v>
      </c>
      <c r="U223" s="39"/>
      <c r="V223" s="39">
        <f t="shared" si="142"/>
        <v>0</v>
      </c>
      <c r="W223" s="39">
        <f t="shared" si="143"/>
        <v>0</v>
      </c>
      <c r="X223" s="39"/>
      <c r="Y223" s="39">
        <f t="shared" si="144"/>
        <v>0</v>
      </c>
      <c r="Z223" s="39">
        <f t="shared" si="145"/>
        <v>0</v>
      </c>
      <c r="AA223" s="39"/>
      <c r="AB223" s="39">
        <f t="shared" si="146"/>
        <v>0</v>
      </c>
      <c r="AC223" s="39">
        <f t="shared" si="147"/>
        <v>0</v>
      </c>
      <c r="AD223" s="39"/>
      <c r="AE223" s="39">
        <f t="shared" si="148"/>
        <v>0</v>
      </c>
      <c r="AF223" s="39">
        <f t="shared" si="149"/>
        <v>0</v>
      </c>
      <c r="AG223" s="39"/>
      <c r="AH223" s="39">
        <f t="shared" si="150"/>
        <v>0</v>
      </c>
      <c r="AI223" s="39">
        <f t="shared" si="151"/>
        <v>0</v>
      </c>
      <c r="AJ223" s="39"/>
      <c r="AK223" s="39">
        <f t="shared" si="152"/>
        <v>0</v>
      </c>
      <c r="AL223" s="39">
        <f t="shared" si="153"/>
        <v>0</v>
      </c>
      <c r="AM223" s="39"/>
      <c r="AN223" s="39">
        <f t="shared" si="128"/>
        <v>0</v>
      </c>
      <c r="AO223" s="39">
        <f t="shared" si="137"/>
        <v>0</v>
      </c>
      <c r="AP223" s="39"/>
      <c r="AQ223" s="39">
        <f t="shared" si="129"/>
        <v>0</v>
      </c>
      <c r="AR223" s="39">
        <f t="shared" si="130"/>
        <v>0</v>
      </c>
      <c r="AS223" s="136">
        <f t="shared" si="131"/>
        <v>0</v>
      </c>
      <c r="AT223" s="136">
        <f t="shared" ca="1" si="132"/>
        <v>0</v>
      </c>
      <c r="AU223" s="137">
        <f t="shared" ca="1" si="133"/>
        <v>0</v>
      </c>
      <c r="AV223" s="137">
        <f t="shared" si="134"/>
        <v>0</v>
      </c>
      <c r="AW223" s="136">
        <f t="shared" ca="1" si="135"/>
        <v>0</v>
      </c>
      <c r="AX223" s="138">
        <f t="shared" ca="1" si="136"/>
        <v>0</v>
      </c>
      <c r="AY223" s="101"/>
      <c r="AZ223" s="40">
        <f t="shared" si="123"/>
        <v>0</v>
      </c>
      <c r="BA223" s="111" t="str">
        <f>IF(COUNTIF(BA224:BA226,"MEDIDO")&gt;0,"MEDIDO","NÃO MEDIDO")</f>
        <v>NÃO MEDIDO</v>
      </c>
    </row>
    <row r="224" spans="1:76" ht="60" customHeight="1">
      <c r="A224" s="1" t="s">
        <v>30</v>
      </c>
      <c r="B224" s="1"/>
      <c r="C224" s="64" t="s">
        <v>344</v>
      </c>
      <c r="D224" s="65" t="s">
        <v>608</v>
      </c>
      <c r="E224" s="57" t="s">
        <v>71</v>
      </c>
      <c r="F224" s="35">
        <v>3.8</v>
      </c>
      <c r="G224" s="46">
        <v>0</v>
      </c>
      <c r="H224" s="47"/>
      <c r="I224" s="155">
        <v>0</v>
      </c>
      <c r="J224" s="35">
        <f t="shared" si="125"/>
        <v>3.8</v>
      </c>
      <c r="K224" s="44">
        <v>121.73</v>
      </c>
      <c r="L224" s="37">
        <f t="shared" si="126"/>
        <v>462.57</v>
      </c>
      <c r="M224" s="37"/>
      <c r="N224" s="38">
        <f t="shared" si="127"/>
        <v>0</v>
      </c>
      <c r="O224" s="39"/>
      <c r="P224" s="39">
        <f t="shared" si="138"/>
        <v>0</v>
      </c>
      <c r="Q224" s="39">
        <f t="shared" si="139"/>
        <v>0</v>
      </c>
      <c r="R224" s="39"/>
      <c r="S224" s="39">
        <f t="shared" si="140"/>
        <v>0</v>
      </c>
      <c r="T224" s="39">
        <f t="shared" si="141"/>
        <v>0</v>
      </c>
      <c r="U224" s="39"/>
      <c r="V224" s="39">
        <f t="shared" si="142"/>
        <v>0</v>
      </c>
      <c r="W224" s="39">
        <f t="shared" si="143"/>
        <v>0</v>
      </c>
      <c r="X224" s="39">
        <v>3.8</v>
      </c>
      <c r="Y224" s="39">
        <f t="shared" si="144"/>
        <v>462.57</v>
      </c>
      <c r="Z224" s="39">
        <f t="shared" si="145"/>
        <v>0</v>
      </c>
      <c r="AA224" s="39"/>
      <c r="AB224" s="39">
        <f t="shared" si="146"/>
        <v>0</v>
      </c>
      <c r="AC224" s="39">
        <f t="shared" si="147"/>
        <v>0</v>
      </c>
      <c r="AD224" s="39"/>
      <c r="AE224" s="39">
        <f t="shared" si="148"/>
        <v>0</v>
      </c>
      <c r="AF224" s="39">
        <f t="shared" si="149"/>
        <v>0</v>
      </c>
      <c r="AG224" s="39"/>
      <c r="AH224" s="39">
        <f t="shared" si="150"/>
        <v>0</v>
      </c>
      <c r="AI224" s="39">
        <f t="shared" si="151"/>
        <v>0</v>
      </c>
      <c r="AJ224" s="39"/>
      <c r="AK224" s="39">
        <f t="shared" si="152"/>
        <v>0</v>
      </c>
      <c r="AL224" s="39">
        <f t="shared" si="153"/>
        <v>0</v>
      </c>
      <c r="AM224" s="39"/>
      <c r="AN224" s="39">
        <f t="shared" si="128"/>
        <v>0</v>
      </c>
      <c r="AO224" s="39">
        <f t="shared" si="137"/>
        <v>0</v>
      </c>
      <c r="AP224" s="39"/>
      <c r="AQ224" s="39">
        <f t="shared" si="129"/>
        <v>0</v>
      </c>
      <c r="AR224" s="39">
        <f t="shared" si="130"/>
        <v>0</v>
      </c>
      <c r="AS224" s="136">
        <f t="shared" si="131"/>
        <v>3.8</v>
      </c>
      <c r="AT224" s="136">
        <f t="shared" ca="1" si="132"/>
        <v>462.57</v>
      </c>
      <c r="AU224" s="137">
        <f t="shared" ca="1" si="133"/>
        <v>0</v>
      </c>
      <c r="AV224" s="137">
        <f t="shared" si="134"/>
        <v>0</v>
      </c>
      <c r="AW224" s="136">
        <f t="shared" ca="1" si="135"/>
        <v>0</v>
      </c>
      <c r="AX224" s="138">
        <f t="shared" ca="1" si="136"/>
        <v>0</v>
      </c>
      <c r="AY224" s="101"/>
      <c r="AZ224" s="40">
        <f t="shared" si="123"/>
        <v>0</v>
      </c>
      <c r="BA224" s="111" t="str">
        <f t="shared" si="154"/>
        <v>NÃO MEDIDO</v>
      </c>
    </row>
    <row r="225" spans="1:58" ht="60" customHeight="1">
      <c r="A225" s="1" t="s">
        <v>30</v>
      </c>
      <c r="B225" s="1"/>
      <c r="C225" s="64" t="s">
        <v>345</v>
      </c>
      <c r="D225" s="65" t="s">
        <v>609</v>
      </c>
      <c r="E225" s="57" t="s">
        <v>71</v>
      </c>
      <c r="F225" s="35">
        <v>8.9</v>
      </c>
      <c r="G225" s="46">
        <v>0</v>
      </c>
      <c r="H225" s="47"/>
      <c r="I225" s="155">
        <v>0</v>
      </c>
      <c r="J225" s="35">
        <f t="shared" si="125"/>
        <v>8.9</v>
      </c>
      <c r="K225" s="44">
        <v>125.47</v>
      </c>
      <c r="L225" s="37">
        <f t="shared" si="126"/>
        <v>1116.68</v>
      </c>
      <c r="M225" s="37"/>
      <c r="N225" s="38">
        <f t="shared" si="127"/>
        <v>0</v>
      </c>
      <c r="O225" s="39"/>
      <c r="P225" s="39">
        <f t="shared" si="138"/>
        <v>0</v>
      </c>
      <c r="Q225" s="39">
        <f t="shared" si="139"/>
        <v>0</v>
      </c>
      <c r="R225" s="39"/>
      <c r="S225" s="39">
        <f t="shared" si="140"/>
        <v>0</v>
      </c>
      <c r="T225" s="39">
        <f t="shared" si="141"/>
        <v>0</v>
      </c>
      <c r="U225" s="39"/>
      <c r="V225" s="39">
        <f t="shared" si="142"/>
        <v>0</v>
      </c>
      <c r="W225" s="39">
        <f t="shared" si="143"/>
        <v>0</v>
      </c>
      <c r="X225" s="39">
        <v>8.9</v>
      </c>
      <c r="Y225" s="39">
        <f t="shared" si="144"/>
        <v>1116.68</v>
      </c>
      <c r="Z225" s="39">
        <f t="shared" si="145"/>
        <v>0</v>
      </c>
      <c r="AA225" s="39"/>
      <c r="AB225" s="39">
        <f t="shared" si="146"/>
        <v>0</v>
      </c>
      <c r="AC225" s="39">
        <f t="shared" si="147"/>
        <v>0</v>
      </c>
      <c r="AD225" s="39"/>
      <c r="AE225" s="39">
        <f t="shared" si="148"/>
        <v>0</v>
      </c>
      <c r="AF225" s="39">
        <f t="shared" si="149"/>
        <v>0</v>
      </c>
      <c r="AG225" s="39"/>
      <c r="AH225" s="39">
        <f t="shared" si="150"/>
        <v>0</v>
      </c>
      <c r="AI225" s="39">
        <f t="shared" si="151"/>
        <v>0</v>
      </c>
      <c r="AJ225" s="39"/>
      <c r="AK225" s="39">
        <f t="shared" si="152"/>
        <v>0</v>
      </c>
      <c r="AL225" s="39">
        <f t="shared" si="153"/>
        <v>0</v>
      </c>
      <c r="AM225" s="39"/>
      <c r="AN225" s="39">
        <f t="shared" si="128"/>
        <v>0</v>
      </c>
      <c r="AO225" s="39">
        <f t="shared" si="137"/>
        <v>0</v>
      </c>
      <c r="AP225" s="39"/>
      <c r="AQ225" s="39">
        <f t="shared" si="129"/>
        <v>0</v>
      </c>
      <c r="AR225" s="39">
        <f t="shared" si="130"/>
        <v>0</v>
      </c>
      <c r="AS225" s="136">
        <f t="shared" si="131"/>
        <v>8.9</v>
      </c>
      <c r="AT225" s="136">
        <f t="shared" ca="1" si="132"/>
        <v>1116.68</v>
      </c>
      <c r="AU225" s="137">
        <f t="shared" ca="1" si="133"/>
        <v>0</v>
      </c>
      <c r="AV225" s="137">
        <f t="shared" si="134"/>
        <v>0</v>
      </c>
      <c r="AW225" s="136">
        <f t="shared" ca="1" si="135"/>
        <v>0</v>
      </c>
      <c r="AX225" s="138">
        <f t="shared" ca="1" si="136"/>
        <v>0</v>
      </c>
      <c r="AY225" s="101"/>
      <c r="AZ225" s="40">
        <f t="shared" si="123"/>
        <v>0</v>
      </c>
      <c r="BA225" s="111" t="str">
        <f>IF(AZ225&lt;&gt;0,"MEDIDO","NÃO MEDIDO")</f>
        <v>NÃO MEDIDO</v>
      </c>
    </row>
    <row r="226" spans="1:58" ht="60" customHeight="1">
      <c r="A226" s="1" t="s">
        <v>30</v>
      </c>
      <c r="B226" s="1"/>
      <c r="C226" s="66" t="s">
        <v>346</v>
      </c>
      <c r="D226" s="65" t="s">
        <v>610</v>
      </c>
      <c r="E226" s="57" t="s">
        <v>71</v>
      </c>
      <c r="F226" s="35">
        <v>1.4</v>
      </c>
      <c r="G226" s="46">
        <v>0</v>
      </c>
      <c r="H226" s="47"/>
      <c r="I226" s="155">
        <v>0</v>
      </c>
      <c r="J226" s="35">
        <f t="shared" si="125"/>
        <v>1.4</v>
      </c>
      <c r="K226" s="44">
        <v>137.43</v>
      </c>
      <c r="L226" s="37">
        <f t="shared" si="126"/>
        <v>192.4</v>
      </c>
      <c r="M226" s="37"/>
      <c r="N226" s="38">
        <f t="shared" si="127"/>
        <v>0</v>
      </c>
      <c r="O226" s="39"/>
      <c r="P226" s="39">
        <f t="shared" si="138"/>
        <v>0</v>
      </c>
      <c r="Q226" s="39">
        <f t="shared" si="139"/>
        <v>0</v>
      </c>
      <c r="R226" s="39"/>
      <c r="S226" s="39">
        <f t="shared" si="140"/>
        <v>0</v>
      </c>
      <c r="T226" s="39">
        <f t="shared" si="141"/>
        <v>0</v>
      </c>
      <c r="U226" s="39"/>
      <c r="V226" s="39">
        <f t="shared" si="142"/>
        <v>0</v>
      </c>
      <c r="W226" s="39">
        <f t="shared" si="143"/>
        <v>0</v>
      </c>
      <c r="X226" s="39">
        <v>1.21</v>
      </c>
      <c r="Y226" s="39">
        <f t="shared" si="144"/>
        <v>166.29</v>
      </c>
      <c r="Z226" s="39">
        <f t="shared" si="145"/>
        <v>0</v>
      </c>
      <c r="AA226" s="39"/>
      <c r="AB226" s="39">
        <f t="shared" si="146"/>
        <v>0</v>
      </c>
      <c r="AC226" s="39">
        <f t="shared" si="147"/>
        <v>0</v>
      </c>
      <c r="AD226" s="39"/>
      <c r="AE226" s="39">
        <f t="shared" si="148"/>
        <v>0</v>
      </c>
      <c r="AF226" s="39">
        <f t="shared" si="149"/>
        <v>0</v>
      </c>
      <c r="AG226" s="39"/>
      <c r="AH226" s="39">
        <f t="shared" si="150"/>
        <v>0</v>
      </c>
      <c r="AI226" s="39">
        <f t="shared" si="151"/>
        <v>0</v>
      </c>
      <c r="AJ226" s="39"/>
      <c r="AK226" s="39">
        <f t="shared" si="152"/>
        <v>0</v>
      </c>
      <c r="AL226" s="39">
        <f t="shared" si="153"/>
        <v>0</v>
      </c>
      <c r="AM226" s="39"/>
      <c r="AN226" s="39">
        <f t="shared" si="128"/>
        <v>0</v>
      </c>
      <c r="AO226" s="39">
        <f t="shared" si="137"/>
        <v>0</v>
      </c>
      <c r="AP226" s="39"/>
      <c r="AQ226" s="39">
        <f t="shared" si="129"/>
        <v>0</v>
      </c>
      <c r="AR226" s="39">
        <f t="shared" si="130"/>
        <v>0</v>
      </c>
      <c r="AS226" s="136">
        <f t="shared" si="131"/>
        <v>1.21</v>
      </c>
      <c r="AT226" s="136">
        <f t="shared" ca="1" si="132"/>
        <v>166.29</v>
      </c>
      <c r="AU226" s="137">
        <f t="shared" ca="1" si="133"/>
        <v>0</v>
      </c>
      <c r="AV226" s="137">
        <f t="shared" si="134"/>
        <v>0.19</v>
      </c>
      <c r="AW226" s="136">
        <f t="shared" ca="1" si="135"/>
        <v>26.11</v>
      </c>
      <c r="AX226" s="138">
        <f t="shared" ca="1" si="136"/>
        <v>0</v>
      </c>
      <c r="AY226" s="101"/>
      <c r="AZ226" s="40">
        <f t="shared" si="123"/>
        <v>0</v>
      </c>
      <c r="BA226" s="111" t="str">
        <f>IF(AZ226&lt;&gt;0,"MEDIDO","NÃO MEDIDO")</f>
        <v>NÃO MEDIDO</v>
      </c>
    </row>
    <row r="227" spans="1:58" ht="30" customHeight="1">
      <c r="A227" s="1" t="s">
        <v>28</v>
      </c>
      <c r="B227" s="1"/>
      <c r="C227" s="64">
        <v>7</v>
      </c>
      <c r="D227" s="65" t="s">
        <v>91</v>
      </c>
      <c r="E227" s="57"/>
      <c r="F227" s="35"/>
      <c r="G227" s="46">
        <v>0</v>
      </c>
      <c r="H227" s="47"/>
      <c r="I227" s="155">
        <v>0</v>
      </c>
      <c r="J227" s="35">
        <f t="shared" si="125"/>
        <v>0</v>
      </c>
      <c r="K227" s="44"/>
      <c r="L227" s="37">
        <f t="shared" si="126"/>
        <v>0</v>
      </c>
      <c r="M227" s="37"/>
      <c r="N227" s="38">
        <f t="shared" si="127"/>
        <v>0</v>
      </c>
      <c r="O227" s="39"/>
      <c r="P227" s="39">
        <f t="shared" si="138"/>
        <v>0</v>
      </c>
      <c r="Q227" s="39">
        <f t="shared" si="139"/>
        <v>0</v>
      </c>
      <c r="R227" s="39"/>
      <c r="S227" s="39">
        <f t="shared" si="140"/>
        <v>0</v>
      </c>
      <c r="T227" s="39">
        <f t="shared" si="141"/>
        <v>0</v>
      </c>
      <c r="U227" s="39"/>
      <c r="V227" s="39">
        <f t="shared" si="142"/>
        <v>0</v>
      </c>
      <c r="W227" s="39">
        <f t="shared" si="143"/>
        <v>0</v>
      </c>
      <c r="X227" s="39"/>
      <c r="Y227" s="39">
        <f t="shared" si="144"/>
        <v>0</v>
      </c>
      <c r="Z227" s="39">
        <f t="shared" si="145"/>
        <v>0</v>
      </c>
      <c r="AA227" s="39"/>
      <c r="AB227" s="39">
        <f t="shared" si="146"/>
        <v>0</v>
      </c>
      <c r="AC227" s="39">
        <f t="shared" si="147"/>
        <v>0</v>
      </c>
      <c r="AD227" s="39"/>
      <c r="AE227" s="39">
        <f t="shared" si="148"/>
        <v>0</v>
      </c>
      <c r="AF227" s="39">
        <f t="shared" si="149"/>
        <v>0</v>
      </c>
      <c r="AG227" s="39"/>
      <c r="AH227" s="39">
        <f t="shared" si="150"/>
        <v>0</v>
      </c>
      <c r="AI227" s="39">
        <f t="shared" si="151"/>
        <v>0</v>
      </c>
      <c r="AJ227" s="39"/>
      <c r="AK227" s="39">
        <f t="shared" si="152"/>
        <v>0</v>
      </c>
      <c r="AL227" s="39">
        <f t="shared" si="153"/>
        <v>0</v>
      </c>
      <c r="AM227" s="39"/>
      <c r="AN227" s="39">
        <f t="shared" si="128"/>
        <v>0</v>
      </c>
      <c r="AO227" s="39">
        <f t="shared" si="137"/>
        <v>0</v>
      </c>
      <c r="AP227" s="39"/>
      <c r="AQ227" s="39">
        <f t="shared" si="129"/>
        <v>0</v>
      </c>
      <c r="AR227" s="39">
        <f t="shared" si="130"/>
        <v>0</v>
      </c>
      <c r="AS227" s="136">
        <f t="shared" si="131"/>
        <v>0</v>
      </c>
      <c r="AT227" s="136">
        <f t="shared" ca="1" si="132"/>
        <v>0</v>
      </c>
      <c r="AU227" s="137">
        <f t="shared" ca="1" si="133"/>
        <v>0</v>
      </c>
      <c r="AV227" s="137">
        <f t="shared" si="134"/>
        <v>0</v>
      </c>
      <c r="AW227" s="136">
        <f t="shared" ca="1" si="135"/>
        <v>0</v>
      </c>
      <c r="AX227" s="138">
        <f t="shared" ca="1" si="136"/>
        <v>0</v>
      </c>
      <c r="AY227" s="101"/>
      <c r="AZ227" s="40">
        <f t="shared" si="123"/>
        <v>0</v>
      </c>
      <c r="BA227" s="111" t="str">
        <f>IF(COUNTIF(BA228:BA234,"MEDIDO")&gt;0,"MEDIDO","NÃO MEDIDO")</f>
        <v>NÃO MEDIDO</v>
      </c>
    </row>
    <row r="228" spans="1:58" ht="30" customHeight="1">
      <c r="A228" s="1" t="s">
        <v>28</v>
      </c>
      <c r="B228" s="1"/>
      <c r="C228" s="66">
        <v>70100</v>
      </c>
      <c r="D228" s="65" t="s">
        <v>198</v>
      </c>
      <c r="E228" s="57"/>
      <c r="F228" s="35"/>
      <c r="G228" s="46">
        <v>0</v>
      </c>
      <c r="H228" s="47"/>
      <c r="I228" s="155">
        <v>0</v>
      </c>
      <c r="J228" s="35">
        <f t="shared" si="125"/>
        <v>0</v>
      </c>
      <c r="K228" s="44"/>
      <c r="L228" s="37">
        <f t="shared" si="126"/>
        <v>0</v>
      </c>
      <c r="M228" s="37"/>
      <c r="N228" s="38">
        <f t="shared" si="127"/>
        <v>0</v>
      </c>
      <c r="O228" s="39"/>
      <c r="P228" s="39">
        <f t="shared" si="138"/>
        <v>0</v>
      </c>
      <c r="Q228" s="39">
        <f t="shared" si="139"/>
        <v>0</v>
      </c>
      <c r="R228" s="39"/>
      <c r="S228" s="39">
        <f t="shared" si="140"/>
        <v>0</v>
      </c>
      <c r="T228" s="39">
        <f t="shared" si="141"/>
        <v>0</v>
      </c>
      <c r="U228" s="39"/>
      <c r="V228" s="39">
        <f t="shared" si="142"/>
        <v>0</v>
      </c>
      <c r="W228" s="39">
        <f t="shared" si="143"/>
        <v>0</v>
      </c>
      <c r="X228" s="39"/>
      <c r="Y228" s="39">
        <f t="shared" si="144"/>
        <v>0</v>
      </c>
      <c r="Z228" s="39">
        <f t="shared" si="145"/>
        <v>0</v>
      </c>
      <c r="AA228" s="39"/>
      <c r="AB228" s="39">
        <f t="shared" si="146"/>
        <v>0</v>
      </c>
      <c r="AC228" s="39">
        <f t="shared" si="147"/>
        <v>0</v>
      </c>
      <c r="AD228" s="39"/>
      <c r="AE228" s="39">
        <f t="shared" si="148"/>
        <v>0</v>
      </c>
      <c r="AF228" s="39">
        <f t="shared" si="149"/>
        <v>0</v>
      </c>
      <c r="AG228" s="39"/>
      <c r="AH228" s="39">
        <f t="shared" si="150"/>
        <v>0</v>
      </c>
      <c r="AI228" s="39">
        <f t="shared" si="151"/>
        <v>0</v>
      </c>
      <c r="AJ228" s="39"/>
      <c r="AK228" s="39">
        <f t="shared" si="152"/>
        <v>0</v>
      </c>
      <c r="AL228" s="39">
        <f t="shared" si="153"/>
        <v>0</v>
      </c>
      <c r="AM228" s="39"/>
      <c r="AN228" s="39">
        <f t="shared" si="128"/>
        <v>0</v>
      </c>
      <c r="AO228" s="39">
        <f t="shared" si="137"/>
        <v>0</v>
      </c>
      <c r="AP228" s="39"/>
      <c r="AQ228" s="39">
        <f t="shared" si="129"/>
        <v>0</v>
      </c>
      <c r="AR228" s="39">
        <f t="shared" si="130"/>
        <v>0</v>
      </c>
      <c r="AS228" s="136">
        <f t="shared" si="131"/>
        <v>0</v>
      </c>
      <c r="AT228" s="136">
        <f t="shared" ca="1" si="132"/>
        <v>0</v>
      </c>
      <c r="AU228" s="137">
        <f t="shared" ca="1" si="133"/>
        <v>0</v>
      </c>
      <c r="AV228" s="137">
        <f t="shared" si="134"/>
        <v>0</v>
      </c>
      <c r="AW228" s="136">
        <f t="shared" ca="1" si="135"/>
        <v>0</v>
      </c>
      <c r="AX228" s="138">
        <f t="shared" ca="1" si="136"/>
        <v>0</v>
      </c>
      <c r="AY228" s="101"/>
      <c r="AZ228" s="40">
        <f t="shared" si="123"/>
        <v>6.81</v>
      </c>
      <c r="BA228" s="111" t="str">
        <f>IF(COUNTIF(BA229:BA232,"MEDIDO")&gt;0,"MEDIDO","NÃO MEDIDO")</f>
        <v>NÃO MEDIDO</v>
      </c>
    </row>
    <row r="229" spans="1:58" ht="60" customHeight="1">
      <c r="A229" s="1" t="s">
        <v>30</v>
      </c>
      <c r="B229" s="1"/>
      <c r="C229" s="64" t="s">
        <v>347</v>
      </c>
      <c r="D229" s="65" t="s">
        <v>611</v>
      </c>
      <c r="E229" s="57" t="s">
        <v>71</v>
      </c>
      <c r="F229" s="35">
        <v>51.8</v>
      </c>
      <c r="G229" s="46">
        <v>0</v>
      </c>
      <c r="H229" s="47"/>
      <c r="I229" s="155">
        <v>6.81</v>
      </c>
      <c r="J229" s="35">
        <f t="shared" si="125"/>
        <v>58.61</v>
      </c>
      <c r="K229" s="44">
        <v>172.91</v>
      </c>
      <c r="L229" s="37">
        <f t="shared" si="126"/>
        <v>10134.26</v>
      </c>
      <c r="M229" s="37"/>
      <c r="N229" s="38">
        <f t="shared" si="127"/>
        <v>0</v>
      </c>
      <c r="O229" s="39"/>
      <c r="P229" s="39">
        <f t="shared" si="138"/>
        <v>0</v>
      </c>
      <c r="Q229" s="39">
        <f t="shared" si="139"/>
        <v>0</v>
      </c>
      <c r="R229" s="39"/>
      <c r="S229" s="39">
        <f t="shared" si="140"/>
        <v>0</v>
      </c>
      <c r="T229" s="39">
        <f t="shared" si="141"/>
        <v>0</v>
      </c>
      <c r="U229" s="39">
        <v>6.58</v>
      </c>
      <c r="V229" s="39">
        <f t="shared" si="142"/>
        <v>1137.75</v>
      </c>
      <c r="W229" s="39">
        <f t="shared" si="143"/>
        <v>0</v>
      </c>
      <c r="X229" s="39"/>
      <c r="Y229" s="39">
        <f t="shared" si="144"/>
        <v>0</v>
      </c>
      <c r="Z229" s="39">
        <f t="shared" si="145"/>
        <v>0</v>
      </c>
      <c r="AA229" s="39">
        <v>40.99</v>
      </c>
      <c r="AB229" s="39">
        <f t="shared" si="146"/>
        <v>7087.58</v>
      </c>
      <c r="AC229" s="39">
        <f t="shared" si="147"/>
        <v>0</v>
      </c>
      <c r="AD229" s="39"/>
      <c r="AE229" s="39">
        <f t="shared" si="148"/>
        <v>0</v>
      </c>
      <c r="AF229" s="39">
        <f t="shared" si="149"/>
        <v>0</v>
      </c>
      <c r="AG229" s="39">
        <v>4.2300000000000004</v>
      </c>
      <c r="AH229" s="39">
        <f t="shared" si="150"/>
        <v>731.41</v>
      </c>
      <c r="AI229" s="39">
        <f t="shared" si="151"/>
        <v>0</v>
      </c>
      <c r="AJ229" s="39"/>
      <c r="AK229" s="39">
        <f t="shared" si="152"/>
        <v>0</v>
      </c>
      <c r="AL229" s="39">
        <f t="shared" si="153"/>
        <v>0</v>
      </c>
      <c r="AM229" s="39"/>
      <c r="AN229" s="39">
        <f t="shared" si="128"/>
        <v>0</v>
      </c>
      <c r="AO229" s="39">
        <f t="shared" si="137"/>
        <v>0</v>
      </c>
      <c r="AP229" s="39">
        <v>6.81</v>
      </c>
      <c r="AQ229" s="39">
        <f t="shared" si="129"/>
        <v>1177.52</v>
      </c>
      <c r="AR229" s="39">
        <f t="shared" si="130"/>
        <v>0</v>
      </c>
      <c r="AS229" s="136">
        <f t="shared" si="131"/>
        <v>58.61</v>
      </c>
      <c r="AT229" s="136">
        <f t="shared" ca="1" si="132"/>
        <v>10134.26</v>
      </c>
      <c r="AU229" s="137">
        <f t="shared" ca="1" si="133"/>
        <v>0</v>
      </c>
      <c r="AV229" s="137">
        <f t="shared" si="134"/>
        <v>0</v>
      </c>
      <c r="AW229" s="136">
        <f t="shared" ca="1" si="135"/>
        <v>0</v>
      </c>
      <c r="AX229" s="138">
        <f t="shared" ca="1" si="136"/>
        <v>0</v>
      </c>
      <c r="AY229" s="101"/>
      <c r="AZ229" s="40">
        <f t="shared" si="123"/>
        <v>0</v>
      </c>
      <c r="BA229" s="111" t="str">
        <f>IF(AZ229&lt;&gt;0,"MEDIDO","NÃO MEDIDO")</f>
        <v>NÃO MEDIDO</v>
      </c>
    </row>
    <row r="230" spans="1:58" ht="30" customHeight="1">
      <c r="A230" s="1" t="s">
        <v>30</v>
      </c>
      <c r="B230" s="1"/>
      <c r="C230" s="64" t="s">
        <v>348</v>
      </c>
      <c r="D230" s="65" t="s">
        <v>612</v>
      </c>
      <c r="E230" s="57" t="s">
        <v>75</v>
      </c>
      <c r="F230" s="35">
        <v>28.7</v>
      </c>
      <c r="G230" s="46">
        <v>0</v>
      </c>
      <c r="H230" s="47"/>
      <c r="I230" s="155">
        <v>0</v>
      </c>
      <c r="J230" s="35">
        <f t="shared" si="125"/>
        <v>28.7</v>
      </c>
      <c r="K230" s="44">
        <v>8.68</v>
      </c>
      <c r="L230" s="37">
        <f t="shared" si="126"/>
        <v>249.12</v>
      </c>
      <c r="M230" s="37"/>
      <c r="N230" s="38">
        <f t="shared" si="127"/>
        <v>0</v>
      </c>
      <c r="O230" s="39"/>
      <c r="P230" s="39">
        <f t="shared" si="138"/>
        <v>0</v>
      </c>
      <c r="Q230" s="39">
        <f t="shared" si="139"/>
        <v>0</v>
      </c>
      <c r="R230" s="39"/>
      <c r="S230" s="39">
        <f t="shared" si="140"/>
        <v>0</v>
      </c>
      <c r="T230" s="39">
        <f t="shared" si="141"/>
        <v>0</v>
      </c>
      <c r="U230" s="39"/>
      <c r="V230" s="39">
        <f t="shared" si="142"/>
        <v>0</v>
      </c>
      <c r="W230" s="39">
        <f t="shared" si="143"/>
        <v>0</v>
      </c>
      <c r="X230" s="39"/>
      <c r="Y230" s="39">
        <f t="shared" si="144"/>
        <v>0</v>
      </c>
      <c r="Z230" s="39">
        <f t="shared" si="145"/>
        <v>0</v>
      </c>
      <c r="AA230" s="39">
        <v>14.02</v>
      </c>
      <c r="AB230" s="39">
        <f t="shared" si="146"/>
        <v>121.69</v>
      </c>
      <c r="AC230" s="39">
        <f t="shared" si="147"/>
        <v>0</v>
      </c>
      <c r="AD230" s="39"/>
      <c r="AE230" s="39">
        <f t="shared" si="148"/>
        <v>0</v>
      </c>
      <c r="AF230" s="39">
        <f t="shared" si="149"/>
        <v>0</v>
      </c>
      <c r="AG230" s="39"/>
      <c r="AH230" s="39">
        <f t="shared" si="150"/>
        <v>0</v>
      </c>
      <c r="AI230" s="39">
        <f t="shared" si="151"/>
        <v>0</v>
      </c>
      <c r="AJ230" s="39"/>
      <c r="AK230" s="39">
        <f t="shared" si="152"/>
        <v>0</v>
      </c>
      <c r="AL230" s="39">
        <f t="shared" si="153"/>
        <v>0</v>
      </c>
      <c r="AM230" s="39"/>
      <c r="AN230" s="39">
        <f t="shared" si="128"/>
        <v>0</v>
      </c>
      <c r="AO230" s="39">
        <f t="shared" si="137"/>
        <v>0</v>
      </c>
      <c r="AP230" s="39"/>
      <c r="AQ230" s="39">
        <f t="shared" si="129"/>
        <v>0</v>
      </c>
      <c r="AR230" s="39">
        <f t="shared" si="130"/>
        <v>0</v>
      </c>
      <c r="AS230" s="136">
        <f t="shared" si="131"/>
        <v>14.02</v>
      </c>
      <c r="AT230" s="136">
        <f t="shared" ca="1" si="132"/>
        <v>121.69</v>
      </c>
      <c r="AU230" s="137">
        <f t="shared" ca="1" si="133"/>
        <v>0</v>
      </c>
      <c r="AV230" s="137">
        <f t="shared" si="134"/>
        <v>14.68</v>
      </c>
      <c r="AW230" s="136">
        <f t="shared" ca="1" si="135"/>
        <v>127.43</v>
      </c>
      <c r="AX230" s="138">
        <f t="shared" ca="1" si="136"/>
        <v>0</v>
      </c>
      <c r="AY230" s="101"/>
      <c r="AZ230" s="40">
        <f t="shared" si="123"/>
        <v>0</v>
      </c>
      <c r="BA230" s="111" t="str">
        <f>IF(AZ230&lt;&gt;0,"MEDIDO","NÃO MEDIDO")</f>
        <v>NÃO MEDIDO</v>
      </c>
    </row>
    <row r="231" spans="1:58" ht="30" customHeight="1">
      <c r="A231" s="1" t="s">
        <v>30</v>
      </c>
      <c r="B231" s="1"/>
      <c r="C231" s="66" t="s">
        <v>349</v>
      </c>
      <c r="D231" s="65" t="s">
        <v>613</v>
      </c>
      <c r="E231" s="57" t="s">
        <v>75</v>
      </c>
      <c r="F231" s="35">
        <v>5.2</v>
      </c>
      <c r="G231" s="46">
        <v>45.14</v>
      </c>
      <c r="H231" s="47"/>
      <c r="I231" s="155">
        <v>0</v>
      </c>
      <c r="J231" s="35">
        <f t="shared" si="125"/>
        <v>50.34</v>
      </c>
      <c r="K231" s="44">
        <v>4.9000000000000004</v>
      </c>
      <c r="L231" s="37">
        <f t="shared" si="126"/>
        <v>246.67</v>
      </c>
      <c r="M231" s="37"/>
      <c r="N231" s="38">
        <f t="shared" si="127"/>
        <v>0</v>
      </c>
      <c r="O231" s="39"/>
      <c r="P231" s="39">
        <f t="shared" si="138"/>
        <v>0</v>
      </c>
      <c r="Q231" s="39">
        <f t="shared" si="139"/>
        <v>0</v>
      </c>
      <c r="R231" s="39"/>
      <c r="S231" s="39">
        <f t="shared" si="140"/>
        <v>0</v>
      </c>
      <c r="T231" s="39">
        <f t="shared" si="141"/>
        <v>0</v>
      </c>
      <c r="U231" s="39"/>
      <c r="V231" s="39">
        <f t="shared" si="142"/>
        <v>0</v>
      </c>
      <c r="W231" s="39">
        <f t="shared" si="143"/>
        <v>0</v>
      </c>
      <c r="X231" s="39"/>
      <c r="Y231" s="39">
        <f t="shared" si="144"/>
        <v>0</v>
      </c>
      <c r="Z231" s="39">
        <f t="shared" si="145"/>
        <v>0</v>
      </c>
      <c r="AA231" s="39"/>
      <c r="AB231" s="39">
        <f t="shared" si="146"/>
        <v>0</v>
      </c>
      <c r="AC231" s="39">
        <f t="shared" si="147"/>
        <v>0</v>
      </c>
      <c r="AD231" s="39"/>
      <c r="AE231" s="39">
        <f t="shared" si="148"/>
        <v>0</v>
      </c>
      <c r="AF231" s="39">
        <f t="shared" si="149"/>
        <v>0</v>
      </c>
      <c r="AG231" s="39"/>
      <c r="AH231" s="39">
        <f t="shared" si="150"/>
        <v>0</v>
      </c>
      <c r="AI231" s="39">
        <f t="shared" si="151"/>
        <v>0</v>
      </c>
      <c r="AJ231" s="39">
        <v>13.27</v>
      </c>
      <c r="AK231" s="39">
        <f t="shared" si="152"/>
        <v>65.02</v>
      </c>
      <c r="AL231" s="39">
        <f t="shared" si="153"/>
        <v>0</v>
      </c>
      <c r="AM231" s="39"/>
      <c r="AN231" s="39">
        <f t="shared" si="128"/>
        <v>0</v>
      </c>
      <c r="AO231" s="39">
        <f t="shared" si="137"/>
        <v>0</v>
      </c>
      <c r="AP231" s="39"/>
      <c r="AQ231" s="39">
        <f t="shared" si="129"/>
        <v>0</v>
      </c>
      <c r="AR231" s="39">
        <f t="shared" si="130"/>
        <v>0</v>
      </c>
      <c r="AS231" s="136">
        <f t="shared" si="131"/>
        <v>13.27</v>
      </c>
      <c r="AT231" s="136">
        <f t="shared" ca="1" si="132"/>
        <v>65.02</v>
      </c>
      <c r="AU231" s="137">
        <f t="shared" ca="1" si="133"/>
        <v>0</v>
      </c>
      <c r="AV231" s="137">
        <f t="shared" si="134"/>
        <v>37.07</v>
      </c>
      <c r="AW231" s="136">
        <f t="shared" ca="1" si="135"/>
        <v>181.65</v>
      </c>
      <c r="AX231" s="138">
        <f t="shared" ca="1" si="136"/>
        <v>0</v>
      </c>
      <c r="AY231" s="101"/>
      <c r="AZ231" s="40">
        <f t="shared" si="123"/>
        <v>0</v>
      </c>
      <c r="BA231" s="111" t="str">
        <f>IF(COUNTIF(BA232,"MEDIDO")&gt;0,"MEDIDO","NÃO MEDIDO")</f>
        <v>NÃO MEDIDO</v>
      </c>
    </row>
    <row r="232" spans="1:58" ht="30" customHeight="1">
      <c r="A232" s="1" t="s">
        <v>30</v>
      </c>
      <c r="B232" s="1"/>
      <c r="C232" s="64" t="s">
        <v>350</v>
      </c>
      <c r="D232" s="65" t="s">
        <v>614</v>
      </c>
      <c r="E232" s="57" t="s">
        <v>72</v>
      </c>
      <c r="F232" s="35">
        <v>107</v>
      </c>
      <c r="G232" s="46">
        <v>25.45</v>
      </c>
      <c r="H232" s="47"/>
      <c r="I232" s="155">
        <v>0</v>
      </c>
      <c r="J232" s="35">
        <f t="shared" si="125"/>
        <v>132.44999999999999</v>
      </c>
      <c r="K232" s="44">
        <v>10.98</v>
      </c>
      <c r="L232" s="37">
        <f t="shared" si="126"/>
        <v>1454.3</v>
      </c>
      <c r="M232" s="37"/>
      <c r="N232" s="38">
        <f t="shared" si="127"/>
        <v>0</v>
      </c>
      <c r="O232" s="39"/>
      <c r="P232" s="39">
        <f t="shared" si="138"/>
        <v>0</v>
      </c>
      <c r="Q232" s="39">
        <f t="shared" si="139"/>
        <v>0</v>
      </c>
      <c r="R232" s="39"/>
      <c r="S232" s="39">
        <f t="shared" si="140"/>
        <v>0</v>
      </c>
      <c r="T232" s="39">
        <f t="shared" si="141"/>
        <v>0</v>
      </c>
      <c r="U232" s="39"/>
      <c r="V232" s="39">
        <f t="shared" si="142"/>
        <v>0</v>
      </c>
      <c r="W232" s="39">
        <f t="shared" si="143"/>
        <v>0</v>
      </c>
      <c r="X232" s="39"/>
      <c r="Y232" s="39">
        <f t="shared" si="144"/>
        <v>0</v>
      </c>
      <c r="Z232" s="39">
        <f t="shared" si="145"/>
        <v>0</v>
      </c>
      <c r="AA232" s="39">
        <v>108</v>
      </c>
      <c r="AB232" s="39">
        <f t="shared" si="146"/>
        <v>1185.8399999999999</v>
      </c>
      <c r="AC232" s="39">
        <f t="shared" si="147"/>
        <v>0</v>
      </c>
      <c r="AD232" s="39"/>
      <c r="AE232" s="39">
        <f t="shared" si="148"/>
        <v>0</v>
      </c>
      <c r="AF232" s="39">
        <f t="shared" si="149"/>
        <v>0</v>
      </c>
      <c r="AG232" s="39"/>
      <c r="AH232" s="39">
        <f t="shared" si="150"/>
        <v>0</v>
      </c>
      <c r="AI232" s="39">
        <f t="shared" si="151"/>
        <v>0</v>
      </c>
      <c r="AJ232" s="39"/>
      <c r="AK232" s="39">
        <f t="shared" si="152"/>
        <v>0</v>
      </c>
      <c r="AL232" s="39">
        <f t="shared" si="153"/>
        <v>0</v>
      </c>
      <c r="AM232" s="39"/>
      <c r="AN232" s="39">
        <f t="shared" si="128"/>
        <v>0</v>
      </c>
      <c r="AO232" s="39">
        <f t="shared" si="137"/>
        <v>0</v>
      </c>
      <c r="AP232" s="39"/>
      <c r="AQ232" s="39">
        <f t="shared" si="129"/>
        <v>0</v>
      </c>
      <c r="AR232" s="39">
        <f t="shared" si="130"/>
        <v>0</v>
      </c>
      <c r="AS232" s="136">
        <f t="shared" si="131"/>
        <v>108</v>
      </c>
      <c r="AT232" s="136">
        <f t="shared" ca="1" si="132"/>
        <v>1185.8399999999999</v>
      </c>
      <c r="AU232" s="137">
        <f t="shared" ca="1" si="133"/>
        <v>0</v>
      </c>
      <c r="AV232" s="137">
        <f t="shared" si="134"/>
        <v>24.45</v>
      </c>
      <c r="AW232" s="136">
        <f t="shared" ca="1" si="135"/>
        <v>268.45999999999998</v>
      </c>
      <c r="AX232" s="138">
        <f t="shared" ca="1" si="136"/>
        <v>0</v>
      </c>
      <c r="AY232" s="101"/>
      <c r="AZ232" s="40">
        <f t="shared" si="123"/>
        <v>0</v>
      </c>
      <c r="BA232" s="111" t="str">
        <f>IF(AZ232&lt;&gt;0,"MEDIDO","NÃO MEDIDO")</f>
        <v>NÃO MEDIDO</v>
      </c>
    </row>
    <row r="233" spans="1:58" ht="30" customHeight="1">
      <c r="A233" s="1" t="s">
        <v>28</v>
      </c>
      <c r="B233" s="1"/>
      <c r="C233" s="64">
        <v>70400</v>
      </c>
      <c r="D233" s="65" t="s">
        <v>199</v>
      </c>
      <c r="E233" s="57"/>
      <c r="F233" s="35"/>
      <c r="G233" s="46">
        <v>0</v>
      </c>
      <c r="H233" s="47"/>
      <c r="I233" s="155">
        <v>0</v>
      </c>
      <c r="J233" s="35">
        <f t="shared" si="125"/>
        <v>0</v>
      </c>
      <c r="K233" s="44"/>
      <c r="L233" s="37">
        <f t="shared" si="126"/>
        <v>0</v>
      </c>
      <c r="M233" s="37"/>
      <c r="N233" s="38">
        <f t="shared" si="127"/>
        <v>0</v>
      </c>
      <c r="O233" s="39"/>
      <c r="P233" s="39">
        <f t="shared" si="138"/>
        <v>0</v>
      </c>
      <c r="Q233" s="39">
        <f t="shared" si="139"/>
        <v>0</v>
      </c>
      <c r="R233" s="39"/>
      <c r="S233" s="39">
        <f t="shared" si="140"/>
        <v>0</v>
      </c>
      <c r="T233" s="39">
        <f t="shared" si="141"/>
        <v>0</v>
      </c>
      <c r="U233" s="39"/>
      <c r="V233" s="39">
        <f t="shared" si="142"/>
        <v>0</v>
      </c>
      <c r="W233" s="39">
        <f t="shared" si="143"/>
        <v>0</v>
      </c>
      <c r="X233" s="39"/>
      <c r="Y233" s="39">
        <f t="shared" si="144"/>
        <v>0</v>
      </c>
      <c r="Z233" s="39">
        <f t="shared" si="145"/>
        <v>0</v>
      </c>
      <c r="AA233" s="39"/>
      <c r="AB233" s="39">
        <f t="shared" si="146"/>
        <v>0</v>
      </c>
      <c r="AC233" s="39">
        <f t="shared" si="147"/>
        <v>0</v>
      </c>
      <c r="AD233" s="39"/>
      <c r="AE233" s="39">
        <f t="shared" si="148"/>
        <v>0</v>
      </c>
      <c r="AF233" s="39">
        <f t="shared" si="149"/>
        <v>0</v>
      </c>
      <c r="AG233" s="39"/>
      <c r="AH233" s="39">
        <f t="shared" si="150"/>
        <v>0</v>
      </c>
      <c r="AI233" s="39">
        <f t="shared" si="151"/>
        <v>0</v>
      </c>
      <c r="AJ233" s="39"/>
      <c r="AK233" s="39">
        <f t="shared" si="152"/>
        <v>0</v>
      </c>
      <c r="AL233" s="39">
        <f t="shared" si="153"/>
        <v>0</v>
      </c>
      <c r="AM233" s="39"/>
      <c r="AN233" s="39">
        <f t="shared" si="128"/>
        <v>0</v>
      </c>
      <c r="AO233" s="39">
        <f t="shared" si="137"/>
        <v>0</v>
      </c>
      <c r="AP233" s="39"/>
      <c r="AQ233" s="39">
        <f t="shared" si="129"/>
        <v>0</v>
      </c>
      <c r="AR233" s="39">
        <f t="shared" si="130"/>
        <v>0</v>
      </c>
      <c r="AS233" s="136">
        <f t="shared" si="131"/>
        <v>0</v>
      </c>
      <c r="AT233" s="136">
        <f t="shared" ca="1" si="132"/>
        <v>0</v>
      </c>
      <c r="AU233" s="137">
        <f t="shared" ca="1" si="133"/>
        <v>0</v>
      </c>
      <c r="AV233" s="137">
        <f t="shared" si="134"/>
        <v>0</v>
      </c>
      <c r="AW233" s="136">
        <f t="shared" ca="1" si="135"/>
        <v>0</v>
      </c>
      <c r="AX233" s="138">
        <f t="shared" ca="1" si="136"/>
        <v>0</v>
      </c>
      <c r="AY233" s="101"/>
      <c r="AZ233" s="40">
        <f t="shared" si="123"/>
        <v>0</v>
      </c>
      <c r="BA233" s="111" t="str">
        <f>IF(COUNTIF(BA234:BA234,"MEDIDO")&gt;0,"MEDIDO","NÃO MEDIDO")</f>
        <v>NÃO MEDIDO</v>
      </c>
    </row>
    <row r="234" spans="1:58" ht="60" customHeight="1">
      <c r="A234" s="1" t="s">
        <v>30</v>
      </c>
      <c r="B234" s="1"/>
      <c r="C234" s="64" t="s">
        <v>351</v>
      </c>
      <c r="D234" s="65" t="s">
        <v>615</v>
      </c>
      <c r="E234" s="57" t="s">
        <v>76</v>
      </c>
      <c r="F234" s="35">
        <v>0.1</v>
      </c>
      <c r="G234" s="46">
        <v>0</v>
      </c>
      <c r="H234" s="47"/>
      <c r="I234" s="155">
        <v>0</v>
      </c>
      <c r="J234" s="35">
        <f t="shared" si="125"/>
        <v>0.1</v>
      </c>
      <c r="K234" s="44">
        <v>2758.9</v>
      </c>
      <c r="L234" s="37">
        <f t="shared" si="126"/>
        <v>275.89</v>
      </c>
      <c r="M234" s="37"/>
      <c r="N234" s="38">
        <f t="shared" si="127"/>
        <v>0</v>
      </c>
      <c r="O234" s="39"/>
      <c r="P234" s="39">
        <f t="shared" si="138"/>
        <v>0</v>
      </c>
      <c r="Q234" s="39">
        <f t="shared" si="139"/>
        <v>0</v>
      </c>
      <c r="R234" s="39"/>
      <c r="S234" s="39">
        <f t="shared" si="140"/>
        <v>0</v>
      </c>
      <c r="T234" s="39">
        <f t="shared" si="141"/>
        <v>0</v>
      </c>
      <c r="U234" s="39"/>
      <c r="V234" s="39">
        <f t="shared" si="142"/>
        <v>0</v>
      </c>
      <c r="W234" s="39">
        <f t="shared" si="143"/>
        <v>0</v>
      </c>
      <c r="X234" s="39"/>
      <c r="Y234" s="39">
        <f t="shared" si="144"/>
        <v>0</v>
      </c>
      <c r="Z234" s="39">
        <f t="shared" si="145"/>
        <v>0</v>
      </c>
      <c r="AA234" s="39">
        <v>0.06</v>
      </c>
      <c r="AB234" s="39">
        <f t="shared" si="146"/>
        <v>165.53</v>
      </c>
      <c r="AC234" s="39">
        <f t="shared" si="147"/>
        <v>0</v>
      </c>
      <c r="AD234" s="39"/>
      <c r="AE234" s="39">
        <f t="shared" si="148"/>
        <v>0</v>
      </c>
      <c r="AF234" s="39">
        <f t="shared" si="149"/>
        <v>0</v>
      </c>
      <c r="AG234" s="39"/>
      <c r="AH234" s="39">
        <f t="shared" si="150"/>
        <v>0</v>
      </c>
      <c r="AI234" s="39">
        <f t="shared" si="151"/>
        <v>0</v>
      </c>
      <c r="AJ234" s="39"/>
      <c r="AK234" s="39">
        <f t="shared" si="152"/>
        <v>0</v>
      </c>
      <c r="AL234" s="39">
        <f t="shared" si="153"/>
        <v>0</v>
      </c>
      <c r="AM234" s="39"/>
      <c r="AN234" s="39">
        <f t="shared" si="128"/>
        <v>0</v>
      </c>
      <c r="AO234" s="39">
        <f t="shared" si="137"/>
        <v>0</v>
      </c>
      <c r="AP234" s="39"/>
      <c r="AQ234" s="39">
        <f t="shared" si="129"/>
        <v>0</v>
      </c>
      <c r="AR234" s="39">
        <f t="shared" si="130"/>
        <v>0</v>
      </c>
      <c r="AS234" s="136">
        <f t="shared" si="131"/>
        <v>0.06</v>
      </c>
      <c r="AT234" s="136">
        <f t="shared" ca="1" si="132"/>
        <v>165.53</v>
      </c>
      <c r="AU234" s="137">
        <f t="shared" ca="1" si="133"/>
        <v>0</v>
      </c>
      <c r="AV234" s="137">
        <f t="shared" si="134"/>
        <v>0.04</v>
      </c>
      <c r="AW234" s="136">
        <f t="shared" ca="1" si="135"/>
        <v>110.36</v>
      </c>
      <c r="AX234" s="138">
        <f t="shared" ca="1" si="136"/>
        <v>0</v>
      </c>
      <c r="AY234" s="101"/>
      <c r="AZ234" s="40">
        <f t="shared" si="123"/>
        <v>0</v>
      </c>
      <c r="BA234" s="111" t="str">
        <f>IF(AZ234&lt;&gt;0,"MEDIDO","NÃO MEDIDO")</f>
        <v>NÃO MEDIDO</v>
      </c>
    </row>
    <row r="235" spans="1:58" ht="30" customHeight="1">
      <c r="A235" s="1" t="s">
        <v>28</v>
      </c>
      <c r="B235" s="1"/>
      <c r="C235" s="64" t="s">
        <v>801</v>
      </c>
      <c r="D235" s="65" t="s">
        <v>802</v>
      </c>
      <c r="E235" s="57"/>
      <c r="F235" s="35"/>
      <c r="G235" s="46"/>
      <c r="H235" s="47"/>
      <c r="I235" s="155">
        <v>0</v>
      </c>
      <c r="J235" s="35">
        <f t="shared" si="125"/>
        <v>0</v>
      </c>
      <c r="K235" s="44"/>
      <c r="L235" s="37">
        <f t="shared" si="126"/>
        <v>0</v>
      </c>
      <c r="M235" s="37"/>
      <c r="N235" s="38">
        <f t="shared" si="127"/>
        <v>0</v>
      </c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>
        <f t="shared" si="129"/>
        <v>0</v>
      </c>
      <c r="AR235" s="39">
        <f t="shared" si="130"/>
        <v>0</v>
      </c>
      <c r="AS235" s="136">
        <f t="shared" si="131"/>
        <v>0</v>
      </c>
      <c r="AT235" s="136">
        <f t="shared" ca="1" si="132"/>
        <v>0</v>
      </c>
      <c r="AU235" s="137">
        <f t="shared" ca="1" si="133"/>
        <v>0</v>
      </c>
      <c r="AV235" s="137">
        <f t="shared" si="134"/>
        <v>0</v>
      </c>
      <c r="AW235" s="136">
        <f t="shared" ca="1" si="135"/>
        <v>0</v>
      </c>
      <c r="AX235" s="138">
        <f t="shared" ca="1" si="136"/>
        <v>0</v>
      </c>
      <c r="AY235" s="101"/>
      <c r="AZ235" s="40">
        <f t="shared" si="123"/>
        <v>0</v>
      </c>
      <c r="BA235" s="111" t="str">
        <f>IF(COUNTIF(BA236:BA238,"MEDIDO")&gt;0,"MEDIDO","NÃO MEDIDO")</f>
        <v>MEDIDO</v>
      </c>
    </row>
    <row r="236" spans="1:58" ht="30" customHeight="1">
      <c r="A236" s="1" t="s">
        <v>28</v>
      </c>
      <c r="B236" s="1"/>
      <c r="C236" s="64" t="s">
        <v>803</v>
      </c>
      <c r="D236" s="65" t="s">
        <v>94</v>
      </c>
      <c r="E236" s="57"/>
      <c r="F236" s="35"/>
      <c r="G236" s="46"/>
      <c r="H236" s="47"/>
      <c r="I236" s="155">
        <v>0</v>
      </c>
      <c r="J236" s="35">
        <f t="shared" si="125"/>
        <v>0</v>
      </c>
      <c r="K236" s="44"/>
      <c r="L236" s="37">
        <f t="shared" si="126"/>
        <v>0</v>
      </c>
      <c r="M236" s="37"/>
      <c r="N236" s="38">
        <f t="shared" si="127"/>
        <v>0</v>
      </c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>
        <f t="shared" si="129"/>
        <v>0</v>
      </c>
      <c r="AR236" s="39">
        <f t="shared" si="130"/>
        <v>0</v>
      </c>
      <c r="AS236" s="136">
        <f t="shared" si="131"/>
        <v>0</v>
      </c>
      <c r="AT236" s="136">
        <f t="shared" ca="1" si="132"/>
        <v>0</v>
      </c>
      <c r="AU236" s="137">
        <f t="shared" ca="1" si="133"/>
        <v>0</v>
      </c>
      <c r="AV236" s="137">
        <f t="shared" si="134"/>
        <v>0</v>
      </c>
      <c r="AW236" s="136">
        <f t="shared" ca="1" si="135"/>
        <v>0</v>
      </c>
      <c r="AX236" s="138">
        <f t="shared" ca="1" si="136"/>
        <v>0</v>
      </c>
      <c r="AY236" s="101"/>
      <c r="AZ236" s="40">
        <f t="shared" si="123"/>
        <v>1</v>
      </c>
      <c r="BA236" s="111" t="str">
        <f>IF(COUNTIF(BA237:BA238,"MEDIDO")&gt;0,"MEDIDO","NÃO MEDIDO")</f>
        <v>MEDIDO</v>
      </c>
    </row>
    <row r="237" spans="1:58" ht="30" customHeight="1">
      <c r="A237" s="1" t="s">
        <v>781</v>
      </c>
      <c r="B237" s="1"/>
      <c r="C237" s="64" t="s">
        <v>804</v>
      </c>
      <c r="D237" s="65" t="s">
        <v>805</v>
      </c>
      <c r="E237" s="57" t="s">
        <v>832</v>
      </c>
      <c r="F237" s="35"/>
      <c r="G237" s="46"/>
      <c r="H237" s="47"/>
      <c r="I237" s="155">
        <v>1</v>
      </c>
      <c r="J237" s="35">
        <f t="shared" si="125"/>
        <v>1</v>
      </c>
      <c r="K237" s="44"/>
      <c r="L237" s="37">
        <f t="shared" si="126"/>
        <v>0</v>
      </c>
      <c r="M237" s="37">
        <v>972.03</v>
      </c>
      <c r="N237" s="38">
        <f t="shared" si="127"/>
        <v>972.03</v>
      </c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>
        <v>1</v>
      </c>
      <c r="AQ237" s="39">
        <f t="shared" si="129"/>
        <v>0</v>
      </c>
      <c r="AR237" s="39">
        <f t="shared" si="130"/>
        <v>972.03</v>
      </c>
      <c r="AS237" s="136">
        <f t="shared" si="131"/>
        <v>1</v>
      </c>
      <c r="AT237" s="136">
        <f t="shared" ca="1" si="132"/>
        <v>0</v>
      </c>
      <c r="AU237" s="137">
        <f t="shared" ca="1" si="133"/>
        <v>972.03</v>
      </c>
      <c r="AV237" s="137">
        <f t="shared" si="134"/>
        <v>0</v>
      </c>
      <c r="AW237" s="136">
        <f t="shared" ca="1" si="135"/>
        <v>0</v>
      </c>
      <c r="AX237" s="138">
        <f t="shared" ca="1" si="136"/>
        <v>0</v>
      </c>
      <c r="AY237" s="101"/>
      <c r="AZ237" s="40">
        <f t="shared" si="123"/>
        <v>5.2</v>
      </c>
      <c r="BA237" s="111" t="str">
        <f t="shared" ref="BA237:BA238" si="155">IF(AZ237&lt;&gt;0,"MEDIDO","NÃO MEDIDO")</f>
        <v>MEDIDO</v>
      </c>
    </row>
    <row r="238" spans="1:58" ht="30" customHeight="1">
      <c r="A238" s="1" t="s">
        <v>781</v>
      </c>
      <c r="B238" s="1"/>
      <c r="C238" s="64" t="s">
        <v>806</v>
      </c>
      <c r="D238" s="65" t="s">
        <v>807</v>
      </c>
      <c r="E238" s="57" t="s">
        <v>75</v>
      </c>
      <c r="F238" s="35"/>
      <c r="G238" s="46"/>
      <c r="H238" s="47"/>
      <c r="I238" s="155">
        <v>5.2</v>
      </c>
      <c r="J238" s="35">
        <f t="shared" si="125"/>
        <v>5.2</v>
      </c>
      <c r="K238" s="44"/>
      <c r="L238" s="37">
        <f t="shared" si="126"/>
        <v>0</v>
      </c>
      <c r="M238" s="37">
        <v>20.36</v>
      </c>
      <c r="N238" s="38">
        <f t="shared" si="127"/>
        <v>105.87</v>
      </c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>
        <v>5.2</v>
      </c>
      <c r="AQ238" s="39">
        <f t="shared" si="129"/>
        <v>0</v>
      </c>
      <c r="AR238" s="39">
        <f t="shared" si="130"/>
        <v>105.87</v>
      </c>
      <c r="AS238" s="136">
        <f t="shared" si="131"/>
        <v>5.2</v>
      </c>
      <c r="AT238" s="136">
        <f t="shared" ca="1" si="132"/>
        <v>0</v>
      </c>
      <c r="AU238" s="137">
        <f t="shared" ca="1" si="133"/>
        <v>105.87</v>
      </c>
      <c r="AV238" s="137">
        <f t="shared" si="134"/>
        <v>0</v>
      </c>
      <c r="AW238" s="136">
        <f t="shared" ca="1" si="135"/>
        <v>0</v>
      </c>
      <c r="AX238" s="138">
        <f t="shared" ca="1" si="136"/>
        <v>0</v>
      </c>
      <c r="AY238" s="101"/>
      <c r="AZ238" s="40">
        <f t="shared" si="123"/>
        <v>0</v>
      </c>
      <c r="BA238" s="111" t="str">
        <f t="shared" si="155"/>
        <v>NÃO MEDIDO</v>
      </c>
    </row>
    <row r="239" spans="1:58" ht="30" customHeight="1">
      <c r="A239" s="1" t="s">
        <v>28</v>
      </c>
      <c r="B239" s="1"/>
      <c r="C239" s="66">
        <v>9</v>
      </c>
      <c r="D239" s="65" t="s">
        <v>93</v>
      </c>
      <c r="E239" s="57"/>
      <c r="F239" s="35"/>
      <c r="G239" s="46">
        <v>0</v>
      </c>
      <c r="H239" s="47"/>
      <c r="I239" s="155">
        <v>0</v>
      </c>
      <c r="J239" s="35">
        <f t="shared" si="125"/>
        <v>0</v>
      </c>
      <c r="K239" s="44"/>
      <c r="L239" s="37">
        <f t="shared" si="126"/>
        <v>0</v>
      </c>
      <c r="M239" s="37"/>
      <c r="N239" s="38">
        <f t="shared" si="127"/>
        <v>0</v>
      </c>
      <c r="O239" s="39"/>
      <c r="P239" s="39">
        <f t="shared" si="138"/>
        <v>0</v>
      </c>
      <c r="Q239" s="39">
        <f t="shared" si="139"/>
        <v>0</v>
      </c>
      <c r="R239" s="39"/>
      <c r="S239" s="39">
        <f t="shared" si="140"/>
        <v>0</v>
      </c>
      <c r="T239" s="39">
        <f t="shared" si="141"/>
        <v>0</v>
      </c>
      <c r="U239" s="39"/>
      <c r="V239" s="39">
        <f t="shared" si="142"/>
        <v>0</v>
      </c>
      <c r="W239" s="39">
        <f t="shared" si="143"/>
        <v>0</v>
      </c>
      <c r="X239" s="39"/>
      <c r="Y239" s="39">
        <f t="shared" si="144"/>
        <v>0</v>
      </c>
      <c r="Z239" s="39">
        <f t="shared" si="145"/>
        <v>0</v>
      </c>
      <c r="AA239" s="39"/>
      <c r="AB239" s="39">
        <f t="shared" si="146"/>
        <v>0</v>
      </c>
      <c r="AC239" s="39">
        <f t="shared" si="147"/>
        <v>0</v>
      </c>
      <c r="AD239" s="39"/>
      <c r="AE239" s="39">
        <f t="shared" si="148"/>
        <v>0</v>
      </c>
      <c r="AF239" s="39">
        <f t="shared" si="149"/>
        <v>0</v>
      </c>
      <c r="AG239" s="39"/>
      <c r="AH239" s="39">
        <f t="shared" si="150"/>
        <v>0</v>
      </c>
      <c r="AI239" s="39">
        <f t="shared" si="151"/>
        <v>0</v>
      </c>
      <c r="AJ239" s="39"/>
      <c r="AK239" s="39">
        <f t="shared" si="152"/>
        <v>0</v>
      </c>
      <c r="AL239" s="39">
        <f t="shared" si="153"/>
        <v>0</v>
      </c>
      <c r="AM239" s="39"/>
      <c r="AN239" s="39">
        <f t="shared" si="128"/>
        <v>0</v>
      </c>
      <c r="AO239" s="39">
        <f t="shared" si="137"/>
        <v>0</v>
      </c>
      <c r="AP239" s="39"/>
      <c r="AQ239" s="39">
        <f t="shared" si="129"/>
        <v>0</v>
      </c>
      <c r="AR239" s="39">
        <f t="shared" si="130"/>
        <v>0</v>
      </c>
      <c r="AS239" s="136">
        <f t="shared" si="131"/>
        <v>0</v>
      </c>
      <c r="AT239" s="136">
        <f t="shared" ca="1" si="132"/>
        <v>0</v>
      </c>
      <c r="AU239" s="137">
        <f t="shared" ca="1" si="133"/>
        <v>0</v>
      </c>
      <c r="AV239" s="137">
        <f t="shared" si="134"/>
        <v>0</v>
      </c>
      <c r="AW239" s="136">
        <f t="shared" ca="1" si="135"/>
        <v>0</v>
      </c>
      <c r="AX239" s="138">
        <f t="shared" ca="1" si="136"/>
        <v>0</v>
      </c>
      <c r="AY239" s="101"/>
      <c r="AZ239" s="40">
        <f t="shared" si="123"/>
        <v>0</v>
      </c>
      <c r="BA239" s="111" t="str">
        <f>IF(COUNTIF(BA240:BA248,"MEDIDO")&gt;0,"MEDIDO","NÃO MEDIDO")</f>
        <v>MEDIDO</v>
      </c>
      <c r="BF239" s="52"/>
    </row>
    <row r="240" spans="1:58" ht="30" customHeight="1">
      <c r="A240" s="1" t="s">
        <v>28</v>
      </c>
      <c r="B240" s="1"/>
      <c r="C240" s="66">
        <v>90100</v>
      </c>
      <c r="D240" s="65" t="s">
        <v>92</v>
      </c>
      <c r="E240" s="57"/>
      <c r="F240" s="35"/>
      <c r="G240" s="46">
        <v>0</v>
      </c>
      <c r="H240" s="47"/>
      <c r="I240" s="155">
        <v>0</v>
      </c>
      <c r="J240" s="35">
        <f t="shared" si="125"/>
        <v>0</v>
      </c>
      <c r="K240" s="44"/>
      <c r="L240" s="37">
        <f t="shared" si="126"/>
        <v>0</v>
      </c>
      <c r="M240" s="37"/>
      <c r="N240" s="38">
        <f t="shared" si="127"/>
        <v>0</v>
      </c>
      <c r="O240" s="39"/>
      <c r="P240" s="39">
        <f t="shared" si="138"/>
        <v>0</v>
      </c>
      <c r="Q240" s="39">
        <f t="shared" si="139"/>
        <v>0</v>
      </c>
      <c r="R240" s="39"/>
      <c r="S240" s="39">
        <f t="shared" si="140"/>
        <v>0</v>
      </c>
      <c r="T240" s="39">
        <f t="shared" si="141"/>
        <v>0</v>
      </c>
      <c r="U240" s="39"/>
      <c r="V240" s="39">
        <f t="shared" si="142"/>
        <v>0</v>
      </c>
      <c r="W240" s="39">
        <f t="shared" si="143"/>
        <v>0</v>
      </c>
      <c r="X240" s="39"/>
      <c r="Y240" s="39">
        <f t="shared" si="144"/>
        <v>0</v>
      </c>
      <c r="Z240" s="39">
        <f t="shared" si="145"/>
        <v>0</v>
      </c>
      <c r="AA240" s="39"/>
      <c r="AB240" s="39">
        <f t="shared" si="146"/>
        <v>0</v>
      </c>
      <c r="AC240" s="39">
        <f t="shared" si="147"/>
        <v>0</v>
      </c>
      <c r="AD240" s="39"/>
      <c r="AE240" s="39">
        <f t="shared" si="148"/>
        <v>0</v>
      </c>
      <c r="AF240" s="39">
        <f t="shared" si="149"/>
        <v>0</v>
      </c>
      <c r="AG240" s="39"/>
      <c r="AH240" s="39">
        <f t="shared" si="150"/>
        <v>0</v>
      </c>
      <c r="AI240" s="39">
        <f t="shared" si="151"/>
        <v>0</v>
      </c>
      <c r="AJ240" s="39"/>
      <c r="AK240" s="39">
        <f t="shared" si="152"/>
        <v>0</v>
      </c>
      <c r="AL240" s="39">
        <f t="shared" si="153"/>
        <v>0</v>
      </c>
      <c r="AM240" s="39"/>
      <c r="AN240" s="39">
        <f t="shared" si="128"/>
        <v>0</v>
      </c>
      <c r="AO240" s="39">
        <f t="shared" si="137"/>
        <v>0</v>
      </c>
      <c r="AP240" s="39"/>
      <c r="AQ240" s="39">
        <f t="shared" si="129"/>
        <v>0</v>
      </c>
      <c r="AR240" s="39">
        <f t="shared" si="130"/>
        <v>0</v>
      </c>
      <c r="AS240" s="136">
        <f t="shared" si="131"/>
        <v>0</v>
      </c>
      <c r="AT240" s="136">
        <f t="shared" ca="1" si="132"/>
        <v>0</v>
      </c>
      <c r="AU240" s="137">
        <f t="shared" ca="1" si="133"/>
        <v>0</v>
      </c>
      <c r="AV240" s="137">
        <f t="shared" si="134"/>
        <v>0</v>
      </c>
      <c r="AW240" s="136">
        <f t="shared" ca="1" si="135"/>
        <v>0</v>
      </c>
      <c r="AX240" s="138">
        <f t="shared" ca="1" si="136"/>
        <v>0</v>
      </c>
      <c r="AY240" s="101"/>
      <c r="AZ240" s="40">
        <f t="shared" si="123"/>
        <v>0</v>
      </c>
      <c r="BA240" s="111" t="str">
        <f>IF(COUNTIF(BA241:BA244,"MEDIDO")&gt;0,"MEDIDO","NÃO MEDIDO")</f>
        <v>MEDIDO</v>
      </c>
    </row>
    <row r="241" spans="1:53" ht="60" customHeight="1">
      <c r="A241" s="1" t="s">
        <v>30</v>
      </c>
      <c r="B241" s="1"/>
      <c r="C241" s="64" t="s">
        <v>352</v>
      </c>
      <c r="D241" s="65" t="s">
        <v>616</v>
      </c>
      <c r="E241" s="57" t="s">
        <v>71</v>
      </c>
      <c r="F241" s="35">
        <v>1.9</v>
      </c>
      <c r="G241" s="46">
        <v>0</v>
      </c>
      <c r="H241" s="47"/>
      <c r="I241" s="155">
        <v>-1.9</v>
      </c>
      <c r="J241" s="35">
        <f t="shared" si="125"/>
        <v>0</v>
      </c>
      <c r="K241" s="44">
        <v>853.49</v>
      </c>
      <c r="L241" s="37">
        <f t="shared" si="126"/>
        <v>0</v>
      </c>
      <c r="M241" s="37"/>
      <c r="N241" s="38">
        <f t="shared" si="127"/>
        <v>0</v>
      </c>
      <c r="O241" s="39"/>
      <c r="P241" s="39">
        <f t="shared" si="138"/>
        <v>0</v>
      </c>
      <c r="Q241" s="39">
        <f t="shared" si="139"/>
        <v>0</v>
      </c>
      <c r="R241" s="39"/>
      <c r="S241" s="39">
        <f t="shared" si="140"/>
        <v>0</v>
      </c>
      <c r="T241" s="39">
        <f t="shared" si="141"/>
        <v>0</v>
      </c>
      <c r="U241" s="39"/>
      <c r="V241" s="39">
        <f t="shared" si="142"/>
        <v>0</v>
      </c>
      <c r="W241" s="39">
        <f t="shared" si="143"/>
        <v>0</v>
      </c>
      <c r="X241" s="39"/>
      <c r="Y241" s="39">
        <f t="shared" si="144"/>
        <v>0</v>
      </c>
      <c r="Z241" s="39">
        <f t="shared" si="145"/>
        <v>0</v>
      </c>
      <c r="AA241" s="39"/>
      <c r="AB241" s="39">
        <f t="shared" si="146"/>
        <v>0</v>
      </c>
      <c r="AC241" s="39">
        <f t="shared" si="147"/>
        <v>0</v>
      </c>
      <c r="AD241" s="39"/>
      <c r="AE241" s="39">
        <f t="shared" si="148"/>
        <v>0</v>
      </c>
      <c r="AF241" s="39">
        <f t="shared" si="149"/>
        <v>0</v>
      </c>
      <c r="AG241" s="39"/>
      <c r="AH241" s="39">
        <f t="shared" si="150"/>
        <v>0</v>
      </c>
      <c r="AI241" s="39">
        <f t="shared" si="151"/>
        <v>0</v>
      </c>
      <c r="AJ241" s="39"/>
      <c r="AK241" s="39">
        <f t="shared" si="152"/>
        <v>0</v>
      </c>
      <c r="AL241" s="39">
        <f t="shared" si="153"/>
        <v>0</v>
      </c>
      <c r="AM241" s="39"/>
      <c r="AN241" s="39">
        <f t="shared" si="128"/>
        <v>0</v>
      </c>
      <c r="AO241" s="39">
        <f t="shared" si="137"/>
        <v>0</v>
      </c>
      <c r="AP241" s="39"/>
      <c r="AQ241" s="39">
        <f t="shared" si="129"/>
        <v>0</v>
      </c>
      <c r="AR241" s="39">
        <f t="shared" si="130"/>
        <v>0</v>
      </c>
      <c r="AS241" s="136">
        <f t="shared" si="131"/>
        <v>0</v>
      </c>
      <c r="AT241" s="136">
        <f t="shared" ca="1" si="132"/>
        <v>0</v>
      </c>
      <c r="AU241" s="137">
        <f t="shared" ca="1" si="133"/>
        <v>0</v>
      </c>
      <c r="AV241" s="137">
        <f t="shared" si="134"/>
        <v>0</v>
      </c>
      <c r="AW241" s="136">
        <f t="shared" ca="1" si="135"/>
        <v>0</v>
      </c>
      <c r="AX241" s="138">
        <f t="shared" ca="1" si="136"/>
        <v>0</v>
      </c>
      <c r="AY241" s="101"/>
      <c r="AZ241" s="40">
        <f t="shared" si="123"/>
        <v>0</v>
      </c>
      <c r="BA241" s="111" t="str">
        <f t="shared" ref="BA241" si="156">IF(AZ241&lt;&gt;0,"MEDIDO","NÃO MEDIDO")</f>
        <v>NÃO MEDIDO</v>
      </c>
    </row>
    <row r="242" spans="1:53" ht="30" customHeight="1">
      <c r="A242" s="1" t="s">
        <v>30</v>
      </c>
      <c r="B242" s="1"/>
      <c r="C242" s="66" t="s">
        <v>353</v>
      </c>
      <c r="D242" s="65" t="s">
        <v>617</v>
      </c>
      <c r="E242" s="57" t="s">
        <v>71</v>
      </c>
      <c r="F242" s="35">
        <v>10.1</v>
      </c>
      <c r="G242" s="46">
        <v>0.2</v>
      </c>
      <c r="H242" s="47"/>
      <c r="I242" s="155">
        <v>0</v>
      </c>
      <c r="J242" s="35">
        <f t="shared" si="125"/>
        <v>10.3</v>
      </c>
      <c r="K242" s="44">
        <v>601.79</v>
      </c>
      <c r="L242" s="37">
        <f t="shared" si="126"/>
        <v>6198.44</v>
      </c>
      <c r="M242" s="37"/>
      <c r="N242" s="38">
        <f t="shared" si="127"/>
        <v>0</v>
      </c>
      <c r="O242" s="39"/>
      <c r="P242" s="39">
        <f t="shared" si="138"/>
        <v>0</v>
      </c>
      <c r="Q242" s="39">
        <f t="shared" si="139"/>
        <v>0</v>
      </c>
      <c r="R242" s="39"/>
      <c r="S242" s="39">
        <f t="shared" si="140"/>
        <v>0</v>
      </c>
      <c r="T242" s="39">
        <f t="shared" si="141"/>
        <v>0</v>
      </c>
      <c r="U242" s="39"/>
      <c r="V242" s="39">
        <f t="shared" si="142"/>
        <v>0</v>
      </c>
      <c r="W242" s="39">
        <f t="shared" si="143"/>
        <v>0</v>
      </c>
      <c r="X242" s="39"/>
      <c r="Y242" s="39">
        <f t="shared" si="144"/>
        <v>0</v>
      </c>
      <c r="Z242" s="39">
        <f t="shared" si="145"/>
        <v>0</v>
      </c>
      <c r="AA242" s="39"/>
      <c r="AB242" s="39">
        <f t="shared" si="146"/>
        <v>0</v>
      </c>
      <c r="AC242" s="39">
        <f t="shared" si="147"/>
        <v>0</v>
      </c>
      <c r="AD242" s="39"/>
      <c r="AE242" s="39">
        <f t="shared" si="148"/>
        <v>0</v>
      </c>
      <c r="AF242" s="39">
        <f t="shared" si="149"/>
        <v>0</v>
      </c>
      <c r="AG242" s="39"/>
      <c r="AH242" s="39">
        <f t="shared" si="150"/>
        <v>0</v>
      </c>
      <c r="AI242" s="39">
        <f t="shared" si="151"/>
        <v>0</v>
      </c>
      <c r="AJ242" s="39">
        <v>10.3</v>
      </c>
      <c r="AK242" s="39">
        <f t="shared" si="152"/>
        <v>6198.44</v>
      </c>
      <c r="AL242" s="39">
        <f t="shared" si="153"/>
        <v>0</v>
      </c>
      <c r="AM242" s="39"/>
      <c r="AN242" s="39">
        <f t="shared" si="128"/>
        <v>0</v>
      </c>
      <c r="AO242" s="39">
        <f t="shared" si="137"/>
        <v>0</v>
      </c>
      <c r="AP242" s="39"/>
      <c r="AQ242" s="39">
        <f t="shared" si="129"/>
        <v>0</v>
      </c>
      <c r="AR242" s="39">
        <f t="shared" si="130"/>
        <v>0</v>
      </c>
      <c r="AS242" s="136">
        <f t="shared" si="131"/>
        <v>10.3</v>
      </c>
      <c r="AT242" s="136">
        <f t="shared" ca="1" si="132"/>
        <v>6198.44</v>
      </c>
      <c r="AU242" s="137">
        <f t="shared" ca="1" si="133"/>
        <v>0</v>
      </c>
      <c r="AV242" s="137">
        <f t="shared" si="134"/>
        <v>0</v>
      </c>
      <c r="AW242" s="136">
        <f t="shared" ca="1" si="135"/>
        <v>0</v>
      </c>
      <c r="AX242" s="138">
        <f t="shared" ca="1" si="136"/>
        <v>0</v>
      </c>
      <c r="AY242" s="101"/>
      <c r="AZ242" s="40">
        <f t="shared" si="123"/>
        <v>0.9</v>
      </c>
      <c r="BA242" s="111" t="str">
        <f>IF(AZ242&lt;&gt;0,"MEDIDO","NÃO MEDIDO")</f>
        <v>MEDIDO</v>
      </c>
    </row>
    <row r="243" spans="1:53" ht="60" customHeight="1">
      <c r="A243" s="1" t="s">
        <v>30</v>
      </c>
      <c r="B243" s="1"/>
      <c r="C243" s="64" t="s">
        <v>354</v>
      </c>
      <c r="D243" s="65" t="s">
        <v>618</v>
      </c>
      <c r="E243" s="57" t="s">
        <v>71</v>
      </c>
      <c r="F243" s="35">
        <v>0.9</v>
      </c>
      <c r="G243" s="46">
        <v>0</v>
      </c>
      <c r="H243" s="47"/>
      <c r="I243" s="155">
        <v>0</v>
      </c>
      <c r="J243" s="35">
        <f t="shared" si="125"/>
        <v>0.9</v>
      </c>
      <c r="K243" s="44">
        <v>2111.7800000000002</v>
      </c>
      <c r="L243" s="37">
        <f t="shared" si="126"/>
        <v>1900.6</v>
      </c>
      <c r="M243" s="37"/>
      <c r="N243" s="38">
        <f t="shared" si="127"/>
        <v>0</v>
      </c>
      <c r="O243" s="39"/>
      <c r="P243" s="39">
        <f t="shared" si="138"/>
        <v>0</v>
      </c>
      <c r="Q243" s="39">
        <f t="shared" si="139"/>
        <v>0</v>
      </c>
      <c r="R243" s="39"/>
      <c r="S243" s="39">
        <f t="shared" si="140"/>
        <v>0</v>
      </c>
      <c r="T243" s="39">
        <f t="shared" si="141"/>
        <v>0</v>
      </c>
      <c r="U243" s="39"/>
      <c r="V243" s="39">
        <f t="shared" si="142"/>
        <v>0</v>
      </c>
      <c r="W243" s="39">
        <f t="shared" si="143"/>
        <v>0</v>
      </c>
      <c r="X243" s="39"/>
      <c r="Y243" s="39">
        <f t="shared" si="144"/>
        <v>0</v>
      </c>
      <c r="Z243" s="39">
        <f t="shared" si="145"/>
        <v>0</v>
      </c>
      <c r="AA243" s="39"/>
      <c r="AB243" s="39">
        <f t="shared" si="146"/>
        <v>0</v>
      </c>
      <c r="AC243" s="39">
        <f t="shared" si="147"/>
        <v>0</v>
      </c>
      <c r="AD243" s="39"/>
      <c r="AE243" s="39">
        <f t="shared" si="148"/>
        <v>0</v>
      </c>
      <c r="AF243" s="39">
        <f t="shared" si="149"/>
        <v>0</v>
      </c>
      <c r="AG243" s="39"/>
      <c r="AH243" s="39">
        <f t="shared" si="150"/>
        <v>0</v>
      </c>
      <c r="AI243" s="39">
        <f t="shared" si="151"/>
        <v>0</v>
      </c>
      <c r="AJ243" s="39"/>
      <c r="AK243" s="39">
        <f t="shared" si="152"/>
        <v>0</v>
      </c>
      <c r="AL243" s="39">
        <f t="shared" si="153"/>
        <v>0</v>
      </c>
      <c r="AM243" s="39"/>
      <c r="AN243" s="39">
        <f t="shared" si="128"/>
        <v>0</v>
      </c>
      <c r="AO243" s="39">
        <f t="shared" si="137"/>
        <v>0</v>
      </c>
      <c r="AP243" s="39">
        <v>0.9</v>
      </c>
      <c r="AQ243" s="39">
        <f t="shared" si="129"/>
        <v>1900.6</v>
      </c>
      <c r="AR243" s="39">
        <f t="shared" si="130"/>
        <v>0</v>
      </c>
      <c r="AS243" s="136">
        <f t="shared" si="131"/>
        <v>0.9</v>
      </c>
      <c r="AT243" s="136">
        <f t="shared" ca="1" si="132"/>
        <v>1900.6</v>
      </c>
      <c r="AU243" s="137">
        <f t="shared" ca="1" si="133"/>
        <v>0</v>
      </c>
      <c r="AV243" s="137">
        <f t="shared" si="134"/>
        <v>0</v>
      </c>
      <c r="AW243" s="136">
        <f t="shared" ca="1" si="135"/>
        <v>0</v>
      </c>
      <c r="AX243" s="138">
        <f t="shared" ca="1" si="136"/>
        <v>0</v>
      </c>
      <c r="AY243" s="101"/>
      <c r="AZ243" s="40">
        <f t="shared" si="123"/>
        <v>1</v>
      </c>
      <c r="BA243" s="111" t="str">
        <f t="shared" ref="BA243:BA259" si="157">IF(AZ243&lt;&gt;0,"MEDIDO","NÃO MEDIDO")</f>
        <v>MEDIDO</v>
      </c>
    </row>
    <row r="244" spans="1:53" ht="110.25" customHeight="1">
      <c r="A244" s="1" t="s">
        <v>782</v>
      </c>
      <c r="B244" s="1"/>
      <c r="C244" s="64" t="s">
        <v>808</v>
      </c>
      <c r="D244" s="65" t="s">
        <v>809</v>
      </c>
      <c r="E244" s="57" t="s">
        <v>72</v>
      </c>
      <c r="F244" s="35"/>
      <c r="G244" s="46"/>
      <c r="H244" s="47"/>
      <c r="I244" s="155">
        <v>1</v>
      </c>
      <c r="J244" s="35">
        <f t="shared" si="125"/>
        <v>1</v>
      </c>
      <c r="K244" s="44">
        <v>6306.63</v>
      </c>
      <c r="L244" s="37">
        <f t="shared" si="126"/>
        <v>6306.63</v>
      </c>
      <c r="M244" s="37"/>
      <c r="N244" s="38">
        <f t="shared" si="127"/>
        <v>0</v>
      </c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>
        <v>1</v>
      </c>
      <c r="AQ244" s="39">
        <f t="shared" si="129"/>
        <v>6306.63</v>
      </c>
      <c r="AR244" s="39">
        <f t="shared" si="130"/>
        <v>0</v>
      </c>
      <c r="AS244" s="136">
        <f t="shared" si="131"/>
        <v>1</v>
      </c>
      <c r="AT244" s="136">
        <f t="shared" ca="1" si="132"/>
        <v>6306.63</v>
      </c>
      <c r="AU244" s="137">
        <f t="shared" ca="1" si="133"/>
        <v>0</v>
      </c>
      <c r="AV244" s="137">
        <f t="shared" si="134"/>
        <v>0</v>
      </c>
      <c r="AW244" s="136">
        <f t="shared" ca="1" si="135"/>
        <v>0</v>
      </c>
      <c r="AX244" s="138">
        <f t="shared" ca="1" si="136"/>
        <v>0</v>
      </c>
      <c r="AY244" s="101"/>
      <c r="AZ244" s="40">
        <f t="shared" si="123"/>
        <v>0</v>
      </c>
      <c r="BA244" s="111" t="str">
        <f t="shared" ref="BA244" si="158">IF(AZ244&lt;&gt;0,"MEDIDO","NÃO MEDIDO")</f>
        <v>NÃO MEDIDO</v>
      </c>
    </row>
    <row r="245" spans="1:53" ht="30" customHeight="1">
      <c r="A245" s="1" t="s">
        <v>28</v>
      </c>
      <c r="B245" s="1"/>
      <c r="C245" s="66">
        <v>90400</v>
      </c>
      <c r="D245" s="65" t="s">
        <v>94</v>
      </c>
      <c r="E245" s="57"/>
      <c r="F245" s="35"/>
      <c r="G245" s="46"/>
      <c r="H245" s="47"/>
      <c r="I245" s="155">
        <v>0</v>
      </c>
      <c r="J245" s="35">
        <f t="shared" si="125"/>
        <v>0</v>
      </c>
      <c r="K245" s="44"/>
      <c r="L245" s="37">
        <f t="shared" si="126"/>
        <v>0</v>
      </c>
      <c r="M245" s="37"/>
      <c r="N245" s="38">
        <f t="shared" si="127"/>
        <v>0</v>
      </c>
      <c r="O245" s="39"/>
      <c r="P245" s="39">
        <f t="shared" si="138"/>
        <v>0</v>
      </c>
      <c r="Q245" s="39">
        <f t="shared" si="139"/>
        <v>0</v>
      </c>
      <c r="R245" s="39"/>
      <c r="S245" s="39">
        <f t="shared" si="140"/>
        <v>0</v>
      </c>
      <c r="T245" s="39">
        <f t="shared" si="141"/>
        <v>0</v>
      </c>
      <c r="U245" s="39"/>
      <c r="V245" s="39">
        <f t="shared" si="142"/>
        <v>0</v>
      </c>
      <c r="W245" s="39">
        <f t="shared" si="143"/>
        <v>0</v>
      </c>
      <c r="X245" s="39"/>
      <c r="Y245" s="39">
        <f t="shared" si="144"/>
        <v>0</v>
      </c>
      <c r="Z245" s="39">
        <f t="shared" si="145"/>
        <v>0</v>
      </c>
      <c r="AA245" s="39"/>
      <c r="AB245" s="39">
        <f t="shared" si="146"/>
        <v>0</v>
      </c>
      <c r="AC245" s="39">
        <f t="shared" si="147"/>
        <v>0</v>
      </c>
      <c r="AD245" s="39"/>
      <c r="AE245" s="39">
        <f t="shared" si="148"/>
        <v>0</v>
      </c>
      <c r="AF245" s="39">
        <f t="shared" si="149"/>
        <v>0</v>
      </c>
      <c r="AG245" s="39"/>
      <c r="AH245" s="39">
        <f t="shared" si="150"/>
        <v>0</v>
      </c>
      <c r="AI245" s="39">
        <f t="shared" si="151"/>
        <v>0</v>
      </c>
      <c r="AJ245" s="39"/>
      <c r="AK245" s="39">
        <f t="shared" si="152"/>
        <v>0</v>
      </c>
      <c r="AL245" s="39">
        <f t="shared" si="153"/>
        <v>0</v>
      </c>
      <c r="AM245" s="39"/>
      <c r="AN245" s="39">
        <f t="shared" si="128"/>
        <v>0</v>
      </c>
      <c r="AO245" s="39">
        <f t="shared" si="137"/>
        <v>0</v>
      </c>
      <c r="AP245" s="39"/>
      <c r="AQ245" s="39">
        <f t="shared" si="129"/>
        <v>0</v>
      </c>
      <c r="AR245" s="39">
        <f t="shared" si="130"/>
        <v>0</v>
      </c>
      <c r="AS245" s="136">
        <f t="shared" si="131"/>
        <v>0</v>
      </c>
      <c r="AT245" s="136">
        <f t="shared" ca="1" si="132"/>
        <v>0</v>
      </c>
      <c r="AU245" s="137">
        <f t="shared" ca="1" si="133"/>
        <v>0</v>
      </c>
      <c r="AV245" s="137">
        <f t="shared" si="134"/>
        <v>0</v>
      </c>
      <c r="AW245" s="136">
        <f t="shared" ca="1" si="135"/>
        <v>0</v>
      </c>
      <c r="AX245" s="138">
        <f t="shared" ca="1" si="136"/>
        <v>0</v>
      </c>
      <c r="AY245" s="101"/>
      <c r="AZ245" s="40">
        <f t="shared" si="123"/>
        <v>2</v>
      </c>
      <c r="BA245" s="111" t="str">
        <f>IF(COUNTIF(BA246:BA248,"MEDIDO")&gt;0,"MEDIDO","NÃO MEDIDO")</f>
        <v>MEDIDO</v>
      </c>
    </row>
    <row r="246" spans="1:53" ht="30" customHeight="1">
      <c r="A246" s="1" t="s">
        <v>30</v>
      </c>
      <c r="B246" s="1"/>
      <c r="C246" s="64" t="s">
        <v>355</v>
      </c>
      <c r="D246" s="65" t="s">
        <v>619</v>
      </c>
      <c r="E246" s="57" t="s">
        <v>72</v>
      </c>
      <c r="F246" s="35">
        <v>2</v>
      </c>
      <c r="G246" s="46">
        <v>0</v>
      </c>
      <c r="H246" s="47"/>
      <c r="I246" s="155">
        <v>0</v>
      </c>
      <c r="J246" s="35">
        <f t="shared" si="125"/>
        <v>2</v>
      </c>
      <c r="K246" s="44">
        <v>255.77</v>
      </c>
      <c r="L246" s="37">
        <f t="shared" si="126"/>
        <v>511.54</v>
      </c>
      <c r="M246" s="37"/>
      <c r="N246" s="38">
        <f t="shared" si="127"/>
        <v>0</v>
      </c>
      <c r="O246" s="39"/>
      <c r="P246" s="39">
        <f t="shared" si="138"/>
        <v>0</v>
      </c>
      <c r="Q246" s="39">
        <f t="shared" si="139"/>
        <v>0</v>
      </c>
      <c r="R246" s="39"/>
      <c r="S246" s="39">
        <f t="shared" si="140"/>
        <v>0</v>
      </c>
      <c r="T246" s="39">
        <f t="shared" si="141"/>
        <v>0</v>
      </c>
      <c r="U246" s="39"/>
      <c r="V246" s="39">
        <f t="shared" si="142"/>
        <v>0</v>
      </c>
      <c r="W246" s="39">
        <f t="shared" si="143"/>
        <v>0</v>
      </c>
      <c r="X246" s="39"/>
      <c r="Y246" s="39">
        <f t="shared" si="144"/>
        <v>0</v>
      </c>
      <c r="Z246" s="39">
        <f t="shared" si="145"/>
        <v>0</v>
      </c>
      <c r="AA246" s="39"/>
      <c r="AB246" s="39">
        <f t="shared" si="146"/>
        <v>0</v>
      </c>
      <c r="AC246" s="39">
        <f t="shared" si="147"/>
        <v>0</v>
      </c>
      <c r="AD246" s="39"/>
      <c r="AE246" s="39">
        <f t="shared" si="148"/>
        <v>0</v>
      </c>
      <c r="AF246" s="39">
        <f t="shared" si="149"/>
        <v>0</v>
      </c>
      <c r="AG246" s="39"/>
      <c r="AH246" s="39">
        <f t="shared" si="150"/>
        <v>0</v>
      </c>
      <c r="AI246" s="39">
        <f t="shared" si="151"/>
        <v>0</v>
      </c>
      <c r="AJ246" s="39"/>
      <c r="AK246" s="39">
        <f t="shared" si="152"/>
        <v>0</v>
      </c>
      <c r="AL246" s="39">
        <f t="shared" si="153"/>
        <v>0</v>
      </c>
      <c r="AM246" s="39"/>
      <c r="AN246" s="39">
        <f t="shared" si="128"/>
        <v>0</v>
      </c>
      <c r="AO246" s="39">
        <f t="shared" si="137"/>
        <v>0</v>
      </c>
      <c r="AP246" s="39">
        <v>2</v>
      </c>
      <c r="AQ246" s="39">
        <f t="shared" si="129"/>
        <v>511.54</v>
      </c>
      <c r="AR246" s="39">
        <f t="shared" si="130"/>
        <v>0</v>
      </c>
      <c r="AS246" s="136">
        <f t="shared" si="131"/>
        <v>2</v>
      </c>
      <c r="AT246" s="136">
        <f t="shared" ca="1" si="132"/>
        <v>511.54</v>
      </c>
      <c r="AU246" s="137">
        <f t="shared" ca="1" si="133"/>
        <v>0</v>
      </c>
      <c r="AV246" s="137">
        <f t="shared" si="134"/>
        <v>0</v>
      </c>
      <c r="AW246" s="136">
        <f t="shared" ca="1" si="135"/>
        <v>0</v>
      </c>
      <c r="AX246" s="138">
        <f t="shared" ca="1" si="136"/>
        <v>0</v>
      </c>
      <c r="AY246" s="101"/>
      <c r="AZ246" s="40">
        <f t="shared" si="123"/>
        <v>0</v>
      </c>
      <c r="BA246" s="111" t="str">
        <f t="shared" si="157"/>
        <v>NÃO MEDIDO</v>
      </c>
    </row>
    <row r="247" spans="1:53" ht="30" customHeight="1">
      <c r="A247" s="1" t="s">
        <v>30</v>
      </c>
      <c r="B247" s="1"/>
      <c r="C247" s="64" t="s">
        <v>356</v>
      </c>
      <c r="D247" s="65" t="s">
        <v>620</v>
      </c>
      <c r="E247" s="57" t="s">
        <v>75</v>
      </c>
      <c r="F247" s="35">
        <v>3.3</v>
      </c>
      <c r="G247" s="46">
        <v>0</v>
      </c>
      <c r="H247" s="47"/>
      <c r="I247" s="155">
        <v>0</v>
      </c>
      <c r="J247" s="35">
        <f t="shared" si="125"/>
        <v>3.3</v>
      </c>
      <c r="K247" s="44">
        <v>700.74</v>
      </c>
      <c r="L247" s="37">
        <f t="shared" si="126"/>
        <v>2312.44</v>
      </c>
      <c r="M247" s="37"/>
      <c r="N247" s="38">
        <f t="shared" si="127"/>
        <v>0</v>
      </c>
      <c r="O247" s="39"/>
      <c r="P247" s="39">
        <f t="shared" si="138"/>
        <v>0</v>
      </c>
      <c r="Q247" s="39">
        <f t="shared" si="139"/>
        <v>0</v>
      </c>
      <c r="R247" s="39"/>
      <c r="S247" s="39">
        <f t="shared" si="140"/>
        <v>0</v>
      </c>
      <c r="T247" s="39">
        <f t="shared" si="141"/>
        <v>0</v>
      </c>
      <c r="U247" s="39"/>
      <c r="V247" s="39">
        <f t="shared" si="142"/>
        <v>0</v>
      </c>
      <c r="W247" s="39">
        <f t="shared" si="143"/>
        <v>0</v>
      </c>
      <c r="X247" s="39"/>
      <c r="Y247" s="39">
        <f t="shared" si="144"/>
        <v>0</v>
      </c>
      <c r="Z247" s="39">
        <f t="shared" si="145"/>
        <v>0</v>
      </c>
      <c r="AA247" s="39"/>
      <c r="AB247" s="39">
        <f t="shared" si="146"/>
        <v>0</v>
      </c>
      <c r="AC247" s="39">
        <f t="shared" si="147"/>
        <v>0</v>
      </c>
      <c r="AD247" s="39"/>
      <c r="AE247" s="39">
        <f t="shared" si="148"/>
        <v>0</v>
      </c>
      <c r="AF247" s="39">
        <f t="shared" si="149"/>
        <v>0</v>
      </c>
      <c r="AG247" s="39"/>
      <c r="AH247" s="39">
        <f t="shared" si="150"/>
        <v>0</v>
      </c>
      <c r="AI247" s="39">
        <f t="shared" si="151"/>
        <v>0</v>
      </c>
      <c r="AJ247" s="39">
        <v>3.3</v>
      </c>
      <c r="AK247" s="39">
        <f t="shared" si="152"/>
        <v>2312.44</v>
      </c>
      <c r="AL247" s="39">
        <f t="shared" si="153"/>
        <v>0</v>
      </c>
      <c r="AM247" s="39"/>
      <c r="AN247" s="39">
        <f t="shared" si="128"/>
        <v>0</v>
      </c>
      <c r="AO247" s="39">
        <f t="shared" si="137"/>
        <v>0</v>
      </c>
      <c r="AP247" s="39"/>
      <c r="AQ247" s="39">
        <f t="shared" si="129"/>
        <v>0</v>
      </c>
      <c r="AR247" s="39">
        <f t="shared" si="130"/>
        <v>0</v>
      </c>
      <c r="AS247" s="136">
        <f t="shared" si="131"/>
        <v>3.3</v>
      </c>
      <c r="AT247" s="136">
        <f t="shared" ca="1" si="132"/>
        <v>2312.44</v>
      </c>
      <c r="AU247" s="137">
        <f t="shared" ca="1" si="133"/>
        <v>0</v>
      </c>
      <c r="AV247" s="137">
        <f t="shared" si="134"/>
        <v>0</v>
      </c>
      <c r="AW247" s="136">
        <f t="shared" ca="1" si="135"/>
        <v>0</v>
      </c>
      <c r="AX247" s="138">
        <f t="shared" ca="1" si="136"/>
        <v>0</v>
      </c>
      <c r="AY247" s="101"/>
      <c r="AZ247" s="40">
        <f t="shared" si="123"/>
        <v>0</v>
      </c>
      <c r="BA247" s="111" t="str">
        <f t="shared" si="157"/>
        <v>NÃO MEDIDO</v>
      </c>
    </row>
    <row r="248" spans="1:53" ht="30" customHeight="1">
      <c r="A248" s="1" t="s">
        <v>30</v>
      </c>
      <c r="B248" s="1"/>
      <c r="C248" s="64" t="s">
        <v>357</v>
      </c>
      <c r="D248" s="65" t="s">
        <v>621</v>
      </c>
      <c r="E248" s="57" t="s">
        <v>75</v>
      </c>
      <c r="F248" s="35">
        <v>6.5</v>
      </c>
      <c r="G248" s="46">
        <v>0.7</v>
      </c>
      <c r="H248" s="47"/>
      <c r="I248" s="155">
        <v>0</v>
      </c>
      <c r="J248" s="35">
        <f t="shared" si="125"/>
        <v>7.2</v>
      </c>
      <c r="K248" s="44">
        <v>782.14</v>
      </c>
      <c r="L248" s="37">
        <f t="shared" si="126"/>
        <v>5631.41</v>
      </c>
      <c r="M248" s="37"/>
      <c r="N248" s="38">
        <f t="shared" si="127"/>
        <v>0</v>
      </c>
      <c r="O248" s="39"/>
      <c r="P248" s="39">
        <f t="shared" si="138"/>
        <v>0</v>
      </c>
      <c r="Q248" s="39">
        <f t="shared" si="139"/>
        <v>0</v>
      </c>
      <c r="R248" s="39"/>
      <c r="S248" s="39">
        <f t="shared" si="140"/>
        <v>0</v>
      </c>
      <c r="T248" s="39">
        <f t="shared" si="141"/>
        <v>0</v>
      </c>
      <c r="U248" s="39"/>
      <c r="V248" s="39">
        <f t="shared" si="142"/>
        <v>0</v>
      </c>
      <c r="W248" s="39">
        <f t="shared" si="143"/>
        <v>0</v>
      </c>
      <c r="X248" s="39"/>
      <c r="Y248" s="39">
        <f t="shared" si="144"/>
        <v>0</v>
      </c>
      <c r="Z248" s="39">
        <f t="shared" si="145"/>
        <v>0</v>
      </c>
      <c r="AA248" s="39"/>
      <c r="AB248" s="39">
        <f t="shared" si="146"/>
        <v>0</v>
      </c>
      <c r="AC248" s="39">
        <f t="shared" si="147"/>
        <v>0</v>
      </c>
      <c r="AD248" s="39"/>
      <c r="AE248" s="39">
        <f t="shared" si="148"/>
        <v>0</v>
      </c>
      <c r="AF248" s="39">
        <f t="shared" si="149"/>
        <v>0</v>
      </c>
      <c r="AG248" s="39"/>
      <c r="AH248" s="39">
        <f t="shared" si="150"/>
        <v>0</v>
      </c>
      <c r="AI248" s="39">
        <f t="shared" si="151"/>
        <v>0</v>
      </c>
      <c r="AJ248" s="39"/>
      <c r="AK248" s="39">
        <f t="shared" si="152"/>
        <v>0</v>
      </c>
      <c r="AL248" s="39">
        <f t="shared" si="153"/>
        <v>0</v>
      </c>
      <c r="AM248" s="39">
        <v>7.2</v>
      </c>
      <c r="AN248" s="39">
        <f t="shared" si="128"/>
        <v>5631.41</v>
      </c>
      <c r="AO248" s="39">
        <f t="shared" si="137"/>
        <v>0</v>
      </c>
      <c r="AP248" s="39"/>
      <c r="AQ248" s="39">
        <f t="shared" si="129"/>
        <v>0</v>
      </c>
      <c r="AR248" s="39">
        <f t="shared" si="130"/>
        <v>0</v>
      </c>
      <c r="AS248" s="136">
        <f t="shared" si="131"/>
        <v>7.2</v>
      </c>
      <c r="AT248" s="136">
        <f t="shared" ca="1" si="132"/>
        <v>5631.41</v>
      </c>
      <c r="AU248" s="137">
        <f t="shared" ca="1" si="133"/>
        <v>0</v>
      </c>
      <c r="AV248" s="137">
        <f t="shared" si="134"/>
        <v>0</v>
      </c>
      <c r="AW248" s="136">
        <f t="shared" ca="1" si="135"/>
        <v>0</v>
      </c>
      <c r="AX248" s="138">
        <f t="shared" ca="1" si="136"/>
        <v>0</v>
      </c>
      <c r="AY248" s="101"/>
      <c r="AZ248" s="40">
        <f t="shared" si="123"/>
        <v>0</v>
      </c>
      <c r="BA248" s="111" t="str">
        <f>IF(COUNTIF(BA249:BA256,"MEDIDO")&gt;0,"MEDIDO","NÃO MEDIDO")</f>
        <v>MEDIDO</v>
      </c>
    </row>
    <row r="249" spans="1:53" ht="30" customHeight="1">
      <c r="A249" s="1" t="s">
        <v>28</v>
      </c>
      <c r="B249" s="1"/>
      <c r="C249" s="64">
        <v>10</v>
      </c>
      <c r="D249" s="65" t="s">
        <v>95</v>
      </c>
      <c r="E249" s="57"/>
      <c r="F249" s="35"/>
      <c r="G249" s="46">
        <v>0</v>
      </c>
      <c r="H249" s="47"/>
      <c r="I249" s="155">
        <v>0</v>
      </c>
      <c r="J249" s="35">
        <f t="shared" si="125"/>
        <v>0</v>
      </c>
      <c r="K249" s="44"/>
      <c r="L249" s="37">
        <f t="shared" si="126"/>
        <v>0</v>
      </c>
      <c r="M249" s="37"/>
      <c r="N249" s="38">
        <f t="shared" si="127"/>
        <v>0</v>
      </c>
      <c r="O249" s="39"/>
      <c r="P249" s="39">
        <f t="shared" si="138"/>
        <v>0</v>
      </c>
      <c r="Q249" s="39">
        <f t="shared" si="139"/>
        <v>0</v>
      </c>
      <c r="R249" s="39"/>
      <c r="S249" s="39">
        <f t="shared" si="140"/>
        <v>0</v>
      </c>
      <c r="T249" s="39">
        <f t="shared" si="141"/>
        <v>0</v>
      </c>
      <c r="U249" s="39"/>
      <c r="V249" s="39">
        <f t="shared" si="142"/>
        <v>0</v>
      </c>
      <c r="W249" s="39">
        <f t="shared" si="143"/>
        <v>0</v>
      </c>
      <c r="X249" s="39"/>
      <c r="Y249" s="39">
        <f t="shared" si="144"/>
        <v>0</v>
      </c>
      <c r="Z249" s="39">
        <f t="shared" si="145"/>
        <v>0</v>
      </c>
      <c r="AA249" s="39"/>
      <c r="AB249" s="39">
        <f t="shared" si="146"/>
        <v>0</v>
      </c>
      <c r="AC249" s="39">
        <f t="shared" si="147"/>
        <v>0</v>
      </c>
      <c r="AD249" s="39"/>
      <c r="AE249" s="39">
        <f t="shared" si="148"/>
        <v>0</v>
      </c>
      <c r="AF249" s="39">
        <f t="shared" si="149"/>
        <v>0</v>
      </c>
      <c r="AG249" s="39"/>
      <c r="AH249" s="39">
        <f t="shared" si="150"/>
        <v>0</v>
      </c>
      <c r="AI249" s="39">
        <f t="shared" si="151"/>
        <v>0</v>
      </c>
      <c r="AJ249" s="39"/>
      <c r="AK249" s="39">
        <f t="shared" si="152"/>
        <v>0</v>
      </c>
      <c r="AL249" s="39">
        <f t="shared" si="153"/>
        <v>0</v>
      </c>
      <c r="AM249" s="39"/>
      <c r="AN249" s="39">
        <f t="shared" si="128"/>
        <v>0</v>
      </c>
      <c r="AO249" s="39">
        <f t="shared" si="137"/>
        <v>0</v>
      </c>
      <c r="AP249" s="39"/>
      <c r="AQ249" s="39">
        <f t="shared" si="129"/>
        <v>0</v>
      </c>
      <c r="AR249" s="39">
        <f t="shared" si="130"/>
        <v>0</v>
      </c>
      <c r="AS249" s="136">
        <f t="shared" si="131"/>
        <v>0</v>
      </c>
      <c r="AT249" s="136">
        <f t="shared" ca="1" si="132"/>
        <v>0</v>
      </c>
      <c r="AU249" s="137">
        <f t="shared" ca="1" si="133"/>
        <v>0</v>
      </c>
      <c r="AV249" s="137">
        <f t="shared" si="134"/>
        <v>0</v>
      </c>
      <c r="AW249" s="136">
        <f t="shared" ca="1" si="135"/>
        <v>0</v>
      </c>
      <c r="AX249" s="138">
        <f t="shared" ca="1" si="136"/>
        <v>0</v>
      </c>
      <c r="AY249" s="101"/>
      <c r="AZ249" s="40">
        <f t="shared" si="123"/>
        <v>0</v>
      </c>
      <c r="BA249" s="111" t="str">
        <f>IF(COUNTIF(BA250:BA259,"MEDIDO")&gt;0,"MEDIDO","NÃO MEDIDO")</f>
        <v>MEDIDO</v>
      </c>
    </row>
    <row r="250" spans="1:53" ht="30" customHeight="1">
      <c r="A250" s="1" t="s">
        <v>28</v>
      </c>
      <c r="B250" s="1"/>
      <c r="C250" s="66">
        <v>100100</v>
      </c>
      <c r="D250" s="65" t="s">
        <v>96</v>
      </c>
      <c r="E250" s="57"/>
      <c r="F250" s="35"/>
      <c r="G250" s="46">
        <v>0</v>
      </c>
      <c r="H250" s="47"/>
      <c r="I250" s="155">
        <v>0</v>
      </c>
      <c r="J250" s="35">
        <f t="shared" si="125"/>
        <v>0</v>
      </c>
      <c r="K250" s="44"/>
      <c r="L250" s="37">
        <f t="shared" si="126"/>
        <v>0</v>
      </c>
      <c r="M250" s="37"/>
      <c r="N250" s="38">
        <f t="shared" si="127"/>
        <v>0</v>
      </c>
      <c r="O250" s="39"/>
      <c r="P250" s="39">
        <f t="shared" si="138"/>
        <v>0</v>
      </c>
      <c r="Q250" s="39">
        <f t="shared" si="139"/>
        <v>0</v>
      </c>
      <c r="R250" s="39"/>
      <c r="S250" s="39">
        <f t="shared" si="140"/>
        <v>0</v>
      </c>
      <c r="T250" s="39">
        <f t="shared" si="141"/>
        <v>0</v>
      </c>
      <c r="U250" s="39"/>
      <c r="V250" s="39">
        <f t="shared" si="142"/>
        <v>0</v>
      </c>
      <c r="W250" s="39">
        <f t="shared" si="143"/>
        <v>0</v>
      </c>
      <c r="X250" s="39"/>
      <c r="Y250" s="39">
        <f t="shared" si="144"/>
        <v>0</v>
      </c>
      <c r="Z250" s="39">
        <f t="shared" si="145"/>
        <v>0</v>
      </c>
      <c r="AA250" s="39"/>
      <c r="AB250" s="39">
        <f t="shared" si="146"/>
        <v>0</v>
      </c>
      <c r="AC250" s="39">
        <f t="shared" si="147"/>
        <v>0</v>
      </c>
      <c r="AD250" s="39"/>
      <c r="AE250" s="39">
        <f t="shared" si="148"/>
        <v>0</v>
      </c>
      <c r="AF250" s="39">
        <f t="shared" si="149"/>
        <v>0</v>
      </c>
      <c r="AG250" s="39"/>
      <c r="AH250" s="39">
        <f t="shared" si="150"/>
        <v>0</v>
      </c>
      <c r="AI250" s="39">
        <f t="shared" si="151"/>
        <v>0</v>
      </c>
      <c r="AJ250" s="39"/>
      <c r="AK250" s="39">
        <f t="shared" si="152"/>
        <v>0</v>
      </c>
      <c r="AL250" s="39">
        <f t="shared" si="153"/>
        <v>0</v>
      </c>
      <c r="AM250" s="39"/>
      <c r="AN250" s="39">
        <f t="shared" si="128"/>
        <v>0</v>
      </c>
      <c r="AO250" s="39">
        <f t="shared" si="137"/>
        <v>0</v>
      </c>
      <c r="AP250" s="39"/>
      <c r="AQ250" s="39">
        <f t="shared" si="129"/>
        <v>0</v>
      </c>
      <c r="AR250" s="39">
        <f t="shared" si="130"/>
        <v>0</v>
      </c>
      <c r="AS250" s="136">
        <f t="shared" si="131"/>
        <v>0</v>
      </c>
      <c r="AT250" s="136">
        <f t="shared" ca="1" si="132"/>
        <v>0</v>
      </c>
      <c r="AU250" s="137">
        <f t="shared" ca="1" si="133"/>
        <v>0</v>
      </c>
      <c r="AV250" s="137">
        <f t="shared" si="134"/>
        <v>0</v>
      </c>
      <c r="AW250" s="136">
        <f t="shared" ca="1" si="135"/>
        <v>0</v>
      </c>
      <c r="AX250" s="138">
        <f t="shared" ca="1" si="136"/>
        <v>0</v>
      </c>
      <c r="AY250" s="101"/>
      <c r="AZ250" s="40">
        <f t="shared" si="123"/>
        <v>10.65</v>
      </c>
      <c r="BA250" s="111" t="str">
        <f>IF(COUNTIF(BA251:BA254,"MEDIDO")&gt;0,"MEDIDO","NÃO MEDIDO")</f>
        <v>MEDIDO</v>
      </c>
    </row>
    <row r="251" spans="1:53" ht="30" customHeight="1">
      <c r="A251" s="1" t="s">
        <v>30</v>
      </c>
      <c r="B251" s="1"/>
      <c r="C251" s="64" t="s">
        <v>358</v>
      </c>
      <c r="D251" s="65" t="s">
        <v>622</v>
      </c>
      <c r="E251" s="57" t="s">
        <v>71</v>
      </c>
      <c r="F251" s="35">
        <v>154.5</v>
      </c>
      <c r="G251" s="46">
        <v>0</v>
      </c>
      <c r="H251" s="47"/>
      <c r="I251" s="155">
        <v>10.65</v>
      </c>
      <c r="J251" s="35">
        <f t="shared" si="125"/>
        <v>165.15</v>
      </c>
      <c r="K251" s="44">
        <v>5.6</v>
      </c>
      <c r="L251" s="37">
        <f t="shared" si="126"/>
        <v>924.84</v>
      </c>
      <c r="M251" s="37"/>
      <c r="N251" s="38">
        <f t="shared" si="127"/>
        <v>0</v>
      </c>
      <c r="O251" s="39"/>
      <c r="P251" s="39">
        <f t="shared" si="138"/>
        <v>0</v>
      </c>
      <c r="Q251" s="39">
        <f t="shared" si="139"/>
        <v>0</v>
      </c>
      <c r="R251" s="39"/>
      <c r="S251" s="39">
        <f t="shared" si="140"/>
        <v>0</v>
      </c>
      <c r="T251" s="39">
        <f t="shared" si="141"/>
        <v>0</v>
      </c>
      <c r="U251" s="39"/>
      <c r="V251" s="39">
        <f t="shared" si="142"/>
        <v>0</v>
      </c>
      <c r="W251" s="39">
        <f t="shared" si="143"/>
        <v>0</v>
      </c>
      <c r="X251" s="39"/>
      <c r="Y251" s="39">
        <f t="shared" si="144"/>
        <v>0</v>
      </c>
      <c r="Z251" s="39">
        <f t="shared" si="145"/>
        <v>0</v>
      </c>
      <c r="AA251" s="142">
        <v>38.625</v>
      </c>
      <c r="AB251" s="39">
        <f t="shared" si="146"/>
        <v>216.3</v>
      </c>
      <c r="AC251" s="39">
        <f t="shared" si="147"/>
        <v>0</v>
      </c>
      <c r="AD251" s="39">
        <v>84.75</v>
      </c>
      <c r="AE251" s="39">
        <f t="shared" si="148"/>
        <v>474.6</v>
      </c>
      <c r="AF251" s="39">
        <f t="shared" si="149"/>
        <v>0</v>
      </c>
      <c r="AG251" s="39">
        <v>31.12</v>
      </c>
      <c r="AH251" s="39">
        <f t="shared" si="150"/>
        <v>174.27</v>
      </c>
      <c r="AI251" s="39">
        <f t="shared" si="151"/>
        <v>0</v>
      </c>
      <c r="AJ251" s="39"/>
      <c r="AK251" s="39">
        <f t="shared" si="152"/>
        <v>0</v>
      </c>
      <c r="AL251" s="39">
        <f t="shared" si="153"/>
        <v>0</v>
      </c>
      <c r="AM251" s="39"/>
      <c r="AN251" s="39">
        <f t="shared" si="128"/>
        <v>0</v>
      </c>
      <c r="AO251" s="39">
        <f t="shared" si="137"/>
        <v>0</v>
      </c>
      <c r="AP251" s="39">
        <v>10.65</v>
      </c>
      <c r="AQ251" s="39">
        <f t="shared" si="129"/>
        <v>59.64</v>
      </c>
      <c r="AR251" s="39">
        <f t="shared" si="130"/>
        <v>0</v>
      </c>
      <c r="AS251" s="136">
        <f t="shared" si="131"/>
        <v>165.15</v>
      </c>
      <c r="AT251" s="136">
        <f t="shared" ca="1" si="132"/>
        <v>924.81</v>
      </c>
      <c r="AU251" s="137">
        <f t="shared" ca="1" si="133"/>
        <v>0</v>
      </c>
      <c r="AV251" s="143">
        <f t="shared" si="134"/>
        <v>0</v>
      </c>
      <c r="AW251" s="136">
        <f t="shared" ca="1" si="135"/>
        <v>0.03</v>
      </c>
      <c r="AX251" s="138">
        <f t="shared" ca="1" si="136"/>
        <v>0</v>
      </c>
      <c r="AY251" s="101"/>
      <c r="AZ251" s="40">
        <f t="shared" si="123"/>
        <v>206</v>
      </c>
      <c r="BA251" s="111" t="str">
        <f t="shared" si="157"/>
        <v>MEDIDO</v>
      </c>
    </row>
    <row r="252" spans="1:53" ht="30" customHeight="1">
      <c r="A252" s="1" t="s">
        <v>781</v>
      </c>
      <c r="B252" s="1"/>
      <c r="C252" s="64" t="s">
        <v>810</v>
      </c>
      <c r="D252" s="65" t="s">
        <v>811</v>
      </c>
      <c r="E252" s="57" t="s">
        <v>75</v>
      </c>
      <c r="F252" s="35"/>
      <c r="G252" s="46"/>
      <c r="H252" s="47"/>
      <c r="I252" s="155">
        <v>206</v>
      </c>
      <c r="J252" s="35">
        <f t="shared" si="125"/>
        <v>206</v>
      </c>
      <c r="K252" s="44"/>
      <c r="L252" s="37">
        <f t="shared" si="126"/>
        <v>0</v>
      </c>
      <c r="M252" s="37">
        <v>10.220000000000001</v>
      </c>
      <c r="N252" s="38">
        <f t="shared" si="127"/>
        <v>2105.3200000000002</v>
      </c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142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>
        <v>206</v>
      </c>
      <c r="AQ252" s="39">
        <f t="shared" si="129"/>
        <v>0</v>
      </c>
      <c r="AR252" s="39">
        <f t="shared" si="130"/>
        <v>2105.3200000000002</v>
      </c>
      <c r="AS252" s="136">
        <f t="shared" si="131"/>
        <v>206</v>
      </c>
      <c r="AT252" s="136">
        <f t="shared" ca="1" si="132"/>
        <v>0</v>
      </c>
      <c r="AU252" s="137">
        <f t="shared" ca="1" si="133"/>
        <v>2105.3200000000002</v>
      </c>
      <c r="AV252" s="143">
        <f t="shared" si="134"/>
        <v>0</v>
      </c>
      <c r="AW252" s="136">
        <f t="shared" ca="1" si="135"/>
        <v>0</v>
      </c>
      <c r="AX252" s="138">
        <f t="shared" ca="1" si="136"/>
        <v>0</v>
      </c>
      <c r="AY252" s="101"/>
      <c r="AZ252" s="40">
        <f t="shared" si="123"/>
        <v>41.2</v>
      </c>
      <c r="BA252" s="111" t="str">
        <f t="shared" ref="BA252:BA254" si="159">IF(AZ252&lt;&gt;0,"MEDIDO","NÃO MEDIDO")</f>
        <v>MEDIDO</v>
      </c>
    </row>
    <row r="253" spans="1:53" ht="57.75" customHeight="1">
      <c r="A253" s="1" t="s">
        <v>781</v>
      </c>
      <c r="B253" s="1"/>
      <c r="C253" s="64" t="s">
        <v>812</v>
      </c>
      <c r="D253" s="65" t="s">
        <v>813</v>
      </c>
      <c r="E253" s="57" t="s">
        <v>75</v>
      </c>
      <c r="F253" s="35"/>
      <c r="G253" s="46"/>
      <c r="H253" s="47"/>
      <c r="I253" s="155">
        <v>106</v>
      </c>
      <c r="J253" s="35">
        <f t="shared" si="125"/>
        <v>106</v>
      </c>
      <c r="K253" s="44"/>
      <c r="L253" s="37">
        <f t="shared" si="126"/>
        <v>0</v>
      </c>
      <c r="M253" s="37">
        <v>24.61</v>
      </c>
      <c r="N253" s="38">
        <f t="shared" si="127"/>
        <v>2608.66</v>
      </c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142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>
        <v>41.2</v>
      </c>
      <c r="AQ253" s="39">
        <f t="shared" si="129"/>
        <v>0</v>
      </c>
      <c r="AR253" s="39">
        <f t="shared" si="130"/>
        <v>1013.93</v>
      </c>
      <c r="AS253" s="136">
        <f t="shared" si="131"/>
        <v>41.2</v>
      </c>
      <c r="AT253" s="136">
        <f t="shared" ca="1" si="132"/>
        <v>0</v>
      </c>
      <c r="AU253" s="137">
        <f t="shared" ca="1" si="133"/>
        <v>1013.93</v>
      </c>
      <c r="AV253" s="143">
        <f t="shared" si="134"/>
        <v>64.8</v>
      </c>
      <c r="AW253" s="136">
        <f t="shared" ca="1" si="135"/>
        <v>0</v>
      </c>
      <c r="AX253" s="138">
        <f t="shared" ca="1" si="136"/>
        <v>1594.73</v>
      </c>
      <c r="AY253" s="101"/>
      <c r="AZ253" s="40">
        <f t="shared" si="123"/>
        <v>41.2</v>
      </c>
      <c r="BA253" s="111" t="str">
        <f t="shared" si="159"/>
        <v>MEDIDO</v>
      </c>
    </row>
    <row r="254" spans="1:53" ht="41.25" customHeight="1">
      <c r="A254" s="1" t="s">
        <v>781</v>
      </c>
      <c r="B254" s="1"/>
      <c r="C254" s="64" t="s">
        <v>814</v>
      </c>
      <c r="D254" s="65" t="s">
        <v>815</v>
      </c>
      <c r="E254" s="57" t="s">
        <v>75</v>
      </c>
      <c r="F254" s="35"/>
      <c r="G254" s="46"/>
      <c r="H254" s="47"/>
      <c r="I254" s="155">
        <v>41.2</v>
      </c>
      <c r="J254" s="35">
        <f t="shared" si="125"/>
        <v>41.2</v>
      </c>
      <c r="K254" s="44"/>
      <c r="L254" s="37">
        <f t="shared" si="126"/>
        <v>0</v>
      </c>
      <c r="M254" s="37">
        <v>52.64</v>
      </c>
      <c r="N254" s="38">
        <f t="shared" si="127"/>
        <v>2168.77</v>
      </c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142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>
        <v>41.2</v>
      </c>
      <c r="AQ254" s="39">
        <f t="shared" si="129"/>
        <v>0</v>
      </c>
      <c r="AR254" s="39">
        <f t="shared" si="130"/>
        <v>2168.77</v>
      </c>
      <c r="AS254" s="136">
        <f t="shared" si="131"/>
        <v>41.2</v>
      </c>
      <c r="AT254" s="136">
        <f t="shared" ca="1" si="132"/>
        <v>0</v>
      </c>
      <c r="AU254" s="137">
        <f t="shared" ca="1" si="133"/>
        <v>2168.77</v>
      </c>
      <c r="AV254" s="143">
        <f t="shared" si="134"/>
        <v>0</v>
      </c>
      <c r="AW254" s="136">
        <f t="shared" ca="1" si="135"/>
        <v>0</v>
      </c>
      <c r="AX254" s="138">
        <f t="shared" ca="1" si="136"/>
        <v>0</v>
      </c>
      <c r="AY254" s="101"/>
      <c r="AZ254" s="40">
        <f t="shared" si="123"/>
        <v>0</v>
      </c>
      <c r="BA254" s="111" t="str">
        <f t="shared" si="159"/>
        <v>NÃO MEDIDO</v>
      </c>
    </row>
    <row r="255" spans="1:53" ht="30" customHeight="1">
      <c r="A255" s="1" t="s">
        <v>28</v>
      </c>
      <c r="B255" s="1"/>
      <c r="C255" s="66">
        <v>100300</v>
      </c>
      <c r="D255" s="65" t="s">
        <v>97</v>
      </c>
      <c r="E255" s="57"/>
      <c r="F255" s="35"/>
      <c r="G255" s="46">
        <v>0</v>
      </c>
      <c r="H255" s="47"/>
      <c r="I255" s="155">
        <v>0</v>
      </c>
      <c r="J255" s="35">
        <f t="shared" si="125"/>
        <v>0</v>
      </c>
      <c r="K255" s="44"/>
      <c r="L255" s="37">
        <f t="shared" si="126"/>
        <v>0</v>
      </c>
      <c r="M255" s="37"/>
      <c r="N255" s="38">
        <f t="shared" si="127"/>
        <v>0</v>
      </c>
      <c r="O255" s="39"/>
      <c r="P255" s="39">
        <f t="shared" si="138"/>
        <v>0</v>
      </c>
      <c r="Q255" s="39">
        <f t="shared" si="139"/>
        <v>0</v>
      </c>
      <c r="R255" s="39"/>
      <c r="S255" s="39">
        <f t="shared" si="140"/>
        <v>0</v>
      </c>
      <c r="T255" s="39">
        <f t="shared" si="141"/>
        <v>0</v>
      </c>
      <c r="U255" s="39"/>
      <c r="V255" s="39">
        <f t="shared" si="142"/>
        <v>0</v>
      </c>
      <c r="W255" s="39">
        <f t="shared" si="143"/>
        <v>0</v>
      </c>
      <c r="X255" s="39"/>
      <c r="Y255" s="39">
        <f t="shared" si="144"/>
        <v>0</v>
      </c>
      <c r="Z255" s="39">
        <f t="shared" si="145"/>
        <v>0</v>
      </c>
      <c r="AA255" s="39"/>
      <c r="AB255" s="39">
        <f t="shared" si="146"/>
        <v>0</v>
      </c>
      <c r="AC255" s="39">
        <f t="shared" si="147"/>
        <v>0</v>
      </c>
      <c r="AD255" s="39"/>
      <c r="AE255" s="39">
        <f t="shared" si="148"/>
        <v>0</v>
      </c>
      <c r="AF255" s="39">
        <f t="shared" si="149"/>
        <v>0</v>
      </c>
      <c r="AG255" s="39"/>
      <c r="AH255" s="39">
        <f t="shared" si="150"/>
        <v>0</v>
      </c>
      <c r="AI255" s="39">
        <f t="shared" si="151"/>
        <v>0</v>
      </c>
      <c r="AJ255" s="39"/>
      <c r="AK255" s="39">
        <f t="shared" si="152"/>
        <v>0</v>
      </c>
      <c r="AL255" s="39">
        <f t="shared" si="153"/>
        <v>0</v>
      </c>
      <c r="AM255" s="39"/>
      <c r="AN255" s="39">
        <f t="shared" si="128"/>
        <v>0</v>
      </c>
      <c r="AO255" s="39">
        <f t="shared" si="137"/>
        <v>0</v>
      </c>
      <c r="AP255" s="39"/>
      <c r="AQ255" s="39">
        <f t="shared" si="129"/>
        <v>0</v>
      </c>
      <c r="AR255" s="39">
        <f t="shared" si="130"/>
        <v>0</v>
      </c>
      <c r="AS255" s="136">
        <f t="shared" si="131"/>
        <v>0</v>
      </c>
      <c r="AT255" s="136">
        <f t="shared" ca="1" si="132"/>
        <v>0</v>
      </c>
      <c r="AU255" s="137">
        <f t="shared" ca="1" si="133"/>
        <v>0</v>
      </c>
      <c r="AV255" s="137">
        <f t="shared" si="134"/>
        <v>0</v>
      </c>
      <c r="AW255" s="136">
        <f t="shared" ca="1" si="135"/>
        <v>0</v>
      </c>
      <c r="AX255" s="138">
        <f t="shared" ca="1" si="136"/>
        <v>0</v>
      </c>
      <c r="AY255" s="101"/>
      <c r="AZ255" s="40">
        <f t="shared" si="123"/>
        <v>0</v>
      </c>
      <c r="BA255" s="111" t="str">
        <f>IF(COUNTIF(BA256:BA259,"MEDIDO")&gt;0,"MEDIDO","NÃO MEDIDO")</f>
        <v>MEDIDO</v>
      </c>
    </row>
    <row r="256" spans="1:53" ht="60" customHeight="1">
      <c r="A256" s="1" t="s">
        <v>30</v>
      </c>
      <c r="B256" s="1"/>
      <c r="C256" s="64" t="s">
        <v>359</v>
      </c>
      <c r="D256" s="65" t="s">
        <v>623</v>
      </c>
      <c r="E256" s="57" t="s">
        <v>75</v>
      </c>
      <c r="F256" s="35">
        <v>20.6</v>
      </c>
      <c r="G256" s="46">
        <v>-20.6</v>
      </c>
      <c r="H256" s="47"/>
      <c r="I256" s="155">
        <v>0</v>
      </c>
      <c r="J256" s="35">
        <f t="shared" si="125"/>
        <v>0</v>
      </c>
      <c r="K256" s="44">
        <v>424.98</v>
      </c>
      <c r="L256" s="37">
        <f t="shared" si="126"/>
        <v>0</v>
      </c>
      <c r="M256" s="37"/>
      <c r="N256" s="38">
        <f t="shared" si="127"/>
        <v>0</v>
      </c>
      <c r="O256" s="39"/>
      <c r="P256" s="39">
        <f t="shared" si="138"/>
        <v>0</v>
      </c>
      <c r="Q256" s="39">
        <f t="shared" si="139"/>
        <v>0</v>
      </c>
      <c r="R256" s="39"/>
      <c r="S256" s="39">
        <f t="shared" si="140"/>
        <v>0</v>
      </c>
      <c r="T256" s="39">
        <f t="shared" si="141"/>
        <v>0</v>
      </c>
      <c r="U256" s="39"/>
      <c r="V256" s="39">
        <f t="shared" si="142"/>
        <v>0</v>
      </c>
      <c r="W256" s="39">
        <f t="shared" si="143"/>
        <v>0</v>
      </c>
      <c r="X256" s="39"/>
      <c r="Y256" s="39">
        <f t="shared" si="144"/>
        <v>0</v>
      </c>
      <c r="Z256" s="39">
        <f t="shared" si="145"/>
        <v>0</v>
      </c>
      <c r="AA256" s="39"/>
      <c r="AB256" s="39">
        <f t="shared" si="146"/>
        <v>0</v>
      </c>
      <c r="AC256" s="39">
        <f t="shared" si="147"/>
        <v>0</v>
      </c>
      <c r="AD256" s="39"/>
      <c r="AE256" s="39">
        <f t="shared" si="148"/>
        <v>0</v>
      </c>
      <c r="AF256" s="39">
        <f t="shared" si="149"/>
        <v>0</v>
      </c>
      <c r="AG256" s="39"/>
      <c r="AH256" s="39">
        <f t="shared" si="150"/>
        <v>0</v>
      </c>
      <c r="AI256" s="39">
        <f t="shared" si="151"/>
        <v>0</v>
      </c>
      <c r="AJ256" s="39"/>
      <c r="AK256" s="39">
        <f t="shared" si="152"/>
        <v>0</v>
      </c>
      <c r="AL256" s="39">
        <f t="shared" si="153"/>
        <v>0</v>
      </c>
      <c r="AM256" s="39"/>
      <c r="AN256" s="39">
        <f t="shared" si="128"/>
        <v>0</v>
      </c>
      <c r="AO256" s="39">
        <f t="shared" si="137"/>
        <v>0</v>
      </c>
      <c r="AP256" s="39"/>
      <c r="AQ256" s="39">
        <f t="shared" si="129"/>
        <v>0</v>
      </c>
      <c r="AR256" s="39">
        <f t="shared" si="130"/>
        <v>0</v>
      </c>
      <c r="AS256" s="136">
        <f t="shared" si="131"/>
        <v>0</v>
      </c>
      <c r="AT256" s="136">
        <f t="shared" ca="1" si="132"/>
        <v>0</v>
      </c>
      <c r="AU256" s="137">
        <f t="shared" ca="1" si="133"/>
        <v>0</v>
      </c>
      <c r="AV256" s="137">
        <f t="shared" si="134"/>
        <v>0</v>
      </c>
      <c r="AW256" s="136">
        <f t="shared" ca="1" si="135"/>
        <v>0</v>
      </c>
      <c r="AX256" s="138">
        <f t="shared" ca="1" si="136"/>
        <v>0</v>
      </c>
      <c r="AY256" s="101"/>
      <c r="AZ256" s="40">
        <f t="shared" si="123"/>
        <v>0</v>
      </c>
      <c r="BA256" s="111" t="str">
        <f t="shared" si="157"/>
        <v>NÃO MEDIDO</v>
      </c>
    </row>
    <row r="257" spans="1:58" ht="60" customHeight="1">
      <c r="A257" s="1" t="s">
        <v>30</v>
      </c>
      <c r="B257" s="1"/>
      <c r="C257" s="64" t="s">
        <v>360</v>
      </c>
      <c r="D257" s="65" t="s">
        <v>624</v>
      </c>
      <c r="E257" s="57" t="s">
        <v>71</v>
      </c>
      <c r="F257" s="35">
        <v>309</v>
      </c>
      <c r="G257" s="46">
        <v>-309</v>
      </c>
      <c r="H257" s="47"/>
      <c r="I257" s="155">
        <v>0</v>
      </c>
      <c r="J257" s="35">
        <f t="shared" si="125"/>
        <v>0</v>
      </c>
      <c r="K257" s="44">
        <v>193.99</v>
      </c>
      <c r="L257" s="37">
        <f t="shared" si="126"/>
        <v>0</v>
      </c>
      <c r="M257" s="37"/>
      <c r="N257" s="38">
        <f t="shared" si="127"/>
        <v>0</v>
      </c>
      <c r="O257" s="39"/>
      <c r="P257" s="39">
        <f t="shared" si="138"/>
        <v>0</v>
      </c>
      <c r="Q257" s="39">
        <f t="shared" si="139"/>
        <v>0</v>
      </c>
      <c r="R257" s="39"/>
      <c r="S257" s="39">
        <f t="shared" si="140"/>
        <v>0</v>
      </c>
      <c r="T257" s="39">
        <f t="shared" si="141"/>
        <v>0</v>
      </c>
      <c r="U257" s="39"/>
      <c r="V257" s="39">
        <f t="shared" si="142"/>
        <v>0</v>
      </c>
      <c r="W257" s="39">
        <f t="shared" si="143"/>
        <v>0</v>
      </c>
      <c r="X257" s="39"/>
      <c r="Y257" s="39">
        <f t="shared" si="144"/>
        <v>0</v>
      </c>
      <c r="Z257" s="39">
        <f t="shared" si="145"/>
        <v>0</v>
      </c>
      <c r="AA257" s="39"/>
      <c r="AB257" s="39">
        <f t="shared" si="146"/>
        <v>0</v>
      </c>
      <c r="AC257" s="39">
        <f t="shared" si="147"/>
        <v>0</v>
      </c>
      <c r="AD257" s="39"/>
      <c r="AE257" s="39">
        <f t="shared" si="148"/>
        <v>0</v>
      </c>
      <c r="AF257" s="39">
        <f t="shared" si="149"/>
        <v>0</v>
      </c>
      <c r="AG257" s="39"/>
      <c r="AH257" s="39">
        <f t="shared" si="150"/>
        <v>0</v>
      </c>
      <c r="AI257" s="39">
        <f t="shared" si="151"/>
        <v>0</v>
      </c>
      <c r="AJ257" s="39"/>
      <c r="AK257" s="39">
        <f t="shared" si="152"/>
        <v>0</v>
      </c>
      <c r="AL257" s="39">
        <f t="shared" si="153"/>
        <v>0</v>
      </c>
      <c r="AM257" s="39"/>
      <c r="AN257" s="39">
        <f t="shared" si="128"/>
        <v>0</v>
      </c>
      <c r="AO257" s="39">
        <f t="shared" si="137"/>
        <v>0</v>
      </c>
      <c r="AP257" s="39"/>
      <c r="AQ257" s="39">
        <f t="shared" si="129"/>
        <v>0</v>
      </c>
      <c r="AR257" s="39">
        <f t="shared" si="130"/>
        <v>0</v>
      </c>
      <c r="AS257" s="136">
        <f t="shared" si="131"/>
        <v>0</v>
      </c>
      <c r="AT257" s="136">
        <f t="shared" ca="1" si="132"/>
        <v>0</v>
      </c>
      <c r="AU257" s="137">
        <f t="shared" ca="1" si="133"/>
        <v>0</v>
      </c>
      <c r="AV257" s="137">
        <f t="shared" si="134"/>
        <v>0</v>
      </c>
      <c r="AW257" s="136">
        <f t="shared" ca="1" si="135"/>
        <v>0</v>
      </c>
      <c r="AX257" s="138">
        <f t="shared" ca="1" si="136"/>
        <v>0</v>
      </c>
      <c r="AY257" s="101"/>
      <c r="AZ257" s="40">
        <f t="shared" si="123"/>
        <v>0</v>
      </c>
      <c r="BA257" s="111" t="str">
        <f>IF(COUNTIF(BA260,"MEDIDO")&gt;0,"MEDIDO","NÃO MEDIDO")</f>
        <v>NÃO MEDIDO</v>
      </c>
    </row>
    <row r="258" spans="1:58" ht="60" customHeight="1">
      <c r="A258" s="1" t="s">
        <v>782</v>
      </c>
      <c r="B258" s="1"/>
      <c r="C258" s="64" t="s">
        <v>359</v>
      </c>
      <c r="D258" s="65" t="s">
        <v>623</v>
      </c>
      <c r="E258" s="57" t="s">
        <v>75</v>
      </c>
      <c r="F258" s="35"/>
      <c r="G258" s="46">
        <v>20.6</v>
      </c>
      <c r="H258" s="47"/>
      <c r="I258" s="155">
        <v>0</v>
      </c>
      <c r="J258" s="35">
        <f t="shared" si="125"/>
        <v>20.6</v>
      </c>
      <c r="K258" s="44">
        <v>236.76</v>
      </c>
      <c r="L258" s="37">
        <f t="shared" si="126"/>
        <v>4877.26</v>
      </c>
      <c r="M258" s="37"/>
      <c r="N258" s="38">
        <f t="shared" si="127"/>
        <v>0</v>
      </c>
      <c r="O258" s="39"/>
      <c r="P258" s="39"/>
      <c r="Q258" s="39"/>
      <c r="R258" s="39"/>
      <c r="S258" s="39"/>
      <c r="T258" s="39"/>
      <c r="U258" s="39"/>
      <c r="V258" s="39">
        <f t="shared" si="142"/>
        <v>0</v>
      </c>
      <c r="W258" s="39">
        <f t="shared" si="143"/>
        <v>0</v>
      </c>
      <c r="X258" s="39"/>
      <c r="Y258" s="39">
        <f t="shared" si="144"/>
        <v>0</v>
      </c>
      <c r="Z258" s="39">
        <f t="shared" si="145"/>
        <v>0</v>
      </c>
      <c r="AA258" s="39"/>
      <c r="AB258" s="39">
        <f t="shared" si="146"/>
        <v>0</v>
      </c>
      <c r="AC258" s="39">
        <f t="shared" si="147"/>
        <v>0</v>
      </c>
      <c r="AD258" s="39">
        <v>7.29</v>
      </c>
      <c r="AE258" s="39">
        <f t="shared" si="148"/>
        <v>1725.98</v>
      </c>
      <c r="AF258" s="39">
        <f t="shared" si="149"/>
        <v>0</v>
      </c>
      <c r="AG258" s="39">
        <v>13.31</v>
      </c>
      <c r="AH258" s="39">
        <f t="shared" si="150"/>
        <v>3151.28</v>
      </c>
      <c r="AI258" s="39">
        <f t="shared" si="151"/>
        <v>0</v>
      </c>
      <c r="AJ258" s="39"/>
      <c r="AK258" s="39">
        <f t="shared" si="152"/>
        <v>0</v>
      </c>
      <c r="AL258" s="39">
        <f t="shared" si="153"/>
        <v>0</v>
      </c>
      <c r="AM258" s="39"/>
      <c r="AN258" s="39">
        <f t="shared" si="128"/>
        <v>0</v>
      </c>
      <c r="AO258" s="39">
        <f t="shared" si="137"/>
        <v>0</v>
      </c>
      <c r="AP258" s="39"/>
      <c r="AQ258" s="39">
        <f t="shared" si="129"/>
        <v>0</v>
      </c>
      <c r="AR258" s="39">
        <f t="shared" si="130"/>
        <v>0</v>
      </c>
      <c r="AS258" s="136">
        <f t="shared" si="131"/>
        <v>20.6</v>
      </c>
      <c r="AT258" s="136">
        <f t="shared" ca="1" si="132"/>
        <v>4877.26</v>
      </c>
      <c r="AU258" s="137">
        <f t="shared" ca="1" si="133"/>
        <v>0</v>
      </c>
      <c r="AV258" s="137">
        <f t="shared" si="134"/>
        <v>0</v>
      </c>
      <c r="AW258" s="136">
        <f t="shared" ca="1" si="135"/>
        <v>0</v>
      </c>
      <c r="AX258" s="138">
        <f t="shared" ca="1" si="136"/>
        <v>0</v>
      </c>
      <c r="AY258" s="101"/>
      <c r="AZ258" s="40">
        <f t="shared" si="123"/>
        <v>21.3</v>
      </c>
      <c r="BA258" s="111" t="str">
        <f t="shared" si="157"/>
        <v>MEDIDO</v>
      </c>
    </row>
    <row r="259" spans="1:58" ht="60" customHeight="1">
      <c r="A259" s="1" t="s">
        <v>782</v>
      </c>
      <c r="B259" s="1"/>
      <c r="C259" s="64" t="s">
        <v>360</v>
      </c>
      <c r="D259" s="65" t="s">
        <v>624</v>
      </c>
      <c r="E259" s="57" t="s">
        <v>71</v>
      </c>
      <c r="F259" s="35"/>
      <c r="G259" s="46">
        <v>309</v>
      </c>
      <c r="H259" s="47"/>
      <c r="I259" s="155">
        <v>21.3</v>
      </c>
      <c r="J259" s="35">
        <f t="shared" si="125"/>
        <v>330.3</v>
      </c>
      <c r="K259" s="44">
        <v>261.02999999999997</v>
      </c>
      <c r="L259" s="37">
        <f t="shared" si="126"/>
        <v>86218.21</v>
      </c>
      <c r="M259" s="37"/>
      <c r="N259" s="38">
        <f t="shared" si="127"/>
        <v>0</v>
      </c>
      <c r="O259" s="39"/>
      <c r="P259" s="39"/>
      <c r="Q259" s="39"/>
      <c r="R259" s="39"/>
      <c r="S259" s="39"/>
      <c r="T259" s="39"/>
      <c r="U259" s="39"/>
      <c r="V259" s="39">
        <f t="shared" si="142"/>
        <v>0</v>
      </c>
      <c r="W259" s="39">
        <f t="shared" si="143"/>
        <v>0</v>
      </c>
      <c r="X259" s="39"/>
      <c r="Y259" s="39">
        <f t="shared" si="144"/>
        <v>0</v>
      </c>
      <c r="Z259" s="39">
        <f t="shared" si="145"/>
        <v>0</v>
      </c>
      <c r="AA259" s="39">
        <v>146.78</v>
      </c>
      <c r="AB259" s="39">
        <f t="shared" si="146"/>
        <v>38313.980000000003</v>
      </c>
      <c r="AC259" s="39">
        <f t="shared" si="147"/>
        <v>0</v>
      </c>
      <c r="AD259" s="39">
        <v>118.65</v>
      </c>
      <c r="AE259" s="39">
        <f t="shared" si="148"/>
        <v>30971.21</v>
      </c>
      <c r="AF259" s="39">
        <f t="shared" si="149"/>
        <v>0</v>
      </c>
      <c r="AG259" s="39">
        <v>43.57</v>
      </c>
      <c r="AH259" s="39">
        <f t="shared" si="150"/>
        <v>11373.08</v>
      </c>
      <c r="AI259" s="39">
        <f t="shared" si="151"/>
        <v>0</v>
      </c>
      <c r="AJ259" s="39"/>
      <c r="AK259" s="39">
        <f t="shared" si="152"/>
        <v>0</v>
      </c>
      <c r="AL259" s="39">
        <f t="shared" si="153"/>
        <v>0</v>
      </c>
      <c r="AM259" s="39"/>
      <c r="AN259" s="39">
        <f t="shared" si="128"/>
        <v>0</v>
      </c>
      <c r="AO259" s="39">
        <f t="shared" si="137"/>
        <v>0</v>
      </c>
      <c r="AP259" s="39">
        <v>21.3</v>
      </c>
      <c r="AQ259" s="39">
        <f t="shared" si="129"/>
        <v>5559.94</v>
      </c>
      <c r="AR259" s="39">
        <f t="shared" si="130"/>
        <v>0</v>
      </c>
      <c r="AS259" s="136">
        <f t="shared" si="131"/>
        <v>330.3</v>
      </c>
      <c r="AT259" s="136">
        <f t="shared" ca="1" si="132"/>
        <v>86218.21</v>
      </c>
      <c r="AU259" s="137">
        <f t="shared" ca="1" si="133"/>
        <v>0</v>
      </c>
      <c r="AV259" s="137">
        <f t="shared" si="134"/>
        <v>0</v>
      </c>
      <c r="AW259" s="136">
        <f t="shared" ca="1" si="135"/>
        <v>0</v>
      </c>
      <c r="AX259" s="138">
        <f t="shared" ca="1" si="136"/>
        <v>0</v>
      </c>
      <c r="AY259" s="101"/>
      <c r="AZ259" s="40">
        <f t="shared" si="123"/>
        <v>0</v>
      </c>
      <c r="BA259" s="111" t="str">
        <f t="shared" si="157"/>
        <v>NÃO MEDIDO</v>
      </c>
    </row>
    <row r="260" spans="1:58" ht="30" customHeight="1">
      <c r="A260" s="1" t="s">
        <v>28</v>
      </c>
      <c r="B260" s="1"/>
      <c r="C260" s="64">
        <v>11</v>
      </c>
      <c r="D260" s="65" t="s">
        <v>98</v>
      </c>
      <c r="E260" s="57"/>
      <c r="F260" s="35"/>
      <c r="G260" s="46">
        <v>0</v>
      </c>
      <c r="H260" s="47"/>
      <c r="I260" s="155">
        <v>0</v>
      </c>
      <c r="J260" s="35">
        <f t="shared" si="125"/>
        <v>0</v>
      </c>
      <c r="K260" s="44"/>
      <c r="L260" s="37">
        <f t="shared" si="126"/>
        <v>0</v>
      </c>
      <c r="M260" s="37"/>
      <c r="N260" s="38">
        <f t="shared" si="127"/>
        <v>0</v>
      </c>
      <c r="O260" s="39"/>
      <c r="P260" s="39">
        <f t="shared" si="138"/>
        <v>0</v>
      </c>
      <c r="Q260" s="39">
        <f t="shared" si="139"/>
        <v>0</v>
      </c>
      <c r="R260" s="39"/>
      <c r="S260" s="39">
        <f t="shared" si="140"/>
        <v>0</v>
      </c>
      <c r="T260" s="39">
        <f t="shared" si="141"/>
        <v>0</v>
      </c>
      <c r="U260" s="39"/>
      <c r="V260" s="39">
        <f t="shared" si="142"/>
        <v>0</v>
      </c>
      <c r="W260" s="39">
        <f t="shared" si="143"/>
        <v>0</v>
      </c>
      <c r="X260" s="39"/>
      <c r="Y260" s="39">
        <f t="shared" si="144"/>
        <v>0</v>
      </c>
      <c r="Z260" s="39">
        <f t="shared" si="145"/>
        <v>0</v>
      </c>
      <c r="AA260" s="39"/>
      <c r="AB260" s="39">
        <f t="shared" si="146"/>
        <v>0</v>
      </c>
      <c r="AC260" s="39">
        <f t="shared" si="147"/>
        <v>0</v>
      </c>
      <c r="AD260" s="39"/>
      <c r="AE260" s="39">
        <f t="shared" si="148"/>
        <v>0</v>
      </c>
      <c r="AF260" s="39">
        <f t="shared" si="149"/>
        <v>0</v>
      </c>
      <c r="AG260" s="39"/>
      <c r="AH260" s="39">
        <f t="shared" si="150"/>
        <v>0</v>
      </c>
      <c r="AI260" s="39">
        <f t="shared" si="151"/>
        <v>0</v>
      </c>
      <c r="AJ260" s="39"/>
      <c r="AK260" s="39">
        <f t="shared" si="152"/>
        <v>0</v>
      </c>
      <c r="AL260" s="39">
        <f t="shared" si="153"/>
        <v>0</v>
      </c>
      <c r="AM260" s="39"/>
      <c r="AN260" s="39">
        <f t="shared" si="128"/>
        <v>0</v>
      </c>
      <c r="AO260" s="39">
        <f t="shared" si="137"/>
        <v>0</v>
      </c>
      <c r="AP260" s="39"/>
      <c r="AQ260" s="39">
        <f t="shared" si="129"/>
        <v>0</v>
      </c>
      <c r="AR260" s="39">
        <f t="shared" si="130"/>
        <v>0</v>
      </c>
      <c r="AS260" s="136">
        <f t="shared" si="131"/>
        <v>0</v>
      </c>
      <c r="AT260" s="136">
        <f t="shared" ca="1" si="132"/>
        <v>0</v>
      </c>
      <c r="AU260" s="137">
        <f t="shared" ca="1" si="133"/>
        <v>0</v>
      </c>
      <c r="AV260" s="137">
        <f t="shared" si="134"/>
        <v>0</v>
      </c>
      <c r="AW260" s="136">
        <f t="shared" ca="1" si="135"/>
        <v>0</v>
      </c>
      <c r="AX260" s="138">
        <f t="shared" ca="1" si="136"/>
        <v>0</v>
      </c>
      <c r="AY260" s="101"/>
      <c r="AZ260" s="40">
        <f t="shared" si="123"/>
        <v>0</v>
      </c>
      <c r="BA260" s="111" t="str">
        <f>IF(COUNTIF(BA261:BA262,"MEDIDO")&gt;0,"MEDIDO","NÃO MEDIDO")</f>
        <v>NÃO MEDIDO</v>
      </c>
    </row>
    <row r="261" spans="1:58" ht="30" customHeight="1">
      <c r="A261" s="1" t="s">
        <v>28</v>
      </c>
      <c r="B261" s="1"/>
      <c r="C261" s="66">
        <v>110100</v>
      </c>
      <c r="D261" s="65" t="s">
        <v>99</v>
      </c>
      <c r="E261" s="57"/>
      <c r="F261" s="35"/>
      <c r="G261" s="46">
        <v>0</v>
      </c>
      <c r="H261" s="47"/>
      <c r="I261" s="155">
        <v>0</v>
      </c>
      <c r="J261" s="35">
        <f t="shared" si="125"/>
        <v>0</v>
      </c>
      <c r="K261" s="44"/>
      <c r="L261" s="37">
        <f t="shared" si="126"/>
        <v>0</v>
      </c>
      <c r="M261" s="37"/>
      <c r="N261" s="38">
        <f t="shared" si="127"/>
        <v>0</v>
      </c>
      <c r="O261" s="39"/>
      <c r="P261" s="39">
        <f t="shared" si="138"/>
        <v>0</v>
      </c>
      <c r="Q261" s="39">
        <f t="shared" si="139"/>
        <v>0</v>
      </c>
      <c r="R261" s="39"/>
      <c r="S261" s="39">
        <f t="shared" si="140"/>
        <v>0</v>
      </c>
      <c r="T261" s="39">
        <f t="shared" si="141"/>
        <v>0</v>
      </c>
      <c r="U261" s="39"/>
      <c r="V261" s="39">
        <f t="shared" si="142"/>
        <v>0</v>
      </c>
      <c r="W261" s="39">
        <f t="shared" si="143"/>
        <v>0</v>
      </c>
      <c r="X261" s="39"/>
      <c r="Y261" s="39">
        <f t="shared" si="144"/>
        <v>0</v>
      </c>
      <c r="Z261" s="39">
        <f t="shared" si="145"/>
        <v>0</v>
      </c>
      <c r="AA261" s="39"/>
      <c r="AB261" s="39">
        <f t="shared" si="146"/>
        <v>0</v>
      </c>
      <c r="AC261" s="39">
        <f t="shared" si="147"/>
        <v>0</v>
      </c>
      <c r="AD261" s="39"/>
      <c r="AE261" s="39">
        <f t="shared" si="148"/>
        <v>0</v>
      </c>
      <c r="AF261" s="39">
        <f t="shared" si="149"/>
        <v>0</v>
      </c>
      <c r="AG261" s="39"/>
      <c r="AH261" s="39">
        <f t="shared" si="150"/>
        <v>0</v>
      </c>
      <c r="AI261" s="39">
        <f t="shared" si="151"/>
        <v>0</v>
      </c>
      <c r="AJ261" s="39"/>
      <c r="AK261" s="39">
        <f t="shared" si="152"/>
        <v>0</v>
      </c>
      <c r="AL261" s="39">
        <f t="shared" si="153"/>
        <v>0</v>
      </c>
      <c r="AM261" s="39"/>
      <c r="AN261" s="39">
        <f t="shared" si="128"/>
        <v>0</v>
      </c>
      <c r="AO261" s="39">
        <f t="shared" si="137"/>
        <v>0</v>
      </c>
      <c r="AP261" s="39"/>
      <c r="AQ261" s="39">
        <f t="shared" si="129"/>
        <v>0</v>
      </c>
      <c r="AR261" s="39">
        <f t="shared" si="130"/>
        <v>0</v>
      </c>
      <c r="AS261" s="136">
        <f t="shared" si="131"/>
        <v>0</v>
      </c>
      <c r="AT261" s="136">
        <f t="shared" ca="1" si="132"/>
        <v>0</v>
      </c>
      <c r="AU261" s="137">
        <f t="shared" ca="1" si="133"/>
        <v>0</v>
      </c>
      <c r="AV261" s="137">
        <f t="shared" si="134"/>
        <v>0</v>
      </c>
      <c r="AW261" s="136">
        <f t="shared" ca="1" si="135"/>
        <v>0</v>
      </c>
      <c r="AX261" s="138">
        <f t="shared" ca="1" si="136"/>
        <v>0</v>
      </c>
      <c r="AY261" s="101"/>
      <c r="AZ261" s="40">
        <f t="shared" si="123"/>
        <v>0</v>
      </c>
      <c r="BA261" s="111" t="str">
        <f>IF(COUNTIF(BA262:BA262,"MEDIDO")&gt;0,"MEDIDO","NÃO MEDIDO")</f>
        <v>NÃO MEDIDO</v>
      </c>
      <c r="BF261" s="52"/>
    </row>
    <row r="262" spans="1:58" ht="30" customHeight="1">
      <c r="A262" s="1" t="s">
        <v>30</v>
      </c>
      <c r="B262" s="1"/>
      <c r="C262" s="66" t="s">
        <v>361</v>
      </c>
      <c r="D262" s="65" t="s">
        <v>625</v>
      </c>
      <c r="E262" s="57" t="s">
        <v>71</v>
      </c>
      <c r="F262" s="35">
        <v>16.899999999999999</v>
      </c>
      <c r="G262" s="46">
        <v>0</v>
      </c>
      <c r="H262" s="47"/>
      <c r="I262" s="155">
        <v>0</v>
      </c>
      <c r="J262" s="35">
        <f t="shared" si="125"/>
        <v>16.899999999999999</v>
      </c>
      <c r="K262" s="44">
        <v>133.76</v>
      </c>
      <c r="L262" s="37">
        <f t="shared" si="126"/>
        <v>2260.54</v>
      </c>
      <c r="M262" s="37"/>
      <c r="N262" s="38">
        <f t="shared" si="127"/>
        <v>0</v>
      </c>
      <c r="O262" s="39"/>
      <c r="P262" s="39">
        <f t="shared" si="138"/>
        <v>0</v>
      </c>
      <c r="Q262" s="39">
        <f t="shared" si="139"/>
        <v>0</v>
      </c>
      <c r="R262" s="39"/>
      <c r="S262" s="39">
        <f t="shared" si="140"/>
        <v>0</v>
      </c>
      <c r="T262" s="39">
        <f t="shared" si="141"/>
        <v>0</v>
      </c>
      <c r="U262" s="39"/>
      <c r="V262" s="39">
        <f t="shared" si="142"/>
        <v>0</v>
      </c>
      <c r="W262" s="39">
        <f t="shared" si="143"/>
        <v>0</v>
      </c>
      <c r="X262" s="39"/>
      <c r="Y262" s="39">
        <f t="shared" si="144"/>
        <v>0</v>
      </c>
      <c r="Z262" s="39">
        <f t="shared" si="145"/>
        <v>0</v>
      </c>
      <c r="AA262" s="39"/>
      <c r="AB262" s="39">
        <f t="shared" si="146"/>
        <v>0</v>
      </c>
      <c r="AC262" s="39">
        <f t="shared" si="147"/>
        <v>0</v>
      </c>
      <c r="AD262" s="39"/>
      <c r="AE262" s="39">
        <f t="shared" si="148"/>
        <v>0</v>
      </c>
      <c r="AF262" s="39">
        <f t="shared" si="149"/>
        <v>0</v>
      </c>
      <c r="AG262" s="39">
        <v>16.53</v>
      </c>
      <c r="AH262" s="39">
        <f t="shared" si="150"/>
        <v>2211.0500000000002</v>
      </c>
      <c r="AI262" s="39">
        <f t="shared" si="151"/>
        <v>0</v>
      </c>
      <c r="AJ262" s="39"/>
      <c r="AK262" s="39">
        <f t="shared" si="152"/>
        <v>0</v>
      </c>
      <c r="AL262" s="39">
        <f t="shared" si="153"/>
        <v>0</v>
      </c>
      <c r="AM262" s="39"/>
      <c r="AN262" s="39">
        <f t="shared" si="128"/>
        <v>0</v>
      </c>
      <c r="AO262" s="39">
        <f t="shared" si="137"/>
        <v>0</v>
      </c>
      <c r="AP262" s="39"/>
      <c r="AQ262" s="39">
        <f t="shared" si="129"/>
        <v>0</v>
      </c>
      <c r="AR262" s="39">
        <f t="shared" si="130"/>
        <v>0</v>
      </c>
      <c r="AS262" s="136">
        <f t="shared" si="131"/>
        <v>16.53</v>
      </c>
      <c r="AT262" s="136">
        <f t="shared" ca="1" si="132"/>
        <v>2211.0500000000002</v>
      </c>
      <c r="AU262" s="137">
        <f t="shared" ca="1" si="133"/>
        <v>0</v>
      </c>
      <c r="AV262" s="137">
        <f t="shared" si="134"/>
        <v>0.37</v>
      </c>
      <c r="AW262" s="136">
        <f t="shared" ca="1" si="135"/>
        <v>49.49</v>
      </c>
      <c r="AX262" s="138">
        <f t="shared" ca="1" si="136"/>
        <v>0</v>
      </c>
      <c r="AY262" s="101"/>
      <c r="AZ262" s="40">
        <f t="shared" si="123"/>
        <v>0</v>
      </c>
      <c r="BA262" s="111" t="str">
        <f>IF(AZ262&lt;&gt;0,"MEDIDO","NÃO MEDIDO")</f>
        <v>NÃO MEDIDO</v>
      </c>
    </row>
    <row r="263" spans="1:58" ht="30" customHeight="1">
      <c r="A263" s="1" t="s">
        <v>28</v>
      </c>
      <c r="B263" s="1"/>
      <c r="C263" s="64">
        <v>12</v>
      </c>
      <c r="D263" s="65" t="s">
        <v>100</v>
      </c>
      <c r="E263" s="57"/>
      <c r="F263" s="35"/>
      <c r="G263" s="46">
        <v>0</v>
      </c>
      <c r="H263" s="47"/>
      <c r="I263" s="155">
        <v>0</v>
      </c>
      <c r="J263" s="35">
        <f t="shared" si="125"/>
        <v>0</v>
      </c>
      <c r="K263" s="44"/>
      <c r="L263" s="37">
        <f t="shared" si="126"/>
        <v>0</v>
      </c>
      <c r="M263" s="37"/>
      <c r="N263" s="38">
        <f t="shared" si="127"/>
        <v>0</v>
      </c>
      <c r="O263" s="39"/>
      <c r="P263" s="39">
        <f t="shared" si="138"/>
        <v>0</v>
      </c>
      <c r="Q263" s="39">
        <f t="shared" si="139"/>
        <v>0</v>
      </c>
      <c r="R263" s="39"/>
      <c r="S263" s="39">
        <f t="shared" si="140"/>
        <v>0</v>
      </c>
      <c r="T263" s="39">
        <f t="shared" si="141"/>
        <v>0</v>
      </c>
      <c r="U263" s="39"/>
      <c r="V263" s="39">
        <f t="shared" si="142"/>
        <v>0</v>
      </c>
      <c r="W263" s="39">
        <f t="shared" si="143"/>
        <v>0</v>
      </c>
      <c r="X263" s="39"/>
      <c r="Y263" s="39">
        <f t="shared" si="144"/>
        <v>0</v>
      </c>
      <c r="Z263" s="39">
        <f t="shared" si="145"/>
        <v>0</v>
      </c>
      <c r="AA263" s="39"/>
      <c r="AB263" s="39">
        <f t="shared" si="146"/>
        <v>0</v>
      </c>
      <c r="AC263" s="39">
        <f t="shared" si="147"/>
        <v>0</v>
      </c>
      <c r="AD263" s="39"/>
      <c r="AE263" s="39">
        <f t="shared" si="148"/>
        <v>0</v>
      </c>
      <c r="AF263" s="39">
        <f t="shared" si="149"/>
        <v>0</v>
      </c>
      <c r="AG263" s="39"/>
      <c r="AH263" s="39">
        <f t="shared" si="150"/>
        <v>0</v>
      </c>
      <c r="AI263" s="39">
        <f t="shared" si="151"/>
        <v>0</v>
      </c>
      <c r="AJ263" s="39"/>
      <c r="AK263" s="39">
        <f t="shared" si="152"/>
        <v>0</v>
      </c>
      <c r="AL263" s="39">
        <f t="shared" si="153"/>
        <v>0</v>
      </c>
      <c r="AM263" s="39"/>
      <c r="AN263" s="39">
        <f t="shared" si="128"/>
        <v>0</v>
      </c>
      <c r="AO263" s="39">
        <f t="shared" si="137"/>
        <v>0</v>
      </c>
      <c r="AP263" s="39"/>
      <c r="AQ263" s="39">
        <f t="shared" si="129"/>
        <v>0</v>
      </c>
      <c r="AR263" s="39">
        <f t="shared" si="130"/>
        <v>0</v>
      </c>
      <c r="AS263" s="136">
        <f t="shared" si="131"/>
        <v>0</v>
      </c>
      <c r="AT263" s="136">
        <f t="shared" ca="1" si="132"/>
        <v>0</v>
      </c>
      <c r="AU263" s="137">
        <f t="shared" ca="1" si="133"/>
        <v>0</v>
      </c>
      <c r="AV263" s="137">
        <f t="shared" si="134"/>
        <v>0</v>
      </c>
      <c r="AW263" s="136">
        <f t="shared" ca="1" si="135"/>
        <v>0</v>
      </c>
      <c r="AX263" s="138">
        <f t="shared" ca="1" si="136"/>
        <v>0</v>
      </c>
      <c r="AY263" s="101"/>
      <c r="AZ263" s="40">
        <f t="shared" si="123"/>
        <v>0</v>
      </c>
      <c r="BA263" s="111" t="str">
        <f>IF(COUNTIF(BA264:BA266,"MEDIDO")&gt;0,"MEDIDO","NÃO MEDIDO")</f>
        <v>MEDIDO</v>
      </c>
    </row>
    <row r="264" spans="1:58" ht="30" customHeight="1">
      <c r="A264" s="1" t="s">
        <v>28</v>
      </c>
      <c r="B264" s="1"/>
      <c r="C264" s="64">
        <v>120300</v>
      </c>
      <c r="D264" s="65" t="s">
        <v>103</v>
      </c>
      <c r="E264" s="57"/>
      <c r="F264" s="35"/>
      <c r="G264" s="46">
        <v>0</v>
      </c>
      <c r="H264" s="47"/>
      <c r="I264" s="155">
        <v>0</v>
      </c>
      <c r="J264" s="35">
        <f t="shared" si="125"/>
        <v>0</v>
      </c>
      <c r="K264" s="44"/>
      <c r="L264" s="37">
        <f t="shared" si="126"/>
        <v>0</v>
      </c>
      <c r="M264" s="37"/>
      <c r="N264" s="38">
        <f t="shared" si="127"/>
        <v>0</v>
      </c>
      <c r="O264" s="39"/>
      <c r="P264" s="39">
        <f t="shared" si="138"/>
        <v>0</v>
      </c>
      <c r="Q264" s="39">
        <f t="shared" si="139"/>
        <v>0</v>
      </c>
      <c r="R264" s="39"/>
      <c r="S264" s="39">
        <f t="shared" si="140"/>
        <v>0</v>
      </c>
      <c r="T264" s="39">
        <f t="shared" si="141"/>
        <v>0</v>
      </c>
      <c r="U264" s="39"/>
      <c r="V264" s="39">
        <f t="shared" si="142"/>
        <v>0</v>
      </c>
      <c r="W264" s="39">
        <f t="shared" si="143"/>
        <v>0</v>
      </c>
      <c r="X264" s="39"/>
      <c r="Y264" s="39">
        <f t="shared" si="144"/>
        <v>0</v>
      </c>
      <c r="Z264" s="39">
        <f t="shared" si="145"/>
        <v>0</v>
      </c>
      <c r="AA264" s="39"/>
      <c r="AB264" s="39">
        <f t="shared" si="146"/>
        <v>0</v>
      </c>
      <c r="AC264" s="39">
        <f t="shared" si="147"/>
        <v>0</v>
      </c>
      <c r="AD264" s="39"/>
      <c r="AE264" s="39">
        <f t="shared" si="148"/>
        <v>0</v>
      </c>
      <c r="AF264" s="39">
        <f t="shared" si="149"/>
        <v>0</v>
      </c>
      <c r="AG264" s="39"/>
      <c r="AH264" s="39">
        <f t="shared" si="150"/>
        <v>0</v>
      </c>
      <c r="AI264" s="39">
        <f t="shared" si="151"/>
        <v>0</v>
      </c>
      <c r="AJ264" s="39"/>
      <c r="AK264" s="39">
        <f t="shared" si="152"/>
        <v>0</v>
      </c>
      <c r="AL264" s="39">
        <f t="shared" si="153"/>
        <v>0</v>
      </c>
      <c r="AM264" s="39"/>
      <c r="AN264" s="39">
        <f t="shared" si="128"/>
        <v>0</v>
      </c>
      <c r="AO264" s="39">
        <f t="shared" si="137"/>
        <v>0</v>
      </c>
      <c r="AP264" s="39"/>
      <c r="AQ264" s="39">
        <f t="shared" si="129"/>
        <v>0</v>
      </c>
      <c r="AR264" s="39">
        <f t="shared" si="130"/>
        <v>0</v>
      </c>
      <c r="AS264" s="136">
        <f t="shared" si="131"/>
        <v>0</v>
      </c>
      <c r="AT264" s="136">
        <f t="shared" ca="1" si="132"/>
        <v>0</v>
      </c>
      <c r="AU264" s="137">
        <f t="shared" ca="1" si="133"/>
        <v>0</v>
      </c>
      <c r="AV264" s="137">
        <f t="shared" si="134"/>
        <v>0</v>
      </c>
      <c r="AW264" s="136">
        <f t="shared" ca="1" si="135"/>
        <v>0</v>
      </c>
      <c r="AX264" s="138">
        <f t="shared" ca="1" si="136"/>
        <v>0</v>
      </c>
      <c r="AY264" s="67"/>
      <c r="AZ264" s="40">
        <f t="shared" si="123"/>
        <v>29.9</v>
      </c>
      <c r="BA264" s="111" t="str">
        <f>IF(COUNTIF(BA265:BA266,"MEDIDO")&gt;0,"MEDIDO","NÃO MEDIDO")</f>
        <v>MEDIDO</v>
      </c>
    </row>
    <row r="265" spans="1:58" ht="30" customHeight="1">
      <c r="A265" s="1" t="s">
        <v>30</v>
      </c>
      <c r="B265" s="1"/>
      <c r="C265" s="64" t="s">
        <v>362</v>
      </c>
      <c r="D265" s="65" t="s">
        <v>626</v>
      </c>
      <c r="E265" s="57" t="s">
        <v>71</v>
      </c>
      <c r="F265" s="35">
        <v>52.4</v>
      </c>
      <c r="G265" s="46">
        <v>0</v>
      </c>
      <c r="H265" s="47"/>
      <c r="I265" s="155">
        <v>29.9</v>
      </c>
      <c r="J265" s="35">
        <f t="shared" si="125"/>
        <v>82.3</v>
      </c>
      <c r="K265" s="44">
        <v>1.85</v>
      </c>
      <c r="L265" s="37">
        <f t="shared" si="126"/>
        <v>152.26</v>
      </c>
      <c r="M265" s="37"/>
      <c r="N265" s="38">
        <f t="shared" si="127"/>
        <v>0</v>
      </c>
      <c r="O265" s="39"/>
      <c r="P265" s="39">
        <f t="shared" si="138"/>
        <v>0</v>
      </c>
      <c r="Q265" s="39">
        <f t="shared" si="139"/>
        <v>0</v>
      </c>
      <c r="R265" s="39"/>
      <c r="S265" s="39">
        <f t="shared" si="140"/>
        <v>0</v>
      </c>
      <c r="T265" s="39">
        <f t="shared" si="141"/>
        <v>0</v>
      </c>
      <c r="U265" s="39"/>
      <c r="V265" s="39">
        <f t="shared" si="142"/>
        <v>0</v>
      </c>
      <c r="W265" s="39">
        <f t="shared" si="143"/>
        <v>0</v>
      </c>
      <c r="X265" s="39"/>
      <c r="Y265" s="39">
        <f t="shared" si="144"/>
        <v>0</v>
      </c>
      <c r="Z265" s="39">
        <f t="shared" si="145"/>
        <v>0</v>
      </c>
      <c r="AA265" s="39">
        <v>51.8</v>
      </c>
      <c r="AB265" s="39">
        <f t="shared" si="146"/>
        <v>95.83</v>
      </c>
      <c r="AC265" s="39">
        <f t="shared" si="147"/>
        <v>0</v>
      </c>
      <c r="AD265" s="39"/>
      <c r="AE265" s="39">
        <f t="shared" si="148"/>
        <v>0</v>
      </c>
      <c r="AF265" s="39">
        <f t="shared" si="149"/>
        <v>0</v>
      </c>
      <c r="AG265" s="39"/>
      <c r="AH265" s="39">
        <f t="shared" si="150"/>
        <v>0</v>
      </c>
      <c r="AI265" s="39">
        <f t="shared" si="151"/>
        <v>0</v>
      </c>
      <c r="AJ265" s="39"/>
      <c r="AK265" s="39">
        <f t="shared" si="152"/>
        <v>0</v>
      </c>
      <c r="AL265" s="39">
        <f t="shared" si="153"/>
        <v>0</v>
      </c>
      <c r="AM265" s="39"/>
      <c r="AN265" s="39">
        <f t="shared" si="128"/>
        <v>0</v>
      </c>
      <c r="AO265" s="39">
        <f t="shared" si="137"/>
        <v>0</v>
      </c>
      <c r="AP265" s="39">
        <v>29.9</v>
      </c>
      <c r="AQ265" s="39">
        <f t="shared" si="129"/>
        <v>55.32</v>
      </c>
      <c r="AR265" s="39">
        <f t="shared" si="130"/>
        <v>0</v>
      </c>
      <c r="AS265" s="136">
        <f t="shared" si="131"/>
        <v>81.7</v>
      </c>
      <c r="AT265" s="136">
        <f t="shared" ca="1" si="132"/>
        <v>151.15</v>
      </c>
      <c r="AU265" s="137">
        <f t="shared" ca="1" si="133"/>
        <v>0</v>
      </c>
      <c r="AV265" s="137">
        <f t="shared" si="134"/>
        <v>0.6</v>
      </c>
      <c r="AW265" s="136">
        <f t="shared" ca="1" si="135"/>
        <v>1.1100000000000001</v>
      </c>
      <c r="AX265" s="138">
        <f t="shared" ca="1" si="136"/>
        <v>0</v>
      </c>
      <c r="AY265" s="68"/>
      <c r="AZ265" s="40">
        <f t="shared" si="123"/>
        <v>18.13</v>
      </c>
      <c r="BA265" s="111" t="str">
        <f t="shared" ref="BA265:BA268" si="160">IF(AZ265&lt;&gt;0,"MEDIDO","NÃO MEDIDO")</f>
        <v>MEDIDO</v>
      </c>
    </row>
    <row r="266" spans="1:58" ht="30" customHeight="1">
      <c r="A266" s="1" t="s">
        <v>30</v>
      </c>
      <c r="B266" s="1"/>
      <c r="C266" s="64" t="s">
        <v>363</v>
      </c>
      <c r="D266" s="65" t="s">
        <v>627</v>
      </c>
      <c r="E266" s="57" t="s">
        <v>71</v>
      </c>
      <c r="F266" s="35">
        <v>5.3</v>
      </c>
      <c r="G266" s="46">
        <v>0</v>
      </c>
      <c r="H266" s="47"/>
      <c r="I266" s="155">
        <v>18.13</v>
      </c>
      <c r="J266" s="35">
        <f t="shared" si="125"/>
        <v>23.43</v>
      </c>
      <c r="K266" s="44">
        <v>55.9</v>
      </c>
      <c r="L266" s="37">
        <f t="shared" si="126"/>
        <v>1309.74</v>
      </c>
      <c r="M266" s="37"/>
      <c r="N266" s="38">
        <f t="shared" si="127"/>
        <v>0</v>
      </c>
      <c r="O266" s="39"/>
      <c r="P266" s="39">
        <f t="shared" si="138"/>
        <v>0</v>
      </c>
      <c r="Q266" s="39">
        <f t="shared" si="139"/>
        <v>0</v>
      </c>
      <c r="R266" s="39"/>
      <c r="S266" s="39">
        <f t="shared" si="140"/>
        <v>0</v>
      </c>
      <c r="T266" s="39">
        <f t="shared" si="141"/>
        <v>0</v>
      </c>
      <c r="U266" s="39"/>
      <c r="V266" s="39">
        <f t="shared" si="142"/>
        <v>0</v>
      </c>
      <c r="W266" s="39">
        <f t="shared" si="143"/>
        <v>0</v>
      </c>
      <c r="X266" s="39"/>
      <c r="Y266" s="39">
        <f t="shared" si="144"/>
        <v>0</v>
      </c>
      <c r="Z266" s="39">
        <f t="shared" si="145"/>
        <v>0</v>
      </c>
      <c r="AA266" s="39"/>
      <c r="AB266" s="39">
        <f t="shared" si="146"/>
        <v>0</v>
      </c>
      <c r="AC266" s="39">
        <f t="shared" si="147"/>
        <v>0</v>
      </c>
      <c r="AD266" s="39"/>
      <c r="AE266" s="39">
        <f t="shared" si="148"/>
        <v>0</v>
      </c>
      <c r="AF266" s="39">
        <f t="shared" si="149"/>
        <v>0</v>
      </c>
      <c r="AG266" s="39"/>
      <c r="AH266" s="39">
        <f t="shared" si="150"/>
        <v>0</v>
      </c>
      <c r="AI266" s="39">
        <f t="shared" si="151"/>
        <v>0</v>
      </c>
      <c r="AJ266" s="39"/>
      <c r="AK266" s="39">
        <f t="shared" si="152"/>
        <v>0</v>
      </c>
      <c r="AL266" s="39">
        <f t="shared" si="153"/>
        <v>0</v>
      </c>
      <c r="AM266" s="39">
        <v>5.3</v>
      </c>
      <c r="AN266" s="39">
        <f t="shared" si="128"/>
        <v>296.27</v>
      </c>
      <c r="AO266" s="39">
        <f t="shared" si="137"/>
        <v>0</v>
      </c>
      <c r="AP266" s="39">
        <v>18.13</v>
      </c>
      <c r="AQ266" s="39">
        <f t="shared" si="129"/>
        <v>1013.47</v>
      </c>
      <c r="AR266" s="39">
        <f t="shared" si="130"/>
        <v>0</v>
      </c>
      <c r="AS266" s="136">
        <f t="shared" si="131"/>
        <v>23.43</v>
      </c>
      <c r="AT266" s="136">
        <f t="shared" ca="1" si="132"/>
        <v>1309.74</v>
      </c>
      <c r="AU266" s="137">
        <f t="shared" ca="1" si="133"/>
        <v>0</v>
      </c>
      <c r="AV266" s="137">
        <f t="shared" si="134"/>
        <v>0</v>
      </c>
      <c r="AW266" s="136">
        <f t="shared" ca="1" si="135"/>
        <v>0</v>
      </c>
      <c r="AX266" s="138">
        <f t="shared" ca="1" si="136"/>
        <v>0</v>
      </c>
      <c r="AY266" s="68"/>
      <c r="AZ266" s="40">
        <f t="shared" si="123"/>
        <v>0</v>
      </c>
      <c r="BA266" s="111" t="str">
        <f t="shared" si="160"/>
        <v>NÃO MEDIDO</v>
      </c>
    </row>
    <row r="267" spans="1:58" ht="30" customHeight="1">
      <c r="A267" s="1" t="s">
        <v>28</v>
      </c>
      <c r="B267" s="1"/>
      <c r="C267" s="64">
        <v>13</v>
      </c>
      <c r="D267" s="65" t="s">
        <v>628</v>
      </c>
      <c r="E267" s="57"/>
      <c r="F267" s="35"/>
      <c r="G267" s="46">
        <v>0</v>
      </c>
      <c r="H267" s="47"/>
      <c r="I267" s="155">
        <v>0</v>
      </c>
      <c r="J267" s="35">
        <f t="shared" si="125"/>
        <v>0</v>
      </c>
      <c r="K267" s="44"/>
      <c r="L267" s="37">
        <f t="shared" si="126"/>
        <v>0</v>
      </c>
      <c r="M267" s="37"/>
      <c r="N267" s="38">
        <f t="shared" si="127"/>
        <v>0</v>
      </c>
      <c r="O267" s="39"/>
      <c r="P267" s="39">
        <f t="shared" si="138"/>
        <v>0</v>
      </c>
      <c r="Q267" s="39">
        <f t="shared" si="139"/>
        <v>0</v>
      </c>
      <c r="R267" s="39"/>
      <c r="S267" s="39">
        <f t="shared" si="140"/>
        <v>0</v>
      </c>
      <c r="T267" s="39">
        <f t="shared" si="141"/>
        <v>0</v>
      </c>
      <c r="U267" s="39"/>
      <c r="V267" s="39">
        <f t="shared" si="142"/>
        <v>0</v>
      </c>
      <c r="W267" s="39">
        <f t="shared" si="143"/>
        <v>0</v>
      </c>
      <c r="X267" s="39"/>
      <c r="Y267" s="39">
        <f t="shared" si="144"/>
        <v>0</v>
      </c>
      <c r="Z267" s="39">
        <f t="shared" si="145"/>
        <v>0</v>
      </c>
      <c r="AA267" s="39"/>
      <c r="AB267" s="39">
        <f t="shared" si="146"/>
        <v>0</v>
      </c>
      <c r="AC267" s="39">
        <f t="shared" si="147"/>
        <v>0</v>
      </c>
      <c r="AD267" s="39"/>
      <c r="AE267" s="39">
        <f t="shared" si="148"/>
        <v>0</v>
      </c>
      <c r="AF267" s="39">
        <f t="shared" si="149"/>
        <v>0</v>
      </c>
      <c r="AG267" s="39"/>
      <c r="AH267" s="39">
        <f t="shared" si="150"/>
        <v>0</v>
      </c>
      <c r="AI267" s="39">
        <f t="shared" si="151"/>
        <v>0</v>
      </c>
      <c r="AJ267" s="39"/>
      <c r="AK267" s="39">
        <f t="shared" si="152"/>
        <v>0</v>
      </c>
      <c r="AL267" s="39">
        <f t="shared" si="153"/>
        <v>0</v>
      </c>
      <c r="AM267" s="39"/>
      <c r="AN267" s="39">
        <f t="shared" si="128"/>
        <v>0</v>
      </c>
      <c r="AO267" s="39">
        <f t="shared" si="137"/>
        <v>0</v>
      </c>
      <c r="AP267" s="39"/>
      <c r="AQ267" s="39">
        <f t="shared" si="129"/>
        <v>0</v>
      </c>
      <c r="AR267" s="39">
        <f t="shared" si="130"/>
        <v>0</v>
      </c>
      <c r="AS267" s="136">
        <f t="shared" si="131"/>
        <v>0</v>
      </c>
      <c r="AT267" s="136">
        <f t="shared" ca="1" si="132"/>
        <v>0</v>
      </c>
      <c r="AU267" s="137">
        <f t="shared" ca="1" si="133"/>
        <v>0</v>
      </c>
      <c r="AV267" s="137">
        <f t="shared" si="134"/>
        <v>0</v>
      </c>
      <c r="AW267" s="136">
        <f t="shared" ca="1" si="135"/>
        <v>0</v>
      </c>
      <c r="AX267" s="138">
        <f t="shared" ca="1" si="136"/>
        <v>0</v>
      </c>
      <c r="AY267" s="68"/>
      <c r="AZ267" s="40">
        <f t="shared" si="123"/>
        <v>0</v>
      </c>
      <c r="BA267" s="111" t="str">
        <f t="shared" si="160"/>
        <v>NÃO MEDIDO</v>
      </c>
    </row>
    <row r="268" spans="1:58" ht="30" customHeight="1">
      <c r="A268" s="1" t="s">
        <v>28</v>
      </c>
      <c r="B268" s="1"/>
      <c r="C268" s="64">
        <v>130100</v>
      </c>
      <c r="D268" s="65" t="s">
        <v>101</v>
      </c>
      <c r="E268" s="57"/>
      <c r="F268" s="35"/>
      <c r="G268" s="46">
        <v>0</v>
      </c>
      <c r="H268" s="47"/>
      <c r="I268" s="155">
        <v>0</v>
      </c>
      <c r="J268" s="35">
        <f t="shared" si="125"/>
        <v>0</v>
      </c>
      <c r="K268" s="44"/>
      <c r="L268" s="37">
        <f t="shared" si="126"/>
        <v>0</v>
      </c>
      <c r="M268" s="37"/>
      <c r="N268" s="38">
        <f t="shared" si="127"/>
        <v>0</v>
      </c>
      <c r="O268" s="39"/>
      <c r="P268" s="39">
        <f t="shared" si="138"/>
        <v>0</v>
      </c>
      <c r="Q268" s="39">
        <f t="shared" si="139"/>
        <v>0</v>
      </c>
      <c r="R268" s="39"/>
      <c r="S268" s="39">
        <f t="shared" si="140"/>
        <v>0</v>
      </c>
      <c r="T268" s="39">
        <f t="shared" si="141"/>
        <v>0</v>
      </c>
      <c r="U268" s="39"/>
      <c r="V268" s="39">
        <f t="shared" si="142"/>
        <v>0</v>
      </c>
      <c r="W268" s="39">
        <f t="shared" si="143"/>
        <v>0</v>
      </c>
      <c r="X268" s="39"/>
      <c r="Y268" s="39">
        <f t="shared" si="144"/>
        <v>0</v>
      </c>
      <c r="Z268" s="39">
        <f t="shared" si="145"/>
        <v>0</v>
      </c>
      <c r="AA268" s="39"/>
      <c r="AB268" s="39">
        <f t="shared" si="146"/>
        <v>0</v>
      </c>
      <c r="AC268" s="39">
        <f t="shared" si="147"/>
        <v>0</v>
      </c>
      <c r="AD268" s="39"/>
      <c r="AE268" s="39">
        <f t="shared" si="148"/>
        <v>0</v>
      </c>
      <c r="AF268" s="39">
        <f t="shared" si="149"/>
        <v>0</v>
      </c>
      <c r="AG268" s="39"/>
      <c r="AH268" s="39">
        <f t="shared" si="150"/>
        <v>0</v>
      </c>
      <c r="AI268" s="39">
        <f t="shared" si="151"/>
        <v>0</v>
      </c>
      <c r="AJ268" s="39"/>
      <c r="AK268" s="39">
        <f t="shared" si="152"/>
        <v>0</v>
      </c>
      <c r="AL268" s="39">
        <f t="shared" si="153"/>
        <v>0</v>
      </c>
      <c r="AM268" s="39"/>
      <c r="AN268" s="39">
        <f t="shared" si="128"/>
        <v>0</v>
      </c>
      <c r="AO268" s="39">
        <f t="shared" si="137"/>
        <v>0</v>
      </c>
      <c r="AP268" s="39"/>
      <c r="AQ268" s="39">
        <f t="shared" si="129"/>
        <v>0</v>
      </c>
      <c r="AR268" s="39">
        <f t="shared" si="130"/>
        <v>0</v>
      </c>
      <c r="AS268" s="136">
        <f t="shared" si="131"/>
        <v>0</v>
      </c>
      <c r="AT268" s="136">
        <f t="shared" ca="1" si="132"/>
        <v>0</v>
      </c>
      <c r="AU268" s="137">
        <f t="shared" ca="1" si="133"/>
        <v>0</v>
      </c>
      <c r="AV268" s="137">
        <f t="shared" si="134"/>
        <v>0</v>
      </c>
      <c r="AW268" s="136">
        <f t="shared" ca="1" si="135"/>
        <v>0</v>
      </c>
      <c r="AX268" s="138">
        <f t="shared" ca="1" si="136"/>
        <v>0</v>
      </c>
      <c r="AY268" s="68"/>
      <c r="AZ268" s="40">
        <f t="shared" si="123"/>
        <v>0</v>
      </c>
      <c r="BA268" s="111" t="str">
        <f t="shared" si="160"/>
        <v>NÃO MEDIDO</v>
      </c>
    </row>
    <row r="269" spans="1:58" ht="30" customHeight="1">
      <c r="A269" s="1" t="s">
        <v>30</v>
      </c>
      <c r="B269" s="1"/>
      <c r="C269" s="64" t="s">
        <v>364</v>
      </c>
      <c r="D269" s="65" t="s">
        <v>629</v>
      </c>
      <c r="E269" s="57" t="s">
        <v>71</v>
      </c>
      <c r="F269" s="35">
        <v>103</v>
      </c>
      <c r="G269" s="46">
        <v>0</v>
      </c>
      <c r="H269" s="47"/>
      <c r="I269" s="155">
        <v>0</v>
      </c>
      <c r="J269" s="35">
        <f t="shared" si="125"/>
        <v>103</v>
      </c>
      <c r="K269" s="44">
        <v>6.93</v>
      </c>
      <c r="L269" s="37">
        <f t="shared" si="126"/>
        <v>713.79</v>
      </c>
      <c r="M269" s="37"/>
      <c r="N269" s="38">
        <f t="shared" si="127"/>
        <v>0</v>
      </c>
      <c r="O269" s="39"/>
      <c r="P269" s="39">
        <f t="shared" si="138"/>
        <v>0</v>
      </c>
      <c r="Q269" s="39">
        <f t="shared" si="139"/>
        <v>0</v>
      </c>
      <c r="R269" s="39"/>
      <c r="S269" s="39">
        <f t="shared" si="140"/>
        <v>0</v>
      </c>
      <c r="T269" s="39">
        <f t="shared" si="141"/>
        <v>0</v>
      </c>
      <c r="U269" s="39"/>
      <c r="V269" s="39">
        <f t="shared" si="142"/>
        <v>0</v>
      </c>
      <c r="W269" s="39">
        <f t="shared" si="143"/>
        <v>0</v>
      </c>
      <c r="X269" s="39"/>
      <c r="Y269" s="39">
        <f t="shared" si="144"/>
        <v>0</v>
      </c>
      <c r="Z269" s="39">
        <f t="shared" si="145"/>
        <v>0</v>
      </c>
      <c r="AA269" s="39">
        <v>66.67</v>
      </c>
      <c r="AB269" s="39">
        <f t="shared" si="146"/>
        <v>462.02</v>
      </c>
      <c r="AC269" s="39">
        <f t="shared" si="147"/>
        <v>0</v>
      </c>
      <c r="AD269" s="39">
        <v>22.61</v>
      </c>
      <c r="AE269" s="39">
        <f t="shared" si="148"/>
        <v>156.69</v>
      </c>
      <c r="AF269" s="39">
        <f t="shared" si="149"/>
        <v>0</v>
      </c>
      <c r="AG269" s="39"/>
      <c r="AH269" s="39">
        <f t="shared" si="150"/>
        <v>0</v>
      </c>
      <c r="AI269" s="39">
        <f t="shared" si="151"/>
        <v>0</v>
      </c>
      <c r="AJ269" s="39"/>
      <c r="AK269" s="39">
        <f t="shared" si="152"/>
        <v>0</v>
      </c>
      <c r="AL269" s="39">
        <f t="shared" si="153"/>
        <v>0</v>
      </c>
      <c r="AM269" s="39"/>
      <c r="AN269" s="39">
        <f t="shared" si="128"/>
        <v>0</v>
      </c>
      <c r="AO269" s="39">
        <f t="shared" si="137"/>
        <v>0</v>
      </c>
      <c r="AP269" s="39"/>
      <c r="AQ269" s="39">
        <f t="shared" si="129"/>
        <v>0</v>
      </c>
      <c r="AR269" s="39">
        <f t="shared" si="130"/>
        <v>0</v>
      </c>
      <c r="AS269" s="136">
        <f t="shared" si="131"/>
        <v>89.28</v>
      </c>
      <c r="AT269" s="136">
        <f t="shared" ca="1" si="132"/>
        <v>618.71</v>
      </c>
      <c r="AU269" s="137">
        <f t="shared" ca="1" si="133"/>
        <v>0</v>
      </c>
      <c r="AV269" s="137">
        <f t="shared" si="134"/>
        <v>13.72</v>
      </c>
      <c r="AW269" s="136">
        <f t="shared" ca="1" si="135"/>
        <v>95.08</v>
      </c>
      <c r="AX269" s="138">
        <f t="shared" ca="1" si="136"/>
        <v>0</v>
      </c>
      <c r="AY269" s="67"/>
      <c r="AZ269" s="40">
        <f t="shared" si="123"/>
        <v>0</v>
      </c>
      <c r="BA269" s="111" t="str">
        <f>IF(COUNTIF(BA270:BA271,"MEDIDO")&gt;0,"MEDIDO","NÃO MEDIDO")</f>
        <v>NÃO MEDIDO</v>
      </c>
    </row>
    <row r="270" spans="1:58" ht="30" customHeight="1">
      <c r="A270" s="1" t="s">
        <v>28</v>
      </c>
      <c r="B270" s="1"/>
      <c r="C270" s="64">
        <v>130200</v>
      </c>
      <c r="D270" s="65" t="s">
        <v>102</v>
      </c>
      <c r="E270" s="57"/>
      <c r="F270" s="35"/>
      <c r="G270" s="46">
        <v>0</v>
      </c>
      <c r="H270" s="47"/>
      <c r="I270" s="155">
        <v>0</v>
      </c>
      <c r="J270" s="35">
        <f t="shared" si="125"/>
        <v>0</v>
      </c>
      <c r="K270" s="44"/>
      <c r="L270" s="37">
        <f t="shared" si="126"/>
        <v>0</v>
      </c>
      <c r="M270" s="37"/>
      <c r="N270" s="38">
        <f t="shared" si="127"/>
        <v>0</v>
      </c>
      <c r="O270" s="39"/>
      <c r="P270" s="39">
        <f t="shared" si="138"/>
        <v>0</v>
      </c>
      <c r="Q270" s="39">
        <f t="shared" si="139"/>
        <v>0</v>
      </c>
      <c r="R270" s="39"/>
      <c r="S270" s="39">
        <f t="shared" si="140"/>
        <v>0</v>
      </c>
      <c r="T270" s="39">
        <f t="shared" si="141"/>
        <v>0</v>
      </c>
      <c r="U270" s="39"/>
      <c r="V270" s="39">
        <f t="shared" si="142"/>
        <v>0</v>
      </c>
      <c r="W270" s="39">
        <f t="shared" si="143"/>
        <v>0</v>
      </c>
      <c r="X270" s="39"/>
      <c r="Y270" s="39">
        <f t="shared" si="144"/>
        <v>0</v>
      </c>
      <c r="Z270" s="39">
        <f t="shared" si="145"/>
        <v>0</v>
      </c>
      <c r="AA270" s="39"/>
      <c r="AB270" s="39">
        <f t="shared" si="146"/>
        <v>0</v>
      </c>
      <c r="AC270" s="39">
        <f t="shared" si="147"/>
        <v>0</v>
      </c>
      <c r="AD270" s="39"/>
      <c r="AE270" s="39">
        <f t="shared" si="148"/>
        <v>0</v>
      </c>
      <c r="AF270" s="39">
        <f t="shared" si="149"/>
        <v>0</v>
      </c>
      <c r="AG270" s="39"/>
      <c r="AH270" s="39">
        <f t="shared" si="150"/>
        <v>0</v>
      </c>
      <c r="AI270" s="39">
        <f t="shared" si="151"/>
        <v>0</v>
      </c>
      <c r="AJ270" s="39"/>
      <c r="AK270" s="39">
        <f t="shared" si="152"/>
        <v>0</v>
      </c>
      <c r="AL270" s="39">
        <f t="shared" si="153"/>
        <v>0</v>
      </c>
      <c r="AM270" s="39"/>
      <c r="AN270" s="39">
        <f t="shared" si="128"/>
        <v>0</v>
      </c>
      <c r="AO270" s="39">
        <f t="shared" si="137"/>
        <v>0</v>
      </c>
      <c r="AP270" s="39"/>
      <c r="AQ270" s="39">
        <f t="shared" si="129"/>
        <v>0</v>
      </c>
      <c r="AR270" s="39">
        <f t="shared" si="130"/>
        <v>0</v>
      </c>
      <c r="AS270" s="136">
        <f t="shared" si="131"/>
        <v>0</v>
      </c>
      <c r="AT270" s="136">
        <f t="shared" ca="1" si="132"/>
        <v>0</v>
      </c>
      <c r="AU270" s="137">
        <f t="shared" ca="1" si="133"/>
        <v>0</v>
      </c>
      <c r="AV270" s="137">
        <f t="shared" si="134"/>
        <v>0</v>
      </c>
      <c r="AW270" s="136">
        <f t="shared" ca="1" si="135"/>
        <v>0</v>
      </c>
      <c r="AX270" s="138">
        <f t="shared" ca="1" si="136"/>
        <v>0</v>
      </c>
      <c r="AY270" s="67"/>
      <c r="AZ270" s="40">
        <f t="shared" ref="AZ270:AZ333" si="161">INDEX($O$10:$AR$496,ROW()-8,MATCH($AZ$10,$O$10:$AR$10,0))</f>
        <v>0</v>
      </c>
      <c r="BA270" s="111" t="str">
        <f>IF(COUNTIF(BA271:BA271,"MEDIDO")&gt;0,"MEDIDO","NÃO MEDIDO")</f>
        <v>NÃO MEDIDO</v>
      </c>
    </row>
    <row r="271" spans="1:58" ht="30" customHeight="1">
      <c r="A271" s="1" t="s">
        <v>30</v>
      </c>
      <c r="B271" s="1"/>
      <c r="C271" s="64" t="s">
        <v>365</v>
      </c>
      <c r="D271" s="65" t="s">
        <v>630</v>
      </c>
      <c r="E271" s="57" t="s">
        <v>71</v>
      </c>
      <c r="F271" s="35">
        <v>103</v>
      </c>
      <c r="G271" s="46">
        <v>0</v>
      </c>
      <c r="H271" s="47"/>
      <c r="I271" s="155">
        <v>0</v>
      </c>
      <c r="J271" s="35">
        <f t="shared" si="125"/>
        <v>103</v>
      </c>
      <c r="K271" s="44">
        <v>53.46</v>
      </c>
      <c r="L271" s="37">
        <f t="shared" si="126"/>
        <v>5506.38</v>
      </c>
      <c r="M271" s="37"/>
      <c r="N271" s="38">
        <f t="shared" si="127"/>
        <v>0</v>
      </c>
      <c r="O271" s="39"/>
      <c r="P271" s="39">
        <f t="shared" si="138"/>
        <v>0</v>
      </c>
      <c r="Q271" s="39">
        <f t="shared" si="139"/>
        <v>0</v>
      </c>
      <c r="R271" s="39"/>
      <c r="S271" s="39">
        <f t="shared" si="140"/>
        <v>0</v>
      </c>
      <c r="T271" s="39">
        <f t="shared" si="141"/>
        <v>0</v>
      </c>
      <c r="U271" s="39"/>
      <c r="V271" s="39">
        <f t="shared" si="142"/>
        <v>0</v>
      </c>
      <c r="W271" s="39">
        <f t="shared" si="143"/>
        <v>0</v>
      </c>
      <c r="X271" s="39"/>
      <c r="Y271" s="39">
        <f t="shared" si="144"/>
        <v>0</v>
      </c>
      <c r="Z271" s="39">
        <f t="shared" si="145"/>
        <v>0</v>
      </c>
      <c r="AA271" s="39"/>
      <c r="AB271" s="39">
        <f t="shared" si="146"/>
        <v>0</v>
      </c>
      <c r="AC271" s="39">
        <f t="shared" si="147"/>
        <v>0</v>
      </c>
      <c r="AD271" s="39">
        <v>2.33</v>
      </c>
      <c r="AE271" s="39">
        <f t="shared" si="148"/>
        <v>124.56</v>
      </c>
      <c r="AF271" s="39">
        <f t="shared" si="149"/>
        <v>0</v>
      </c>
      <c r="AG271" s="39">
        <v>86.95</v>
      </c>
      <c r="AH271" s="39">
        <f t="shared" si="150"/>
        <v>4648.3500000000004</v>
      </c>
      <c r="AI271" s="39">
        <f t="shared" si="151"/>
        <v>0</v>
      </c>
      <c r="AJ271" s="39"/>
      <c r="AK271" s="39">
        <f t="shared" si="152"/>
        <v>0</v>
      </c>
      <c r="AL271" s="39">
        <f t="shared" si="153"/>
        <v>0</v>
      </c>
      <c r="AM271" s="39"/>
      <c r="AN271" s="39">
        <f t="shared" si="128"/>
        <v>0</v>
      </c>
      <c r="AO271" s="39">
        <f t="shared" si="137"/>
        <v>0</v>
      </c>
      <c r="AP271" s="39"/>
      <c r="AQ271" s="39">
        <f t="shared" si="129"/>
        <v>0</v>
      </c>
      <c r="AR271" s="39">
        <f t="shared" si="130"/>
        <v>0</v>
      </c>
      <c r="AS271" s="136">
        <f t="shared" si="131"/>
        <v>89.28</v>
      </c>
      <c r="AT271" s="136">
        <f t="shared" ca="1" si="132"/>
        <v>4772.91</v>
      </c>
      <c r="AU271" s="137">
        <f t="shared" ca="1" si="133"/>
        <v>0</v>
      </c>
      <c r="AV271" s="137">
        <f t="shared" si="134"/>
        <v>13.72</v>
      </c>
      <c r="AW271" s="136">
        <f t="shared" ca="1" si="135"/>
        <v>733.47</v>
      </c>
      <c r="AX271" s="138">
        <f t="shared" ca="1" si="136"/>
        <v>0</v>
      </c>
      <c r="AY271" s="101"/>
      <c r="AZ271" s="40">
        <f t="shared" si="161"/>
        <v>0</v>
      </c>
      <c r="BA271" s="111" t="str">
        <f>IF(AZ271&lt;&gt;0,"MEDIDO","NÃO MEDIDO")</f>
        <v>NÃO MEDIDO</v>
      </c>
    </row>
    <row r="272" spans="1:58" ht="30" customHeight="1">
      <c r="A272" s="1" t="s">
        <v>28</v>
      </c>
      <c r="B272" s="1"/>
      <c r="C272" s="64">
        <v>14</v>
      </c>
      <c r="D272" s="65" t="s">
        <v>104</v>
      </c>
      <c r="E272" s="57"/>
      <c r="F272" s="35"/>
      <c r="G272" s="46">
        <v>0</v>
      </c>
      <c r="H272" s="47"/>
      <c r="I272" s="155">
        <v>0</v>
      </c>
      <c r="J272" s="35">
        <f t="shared" si="125"/>
        <v>0</v>
      </c>
      <c r="K272" s="44"/>
      <c r="L272" s="37">
        <f t="shared" si="126"/>
        <v>0</v>
      </c>
      <c r="M272" s="37"/>
      <c r="N272" s="38">
        <f t="shared" si="127"/>
        <v>0</v>
      </c>
      <c r="O272" s="39"/>
      <c r="P272" s="39">
        <f t="shared" si="138"/>
        <v>0</v>
      </c>
      <c r="Q272" s="39">
        <f t="shared" si="139"/>
        <v>0</v>
      </c>
      <c r="R272" s="39"/>
      <c r="S272" s="39">
        <f t="shared" si="140"/>
        <v>0</v>
      </c>
      <c r="T272" s="39">
        <f t="shared" si="141"/>
        <v>0</v>
      </c>
      <c r="U272" s="39"/>
      <c r="V272" s="39">
        <f t="shared" si="142"/>
        <v>0</v>
      </c>
      <c r="W272" s="39">
        <f t="shared" si="143"/>
        <v>0</v>
      </c>
      <c r="X272" s="39"/>
      <c r="Y272" s="39">
        <f t="shared" si="144"/>
        <v>0</v>
      </c>
      <c r="Z272" s="39">
        <f t="shared" si="145"/>
        <v>0</v>
      </c>
      <c r="AA272" s="39"/>
      <c r="AB272" s="39">
        <f t="shared" si="146"/>
        <v>0</v>
      </c>
      <c r="AC272" s="39">
        <f t="shared" si="147"/>
        <v>0</v>
      </c>
      <c r="AD272" s="39"/>
      <c r="AE272" s="39">
        <f t="shared" si="148"/>
        <v>0</v>
      </c>
      <c r="AF272" s="39">
        <f t="shared" si="149"/>
        <v>0</v>
      </c>
      <c r="AG272" s="39"/>
      <c r="AH272" s="39">
        <f t="shared" si="150"/>
        <v>0</v>
      </c>
      <c r="AI272" s="39">
        <f t="shared" si="151"/>
        <v>0</v>
      </c>
      <c r="AJ272" s="39"/>
      <c r="AK272" s="39">
        <f t="shared" si="152"/>
        <v>0</v>
      </c>
      <c r="AL272" s="39">
        <f t="shared" si="153"/>
        <v>0</v>
      </c>
      <c r="AM272" s="39"/>
      <c r="AN272" s="39">
        <f t="shared" si="128"/>
        <v>0</v>
      </c>
      <c r="AO272" s="39">
        <f t="shared" si="137"/>
        <v>0</v>
      </c>
      <c r="AP272" s="39"/>
      <c r="AQ272" s="39">
        <f t="shared" si="129"/>
        <v>0</v>
      </c>
      <c r="AR272" s="39">
        <f t="shared" si="130"/>
        <v>0</v>
      </c>
      <c r="AS272" s="136">
        <f t="shared" si="131"/>
        <v>0</v>
      </c>
      <c r="AT272" s="136">
        <f t="shared" ca="1" si="132"/>
        <v>0</v>
      </c>
      <c r="AU272" s="137">
        <f t="shared" ca="1" si="133"/>
        <v>0</v>
      </c>
      <c r="AV272" s="137">
        <f t="shared" si="134"/>
        <v>0</v>
      </c>
      <c r="AW272" s="136">
        <f t="shared" ca="1" si="135"/>
        <v>0</v>
      </c>
      <c r="AX272" s="138">
        <f t="shared" ca="1" si="136"/>
        <v>0</v>
      </c>
      <c r="AY272" s="101"/>
      <c r="AZ272" s="40">
        <f t="shared" si="161"/>
        <v>0</v>
      </c>
      <c r="BA272" s="111" t="str">
        <f>IF(COUNTIF(BA273:BA276,"MEDIDO")&gt;0,"MEDIDO","NÃO MEDIDO")</f>
        <v>NÃO MEDIDO</v>
      </c>
    </row>
    <row r="273" spans="1:76" ht="30" customHeight="1">
      <c r="A273" s="1" t="s">
        <v>28</v>
      </c>
      <c r="B273" s="1"/>
      <c r="C273" s="66">
        <v>140100</v>
      </c>
      <c r="D273" s="65" t="s">
        <v>101</v>
      </c>
      <c r="E273" s="57"/>
      <c r="F273" s="35"/>
      <c r="G273" s="46">
        <v>0</v>
      </c>
      <c r="H273" s="47"/>
      <c r="I273" s="155">
        <v>0</v>
      </c>
      <c r="J273" s="35">
        <f t="shared" ref="J273:J336" si="162">F273+G273+H273+I273</f>
        <v>0</v>
      </c>
      <c r="K273" s="44"/>
      <c r="L273" s="37">
        <f t="shared" ref="L273:L336" si="163">ROUND((F273*$K273),2)+ROUND((G273*$K273),2)+ROUND((H273*$K273),2)+ROUND((I273*$K273),2)</f>
        <v>0</v>
      </c>
      <c r="M273" s="37"/>
      <c r="N273" s="38">
        <f t="shared" ref="N273:N336" si="164">ROUND((F273*$M273),2)+ROUND((G273*$M273),2)+ROUND((H273*$M273),2)+ROUND((I273*$M273),2)</f>
        <v>0</v>
      </c>
      <c r="O273" s="39"/>
      <c r="P273" s="39">
        <f t="shared" si="138"/>
        <v>0</v>
      </c>
      <c r="Q273" s="39">
        <f t="shared" si="139"/>
        <v>0</v>
      </c>
      <c r="R273" s="39"/>
      <c r="S273" s="39">
        <f t="shared" si="140"/>
        <v>0</v>
      </c>
      <c r="T273" s="39">
        <f t="shared" si="141"/>
        <v>0</v>
      </c>
      <c r="U273" s="39"/>
      <c r="V273" s="39">
        <f t="shared" si="142"/>
        <v>0</v>
      </c>
      <c r="W273" s="39">
        <f t="shared" si="143"/>
        <v>0</v>
      </c>
      <c r="X273" s="39"/>
      <c r="Y273" s="39">
        <f t="shared" si="144"/>
        <v>0</v>
      </c>
      <c r="Z273" s="39">
        <f t="shared" si="145"/>
        <v>0</v>
      </c>
      <c r="AA273" s="39"/>
      <c r="AB273" s="39">
        <f t="shared" si="146"/>
        <v>0</v>
      </c>
      <c r="AC273" s="39">
        <f t="shared" si="147"/>
        <v>0</v>
      </c>
      <c r="AD273" s="39"/>
      <c r="AE273" s="39">
        <f t="shared" si="148"/>
        <v>0</v>
      </c>
      <c r="AF273" s="39">
        <f t="shared" si="149"/>
        <v>0</v>
      </c>
      <c r="AG273" s="39"/>
      <c r="AH273" s="39">
        <f t="shared" si="150"/>
        <v>0</v>
      </c>
      <c r="AI273" s="39">
        <f t="shared" si="151"/>
        <v>0</v>
      </c>
      <c r="AJ273" s="39"/>
      <c r="AK273" s="39">
        <f t="shared" si="152"/>
        <v>0</v>
      </c>
      <c r="AL273" s="39">
        <f t="shared" si="153"/>
        <v>0</v>
      </c>
      <c r="AM273" s="39"/>
      <c r="AN273" s="39">
        <f t="shared" si="128"/>
        <v>0</v>
      </c>
      <c r="AO273" s="39">
        <f t="shared" si="137"/>
        <v>0</v>
      </c>
      <c r="AP273" s="39"/>
      <c r="AQ273" s="39">
        <f t="shared" ref="AQ273:AQ336" si="165">ROUND($AP273*$K273,2)</f>
        <v>0</v>
      </c>
      <c r="AR273" s="39">
        <f t="shared" ref="AR273:AR336" si="166">ROUND($AP273*$M273,2)</f>
        <v>0</v>
      </c>
      <c r="AS273" s="136">
        <f t="shared" ref="AS273:AS336" si="167">SUMIF($O$9:$AR$9,"QUANTIDADE",O273:AR273)</f>
        <v>0</v>
      </c>
      <c r="AT273" s="136">
        <f t="shared" ref="AT273:AT336" ca="1" si="168">SUMIF($O$10:$AR$11,"COM DESCONTO",O273:AR273)</f>
        <v>0</v>
      </c>
      <c r="AU273" s="137">
        <f t="shared" ref="AU273:AU336" ca="1" si="169">SUMIF($O$10:$AR$11,"SEM DESCONTO",O273:AR273)</f>
        <v>0</v>
      </c>
      <c r="AV273" s="137">
        <f t="shared" ref="AV273:AV336" si="170">J273-AS273</f>
        <v>0</v>
      </c>
      <c r="AW273" s="136">
        <f t="shared" ref="AW273:AW336" ca="1" si="171">L273-AT273</f>
        <v>0</v>
      </c>
      <c r="AX273" s="138">
        <f t="shared" ref="AX273:AX336" ca="1" si="172">N273-AU273</f>
        <v>0</v>
      </c>
      <c r="AY273" s="101"/>
      <c r="AZ273" s="40">
        <f t="shared" si="161"/>
        <v>3.72</v>
      </c>
      <c r="BA273" s="111" t="str">
        <f>IF(COUNTIF(BA274:BA274,"MEDIDO")&gt;0,"MEDIDO","NÃO MEDIDO")</f>
        <v>NÃO MEDIDO</v>
      </c>
    </row>
    <row r="274" spans="1:76" customFormat="1" ht="30" customHeight="1">
      <c r="A274" s="1" t="s">
        <v>30</v>
      </c>
      <c r="B274" s="1"/>
      <c r="C274" s="64" t="s">
        <v>364</v>
      </c>
      <c r="D274" s="65" t="s">
        <v>629</v>
      </c>
      <c r="E274" s="57" t="s">
        <v>71</v>
      </c>
      <c r="F274" s="35">
        <v>59.1</v>
      </c>
      <c r="G274" s="46">
        <v>134.69</v>
      </c>
      <c r="H274" s="47"/>
      <c r="I274" s="155">
        <v>0</v>
      </c>
      <c r="J274" s="35">
        <f t="shared" si="162"/>
        <v>193.79</v>
      </c>
      <c r="K274" s="44">
        <v>6.93</v>
      </c>
      <c r="L274" s="37">
        <f t="shared" si="163"/>
        <v>1342.96</v>
      </c>
      <c r="M274" s="37"/>
      <c r="N274" s="38">
        <f t="shared" si="164"/>
        <v>0</v>
      </c>
      <c r="O274" s="39"/>
      <c r="P274" s="39">
        <f t="shared" si="138"/>
        <v>0</v>
      </c>
      <c r="Q274" s="39">
        <f t="shared" si="139"/>
        <v>0</v>
      </c>
      <c r="R274" s="39"/>
      <c r="S274" s="39">
        <f t="shared" si="140"/>
        <v>0</v>
      </c>
      <c r="T274" s="39">
        <f t="shared" si="141"/>
        <v>0</v>
      </c>
      <c r="U274" s="39"/>
      <c r="V274" s="39">
        <f t="shared" si="142"/>
        <v>0</v>
      </c>
      <c r="W274" s="39">
        <f t="shared" si="143"/>
        <v>0</v>
      </c>
      <c r="X274" s="39"/>
      <c r="Y274" s="39">
        <f t="shared" si="144"/>
        <v>0</v>
      </c>
      <c r="Z274" s="39">
        <f t="shared" si="145"/>
        <v>0</v>
      </c>
      <c r="AA274" s="39">
        <v>44.88</v>
      </c>
      <c r="AB274" s="39">
        <f t="shared" si="146"/>
        <v>311.02</v>
      </c>
      <c r="AC274" s="39">
        <f t="shared" si="147"/>
        <v>0</v>
      </c>
      <c r="AD274" s="39"/>
      <c r="AE274" s="39">
        <f t="shared" si="148"/>
        <v>0</v>
      </c>
      <c r="AF274" s="39">
        <f t="shared" si="149"/>
        <v>0</v>
      </c>
      <c r="AG274" s="39">
        <v>22.1</v>
      </c>
      <c r="AH274" s="39">
        <f t="shared" si="150"/>
        <v>153.15</v>
      </c>
      <c r="AI274" s="39">
        <f t="shared" si="151"/>
        <v>0</v>
      </c>
      <c r="AJ274" s="39"/>
      <c r="AK274" s="39">
        <f t="shared" si="152"/>
        <v>0</v>
      </c>
      <c r="AL274" s="39">
        <f t="shared" si="153"/>
        <v>0</v>
      </c>
      <c r="AM274" s="39"/>
      <c r="AN274" s="39">
        <f t="shared" si="128"/>
        <v>0</v>
      </c>
      <c r="AO274" s="39">
        <f t="shared" si="137"/>
        <v>0</v>
      </c>
      <c r="AP274" s="39">
        <v>3.72</v>
      </c>
      <c r="AQ274" s="39">
        <f t="shared" si="165"/>
        <v>25.78</v>
      </c>
      <c r="AR274" s="39">
        <f t="shared" si="166"/>
        <v>0</v>
      </c>
      <c r="AS274" s="136">
        <f t="shared" si="167"/>
        <v>70.7</v>
      </c>
      <c r="AT274" s="136">
        <f t="shared" ca="1" si="168"/>
        <v>489.95</v>
      </c>
      <c r="AU274" s="137">
        <f t="shared" ca="1" si="169"/>
        <v>0</v>
      </c>
      <c r="AV274" s="137">
        <f t="shared" si="170"/>
        <v>123.09</v>
      </c>
      <c r="AW274" s="136">
        <f t="shared" ca="1" si="171"/>
        <v>853.01</v>
      </c>
      <c r="AX274" s="138">
        <f t="shared" ca="1" si="172"/>
        <v>0</v>
      </c>
      <c r="AY274" s="101"/>
      <c r="AZ274" s="40">
        <f t="shared" si="161"/>
        <v>0</v>
      </c>
      <c r="BA274" s="111" t="str">
        <f t="shared" ref="BA274:BA296" si="173">IF(AZ274&lt;&gt;0,"MEDIDO","NÃO MEDIDO")</f>
        <v>NÃO MEDIDO</v>
      </c>
      <c r="BB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 s="55"/>
      <c r="BS274" s="55"/>
      <c r="BT274" s="55"/>
      <c r="BU274" s="55"/>
      <c r="BV274" s="55"/>
      <c r="BW274" s="55"/>
      <c r="BX274" s="55"/>
    </row>
    <row r="275" spans="1:76" customFormat="1" ht="30" customHeight="1">
      <c r="A275" s="1" t="s">
        <v>28</v>
      </c>
      <c r="B275" s="1"/>
      <c r="C275" s="66">
        <v>140200</v>
      </c>
      <c r="D275" s="65" t="s">
        <v>102</v>
      </c>
      <c r="E275" s="57"/>
      <c r="F275" s="35"/>
      <c r="G275" s="46">
        <v>0</v>
      </c>
      <c r="H275" s="47"/>
      <c r="I275" s="155">
        <v>0</v>
      </c>
      <c r="J275" s="35">
        <f t="shared" si="162"/>
        <v>0</v>
      </c>
      <c r="K275" s="44"/>
      <c r="L275" s="37">
        <f t="shared" si="163"/>
        <v>0</v>
      </c>
      <c r="M275" s="37"/>
      <c r="N275" s="38">
        <f t="shared" si="164"/>
        <v>0</v>
      </c>
      <c r="O275" s="39"/>
      <c r="P275" s="39">
        <f t="shared" si="138"/>
        <v>0</v>
      </c>
      <c r="Q275" s="39">
        <f t="shared" si="139"/>
        <v>0</v>
      </c>
      <c r="R275" s="39"/>
      <c r="S275" s="39">
        <f t="shared" si="140"/>
        <v>0</v>
      </c>
      <c r="T275" s="39">
        <f t="shared" si="141"/>
        <v>0</v>
      </c>
      <c r="U275" s="39"/>
      <c r="V275" s="39">
        <f t="shared" si="142"/>
        <v>0</v>
      </c>
      <c r="W275" s="39">
        <f t="shared" si="143"/>
        <v>0</v>
      </c>
      <c r="X275" s="39"/>
      <c r="Y275" s="39">
        <f t="shared" si="144"/>
        <v>0</v>
      </c>
      <c r="Z275" s="39">
        <f t="shared" si="145"/>
        <v>0</v>
      </c>
      <c r="AA275" s="39"/>
      <c r="AB275" s="39">
        <f t="shared" si="146"/>
        <v>0</v>
      </c>
      <c r="AC275" s="39">
        <f t="shared" si="147"/>
        <v>0</v>
      </c>
      <c r="AD275" s="39"/>
      <c r="AE275" s="39">
        <f t="shared" si="148"/>
        <v>0</v>
      </c>
      <c r="AF275" s="39">
        <f t="shared" si="149"/>
        <v>0</v>
      </c>
      <c r="AG275" s="39"/>
      <c r="AH275" s="39">
        <f t="shared" si="150"/>
        <v>0</v>
      </c>
      <c r="AI275" s="39">
        <f t="shared" si="151"/>
        <v>0</v>
      </c>
      <c r="AJ275" s="39"/>
      <c r="AK275" s="39">
        <f t="shared" si="152"/>
        <v>0</v>
      </c>
      <c r="AL275" s="39">
        <f t="shared" si="153"/>
        <v>0</v>
      </c>
      <c r="AM275" s="39"/>
      <c r="AN275" s="39">
        <f t="shared" si="128"/>
        <v>0</v>
      </c>
      <c r="AO275" s="39">
        <f t="shared" si="137"/>
        <v>0</v>
      </c>
      <c r="AP275" s="39"/>
      <c r="AQ275" s="39">
        <f t="shared" si="165"/>
        <v>0</v>
      </c>
      <c r="AR275" s="39">
        <f t="shared" si="166"/>
        <v>0</v>
      </c>
      <c r="AS275" s="136">
        <f t="shared" si="167"/>
        <v>0</v>
      </c>
      <c r="AT275" s="136">
        <f t="shared" ca="1" si="168"/>
        <v>0</v>
      </c>
      <c r="AU275" s="137">
        <f t="shared" ca="1" si="169"/>
        <v>0</v>
      </c>
      <c r="AV275" s="137">
        <f t="shared" si="170"/>
        <v>0</v>
      </c>
      <c r="AW275" s="136">
        <f t="shared" ca="1" si="171"/>
        <v>0</v>
      </c>
      <c r="AX275" s="138">
        <f t="shared" ca="1" si="172"/>
        <v>0</v>
      </c>
      <c r="AY275" s="101"/>
      <c r="AZ275" s="40">
        <f t="shared" si="161"/>
        <v>3.72</v>
      </c>
      <c r="BA275" s="111" t="str">
        <f>IF(COUNTIF(BA276:BA276,"MEDIDO")&gt;0,"MEDIDO","NÃO MEDIDO")</f>
        <v>NÃO MEDIDO</v>
      </c>
      <c r="BB275" s="55"/>
      <c r="BE275" s="55"/>
      <c r="BF275" s="55"/>
      <c r="BG275" s="55"/>
      <c r="BH275" s="55"/>
      <c r="BI275" s="55"/>
      <c r="BJ275" s="55"/>
      <c r="BK275" s="55"/>
      <c r="BL275" s="55"/>
      <c r="BM275" s="55"/>
      <c r="BN275" s="55"/>
      <c r="BO275" s="55"/>
      <c r="BP275" s="55"/>
      <c r="BQ275" s="55"/>
      <c r="BR275" s="55"/>
      <c r="BS275" s="55"/>
      <c r="BT275" s="55"/>
      <c r="BU275" s="55"/>
      <c r="BV275" s="55"/>
      <c r="BW275" s="55"/>
      <c r="BX275" s="55"/>
    </row>
    <row r="276" spans="1:76" customFormat="1" ht="30" customHeight="1">
      <c r="A276" s="1" t="s">
        <v>30</v>
      </c>
      <c r="B276" s="1"/>
      <c r="C276" s="64" t="s">
        <v>366</v>
      </c>
      <c r="D276" s="65" t="s">
        <v>631</v>
      </c>
      <c r="E276" s="57" t="s">
        <v>71</v>
      </c>
      <c r="F276" s="35">
        <v>59.1</v>
      </c>
      <c r="G276" s="46">
        <v>134.69</v>
      </c>
      <c r="H276" s="47"/>
      <c r="I276" s="155">
        <v>0</v>
      </c>
      <c r="J276" s="35">
        <f t="shared" si="162"/>
        <v>193.79</v>
      </c>
      <c r="K276" s="44">
        <v>61.05</v>
      </c>
      <c r="L276" s="37">
        <f t="shared" si="163"/>
        <v>11830.88</v>
      </c>
      <c r="M276" s="37"/>
      <c r="N276" s="38">
        <f t="shared" si="164"/>
        <v>0</v>
      </c>
      <c r="O276" s="39"/>
      <c r="P276" s="39">
        <f t="shared" si="138"/>
        <v>0</v>
      </c>
      <c r="Q276" s="39">
        <f t="shared" si="139"/>
        <v>0</v>
      </c>
      <c r="R276" s="39"/>
      <c r="S276" s="39">
        <f t="shared" si="140"/>
        <v>0</v>
      </c>
      <c r="T276" s="39">
        <f t="shared" si="141"/>
        <v>0</v>
      </c>
      <c r="U276" s="39"/>
      <c r="V276" s="39">
        <f t="shared" si="142"/>
        <v>0</v>
      </c>
      <c r="W276" s="39">
        <f t="shared" si="143"/>
        <v>0</v>
      </c>
      <c r="X276" s="39"/>
      <c r="Y276" s="39">
        <f t="shared" si="144"/>
        <v>0</v>
      </c>
      <c r="Z276" s="39">
        <f t="shared" si="145"/>
        <v>0</v>
      </c>
      <c r="AA276" s="39"/>
      <c r="AB276" s="39">
        <f t="shared" si="146"/>
        <v>0</v>
      </c>
      <c r="AC276" s="39">
        <f t="shared" si="147"/>
        <v>0</v>
      </c>
      <c r="AD276" s="39">
        <v>7.02</v>
      </c>
      <c r="AE276" s="39">
        <f t="shared" si="148"/>
        <v>428.57</v>
      </c>
      <c r="AF276" s="39">
        <f t="shared" si="149"/>
        <v>0</v>
      </c>
      <c r="AG276" s="39">
        <v>32.06</v>
      </c>
      <c r="AH276" s="39">
        <f t="shared" si="150"/>
        <v>1957.26</v>
      </c>
      <c r="AI276" s="39">
        <f t="shared" si="151"/>
        <v>0</v>
      </c>
      <c r="AJ276" s="39">
        <v>46.87</v>
      </c>
      <c r="AK276" s="39">
        <f t="shared" si="152"/>
        <v>2861.41</v>
      </c>
      <c r="AL276" s="39">
        <f t="shared" si="153"/>
        <v>0</v>
      </c>
      <c r="AM276" s="39">
        <v>10.63</v>
      </c>
      <c r="AN276" s="39">
        <f t="shared" si="128"/>
        <v>648.96</v>
      </c>
      <c r="AO276" s="39">
        <f t="shared" si="137"/>
        <v>0</v>
      </c>
      <c r="AP276" s="39">
        <v>3.72</v>
      </c>
      <c r="AQ276" s="39">
        <f t="shared" si="165"/>
        <v>227.11</v>
      </c>
      <c r="AR276" s="39">
        <f t="shared" si="166"/>
        <v>0</v>
      </c>
      <c r="AS276" s="136">
        <f t="shared" si="167"/>
        <v>100.3</v>
      </c>
      <c r="AT276" s="136">
        <f t="shared" ca="1" si="168"/>
        <v>6123.31</v>
      </c>
      <c r="AU276" s="137">
        <f t="shared" ca="1" si="169"/>
        <v>0</v>
      </c>
      <c r="AV276" s="137">
        <f t="shared" si="170"/>
        <v>93.49</v>
      </c>
      <c r="AW276" s="136">
        <f t="shared" ca="1" si="171"/>
        <v>5707.57</v>
      </c>
      <c r="AX276" s="138">
        <f t="shared" ca="1" si="172"/>
        <v>0</v>
      </c>
      <c r="AY276" s="101"/>
      <c r="AZ276" s="40">
        <f t="shared" si="161"/>
        <v>0</v>
      </c>
      <c r="BA276" s="111" t="str">
        <f t="shared" si="173"/>
        <v>NÃO MEDIDO</v>
      </c>
      <c r="BB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T276" s="55"/>
      <c r="BU276" s="55"/>
      <c r="BV276" s="55"/>
      <c r="BW276" s="55"/>
      <c r="BX276" s="55"/>
    </row>
    <row r="277" spans="1:76" customFormat="1" ht="30" customHeight="1">
      <c r="A277" s="1" t="s">
        <v>28</v>
      </c>
      <c r="B277" s="1"/>
      <c r="C277" s="66">
        <v>15</v>
      </c>
      <c r="D277" s="65" t="s">
        <v>106</v>
      </c>
      <c r="E277" s="57"/>
      <c r="F277" s="35"/>
      <c r="G277" s="46">
        <v>0</v>
      </c>
      <c r="H277" s="47"/>
      <c r="I277" s="155">
        <v>0</v>
      </c>
      <c r="J277" s="35">
        <f t="shared" si="162"/>
        <v>0</v>
      </c>
      <c r="K277" s="44"/>
      <c r="L277" s="37">
        <f t="shared" si="163"/>
        <v>0</v>
      </c>
      <c r="M277" s="37"/>
      <c r="N277" s="38">
        <f t="shared" si="164"/>
        <v>0</v>
      </c>
      <c r="O277" s="39"/>
      <c r="P277" s="39">
        <f t="shared" si="138"/>
        <v>0</v>
      </c>
      <c r="Q277" s="39">
        <f t="shared" si="139"/>
        <v>0</v>
      </c>
      <c r="R277" s="39"/>
      <c r="S277" s="39">
        <f t="shared" si="140"/>
        <v>0</v>
      </c>
      <c r="T277" s="39">
        <f t="shared" si="141"/>
        <v>0</v>
      </c>
      <c r="U277" s="39"/>
      <c r="V277" s="39">
        <f t="shared" si="142"/>
        <v>0</v>
      </c>
      <c r="W277" s="39">
        <f t="shared" si="143"/>
        <v>0</v>
      </c>
      <c r="X277" s="39"/>
      <c r="Y277" s="39">
        <f t="shared" si="144"/>
        <v>0</v>
      </c>
      <c r="Z277" s="39">
        <f t="shared" si="145"/>
        <v>0</v>
      </c>
      <c r="AA277" s="39"/>
      <c r="AB277" s="39">
        <f t="shared" si="146"/>
        <v>0</v>
      </c>
      <c r="AC277" s="39">
        <f t="shared" si="147"/>
        <v>0</v>
      </c>
      <c r="AD277" s="39"/>
      <c r="AE277" s="39">
        <f t="shared" si="148"/>
        <v>0</v>
      </c>
      <c r="AF277" s="39">
        <f t="shared" si="149"/>
        <v>0</v>
      </c>
      <c r="AG277" s="39"/>
      <c r="AH277" s="39">
        <f t="shared" si="150"/>
        <v>0</v>
      </c>
      <c r="AI277" s="39">
        <f t="shared" si="151"/>
        <v>0</v>
      </c>
      <c r="AJ277" s="39"/>
      <c r="AK277" s="39">
        <f t="shared" si="152"/>
        <v>0</v>
      </c>
      <c r="AL277" s="39">
        <f t="shared" si="153"/>
        <v>0</v>
      </c>
      <c r="AM277" s="39"/>
      <c r="AN277" s="39">
        <f t="shared" si="128"/>
        <v>0</v>
      </c>
      <c r="AO277" s="39">
        <f t="shared" si="137"/>
        <v>0</v>
      </c>
      <c r="AP277" s="39"/>
      <c r="AQ277" s="39">
        <f t="shared" si="165"/>
        <v>0</v>
      </c>
      <c r="AR277" s="39">
        <f t="shared" si="166"/>
        <v>0</v>
      </c>
      <c r="AS277" s="136">
        <f t="shared" si="167"/>
        <v>0</v>
      </c>
      <c r="AT277" s="136">
        <f t="shared" ca="1" si="168"/>
        <v>0</v>
      </c>
      <c r="AU277" s="137">
        <f t="shared" ca="1" si="169"/>
        <v>0</v>
      </c>
      <c r="AV277" s="137">
        <f t="shared" si="170"/>
        <v>0</v>
      </c>
      <c r="AW277" s="136">
        <f t="shared" ca="1" si="171"/>
        <v>0</v>
      </c>
      <c r="AX277" s="138">
        <f t="shared" ca="1" si="172"/>
        <v>0</v>
      </c>
      <c r="AY277" s="101"/>
      <c r="AZ277" s="40">
        <f t="shared" si="161"/>
        <v>0</v>
      </c>
      <c r="BA277" s="111" t="str">
        <f>IF(COUNTIF(BA278:BA287,"MEDIDO")&gt;0,"MEDIDO","NÃO MEDIDO")</f>
        <v>MEDIDO</v>
      </c>
      <c r="BB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55"/>
      <c r="BO277" s="55"/>
      <c r="BP277" s="55"/>
      <c r="BQ277" s="55"/>
      <c r="BR277" s="55"/>
      <c r="BS277" s="55"/>
      <c r="BT277" s="55"/>
      <c r="BU277" s="55"/>
      <c r="BV277" s="55"/>
      <c r="BW277" s="55"/>
      <c r="BX277" s="55"/>
    </row>
    <row r="278" spans="1:76" customFormat="1" ht="30" customHeight="1">
      <c r="A278" s="1" t="s">
        <v>28</v>
      </c>
      <c r="B278" s="1"/>
      <c r="C278" s="64">
        <v>150200</v>
      </c>
      <c r="D278" s="65" t="s">
        <v>107</v>
      </c>
      <c r="E278" s="57"/>
      <c r="F278" s="35"/>
      <c r="G278" s="46">
        <v>0</v>
      </c>
      <c r="H278" s="47"/>
      <c r="I278" s="155">
        <v>0</v>
      </c>
      <c r="J278" s="35">
        <f t="shared" si="162"/>
        <v>0</v>
      </c>
      <c r="K278" s="44"/>
      <c r="L278" s="37">
        <f t="shared" si="163"/>
        <v>0</v>
      </c>
      <c r="M278" s="37"/>
      <c r="N278" s="38">
        <f t="shared" si="164"/>
        <v>0</v>
      </c>
      <c r="O278" s="39"/>
      <c r="P278" s="39">
        <f t="shared" si="138"/>
        <v>0</v>
      </c>
      <c r="Q278" s="39">
        <f t="shared" si="139"/>
        <v>0</v>
      </c>
      <c r="R278" s="39"/>
      <c r="S278" s="39">
        <f t="shared" si="140"/>
        <v>0</v>
      </c>
      <c r="T278" s="39">
        <f t="shared" si="141"/>
        <v>0</v>
      </c>
      <c r="U278" s="39"/>
      <c r="V278" s="39">
        <f t="shared" si="142"/>
        <v>0</v>
      </c>
      <c r="W278" s="39">
        <f t="shared" si="143"/>
        <v>0</v>
      </c>
      <c r="X278" s="39"/>
      <c r="Y278" s="39">
        <f t="shared" si="144"/>
        <v>0</v>
      </c>
      <c r="Z278" s="39">
        <f t="shared" si="145"/>
        <v>0</v>
      </c>
      <c r="AA278" s="39"/>
      <c r="AB278" s="39">
        <f t="shared" si="146"/>
        <v>0</v>
      </c>
      <c r="AC278" s="39">
        <f t="shared" si="147"/>
        <v>0</v>
      </c>
      <c r="AD278" s="39"/>
      <c r="AE278" s="39">
        <f t="shared" si="148"/>
        <v>0</v>
      </c>
      <c r="AF278" s="39">
        <f t="shared" si="149"/>
        <v>0</v>
      </c>
      <c r="AG278" s="39"/>
      <c r="AH278" s="39">
        <f t="shared" si="150"/>
        <v>0</v>
      </c>
      <c r="AI278" s="39">
        <f t="shared" si="151"/>
        <v>0</v>
      </c>
      <c r="AJ278" s="39"/>
      <c r="AK278" s="39">
        <f t="shared" si="152"/>
        <v>0</v>
      </c>
      <c r="AL278" s="39">
        <f t="shared" si="153"/>
        <v>0</v>
      </c>
      <c r="AM278" s="39"/>
      <c r="AN278" s="39">
        <f t="shared" si="128"/>
        <v>0</v>
      </c>
      <c r="AO278" s="39">
        <f t="shared" si="137"/>
        <v>0</v>
      </c>
      <c r="AP278" s="39"/>
      <c r="AQ278" s="39">
        <f t="shared" si="165"/>
        <v>0</v>
      </c>
      <c r="AR278" s="39">
        <f t="shared" si="166"/>
        <v>0</v>
      </c>
      <c r="AS278" s="136">
        <f t="shared" si="167"/>
        <v>0</v>
      </c>
      <c r="AT278" s="136">
        <f t="shared" ca="1" si="168"/>
        <v>0</v>
      </c>
      <c r="AU278" s="137">
        <f t="shared" ca="1" si="169"/>
        <v>0</v>
      </c>
      <c r="AV278" s="137">
        <f t="shared" si="170"/>
        <v>0</v>
      </c>
      <c r="AW278" s="136">
        <f t="shared" ca="1" si="171"/>
        <v>0</v>
      </c>
      <c r="AX278" s="138">
        <f t="shared" ca="1" si="172"/>
        <v>0</v>
      </c>
      <c r="AY278" s="101"/>
      <c r="AZ278" s="40">
        <f t="shared" si="161"/>
        <v>0</v>
      </c>
      <c r="BA278" s="111" t="str">
        <f>IF(COUNTIF(BA279:BA279,"MEDIDO")&gt;0,"MEDIDO","NÃO MEDIDO")</f>
        <v>NÃO MEDIDO</v>
      </c>
      <c r="BB278" s="55"/>
      <c r="BE278" s="55"/>
      <c r="BF278" s="55"/>
      <c r="BG278" s="55"/>
      <c r="BH278" s="55"/>
      <c r="BI278" s="55"/>
      <c r="BJ278" s="55"/>
      <c r="BK278" s="55"/>
      <c r="BL278" s="55"/>
      <c r="BM278" s="55"/>
      <c r="BN278" s="55"/>
      <c r="BO278" s="55"/>
      <c r="BP278" s="55"/>
      <c r="BQ278" s="55"/>
      <c r="BR278" s="55"/>
      <c r="BS278" s="55"/>
      <c r="BT278" s="55"/>
      <c r="BU278" s="55"/>
      <c r="BV278" s="55"/>
      <c r="BW278" s="55"/>
      <c r="BX278" s="55"/>
    </row>
    <row r="279" spans="1:76" customFormat="1" ht="60" customHeight="1">
      <c r="A279" s="1" t="s">
        <v>30</v>
      </c>
      <c r="B279" s="1"/>
      <c r="C279" s="66" t="s">
        <v>367</v>
      </c>
      <c r="D279" s="65" t="s">
        <v>632</v>
      </c>
      <c r="E279" s="57" t="s">
        <v>71</v>
      </c>
      <c r="F279" s="35">
        <v>28.1</v>
      </c>
      <c r="G279" s="46">
        <v>0</v>
      </c>
      <c r="H279" s="47"/>
      <c r="I279" s="155">
        <v>0</v>
      </c>
      <c r="J279" s="35">
        <f t="shared" si="162"/>
        <v>28.1</v>
      </c>
      <c r="K279" s="44">
        <v>28.15</v>
      </c>
      <c r="L279" s="37">
        <f t="shared" si="163"/>
        <v>791.02</v>
      </c>
      <c r="M279" s="37"/>
      <c r="N279" s="38">
        <f t="shared" si="164"/>
        <v>0</v>
      </c>
      <c r="O279" s="39"/>
      <c r="P279" s="39">
        <f t="shared" si="138"/>
        <v>0</v>
      </c>
      <c r="Q279" s="39">
        <f t="shared" si="139"/>
        <v>0</v>
      </c>
      <c r="R279" s="39"/>
      <c r="S279" s="39">
        <f t="shared" si="140"/>
        <v>0</v>
      </c>
      <c r="T279" s="39">
        <f t="shared" si="141"/>
        <v>0</v>
      </c>
      <c r="U279" s="39"/>
      <c r="V279" s="39">
        <f t="shared" si="142"/>
        <v>0</v>
      </c>
      <c r="W279" s="39">
        <f t="shared" si="143"/>
        <v>0</v>
      </c>
      <c r="X279" s="39"/>
      <c r="Y279" s="39">
        <f t="shared" si="144"/>
        <v>0</v>
      </c>
      <c r="Z279" s="39">
        <f t="shared" si="145"/>
        <v>0</v>
      </c>
      <c r="AA279" s="39"/>
      <c r="AB279" s="39">
        <f t="shared" si="146"/>
        <v>0</v>
      </c>
      <c r="AC279" s="39">
        <f t="shared" si="147"/>
        <v>0</v>
      </c>
      <c r="AD279" s="39"/>
      <c r="AE279" s="39">
        <f t="shared" si="148"/>
        <v>0</v>
      </c>
      <c r="AF279" s="39">
        <f t="shared" si="149"/>
        <v>0</v>
      </c>
      <c r="AG279" s="39"/>
      <c r="AH279" s="39">
        <f t="shared" si="150"/>
        <v>0</v>
      </c>
      <c r="AI279" s="39">
        <f t="shared" si="151"/>
        <v>0</v>
      </c>
      <c r="AJ279" s="39">
        <v>25.36</v>
      </c>
      <c r="AK279" s="39">
        <f t="shared" si="152"/>
        <v>713.88</v>
      </c>
      <c r="AL279" s="39">
        <f t="shared" si="153"/>
        <v>0</v>
      </c>
      <c r="AM279" s="39"/>
      <c r="AN279" s="39">
        <f t="shared" si="128"/>
        <v>0</v>
      </c>
      <c r="AO279" s="39">
        <f t="shared" si="137"/>
        <v>0</v>
      </c>
      <c r="AP279" s="39"/>
      <c r="AQ279" s="39">
        <f t="shared" si="165"/>
        <v>0</v>
      </c>
      <c r="AR279" s="39">
        <f t="shared" si="166"/>
        <v>0</v>
      </c>
      <c r="AS279" s="136">
        <f t="shared" si="167"/>
        <v>25.36</v>
      </c>
      <c r="AT279" s="136">
        <f t="shared" ca="1" si="168"/>
        <v>713.88</v>
      </c>
      <c r="AU279" s="137">
        <f t="shared" ca="1" si="169"/>
        <v>0</v>
      </c>
      <c r="AV279" s="137">
        <f t="shared" si="170"/>
        <v>2.74</v>
      </c>
      <c r="AW279" s="136">
        <f t="shared" ca="1" si="171"/>
        <v>77.14</v>
      </c>
      <c r="AX279" s="138">
        <f t="shared" ca="1" si="172"/>
        <v>0</v>
      </c>
      <c r="AY279" s="101"/>
      <c r="AZ279" s="40">
        <f t="shared" si="161"/>
        <v>0</v>
      </c>
      <c r="BA279" s="111" t="str">
        <f t="shared" si="173"/>
        <v>NÃO MEDIDO</v>
      </c>
      <c r="BB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5"/>
      <c r="BO279" s="55"/>
      <c r="BP279" s="55"/>
      <c r="BQ279" s="55"/>
      <c r="BR279" s="55"/>
      <c r="BS279" s="55"/>
      <c r="BT279" s="55"/>
      <c r="BU279" s="55"/>
      <c r="BV279" s="55"/>
      <c r="BW279" s="55"/>
      <c r="BX279" s="55"/>
    </row>
    <row r="280" spans="1:76" customFormat="1" ht="30" customHeight="1">
      <c r="A280" s="1" t="s">
        <v>28</v>
      </c>
      <c r="B280" s="1"/>
      <c r="C280" s="64">
        <v>150300</v>
      </c>
      <c r="D280" s="65" t="s">
        <v>105</v>
      </c>
      <c r="E280" s="57"/>
      <c r="F280" s="35"/>
      <c r="G280" s="46">
        <v>0</v>
      </c>
      <c r="H280" s="47"/>
      <c r="I280" s="155">
        <v>0</v>
      </c>
      <c r="J280" s="35">
        <f t="shared" si="162"/>
        <v>0</v>
      </c>
      <c r="K280" s="44"/>
      <c r="L280" s="37">
        <f t="shared" si="163"/>
        <v>0</v>
      </c>
      <c r="M280" s="37"/>
      <c r="N280" s="38">
        <f t="shared" si="164"/>
        <v>0</v>
      </c>
      <c r="O280" s="39"/>
      <c r="P280" s="39">
        <f t="shared" si="138"/>
        <v>0</v>
      </c>
      <c r="Q280" s="39">
        <f t="shared" si="139"/>
        <v>0</v>
      </c>
      <c r="R280" s="39"/>
      <c r="S280" s="39">
        <f t="shared" si="140"/>
        <v>0</v>
      </c>
      <c r="T280" s="39">
        <f t="shared" si="141"/>
        <v>0</v>
      </c>
      <c r="U280" s="39"/>
      <c r="V280" s="39">
        <f t="shared" si="142"/>
        <v>0</v>
      </c>
      <c r="W280" s="39">
        <f t="shared" si="143"/>
        <v>0</v>
      </c>
      <c r="X280" s="39"/>
      <c r="Y280" s="39">
        <f t="shared" si="144"/>
        <v>0</v>
      </c>
      <c r="Z280" s="39">
        <f t="shared" si="145"/>
        <v>0</v>
      </c>
      <c r="AA280" s="39"/>
      <c r="AB280" s="39">
        <f t="shared" si="146"/>
        <v>0</v>
      </c>
      <c r="AC280" s="39">
        <f t="shared" si="147"/>
        <v>0</v>
      </c>
      <c r="AD280" s="39"/>
      <c r="AE280" s="39">
        <f t="shared" si="148"/>
        <v>0</v>
      </c>
      <c r="AF280" s="39">
        <f t="shared" si="149"/>
        <v>0</v>
      </c>
      <c r="AG280" s="39"/>
      <c r="AH280" s="39">
        <f t="shared" si="150"/>
        <v>0</v>
      </c>
      <c r="AI280" s="39">
        <f t="shared" si="151"/>
        <v>0</v>
      </c>
      <c r="AJ280" s="39"/>
      <c r="AK280" s="39">
        <f t="shared" si="152"/>
        <v>0</v>
      </c>
      <c r="AL280" s="39">
        <f t="shared" si="153"/>
        <v>0</v>
      </c>
      <c r="AM280" s="39"/>
      <c r="AN280" s="39">
        <f t="shared" si="128"/>
        <v>0</v>
      </c>
      <c r="AO280" s="39">
        <f t="shared" si="137"/>
        <v>0</v>
      </c>
      <c r="AP280" s="39"/>
      <c r="AQ280" s="39">
        <f t="shared" si="165"/>
        <v>0</v>
      </c>
      <c r="AR280" s="39">
        <f t="shared" si="166"/>
        <v>0</v>
      </c>
      <c r="AS280" s="136">
        <f t="shared" si="167"/>
        <v>0</v>
      </c>
      <c r="AT280" s="136">
        <f t="shared" ca="1" si="168"/>
        <v>0</v>
      </c>
      <c r="AU280" s="137">
        <f t="shared" ca="1" si="169"/>
        <v>0</v>
      </c>
      <c r="AV280" s="137">
        <f t="shared" si="170"/>
        <v>0</v>
      </c>
      <c r="AW280" s="136">
        <f t="shared" ca="1" si="171"/>
        <v>0</v>
      </c>
      <c r="AX280" s="138">
        <f t="shared" ca="1" si="172"/>
        <v>0</v>
      </c>
      <c r="AY280" s="101"/>
      <c r="AZ280" s="40">
        <f t="shared" si="161"/>
        <v>0</v>
      </c>
      <c r="BA280" s="111" t="str">
        <f>IF(COUNTIF(BA281:BA281,"MEDIDO")&gt;0,"MEDIDO","NÃO MEDIDO")</f>
        <v>NÃO MEDIDO</v>
      </c>
      <c r="BB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5"/>
      <c r="BO280" s="55"/>
      <c r="BP280" s="55"/>
      <c r="BQ280" s="55"/>
      <c r="BR280" s="55"/>
      <c r="BS280" s="55"/>
      <c r="BT280" s="55"/>
      <c r="BU280" s="55"/>
      <c r="BV280" s="55"/>
      <c r="BW280" s="55"/>
      <c r="BX280" s="55"/>
    </row>
    <row r="281" spans="1:76" customFormat="1" ht="30" customHeight="1">
      <c r="A281" s="1" t="s">
        <v>30</v>
      </c>
      <c r="B281" s="1"/>
      <c r="C281" s="64" t="s">
        <v>368</v>
      </c>
      <c r="D281" s="65" t="s">
        <v>633</v>
      </c>
      <c r="E281" s="57" t="s">
        <v>71</v>
      </c>
      <c r="F281" s="35">
        <v>20.67</v>
      </c>
      <c r="G281" s="46">
        <v>0</v>
      </c>
      <c r="H281" s="47"/>
      <c r="I281" s="155">
        <v>0</v>
      </c>
      <c r="J281" s="35">
        <f t="shared" si="162"/>
        <v>20.67</v>
      </c>
      <c r="K281" s="44">
        <v>47.67</v>
      </c>
      <c r="L281" s="37">
        <f t="shared" si="163"/>
        <v>985.34</v>
      </c>
      <c r="M281" s="37"/>
      <c r="N281" s="38">
        <f t="shared" si="164"/>
        <v>0</v>
      </c>
      <c r="O281" s="39"/>
      <c r="P281" s="39">
        <f t="shared" si="138"/>
        <v>0</v>
      </c>
      <c r="Q281" s="39">
        <f t="shared" si="139"/>
        <v>0</v>
      </c>
      <c r="R281" s="39"/>
      <c r="S281" s="39">
        <f t="shared" si="140"/>
        <v>0</v>
      </c>
      <c r="T281" s="39">
        <f t="shared" si="141"/>
        <v>0</v>
      </c>
      <c r="U281" s="39"/>
      <c r="V281" s="39">
        <f t="shared" si="142"/>
        <v>0</v>
      </c>
      <c r="W281" s="39">
        <f t="shared" si="143"/>
        <v>0</v>
      </c>
      <c r="X281" s="39"/>
      <c r="Y281" s="39">
        <f t="shared" si="144"/>
        <v>0</v>
      </c>
      <c r="Z281" s="39">
        <f t="shared" si="145"/>
        <v>0</v>
      </c>
      <c r="AA281" s="39"/>
      <c r="AB281" s="39">
        <f t="shared" si="146"/>
        <v>0</v>
      </c>
      <c r="AC281" s="39">
        <f t="shared" si="147"/>
        <v>0</v>
      </c>
      <c r="AD281" s="39"/>
      <c r="AE281" s="39">
        <f t="shared" si="148"/>
        <v>0</v>
      </c>
      <c r="AF281" s="39">
        <f t="shared" si="149"/>
        <v>0</v>
      </c>
      <c r="AG281" s="39"/>
      <c r="AH281" s="39">
        <f t="shared" si="150"/>
        <v>0</v>
      </c>
      <c r="AI281" s="39">
        <f t="shared" si="151"/>
        <v>0</v>
      </c>
      <c r="AJ281" s="39">
        <v>20.67</v>
      </c>
      <c r="AK281" s="39">
        <f t="shared" si="152"/>
        <v>985.34</v>
      </c>
      <c r="AL281" s="39">
        <f t="shared" si="153"/>
        <v>0</v>
      </c>
      <c r="AM281" s="39"/>
      <c r="AN281" s="39">
        <f t="shared" ref="AN281:AN350" si="174">ROUND($AM281*$K281,2)</f>
        <v>0</v>
      </c>
      <c r="AO281" s="39">
        <f t="shared" si="137"/>
        <v>0</v>
      </c>
      <c r="AP281" s="39"/>
      <c r="AQ281" s="39">
        <f t="shared" si="165"/>
        <v>0</v>
      </c>
      <c r="AR281" s="39">
        <f t="shared" si="166"/>
        <v>0</v>
      </c>
      <c r="AS281" s="136">
        <f t="shared" si="167"/>
        <v>20.67</v>
      </c>
      <c r="AT281" s="136">
        <f t="shared" ca="1" si="168"/>
        <v>985.34</v>
      </c>
      <c r="AU281" s="137">
        <f t="shared" ca="1" si="169"/>
        <v>0</v>
      </c>
      <c r="AV281" s="137">
        <f t="shared" si="170"/>
        <v>0</v>
      </c>
      <c r="AW281" s="136">
        <f t="shared" ca="1" si="171"/>
        <v>0</v>
      </c>
      <c r="AX281" s="138">
        <f t="shared" ca="1" si="172"/>
        <v>0</v>
      </c>
      <c r="AY281" s="101"/>
      <c r="AZ281" s="40">
        <f t="shared" si="161"/>
        <v>0</v>
      </c>
      <c r="BA281" s="111" t="str">
        <f t="shared" si="173"/>
        <v>NÃO MEDIDO</v>
      </c>
      <c r="BB281" s="55"/>
      <c r="BE281" s="55"/>
      <c r="BF281" s="55"/>
      <c r="BG281" s="55"/>
      <c r="BH281" s="55"/>
      <c r="BI281" s="55"/>
      <c r="BJ281" s="55"/>
      <c r="BK281" s="55"/>
      <c r="BL281" s="55"/>
      <c r="BM281" s="55"/>
      <c r="BN281" s="55"/>
      <c r="BO281" s="55"/>
      <c r="BP281" s="55"/>
      <c r="BQ281" s="55"/>
      <c r="BR281" s="55"/>
      <c r="BS281" s="55"/>
      <c r="BT281" s="55"/>
      <c r="BU281" s="55"/>
      <c r="BV281" s="55"/>
      <c r="BW281" s="55"/>
      <c r="BX281" s="55"/>
    </row>
    <row r="282" spans="1:76" customFormat="1" ht="30" customHeight="1">
      <c r="A282" s="1" t="s">
        <v>28</v>
      </c>
      <c r="B282" s="1"/>
      <c r="C282" s="64">
        <v>150400</v>
      </c>
      <c r="D282" s="65" t="s">
        <v>108</v>
      </c>
      <c r="E282" s="57"/>
      <c r="F282" s="35"/>
      <c r="G282" s="46">
        <v>0</v>
      </c>
      <c r="H282" s="47"/>
      <c r="I282" s="155">
        <v>0</v>
      </c>
      <c r="J282" s="35">
        <f t="shared" si="162"/>
        <v>0</v>
      </c>
      <c r="K282" s="44"/>
      <c r="L282" s="37">
        <f t="shared" si="163"/>
        <v>0</v>
      </c>
      <c r="M282" s="37"/>
      <c r="N282" s="38">
        <f t="shared" si="164"/>
        <v>0</v>
      </c>
      <c r="O282" s="39"/>
      <c r="P282" s="39">
        <f t="shared" si="138"/>
        <v>0</v>
      </c>
      <c r="Q282" s="39">
        <f t="shared" si="139"/>
        <v>0</v>
      </c>
      <c r="R282" s="39"/>
      <c r="S282" s="39">
        <f t="shared" si="140"/>
        <v>0</v>
      </c>
      <c r="T282" s="39">
        <f t="shared" si="141"/>
        <v>0</v>
      </c>
      <c r="U282" s="39"/>
      <c r="V282" s="39">
        <f t="shared" si="142"/>
        <v>0</v>
      </c>
      <c r="W282" s="39">
        <f t="shared" si="143"/>
        <v>0</v>
      </c>
      <c r="X282" s="39"/>
      <c r="Y282" s="39">
        <f t="shared" si="144"/>
        <v>0</v>
      </c>
      <c r="Z282" s="39">
        <f t="shared" si="145"/>
        <v>0</v>
      </c>
      <c r="AA282" s="39"/>
      <c r="AB282" s="39">
        <f t="shared" si="146"/>
        <v>0</v>
      </c>
      <c r="AC282" s="39">
        <f t="shared" si="147"/>
        <v>0</v>
      </c>
      <c r="AD282" s="39"/>
      <c r="AE282" s="39">
        <f t="shared" si="148"/>
        <v>0</v>
      </c>
      <c r="AF282" s="39">
        <f t="shared" si="149"/>
        <v>0</v>
      </c>
      <c r="AG282" s="39"/>
      <c r="AH282" s="39">
        <f t="shared" si="150"/>
        <v>0</v>
      </c>
      <c r="AI282" s="39">
        <f t="shared" si="151"/>
        <v>0</v>
      </c>
      <c r="AJ282" s="39"/>
      <c r="AK282" s="39">
        <f t="shared" si="152"/>
        <v>0</v>
      </c>
      <c r="AL282" s="39">
        <f t="shared" si="153"/>
        <v>0</v>
      </c>
      <c r="AM282" s="39"/>
      <c r="AN282" s="39">
        <f t="shared" si="174"/>
        <v>0</v>
      </c>
      <c r="AO282" s="39">
        <f t="shared" ref="AO282:AO351" si="175">ROUND($AM282*$M282,2)</f>
        <v>0</v>
      </c>
      <c r="AP282" s="39"/>
      <c r="AQ282" s="39">
        <f t="shared" si="165"/>
        <v>0</v>
      </c>
      <c r="AR282" s="39">
        <f t="shared" si="166"/>
        <v>0</v>
      </c>
      <c r="AS282" s="136">
        <f t="shared" si="167"/>
        <v>0</v>
      </c>
      <c r="AT282" s="136">
        <f t="shared" ca="1" si="168"/>
        <v>0</v>
      </c>
      <c r="AU282" s="137">
        <f t="shared" ca="1" si="169"/>
        <v>0</v>
      </c>
      <c r="AV282" s="137">
        <f t="shared" si="170"/>
        <v>0</v>
      </c>
      <c r="AW282" s="136">
        <f t="shared" ca="1" si="171"/>
        <v>0</v>
      </c>
      <c r="AX282" s="138">
        <f t="shared" ca="1" si="172"/>
        <v>0</v>
      </c>
      <c r="AY282" s="101"/>
      <c r="AZ282" s="40">
        <f t="shared" si="161"/>
        <v>18</v>
      </c>
      <c r="BA282" s="111" t="str">
        <f>IF(COUNTIF(BA283:BA287,"MEDIDO")&gt;0,"MEDIDO","NÃO MEDIDO")</f>
        <v>MEDIDO</v>
      </c>
      <c r="BB282" s="55"/>
      <c r="BE282" s="55"/>
      <c r="BF282" s="55"/>
      <c r="BG282" s="55"/>
      <c r="BH282" s="55"/>
      <c r="BI282" s="55"/>
      <c r="BJ282" s="55"/>
      <c r="BK282" s="55"/>
      <c r="BL282" s="55"/>
      <c r="BM282" s="55"/>
      <c r="BN282" s="55"/>
      <c r="BO282" s="55"/>
      <c r="BP282" s="55"/>
      <c r="BQ282" s="55"/>
      <c r="BR282" s="55"/>
      <c r="BS282" s="55"/>
      <c r="BT282" s="55"/>
      <c r="BU282" s="55"/>
      <c r="BV282" s="55"/>
      <c r="BW282" s="55"/>
      <c r="BX282" s="55"/>
    </row>
    <row r="283" spans="1:76" customFormat="1" ht="30" customHeight="1">
      <c r="A283" s="1" t="s">
        <v>30</v>
      </c>
      <c r="B283" s="1"/>
      <c r="C283" s="64" t="s">
        <v>369</v>
      </c>
      <c r="D283" s="65" t="s">
        <v>634</v>
      </c>
      <c r="E283" s="57" t="s">
        <v>75</v>
      </c>
      <c r="F283" s="35">
        <v>18</v>
      </c>
      <c r="G283" s="46">
        <v>0</v>
      </c>
      <c r="H283" s="47"/>
      <c r="I283" s="155">
        <v>0</v>
      </c>
      <c r="J283" s="35">
        <f t="shared" si="162"/>
        <v>18</v>
      </c>
      <c r="K283" s="44">
        <v>12.15</v>
      </c>
      <c r="L283" s="37">
        <f t="shared" si="163"/>
        <v>218.7</v>
      </c>
      <c r="M283" s="37"/>
      <c r="N283" s="38">
        <f t="shared" si="164"/>
        <v>0</v>
      </c>
      <c r="O283" s="39"/>
      <c r="P283" s="39">
        <f t="shared" si="138"/>
        <v>0</v>
      </c>
      <c r="Q283" s="39">
        <f t="shared" si="139"/>
        <v>0</v>
      </c>
      <c r="R283" s="39"/>
      <c r="S283" s="39">
        <f t="shared" si="140"/>
        <v>0</v>
      </c>
      <c r="T283" s="39">
        <f t="shared" si="141"/>
        <v>0</v>
      </c>
      <c r="U283" s="39"/>
      <c r="V283" s="39">
        <f t="shared" si="142"/>
        <v>0</v>
      </c>
      <c r="W283" s="39">
        <f t="shared" si="143"/>
        <v>0</v>
      </c>
      <c r="X283" s="39"/>
      <c r="Y283" s="39">
        <f t="shared" si="144"/>
        <v>0</v>
      </c>
      <c r="Z283" s="39">
        <f t="shared" si="145"/>
        <v>0</v>
      </c>
      <c r="AA283" s="39"/>
      <c r="AB283" s="39">
        <f t="shared" si="146"/>
        <v>0</v>
      </c>
      <c r="AC283" s="39">
        <f t="shared" si="147"/>
        <v>0</v>
      </c>
      <c r="AD283" s="39"/>
      <c r="AE283" s="39">
        <f t="shared" si="148"/>
        <v>0</v>
      </c>
      <c r="AF283" s="39">
        <f t="shared" si="149"/>
        <v>0</v>
      </c>
      <c r="AG283" s="39"/>
      <c r="AH283" s="39">
        <f t="shared" si="150"/>
        <v>0</v>
      </c>
      <c r="AI283" s="39">
        <f t="shared" si="151"/>
        <v>0</v>
      </c>
      <c r="AJ283" s="39"/>
      <c r="AK283" s="39">
        <f t="shared" si="152"/>
        <v>0</v>
      </c>
      <c r="AL283" s="39">
        <f t="shared" si="153"/>
        <v>0</v>
      </c>
      <c r="AM283" s="39"/>
      <c r="AN283" s="39">
        <f t="shared" si="174"/>
        <v>0</v>
      </c>
      <c r="AO283" s="39">
        <f t="shared" si="175"/>
        <v>0</v>
      </c>
      <c r="AP283" s="39">
        <v>18</v>
      </c>
      <c r="AQ283" s="39">
        <f t="shared" si="165"/>
        <v>218.7</v>
      </c>
      <c r="AR283" s="39">
        <f t="shared" si="166"/>
        <v>0</v>
      </c>
      <c r="AS283" s="136">
        <f t="shared" si="167"/>
        <v>18</v>
      </c>
      <c r="AT283" s="136">
        <f t="shared" ca="1" si="168"/>
        <v>218.7</v>
      </c>
      <c r="AU283" s="137">
        <f t="shared" ca="1" si="169"/>
        <v>0</v>
      </c>
      <c r="AV283" s="137">
        <f t="shared" si="170"/>
        <v>0</v>
      </c>
      <c r="AW283" s="136">
        <f t="shared" ca="1" si="171"/>
        <v>0</v>
      </c>
      <c r="AX283" s="138">
        <f t="shared" ca="1" si="172"/>
        <v>0</v>
      </c>
      <c r="AY283" s="101"/>
      <c r="AZ283" s="40">
        <f t="shared" si="161"/>
        <v>0</v>
      </c>
      <c r="BA283" s="111" t="str">
        <f t="shared" si="173"/>
        <v>NÃO MEDIDO</v>
      </c>
      <c r="BB283" s="55"/>
      <c r="BE283" s="55"/>
      <c r="BF283" s="55"/>
      <c r="BG283" s="55"/>
      <c r="BH283" s="55"/>
      <c r="BI283" s="55"/>
      <c r="BJ283" s="55"/>
      <c r="BK283" s="55"/>
      <c r="BL283" s="55"/>
      <c r="BM283" s="55"/>
      <c r="BN283" s="55"/>
      <c r="BO283" s="55"/>
      <c r="BP283" s="55"/>
      <c r="BQ283" s="55"/>
      <c r="BR283" s="55"/>
      <c r="BS283" s="55"/>
      <c r="BT283" s="55"/>
      <c r="BU283" s="55"/>
      <c r="BV283" s="55"/>
      <c r="BW283" s="55"/>
      <c r="BX283" s="55"/>
    </row>
    <row r="284" spans="1:76" customFormat="1" ht="30" customHeight="1">
      <c r="A284" s="1" t="s">
        <v>30</v>
      </c>
      <c r="B284" s="1"/>
      <c r="C284" s="64" t="s">
        <v>370</v>
      </c>
      <c r="D284" s="65" t="s">
        <v>635</v>
      </c>
      <c r="E284" s="57" t="s">
        <v>75</v>
      </c>
      <c r="F284" s="35">
        <v>15.6</v>
      </c>
      <c r="G284" s="46">
        <v>0</v>
      </c>
      <c r="H284" s="47"/>
      <c r="I284" s="155">
        <v>0</v>
      </c>
      <c r="J284" s="35">
        <f t="shared" si="162"/>
        <v>15.6</v>
      </c>
      <c r="K284" s="44">
        <v>18.3</v>
      </c>
      <c r="L284" s="37">
        <f t="shared" si="163"/>
        <v>285.48</v>
      </c>
      <c r="M284" s="37"/>
      <c r="N284" s="38">
        <f t="shared" si="164"/>
        <v>0</v>
      </c>
      <c r="O284" s="39"/>
      <c r="P284" s="39">
        <f t="shared" si="138"/>
        <v>0</v>
      </c>
      <c r="Q284" s="39">
        <f t="shared" si="139"/>
        <v>0</v>
      </c>
      <c r="R284" s="39"/>
      <c r="S284" s="39">
        <f t="shared" si="140"/>
        <v>0</v>
      </c>
      <c r="T284" s="39">
        <f t="shared" si="141"/>
        <v>0</v>
      </c>
      <c r="U284" s="39"/>
      <c r="V284" s="39">
        <f t="shared" si="142"/>
        <v>0</v>
      </c>
      <c r="W284" s="39">
        <f t="shared" si="143"/>
        <v>0</v>
      </c>
      <c r="X284" s="39"/>
      <c r="Y284" s="39">
        <f t="shared" si="144"/>
        <v>0</v>
      </c>
      <c r="Z284" s="39">
        <f t="shared" si="145"/>
        <v>0</v>
      </c>
      <c r="AA284" s="39"/>
      <c r="AB284" s="39">
        <f t="shared" si="146"/>
        <v>0</v>
      </c>
      <c r="AC284" s="39">
        <f t="shared" si="147"/>
        <v>0</v>
      </c>
      <c r="AD284" s="39"/>
      <c r="AE284" s="39">
        <f t="shared" si="148"/>
        <v>0</v>
      </c>
      <c r="AF284" s="39">
        <f t="shared" si="149"/>
        <v>0</v>
      </c>
      <c r="AG284" s="39"/>
      <c r="AH284" s="39">
        <f t="shared" si="150"/>
        <v>0</v>
      </c>
      <c r="AI284" s="39">
        <f t="shared" si="151"/>
        <v>0</v>
      </c>
      <c r="AJ284" s="39">
        <v>15.6</v>
      </c>
      <c r="AK284" s="39">
        <f t="shared" si="152"/>
        <v>285.48</v>
      </c>
      <c r="AL284" s="39">
        <f t="shared" si="153"/>
        <v>0</v>
      </c>
      <c r="AM284" s="39"/>
      <c r="AN284" s="39">
        <f t="shared" si="174"/>
        <v>0</v>
      </c>
      <c r="AO284" s="39">
        <f t="shared" si="175"/>
        <v>0</v>
      </c>
      <c r="AP284" s="39"/>
      <c r="AQ284" s="39">
        <f t="shared" si="165"/>
        <v>0</v>
      </c>
      <c r="AR284" s="39">
        <f t="shared" si="166"/>
        <v>0</v>
      </c>
      <c r="AS284" s="136">
        <f t="shared" si="167"/>
        <v>15.6</v>
      </c>
      <c r="AT284" s="136">
        <f t="shared" ca="1" si="168"/>
        <v>285.48</v>
      </c>
      <c r="AU284" s="137">
        <f t="shared" ca="1" si="169"/>
        <v>0</v>
      </c>
      <c r="AV284" s="137">
        <f t="shared" si="170"/>
        <v>0</v>
      </c>
      <c r="AW284" s="136">
        <f t="shared" ca="1" si="171"/>
        <v>0</v>
      </c>
      <c r="AX284" s="138">
        <f t="shared" ca="1" si="172"/>
        <v>0</v>
      </c>
      <c r="AY284" s="101"/>
      <c r="AZ284" s="40">
        <f t="shared" si="161"/>
        <v>0</v>
      </c>
      <c r="BA284" s="111" t="str">
        <f>IF(COUNTIF(BA285,"MEDIDO")&gt;0,"MEDIDO","NÃO MEDIDO")</f>
        <v>NÃO MEDIDO</v>
      </c>
      <c r="BB284" s="55"/>
      <c r="BE284" s="55"/>
      <c r="BF284" s="55"/>
      <c r="BG284" s="55"/>
      <c r="BH284" s="55"/>
      <c r="BI284" s="55"/>
      <c r="BJ284" s="55"/>
      <c r="BK284" s="55"/>
      <c r="BL284" s="55"/>
      <c r="BM284" s="55"/>
      <c r="BN284" s="55"/>
      <c r="BO284" s="55"/>
      <c r="BP284" s="55"/>
      <c r="BQ284" s="55"/>
      <c r="BR284" s="55"/>
      <c r="BS284" s="55"/>
      <c r="BT284" s="55"/>
      <c r="BU284" s="55"/>
      <c r="BV284" s="55"/>
      <c r="BW284" s="55"/>
      <c r="BX284" s="55"/>
    </row>
    <row r="285" spans="1:76" customFormat="1" ht="30" customHeight="1">
      <c r="A285" s="1" t="s">
        <v>30</v>
      </c>
      <c r="B285" s="1"/>
      <c r="C285" s="64" t="s">
        <v>371</v>
      </c>
      <c r="D285" s="65" t="s">
        <v>636</v>
      </c>
      <c r="E285" s="57" t="s">
        <v>75</v>
      </c>
      <c r="F285" s="35">
        <v>18</v>
      </c>
      <c r="G285" s="46">
        <v>0</v>
      </c>
      <c r="H285" s="47"/>
      <c r="I285" s="155">
        <v>0</v>
      </c>
      <c r="J285" s="35">
        <f t="shared" si="162"/>
        <v>18</v>
      </c>
      <c r="K285" s="44">
        <v>17.32</v>
      </c>
      <c r="L285" s="37">
        <f t="shared" si="163"/>
        <v>311.76</v>
      </c>
      <c r="M285" s="37"/>
      <c r="N285" s="38">
        <f t="shared" si="164"/>
        <v>0</v>
      </c>
      <c r="O285" s="39"/>
      <c r="P285" s="39">
        <f t="shared" si="138"/>
        <v>0</v>
      </c>
      <c r="Q285" s="39">
        <f t="shared" si="139"/>
        <v>0</v>
      </c>
      <c r="R285" s="39"/>
      <c r="S285" s="39">
        <f t="shared" si="140"/>
        <v>0</v>
      </c>
      <c r="T285" s="39">
        <f t="shared" si="141"/>
        <v>0</v>
      </c>
      <c r="U285" s="39"/>
      <c r="V285" s="39">
        <f t="shared" si="142"/>
        <v>0</v>
      </c>
      <c r="W285" s="39">
        <f t="shared" si="143"/>
        <v>0</v>
      </c>
      <c r="X285" s="39"/>
      <c r="Y285" s="39">
        <f t="shared" si="144"/>
        <v>0</v>
      </c>
      <c r="Z285" s="39">
        <f t="shared" si="145"/>
        <v>0</v>
      </c>
      <c r="AA285" s="39"/>
      <c r="AB285" s="39">
        <f t="shared" si="146"/>
        <v>0</v>
      </c>
      <c r="AC285" s="39">
        <f t="shared" si="147"/>
        <v>0</v>
      </c>
      <c r="AD285" s="39"/>
      <c r="AE285" s="39">
        <f t="shared" si="148"/>
        <v>0</v>
      </c>
      <c r="AF285" s="39">
        <f t="shared" si="149"/>
        <v>0</v>
      </c>
      <c r="AG285" s="39"/>
      <c r="AH285" s="39">
        <f t="shared" si="150"/>
        <v>0</v>
      </c>
      <c r="AI285" s="39">
        <f t="shared" si="151"/>
        <v>0</v>
      </c>
      <c r="AJ285" s="39">
        <v>18</v>
      </c>
      <c r="AK285" s="39">
        <f t="shared" si="152"/>
        <v>311.76</v>
      </c>
      <c r="AL285" s="39">
        <f t="shared" si="153"/>
        <v>0</v>
      </c>
      <c r="AM285" s="39"/>
      <c r="AN285" s="39">
        <f t="shared" si="174"/>
        <v>0</v>
      </c>
      <c r="AO285" s="39">
        <f t="shared" si="175"/>
        <v>0</v>
      </c>
      <c r="AP285" s="39"/>
      <c r="AQ285" s="39">
        <f t="shared" si="165"/>
        <v>0</v>
      </c>
      <c r="AR285" s="39">
        <f t="shared" si="166"/>
        <v>0</v>
      </c>
      <c r="AS285" s="136">
        <f t="shared" si="167"/>
        <v>18</v>
      </c>
      <c r="AT285" s="136">
        <f t="shared" ca="1" si="168"/>
        <v>311.76</v>
      </c>
      <c r="AU285" s="137">
        <f t="shared" ca="1" si="169"/>
        <v>0</v>
      </c>
      <c r="AV285" s="137">
        <f t="shared" si="170"/>
        <v>0</v>
      </c>
      <c r="AW285" s="136">
        <f t="shared" ca="1" si="171"/>
        <v>0</v>
      </c>
      <c r="AX285" s="138">
        <f t="shared" ca="1" si="172"/>
        <v>0</v>
      </c>
      <c r="AY285" s="101"/>
      <c r="AZ285" s="40">
        <f t="shared" si="161"/>
        <v>0</v>
      </c>
      <c r="BA285" s="111" t="str">
        <f t="shared" si="173"/>
        <v>NÃO MEDIDO</v>
      </c>
      <c r="BB285" s="55"/>
      <c r="BE285" s="55"/>
      <c r="BF285" s="55"/>
      <c r="BG285" s="55"/>
      <c r="BH285" s="55"/>
      <c r="BI285" s="55"/>
      <c r="BJ285" s="55"/>
      <c r="BK285" s="55"/>
      <c r="BL285" s="55"/>
      <c r="BM285" s="55"/>
      <c r="BN285" s="55"/>
      <c r="BO285" s="55"/>
      <c r="BP285" s="55"/>
      <c r="BQ285" s="55"/>
      <c r="BR285" s="55"/>
      <c r="BS285" s="55"/>
      <c r="BT285" s="55"/>
      <c r="BU285" s="55"/>
      <c r="BV285" s="55"/>
      <c r="BW285" s="55"/>
      <c r="BX285" s="55"/>
    </row>
    <row r="286" spans="1:76" customFormat="1" ht="60" customHeight="1">
      <c r="A286" s="1" t="s">
        <v>30</v>
      </c>
      <c r="B286" s="1"/>
      <c r="C286" s="64" t="s">
        <v>372</v>
      </c>
      <c r="D286" s="65" t="s">
        <v>637</v>
      </c>
      <c r="E286" s="57" t="s">
        <v>75</v>
      </c>
      <c r="F286" s="35">
        <v>0.3</v>
      </c>
      <c r="G286" s="46">
        <v>0.68</v>
      </c>
      <c r="H286" s="47"/>
      <c r="I286" s="155">
        <v>0</v>
      </c>
      <c r="J286" s="35">
        <f t="shared" si="162"/>
        <v>0.98</v>
      </c>
      <c r="K286" s="44">
        <v>141.47999999999999</v>
      </c>
      <c r="L286" s="37">
        <f t="shared" si="163"/>
        <v>138.65</v>
      </c>
      <c r="M286" s="37"/>
      <c r="N286" s="38">
        <f t="shared" si="164"/>
        <v>0</v>
      </c>
      <c r="O286" s="39"/>
      <c r="P286" s="39">
        <f t="shared" si="138"/>
        <v>0</v>
      </c>
      <c r="Q286" s="39">
        <f t="shared" si="139"/>
        <v>0</v>
      </c>
      <c r="R286" s="39"/>
      <c r="S286" s="39">
        <f t="shared" si="140"/>
        <v>0</v>
      </c>
      <c r="T286" s="39">
        <f t="shared" si="141"/>
        <v>0</v>
      </c>
      <c r="U286" s="39"/>
      <c r="V286" s="39">
        <f t="shared" si="142"/>
        <v>0</v>
      </c>
      <c r="W286" s="39">
        <f t="shared" si="143"/>
        <v>0</v>
      </c>
      <c r="X286" s="39"/>
      <c r="Y286" s="39">
        <f t="shared" si="144"/>
        <v>0</v>
      </c>
      <c r="Z286" s="39">
        <f t="shared" si="145"/>
        <v>0</v>
      </c>
      <c r="AA286" s="39"/>
      <c r="AB286" s="39">
        <f t="shared" si="146"/>
        <v>0</v>
      </c>
      <c r="AC286" s="39">
        <f t="shared" si="147"/>
        <v>0</v>
      </c>
      <c r="AD286" s="39"/>
      <c r="AE286" s="39">
        <f t="shared" si="148"/>
        <v>0</v>
      </c>
      <c r="AF286" s="39">
        <f t="shared" si="149"/>
        <v>0</v>
      </c>
      <c r="AG286" s="39"/>
      <c r="AH286" s="39">
        <f t="shared" si="150"/>
        <v>0</v>
      </c>
      <c r="AI286" s="39">
        <f t="shared" si="151"/>
        <v>0</v>
      </c>
      <c r="AJ286" s="39"/>
      <c r="AK286" s="39">
        <f t="shared" si="152"/>
        <v>0</v>
      </c>
      <c r="AL286" s="39">
        <f t="shared" si="153"/>
        <v>0</v>
      </c>
      <c r="AM286" s="39"/>
      <c r="AN286" s="39">
        <f t="shared" si="174"/>
        <v>0</v>
      </c>
      <c r="AO286" s="39">
        <f t="shared" si="175"/>
        <v>0</v>
      </c>
      <c r="AP286" s="39"/>
      <c r="AQ286" s="39">
        <f t="shared" si="165"/>
        <v>0</v>
      </c>
      <c r="AR286" s="39">
        <f t="shared" si="166"/>
        <v>0</v>
      </c>
      <c r="AS286" s="136">
        <f t="shared" si="167"/>
        <v>0</v>
      </c>
      <c r="AT286" s="136">
        <f t="shared" ca="1" si="168"/>
        <v>0</v>
      </c>
      <c r="AU286" s="137">
        <f t="shared" ca="1" si="169"/>
        <v>0</v>
      </c>
      <c r="AV286" s="137">
        <f t="shared" si="170"/>
        <v>0.98</v>
      </c>
      <c r="AW286" s="136">
        <f t="shared" ca="1" si="171"/>
        <v>138.65</v>
      </c>
      <c r="AX286" s="138">
        <f t="shared" ca="1" si="172"/>
        <v>0</v>
      </c>
      <c r="AY286" s="101"/>
      <c r="AZ286" s="40">
        <f t="shared" si="161"/>
        <v>1.26</v>
      </c>
      <c r="BA286" s="111" t="str">
        <f>IF(AZ286&lt;&gt;0,"MEDIDO","NÃO MEDIDO")</f>
        <v>MEDIDO</v>
      </c>
      <c r="BB286" s="55"/>
      <c r="BE286" s="55"/>
      <c r="BF286" s="55"/>
      <c r="BG286" s="55"/>
      <c r="BH286" s="55"/>
      <c r="BI286" s="55"/>
      <c r="BJ286" s="55"/>
      <c r="BK286" s="55"/>
      <c r="BL286" s="55"/>
      <c r="BM286" s="55"/>
      <c r="BN286" s="55"/>
      <c r="BO286" s="55"/>
      <c r="BP286" s="55"/>
      <c r="BQ286" s="55"/>
      <c r="BR286" s="55"/>
      <c r="BS286" s="55"/>
      <c r="BT286" s="55"/>
      <c r="BU286" s="55"/>
      <c r="BV286" s="55"/>
      <c r="BW286" s="55"/>
      <c r="BX286" s="55"/>
    </row>
    <row r="287" spans="1:76" customFormat="1" ht="30" customHeight="1">
      <c r="A287" s="1" t="s">
        <v>30</v>
      </c>
      <c r="B287" s="1"/>
      <c r="C287" s="64" t="s">
        <v>373</v>
      </c>
      <c r="D287" s="65" t="s">
        <v>638</v>
      </c>
      <c r="E287" s="57" t="s">
        <v>71</v>
      </c>
      <c r="F287" s="35">
        <v>2.7</v>
      </c>
      <c r="G287" s="46">
        <v>1</v>
      </c>
      <c r="H287" s="47"/>
      <c r="I287" s="155">
        <v>1.26</v>
      </c>
      <c r="J287" s="35">
        <f t="shared" si="162"/>
        <v>4.96</v>
      </c>
      <c r="K287" s="44">
        <v>474.01</v>
      </c>
      <c r="L287" s="37">
        <f t="shared" si="163"/>
        <v>2351.09</v>
      </c>
      <c r="M287" s="37"/>
      <c r="N287" s="38">
        <f t="shared" si="164"/>
        <v>0</v>
      </c>
      <c r="O287" s="39"/>
      <c r="P287" s="39">
        <f t="shared" si="138"/>
        <v>0</v>
      </c>
      <c r="Q287" s="39">
        <f t="shared" si="139"/>
        <v>0</v>
      </c>
      <c r="R287" s="39"/>
      <c r="S287" s="39">
        <f t="shared" si="140"/>
        <v>0</v>
      </c>
      <c r="T287" s="39">
        <f t="shared" si="141"/>
        <v>0</v>
      </c>
      <c r="U287" s="39"/>
      <c r="V287" s="39">
        <f t="shared" si="142"/>
        <v>0</v>
      </c>
      <c r="W287" s="39">
        <f t="shared" si="143"/>
        <v>0</v>
      </c>
      <c r="X287" s="39"/>
      <c r="Y287" s="39">
        <f t="shared" si="144"/>
        <v>0</v>
      </c>
      <c r="Z287" s="39">
        <f t="shared" si="145"/>
        <v>0</v>
      </c>
      <c r="AA287" s="39"/>
      <c r="AB287" s="39">
        <f t="shared" si="146"/>
        <v>0</v>
      </c>
      <c r="AC287" s="39">
        <f t="shared" si="147"/>
        <v>0</v>
      </c>
      <c r="AD287" s="39"/>
      <c r="AE287" s="39">
        <f t="shared" si="148"/>
        <v>0</v>
      </c>
      <c r="AF287" s="39">
        <f t="shared" si="149"/>
        <v>0</v>
      </c>
      <c r="AG287" s="39"/>
      <c r="AH287" s="39">
        <f t="shared" si="150"/>
        <v>0</v>
      </c>
      <c r="AI287" s="39">
        <f t="shared" si="151"/>
        <v>0</v>
      </c>
      <c r="AJ287" s="39"/>
      <c r="AK287" s="39">
        <f t="shared" si="152"/>
        <v>0</v>
      </c>
      <c r="AL287" s="39">
        <f t="shared" si="153"/>
        <v>0</v>
      </c>
      <c r="AM287" s="39">
        <v>3.7</v>
      </c>
      <c r="AN287" s="39">
        <f t="shared" si="174"/>
        <v>1753.84</v>
      </c>
      <c r="AO287" s="39">
        <f t="shared" si="175"/>
        <v>0</v>
      </c>
      <c r="AP287" s="39">
        <v>1.26</v>
      </c>
      <c r="AQ287" s="39">
        <f t="shared" si="165"/>
        <v>597.25</v>
      </c>
      <c r="AR287" s="39">
        <f t="shared" si="166"/>
        <v>0</v>
      </c>
      <c r="AS287" s="136">
        <f t="shared" si="167"/>
        <v>4.96</v>
      </c>
      <c r="AT287" s="136">
        <f t="shared" ca="1" si="168"/>
        <v>2351.09</v>
      </c>
      <c r="AU287" s="137">
        <f t="shared" ca="1" si="169"/>
        <v>0</v>
      </c>
      <c r="AV287" s="137">
        <f t="shared" si="170"/>
        <v>0</v>
      </c>
      <c r="AW287" s="136">
        <f t="shared" ca="1" si="171"/>
        <v>0</v>
      </c>
      <c r="AX287" s="138">
        <f t="shared" ca="1" si="172"/>
        <v>0</v>
      </c>
      <c r="AY287" s="101"/>
      <c r="AZ287" s="40">
        <f t="shared" si="161"/>
        <v>0</v>
      </c>
      <c r="BA287" s="111" t="str">
        <f t="shared" si="173"/>
        <v>NÃO MEDIDO</v>
      </c>
      <c r="BB287" s="55"/>
      <c r="BE287" s="55"/>
      <c r="BF287" s="55"/>
      <c r="BG287" s="55"/>
      <c r="BH287" s="55"/>
      <c r="BI287" s="55"/>
      <c r="BJ287" s="55"/>
      <c r="BK287" s="55"/>
      <c r="BL287" s="55"/>
      <c r="BM287" s="55"/>
      <c r="BN287" s="55"/>
      <c r="BO287" s="55"/>
      <c r="BP287" s="55"/>
      <c r="BQ287" s="55"/>
      <c r="BR287" s="55"/>
      <c r="BS287" s="55"/>
      <c r="BT287" s="55"/>
      <c r="BU287" s="55"/>
      <c r="BV287" s="55"/>
      <c r="BW287" s="55"/>
      <c r="BX287" s="55"/>
    </row>
    <row r="288" spans="1:76" customFormat="1" ht="30" customHeight="1">
      <c r="A288" s="1" t="s">
        <v>28</v>
      </c>
      <c r="B288" s="1"/>
      <c r="C288" s="64">
        <v>16</v>
      </c>
      <c r="D288" s="65" t="s">
        <v>200</v>
      </c>
      <c r="E288" s="57"/>
      <c r="F288" s="35"/>
      <c r="G288" s="46">
        <v>0</v>
      </c>
      <c r="H288" s="47"/>
      <c r="I288" s="155">
        <v>0</v>
      </c>
      <c r="J288" s="35">
        <f t="shared" si="162"/>
        <v>0</v>
      </c>
      <c r="K288" s="44"/>
      <c r="L288" s="37">
        <f t="shared" si="163"/>
        <v>0</v>
      </c>
      <c r="M288" s="37"/>
      <c r="N288" s="38">
        <f t="shared" si="164"/>
        <v>0</v>
      </c>
      <c r="O288" s="39"/>
      <c r="P288" s="39">
        <f t="shared" si="138"/>
        <v>0</v>
      </c>
      <c r="Q288" s="39">
        <f t="shared" si="139"/>
        <v>0</v>
      </c>
      <c r="R288" s="39"/>
      <c r="S288" s="39">
        <f t="shared" si="140"/>
        <v>0</v>
      </c>
      <c r="T288" s="39">
        <f t="shared" si="141"/>
        <v>0</v>
      </c>
      <c r="U288" s="39"/>
      <c r="V288" s="39">
        <f t="shared" si="142"/>
        <v>0</v>
      </c>
      <c r="W288" s="39">
        <f t="shared" si="143"/>
        <v>0</v>
      </c>
      <c r="X288" s="39"/>
      <c r="Y288" s="39">
        <f t="shared" si="144"/>
        <v>0</v>
      </c>
      <c r="Z288" s="39">
        <f t="shared" si="145"/>
        <v>0</v>
      </c>
      <c r="AA288" s="39"/>
      <c r="AB288" s="39">
        <f t="shared" si="146"/>
        <v>0</v>
      </c>
      <c r="AC288" s="39">
        <f t="shared" si="147"/>
        <v>0</v>
      </c>
      <c r="AD288" s="39"/>
      <c r="AE288" s="39">
        <f t="shared" si="148"/>
        <v>0</v>
      </c>
      <c r="AF288" s="39">
        <f t="shared" si="149"/>
        <v>0</v>
      </c>
      <c r="AG288" s="39"/>
      <c r="AH288" s="39">
        <f t="shared" si="150"/>
        <v>0</v>
      </c>
      <c r="AI288" s="39">
        <f t="shared" si="151"/>
        <v>0</v>
      </c>
      <c r="AJ288" s="39"/>
      <c r="AK288" s="39">
        <f t="shared" si="152"/>
        <v>0</v>
      </c>
      <c r="AL288" s="39">
        <f t="shared" si="153"/>
        <v>0</v>
      </c>
      <c r="AM288" s="39"/>
      <c r="AN288" s="39">
        <f t="shared" si="174"/>
        <v>0</v>
      </c>
      <c r="AO288" s="39">
        <f t="shared" si="175"/>
        <v>0</v>
      </c>
      <c r="AP288" s="39"/>
      <c r="AQ288" s="39">
        <f t="shared" si="165"/>
        <v>0</v>
      </c>
      <c r="AR288" s="39">
        <f t="shared" si="166"/>
        <v>0</v>
      </c>
      <c r="AS288" s="136">
        <f t="shared" si="167"/>
        <v>0</v>
      </c>
      <c r="AT288" s="136">
        <f t="shared" ca="1" si="168"/>
        <v>0</v>
      </c>
      <c r="AU288" s="137">
        <f t="shared" ca="1" si="169"/>
        <v>0</v>
      </c>
      <c r="AV288" s="137">
        <f t="shared" si="170"/>
        <v>0</v>
      </c>
      <c r="AW288" s="136">
        <f t="shared" ca="1" si="171"/>
        <v>0</v>
      </c>
      <c r="AX288" s="138">
        <f t="shared" ca="1" si="172"/>
        <v>0</v>
      </c>
      <c r="AY288" s="101"/>
      <c r="AZ288" s="40">
        <f t="shared" si="161"/>
        <v>0</v>
      </c>
      <c r="BA288" s="111" t="str">
        <f>IF(COUNTIF(BA289:BA317,"MEDIDO")&gt;0,"MEDIDO","NÃO MEDIDO")</f>
        <v>MEDIDO</v>
      </c>
      <c r="BB288" s="55"/>
      <c r="BE288" s="55"/>
      <c r="BF288" s="55"/>
      <c r="BG288" s="55"/>
      <c r="BH288" s="55"/>
      <c r="BI288" s="55"/>
      <c r="BJ288" s="55"/>
      <c r="BK288" s="55"/>
      <c r="BL288" s="55"/>
      <c r="BM288" s="55"/>
      <c r="BN288" s="55"/>
      <c r="BO288" s="55"/>
      <c r="BP288" s="55"/>
      <c r="BQ288" s="55"/>
      <c r="BR288" s="55"/>
      <c r="BS288" s="55"/>
      <c r="BT288" s="55"/>
      <c r="BU288" s="55"/>
      <c r="BV288" s="55"/>
      <c r="BW288" s="55"/>
      <c r="BX288" s="55"/>
    </row>
    <row r="289" spans="1:76" customFormat="1" ht="30" customHeight="1">
      <c r="A289" s="1" t="s">
        <v>28</v>
      </c>
      <c r="B289" s="1"/>
      <c r="C289" s="64">
        <v>160200</v>
      </c>
      <c r="D289" s="65" t="s">
        <v>202</v>
      </c>
      <c r="E289" s="57"/>
      <c r="F289" s="35"/>
      <c r="G289" s="46">
        <v>0</v>
      </c>
      <c r="H289" s="47"/>
      <c r="I289" s="155">
        <v>0</v>
      </c>
      <c r="J289" s="35">
        <f t="shared" si="162"/>
        <v>0</v>
      </c>
      <c r="K289" s="44"/>
      <c r="L289" s="37">
        <f t="shared" si="163"/>
        <v>0</v>
      </c>
      <c r="M289" s="37"/>
      <c r="N289" s="38">
        <f t="shared" si="164"/>
        <v>0</v>
      </c>
      <c r="O289" s="39"/>
      <c r="P289" s="39">
        <f t="shared" si="138"/>
        <v>0</v>
      </c>
      <c r="Q289" s="39">
        <f t="shared" si="139"/>
        <v>0</v>
      </c>
      <c r="R289" s="39"/>
      <c r="S289" s="39">
        <f t="shared" si="140"/>
        <v>0</v>
      </c>
      <c r="T289" s="39">
        <f t="shared" si="141"/>
        <v>0</v>
      </c>
      <c r="U289" s="39"/>
      <c r="V289" s="39">
        <f t="shared" ref="V289:V358" si="176">ROUND($U289*$K289,2)</f>
        <v>0</v>
      </c>
      <c r="W289" s="39">
        <f t="shared" ref="W289:W358" si="177">ROUND($U289*$M289,2)</f>
        <v>0</v>
      </c>
      <c r="X289" s="39"/>
      <c r="Y289" s="39">
        <f t="shared" ref="Y289:Y358" si="178">ROUND($X289*$K289,2)</f>
        <v>0</v>
      </c>
      <c r="Z289" s="39">
        <f t="shared" ref="Z289:Z358" si="179">ROUND($X289*$M289,2)</f>
        <v>0</v>
      </c>
      <c r="AA289" s="39"/>
      <c r="AB289" s="39">
        <f t="shared" ref="AB289:AB358" si="180">ROUND($AA289*$K289,2)</f>
        <v>0</v>
      </c>
      <c r="AC289" s="39">
        <f t="shared" ref="AC289:AC358" si="181">ROUND($AA289*$M289,2)</f>
        <v>0</v>
      </c>
      <c r="AD289" s="39"/>
      <c r="AE289" s="39">
        <f t="shared" ref="AE289:AE358" si="182">ROUND($AD289*$K289,2)</f>
        <v>0</v>
      </c>
      <c r="AF289" s="39">
        <f t="shared" ref="AF289:AF358" si="183">ROUND($AD289*$M289,2)</f>
        <v>0</v>
      </c>
      <c r="AG289" s="39"/>
      <c r="AH289" s="39">
        <f t="shared" ref="AH289:AH358" si="184">ROUND($AG289*$K289,2)</f>
        <v>0</v>
      </c>
      <c r="AI289" s="39">
        <f t="shared" ref="AI289:AI358" si="185">ROUND($AG289*$M289,2)</f>
        <v>0</v>
      </c>
      <c r="AJ289" s="39"/>
      <c r="AK289" s="39">
        <f t="shared" ref="AK289:AK358" si="186">ROUND($AJ289*$K289,2)</f>
        <v>0</v>
      </c>
      <c r="AL289" s="39">
        <f t="shared" ref="AL289:AL358" si="187">ROUND($AJ289*$M289,2)</f>
        <v>0</v>
      </c>
      <c r="AM289" s="39"/>
      <c r="AN289" s="39">
        <f t="shared" si="174"/>
        <v>0</v>
      </c>
      <c r="AO289" s="39">
        <f t="shared" si="175"/>
        <v>0</v>
      </c>
      <c r="AP289" s="39"/>
      <c r="AQ289" s="39">
        <f t="shared" si="165"/>
        <v>0</v>
      </c>
      <c r="AR289" s="39">
        <f t="shared" si="166"/>
        <v>0</v>
      </c>
      <c r="AS289" s="136">
        <f t="shared" si="167"/>
        <v>0</v>
      </c>
      <c r="AT289" s="136">
        <f t="shared" ca="1" si="168"/>
        <v>0</v>
      </c>
      <c r="AU289" s="137">
        <f t="shared" ca="1" si="169"/>
        <v>0</v>
      </c>
      <c r="AV289" s="137">
        <f t="shared" si="170"/>
        <v>0</v>
      </c>
      <c r="AW289" s="136">
        <f t="shared" ca="1" si="171"/>
        <v>0</v>
      </c>
      <c r="AX289" s="138">
        <f t="shared" ca="1" si="172"/>
        <v>0</v>
      </c>
      <c r="AY289" s="101"/>
      <c r="AZ289" s="40">
        <f t="shared" si="161"/>
        <v>7.68</v>
      </c>
      <c r="BA289" s="111" t="str">
        <f>IF(COUNTIF(BA290:BA291,"MEDIDO")&gt;0,"MEDIDO","NÃO MEDIDO")</f>
        <v>NÃO MEDIDO</v>
      </c>
      <c r="BB289" s="55"/>
      <c r="BE289" s="55"/>
      <c r="BF289" s="55"/>
      <c r="BG289" s="55"/>
      <c r="BH289" s="55"/>
      <c r="BI289" s="55"/>
      <c r="BJ289" s="55"/>
      <c r="BK289" s="55"/>
      <c r="BL289" s="55"/>
      <c r="BM289" s="55"/>
      <c r="BN289" s="55"/>
      <c r="BO289" s="55"/>
      <c r="BP289" s="55"/>
      <c r="BQ289" s="55"/>
      <c r="BR289" s="55"/>
      <c r="BS289" s="55"/>
      <c r="BT289" s="55"/>
      <c r="BU289" s="55"/>
      <c r="BV289" s="55"/>
      <c r="BW289" s="55"/>
      <c r="BX289" s="55"/>
    </row>
    <row r="290" spans="1:76" customFormat="1" ht="30" customHeight="1">
      <c r="A290" s="1" t="s">
        <v>30</v>
      </c>
      <c r="B290" s="1"/>
      <c r="C290" s="64" t="s">
        <v>262</v>
      </c>
      <c r="D290" s="65" t="s">
        <v>486</v>
      </c>
      <c r="E290" s="57" t="s">
        <v>75</v>
      </c>
      <c r="F290" s="35">
        <v>12</v>
      </c>
      <c r="G290" s="46">
        <v>1.4</v>
      </c>
      <c r="H290" s="47"/>
      <c r="I290" s="155">
        <v>7.68</v>
      </c>
      <c r="J290" s="35">
        <f t="shared" si="162"/>
        <v>21.08</v>
      </c>
      <c r="K290" s="44">
        <v>31.72</v>
      </c>
      <c r="L290" s="37">
        <f t="shared" si="163"/>
        <v>668.66</v>
      </c>
      <c r="M290" s="37"/>
      <c r="N290" s="38">
        <f t="shared" si="164"/>
        <v>0</v>
      </c>
      <c r="O290" s="39"/>
      <c r="P290" s="39">
        <f t="shared" si="138"/>
        <v>0</v>
      </c>
      <c r="Q290" s="39">
        <f t="shared" si="139"/>
        <v>0</v>
      </c>
      <c r="R290" s="39"/>
      <c r="S290" s="39">
        <f t="shared" si="140"/>
        <v>0</v>
      </c>
      <c r="T290" s="39">
        <f t="shared" si="141"/>
        <v>0</v>
      </c>
      <c r="U290" s="39"/>
      <c r="V290" s="39">
        <f t="shared" si="176"/>
        <v>0</v>
      </c>
      <c r="W290" s="39">
        <f t="shared" si="177"/>
        <v>0</v>
      </c>
      <c r="X290" s="39"/>
      <c r="Y290" s="39">
        <f t="shared" si="178"/>
        <v>0</v>
      </c>
      <c r="Z290" s="39">
        <f t="shared" si="179"/>
        <v>0</v>
      </c>
      <c r="AA290" s="39"/>
      <c r="AB290" s="39">
        <f t="shared" si="180"/>
        <v>0</v>
      </c>
      <c r="AC290" s="39">
        <f t="shared" si="181"/>
        <v>0</v>
      </c>
      <c r="AD290" s="39"/>
      <c r="AE290" s="39">
        <f t="shared" si="182"/>
        <v>0</v>
      </c>
      <c r="AF290" s="39">
        <f t="shared" si="183"/>
        <v>0</v>
      </c>
      <c r="AG290" s="39"/>
      <c r="AH290" s="39">
        <f t="shared" si="184"/>
        <v>0</v>
      </c>
      <c r="AI290" s="39">
        <f t="shared" si="185"/>
        <v>0</v>
      </c>
      <c r="AJ290" s="39">
        <v>13.4</v>
      </c>
      <c r="AK290" s="39">
        <f t="shared" si="186"/>
        <v>425.05</v>
      </c>
      <c r="AL290" s="39">
        <f t="shared" si="187"/>
        <v>0</v>
      </c>
      <c r="AM290" s="39"/>
      <c r="AN290" s="39">
        <f t="shared" si="174"/>
        <v>0</v>
      </c>
      <c r="AO290" s="39">
        <f t="shared" si="175"/>
        <v>0</v>
      </c>
      <c r="AP290" s="39">
        <v>7.68</v>
      </c>
      <c r="AQ290" s="39">
        <f t="shared" si="165"/>
        <v>243.61</v>
      </c>
      <c r="AR290" s="39">
        <f t="shared" si="166"/>
        <v>0</v>
      </c>
      <c r="AS290" s="136">
        <f t="shared" si="167"/>
        <v>21.08</v>
      </c>
      <c r="AT290" s="136">
        <f t="shared" ca="1" si="168"/>
        <v>668.66</v>
      </c>
      <c r="AU290" s="137">
        <f t="shared" ca="1" si="169"/>
        <v>0</v>
      </c>
      <c r="AV290" s="137">
        <f t="shared" si="170"/>
        <v>0</v>
      </c>
      <c r="AW290" s="136">
        <f t="shared" ca="1" si="171"/>
        <v>0</v>
      </c>
      <c r="AX290" s="138">
        <f t="shared" ca="1" si="172"/>
        <v>0</v>
      </c>
      <c r="AY290" s="101"/>
      <c r="AZ290" s="40">
        <f t="shared" si="161"/>
        <v>0</v>
      </c>
      <c r="BA290" s="111" t="str">
        <f>IF(COUNTIF(BA291:BA294,"MEDIDO")&gt;0,"MEDIDO","NÃO MEDIDO")</f>
        <v>NÃO MEDIDO</v>
      </c>
      <c r="BB290" s="55"/>
      <c r="BE290" s="55"/>
      <c r="BF290" s="55"/>
      <c r="BG290" s="55"/>
      <c r="BH290" s="55"/>
      <c r="BI290" s="55"/>
      <c r="BJ290" s="55"/>
      <c r="BK290" s="55"/>
      <c r="BL290" s="55"/>
      <c r="BM290" s="55"/>
      <c r="BN290" s="55"/>
      <c r="BO290" s="55"/>
      <c r="BP290" s="55"/>
      <c r="BQ290" s="55"/>
      <c r="BR290" s="55"/>
      <c r="BS290" s="55"/>
      <c r="BT290" s="55"/>
      <c r="BU290" s="55"/>
      <c r="BV290" s="55"/>
      <c r="BW290" s="55"/>
      <c r="BX290" s="55"/>
    </row>
    <row r="291" spans="1:76" customFormat="1" ht="30" customHeight="1">
      <c r="A291" s="1" t="s">
        <v>30</v>
      </c>
      <c r="B291" s="1"/>
      <c r="C291" s="64" t="s">
        <v>263</v>
      </c>
      <c r="D291" s="65" t="s">
        <v>487</v>
      </c>
      <c r="E291" s="57" t="s">
        <v>75</v>
      </c>
      <c r="F291" s="35">
        <v>18</v>
      </c>
      <c r="G291" s="46">
        <v>0</v>
      </c>
      <c r="H291" s="47"/>
      <c r="I291" s="155">
        <v>0</v>
      </c>
      <c r="J291" s="35">
        <f t="shared" si="162"/>
        <v>18</v>
      </c>
      <c r="K291" s="44">
        <v>41.78</v>
      </c>
      <c r="L291" s="37">
        <f t="shared" si="163"/>
        <v>752.04</v>
      </c>
      <c r="M291" s="37"/>
      <c r="N291" s="38">
        <f t="shared" si="164"/>
        <v>0</v>
      </c>
      <c r="O291" s="39"/>
      <c r="P291" s="39">
        <f t="shared" ref="P291:P360" si="188">ROUND($O291*$K291,2)</f>
        <v>0</v>
      </c>
      <c r="Q291" s="39">
        <f t="shared" ref="Q291:Q360" si="189">ROUND($O291*$M291,2)</f>
        <v>0</v>
      </c>
      <c r="R291" s="39"/>
      <c r="S291" s="39">
        <f t="shared" ref="S291:S360" si="190">ROUND($R291*$K291,2)</f>
        <v>0</v>
      </c>
      <c r="T291" s="39">
        <f t="shared" ref="T291:T360" si="191">ROUND($R291*$M291,2)</f>
        <v>0</v>
      </c>
      <c r="U291" s="39"/>
      <c r="V291" s="39">
        <f t="shared" si="176"/>
        <v>0</v>
      </c>
      <c r="W291" s="39">
        <f t="shared" si="177"/>
        <v>0</v>
      </c>
      <c r="X291" s="39"/>
      <c r="Y291" s="39">
        <f t="shared" si="178"/>
        <v>0</v>
      </c>
      <c r="Z291" s="39">
        <f t="shared" si="179"/>
        <v>0</v>
      </c>
      <c r="AA291" s="39"/>
      <c r="AB291" s="39">
        <f t="shared" si="180"/>
        <v>0</v>
      </c>
      <c r="AC291" s="39">
        <f t="shared" si="181"/>
        <v>0</v>
      </c>
      <c r="AD291" s="39"/>
      <c r="AE291" s="39">
        <f t="shared" si="182"/>
        <v>0</v>
      </c>
      <c r="AF291" s="39">
        <f t="shared" si="183"/>
        <v>0</v>
      </c>
      <c r="AG291" s="39"/>
      <c r="AH291" s="39">
        <f t="shared" si="184"/>
        <v>0</v>
      </c>
      <c r="AI291" s="39">
        <f t="shared" si="185"/>
        <v>0</v>
      </c>
      <c r="AJ291" s="39">
        <v>16.75</v>
      </c>
      <c r="AK291" s="39">
        <f t="shared" si="186"/>
        <v>699.82</v>
      </c>
      <c r="AL291" s="39">
        <f t="shared" si="187"/>
        <v>0</v>
      </c>
      <c r="AM291" s="39"/>
      <c r="AN291" s="39">
        <f t="shared" si="174"/>
        <v>0</v>
      </c>
      <c r="AO291" s="39">
        <f t="shared" si="175"/>
        <v>0</v>
      </c>
      <c r="AP291" s="39"/>
      <c r="AQ291" s="39">
        <f t="shared" si="165"/>
        <v>0</v>
      </c>
      <c r="AR291" s="39">
        <f t="shared" si="166"/>
        <v>0</v>
      </c>
      <c r="AS291" s="136">
        <f t="shared" si="167"/>
        <v>16.75</v>
      </c>
      <c r="AT291" s="136">
        <f t="shared" ca="1" si="168"/>
        <v>699.82</v>
      </c>
      <c r="AU291" s="137">
        <f t="shared" ca="1" si="169"/>
        <v>0</v>
      </c>
      <c r="AV291" s="137">
        <f t="shared" si="170"/>
        <v>1.25</v>
      </c>
      <c r="AW291" s="136">
        <f t="shared" ca="1" si="171"/>
        <v>52.22</v>
      </c>
      <c r="AX291" s="138">
        <f t="shared" ca="1" si="172"/>
        <v>0</v>
      </c>
      <c r="AY291" s="101"/>
      <c r="AZ291" s="40">
        <f t="shared" si="161"/>
        <v>0</v>
      </c>
      <c r="BA291" s="111" t="str">
        <f t="shared" si="173"/>
        <v>NÃO MEDIDO</v>
      </c>
      <c r="BB291" s="55"/>
      <c r="BE291" s="55"/>
      <c r="BF291" s="55"/>
      <c r="BG291" s="55"/>
      <c r="BH291" s="55"/>
      <c r="BI291" s="55"/>
      <c r="BJ291" s="55"/>
      <c r="BK291" s="55"/>
      <c r="BL291" s="55"/>
      <c r="BM291" s="55"/>
      <c r="BN291" s="55"/>
      <c r="BO291" s="55"/>
      <c r="BP291" s="55"/>
      <c r="BQ291" s="55"/>
      <c r="BR291" s="55"/>
      <c r="BS291" s="55"/>
      <c r="BT291" s="55"/>
      <c r="BU291" s="55"/>
      <c r="BV291" s="55"/>
      <c r="BW291" s="55"/>
      <c r="BX291" s="55"/>
    </row>
    <row r="292" spans="1:76" customFormat="1" ht="30" customHeight="1">
      <c r="A292" s="1" t="s">
        <v>28</v>
      </c>
      <c r="B292" s="1"/>
      <c r="C292" s="64">
        <v>160300</v>
      </c>
      <c r="D292" s="65" t="s">
        <v>203</v>
      </c>
      <c r="E292" s="57"/>
      <c r="F292" s="35"/>
      <c r="G292" s="46">
        <v>0</v>
      </c>
      <c r="H292" s="47"/>
      <c r="I292" s="155">
        <v>0</v>
      </c>
      <c r="J292" s="35">
        <f t="shared" si="162"/>
        <v>0</v>
      </c>
      <c r="K292" s="44"/>
      <c r="L292" s="37">
        <f t="shared" si="163"/>
        <v>0</v>
      </c>
      <c r="M292" s="37"/>
      <c r="N292" s="38">
        <f t="shared" si="164"/>
        <v>0</v>
      </c>
      <c r="O292" s="39"/>
      <c r="P292" s="39">
        <f t="shared" si="188"/>
        <v>0</v>
      </c>
      <c r="Q292" s="39">
        <f t="shared" si="189"/>
        <v>0</v>
      </c>
      <c r="R292" s="39"/>
      <c r="S292" s="39">
        <f t="shared" si="190"/>
        <v>0</v>
      </c>
      <c r="T292" s="39">
        <f t="shared" si="191"/>
        <v>0</v>
      </c>
      <c r="U292" s="39"/>
      <c r="V292" s="39">
        <f t="shared" si="176"/>
        <v>0</v>
      </c>
      <c r="W292" s="39">
        <f t="shared" si="177"/>
        <v>0</v>
      </c>
      <c r="X292" s="39"/>
      <c r="Y292" s="39">
        <f t="shared" si="178"/>
        <v>0</v>
      </c>
      <c r="Z292" s="39">
        <f t="shared" si="179"/>
        <v>0</v>
      </c>
      <c r="AA292" s="39"/>
      <c r="AB292" s="39">
        <f t="shared" si="180"/>
        <v>0</v>
      </c>
      <c r="AC292" s="39">
        <f t="shared" si="181"/>
        <v>0</v>
      </c>
      <c r="AD292" s="39"/>
      <c r="AE292" s="39">
        <f t="shared" si="182"/>
        <v>0</v>
      </c>
      <c r="AF292" s="39">
        <f t="shared" si="183"/>
        <v>0</v>
      </c>
      <c r="AG292" s="39"/>
      <c r="AH292" s="39">
        <f t="shared" si="184"/>
        <v>0</v>
      </c>
      <c r="AI292" s="39">
        <f t="shared" si="185"/>
        <v>0</v>
      </c>
      <c r="AJ292" s="39"/>
      <c r="AK292" s="39">
        <f t="shared" si="186"/>
        <v>0</v>
      </c>
      <c r="AL292" s="39">
        <f t="shared" si="187"/>
        <v>0</v>
      </c>
      <c r="AM292" s="39"/>
      <c r="AN292" s="39">
        <f t="shared" si="174"/>
        <v>0</v>
      </c>
      <c r="AO292" s="39">
        <f t="shared" si="175"/>
        <v>0</v>
      </c>
      <c r="AP292" s="39"/>
      <c r="AQ292" s="39">
        <f t="shared" si="165"/>
        <v>0</v>
      </c>
      <c r="AR292" s="39">
        <f t="shared" si="166"/>
        <v>0</v>
      </c>
      <c r="AS292" s="136">
        <f t="shared" si="167"/>
        <v>0</v>
      </c>
      <c r="AT292" s="136">
        <f t="shared" ca="1" si="168"/>
        <v>0</v>
      </c>
      <c r="AU292" s="137">
        <f t="shared" ca="1" si="169"/>
        <v>0</v>
      </c>
      <c r="AV292" s="137">
        <f t="shared" si="170"/>
        <v>0</v>
      </c>
      <c r="AW292" s="136">
        <f t="shared" ca="1" si="171"/>
        <v>0</v>
      </c>
      <c r="AX292" s="138">
        <f t="shared" ca="1" si="172"/>
        <v>0</v>
      </c>
      <c r="AY292" s="101"/>
      <c r="AZ292" s="40">
        <f t="shared" si="161"/>
        <v>0</v>
      </c>
      <c r="BA292" s="111" t="str">
        <f>IF(COUNTIF(BA293:BA294,"MEDIDO")&gt;0,"MEDIDO","NÃO MEDIDO")</f>
        <v>NÃO MEDIDO</v>
      </c>
      <c r="BB292" s="55"/>
      <c r="BE292" s="55"/>
      <c r="BF292" s="55"/>
      <c r="BG292" s="55"/>
      <c r="BH292" s="55"/>
      <c r="BI292" s="55"/>
      <c r="BJ292" s="55"/>
      <c r="BK292" s="55"/>
      <c r="BL292" s="55"/>
      <c r="BM292" s="55"/>
      <c r="BN292" s="55"/>
      <c r="BO292" s="55"/>
      <c r="BP292" s="55"/>
      <c r="BQ292" s="55"/>
      <c r="BR292" s="55"/>
      <c r="BS292" s="55"/>
      <c r="BT292" s="55"/>
      <c r="BU292" s="55"/>
      <c r="BV292" s="55"/>
      <c r="BW292" s="55"/>
      <c r="BX292" s="55"/>
    </row>
    <row r="293" spans="1:76" customFormat="1" ht="30" customHeight="1">
      <c r="A293" s="1" t="s">
        <v>30</v>
      </c>
      <c r="B293" s="1"/>
      <c r="C293" s="64" t="s">
        <v>274</v>
      </c>
      <c r="D293" s="65" t="s">
        <v>498</v>
      </c>
      <c r="E293" s="57" t="s">
        <v>72</v>
      </c>
      <c r="F293" s="35">
        <v>6</v>
      </c>
      <c r="G293" s="46">
        <v>0</v>
      </c>
      <c r="H293" s="47"/>
      <c r="I293" s="155">
        <v>0</v>
      </c>
      <c r="J293" s="35">
        <f t="shared" si="162"/>
        <v>6</v>
      </c>
      <c r="K293" s="44">
        <v>71.41</v>
      </c>
      <c r="L293" s="37">
        <f t="shared" si="163"/>
        <v>428.46</v>
      </c>
      <c r="M293" s="37"/>
      <c r="N293" s="38">
        <f t="shared" si="164"/>
        <v>0</v>
      </c>
      <c r="O293" s="39"/>
      <c r="P293" s="39">
        <f t="shared" si="188"/>
        <v>0</v>
      </c>
      <c r="Q293" s="39">
        <f t="shared" si="189"/>
        <v>0</v>
      </c>
      <c r="R293" s="39"/>
      <c r="S293" s="39">
        <f t="shared" si="190"/>
        <v>0</v>
      </c>
      <c r="T293" s="39">
        <f t="shared" si="191"/>
        <v>0</v>
      </c>
      <c r="U293" s="39"/>
      <c r="V293" s="39">
        <f t="shared" si="176"/>
        <v>0</v>
      </c>
      <c r="W293" s="39">
        <f t="shared" si="177"/>
        <v>0</v>
      </c>
      <c r="X293" s="39"/>
      <c r="Y293" s="39">
        <f t="shared" si="178"/>
        <v>0</v>
      </c>
      <c r="Z293" s="39">
        <f t="shared" si="179"/>
        <v>0</v>
      </c>
      <c r="AA293" s="39"/>
      <c r="AB293" s="39">
        <f t="shared" si="180"/>
        <v>0</v>
      </c>
      <c r="AC293" s="39">
        <f t="shared" si="181"/>
        <v>0</v>
      </c>
      <c r="AD293" s="39"/>
      <c r="AE293" s="39">
        <f t="shared" si="182"/>
        <v>0</v>
      </c>
      <c r="AF293" s="39">
        <f t="shared" si="183"/>
        <v>0</v>
      </c>
      <c r="AG293" s="39"/>
      <c r="AH293" s="39">
        <f t="shared" si="184"/>
        <v>0</v>
      </c>
      <c r="AI293" s="39">
        <f t="shared" si="185"/>
        <v>0</v>
      </c>
      <c r="AJ293" s="39">
        <v>6</v>
      </c>
      <c r="AK293" s="39">
        <f t="shared" si="186"/>
        <v>428.46</v>
      </c>
      <c r="AL293" s="39">
        <f t="shared" si="187"/>
        <v>0</v>
      </c>
      <c r="AM293" s="39"/>
      <c r="AN293" s="39">
        <f t="shared" si="174"/>
        <v>0</v>
      </c>
      <c r="AO293" s="39">
        <f t="shared" si="175"/>
        <v>0</v>
      </c>
      <c r="AP293" s="39"/>
      <c r="AQ293" s="39">
        <f t="shared" si="165"/>
        <v>0</v>
      </c>
      <c r="AR293" s="39">
        <f t="shared" si="166"/>
        <v>0</v>
      </c>
      <c r="AS293" s="136">
        <f t="shared" si="167"/>
        <v>6</v>
      </c>
      <c r="AT293" s="136">
        <f t="shared" ca="1" si="168"/>
        <v>428.46</v>
      </c>
      <c r="AU293" s="137">
        <f t="shared" ca="1" si="169"/>
        <v>0</v>
      </c>
      <c r="AV293" s="137">
        <f t="shared" si="170"/>
        <v>0</v>
      </c>
      <c r="AW293" s="136">
        <f t="shared" ca="1" si="171"/>
        <v>0</v>
      </c>
      <c r="AX293" s="138">
        <f t="shared" ca="1" si="172"/>
        <v>0</v>
      </c>
      <c r="AY293" s="101"/>
      <c r="AZ293" s="40">
        <f t="shared" si="161"/>
        <v>0</v>
      </c>
      <c r="BA293" s="111" t="str">
        <f t="shared" si="173"/>
        <v>NÃO MEDIDO</v>
      </c>
      <c r="BB293" s="55"/>
      <c r="BE293" s="55"/>
      <c r="BF293" s="55"/>
      <c r="BG293" s="55"/>
      <c r="BH293" s="55"/>
      <c r="BI293" s="55"/>
      <c r="BJ293" s="55"/>
      <c r="BK293" s="55"/>
      <c r="BL293" s="55"/>
      <c r="BM293" s="55"/>
      <c r="BN293" s="55"/>
      <c r="BO293" s="55"/>
      <c r="BP293" s="55"/>
      <c r="BQ293" s="55"/>
      <c r="BR293" s="55"/>
      <c r="BS293" s="55"/>
      <c r="BT293" s="55"/>
      <c r="BU293" s="55"/>
      <c r="BV293" s="55"/>
      <c r="BW293" s="55"/>
      <c r="BX293" s="55"/>
    </row>
    <row r="294" spans="1:76" customFormat="1" ht="30" customHeight="1">
      <c r="A294" s="1" t="s">
        <v>30</v>
      </c>
      <c r="B294" s="1"/>
      <c r="C294" s="64" t="s">
        <v>275</v>
      </c>
      <c r="D294" s="65" t="s">
        <v>499</v>
      </c>
      <c r="E294" s="57" t="s">
        <v>72</v>
      </c>
      <c r="F294" s="35">
        <v>5</v>
      </c>
      <c r="G294" s="46">
        <v>2</v>
      </c>
      <c r="H294" s="47"/>
      <c r="I294" s="155">
        <v>0</v>
      </c>
      <c r="J294" s="35">
        <f t="shared" si="162"/>
        <v>7</v>
      </c>
      <c r="K294" s="44">
        <v>100.2</v>
      </c>
      <c r="L294" s="37">
        <f t="shared" si="163"/>
        <v>701.4</v>
      </c>
      <c r="M294" s="37"/>
      <c r="N294" s="38">
        <f t="shared" si="164"/>
        <v>0</v>
      </c>
      <c r="O294" s="39"/>
      <c r="P294" s="39">
        <f t="shared" si="188"/>
        <v>0</v>
      </c>
      <c r="Q294" s="39">
        <f t="shared" si="189"/>
        <v>0</v>
      </c>
      <c r="R294" s="39"/>
      <c r="S294" s="39">
        <f t="shared" si="190"/>
        <v>0</v>
      </c>
      <c r="T294" s="39">
        <f t="shared" si="191"/>
        <v>0</v>
      </c>
      <c r="U294" s="39"/>
      <c r="V294" s="39">
        <f t="shared" si="176"/>
        <v>0</v>
      </c>
      <c r="W294" s="39">
        <f t="shared" si="177"/>
        <v>0</v>
      </c>
      <c r="X294" s="39"/>
      <c r="Y294" s="39">
        <f t="shared" si="178"/>
        <v>0</v>
      </c>
      <c r="Z294" s="39">
        <f t="shared" si="179"/>
        <v>0</v>
      </c>
      <c r="AA294" s="39"/>
      <c r="AB294" s="39">
        <f t="shared" si="180"/>
        <v>0</v>
      </c>
      <c r="AC294" s="39">
        <f t="shared" si="181"/>
        <v>0</v>
      </c>
      <c r="AD294" s="39"/>
      <c r="AE294" s="39">
        <f t="shared" si="182"/>
        <v>0</v>
      </c>
      <c r="AF294" s="39">
        <f t="shared" si="183"/>
        <v>0</v>
      </c>
      <c r="AG294" s="39"/>
      <c r="AH294" s="39">
        <f t="shared" si="184"/>
        <v>0</v>
      </c>
      <c r="AI294" s="39">
        <f t="shared" si="185"/>
        <v>0</v>
      </c>
      <c r="AJ294" s="39">
        <v>4</v>
      </c>
      <c r="AK294" s="39">
        <f t="shared" si="186"/>
        <v>400.8</v>
      </c>
      <c r="AL294" s="39">
        <f t="shared" si="187"/>
        <v>0</v>
      </c>
      <c r="AM294" s="39"/>
      <c r="AN294" s="39">
        <f t="shared" si="174"/>
        <v>0</v>
      </c>
      <c r="AO294" s="39">
        <f t="shared" si="175"/>
        <v>0</v>
      </c>
      <c r="AP294" s="39"/>
      <c r="AQ294" s="39">
        <f t="shared" si="165"/>
        <v>0</v>
      </c>
      <c r="AR294" s="39">
        <f t="shared" si="166"/>
        <v>0</v>
      </c>
      <c r="AS294" s="136">
        <f t="shared" si="167"/>
        <v>4</v>
      </c>
      <c r="AT294" s="136">
        <f t="shared" ca="1" si="168"/>
        <v>400.8</v>
      </c>
      <c r="AU294" s="137">
        <f t="shared" ca="1" si="169"/>
        <v>0</v>
      </c>
      <c r="AV294" s="137">
        <f t="shared" si="170"/>
        <v>3</v>
      </c>
      <c r="AW294" s="136">
        <f t="shared" ca="1" si="171"/>
        <v>300.60000000000002</v>
      </c>
      <c r="AX294" s="138">
        <f t="shared" ca="1" si="172"/>
        <v>0</v>
      </c>
      <c r="AY294" s="101"/>
      <c r="AZ294" s="40">
        <f t="shared" si="161"/>
        <v>0</v>
      </c>
      <c r="BA294" s="111" t="str">
        <f t="shared" si="173"/>
        <v>NÃO MEDIDO</v>
      </c>
      <c r="BB294" s="55"/>
      <c r="BE294" s="55"/>
      <c r="BF294" s="55"/>
      <c r="BG294" s="55"/>
      <c r="BH294" s="55"/>
      <c r="BI294" s="55"/>
      <c r="BJ294" s="55"/>
      <c r="BK294" s="55"/>
      <c r="BL294" s="55"/>
      <c r="BM294" s="55"/>
      <c r="BN294" s="55"/>
      <c r="BO294" s="55"/>
      <c r="BP294" s="55"/>
      <c r="BQ294" s="55"/>
      <c r="BR294" s="55"/>
      <c r="BS294" s="55"/>
      <c r="BT294" s="55"/>
      <c r="BU294" s="55"/>
      <c r="BV294" s="55"/>
      <c r="BW294" s="55"/>
      <c r="BX294" s="55"/>
    </row>
    <row r="295" spans="1:76" customFormat="1" ht="30" customHeight="1">
      <c r="A295" s="1" t="s">
        <v>28</v>
      </c>
      <c r="B295" s="1"/>
      <c r="C295" s="64">
        <v>160500</v>
      </c>
      <c r="D295" s="65" t="s">
        <v>204</v>
      </c>
      <c r="E295" s="57"/>
      <c r="F295" s="35"/>
      <c r="G295" s="46">
        <v>0</v>
      </c>
      <c r="H295" s="47"/>
      <c r="I295" s="155">
        <v>0</v>
      </c>
      <c r="J295" s="35">
        <f t="shared" si="162"/>
        <v>0</v>
      </c>
      <c r="K295" s="44"/>
      <c r="L295" s="37">
        <f t="shared" si="163"/>
        <v>0</v>
      </c>
      <c r="M295" s="37"/>
      <c r="N295" s="38">
        <f t="shared" si="164"/>
        <v>0</v>
      </c>
      <c r="O295" s="39"/>
      <c r="P295" s="39">
        <f t="shared" si="188"/>
        <v>0</v>
      </c>
      <c r="Q295" s="39">
        <f t="shared" si="189"/>
        <v>0</v>
      </c>
      <c r="R295" s="39"/>
      <c r="S295" s="39">
        <f t="shared" si="190"/>
        <v>0</v>
      </c>
      <c r="T295" s="39">
        <f t="shared" si="191"/>
        <v>0</v>
      </c>
      <c r="U295" s="39"/>
      <c r="V295" s="39">
        <f t="shared" si="176"/>
        <v>0</v>
      </c>
      <c r="W295" s="39">
        <f t="shared" si="177"/>
        <v>0</v>
      </c>
      <c r="X295" s="39"/>
      <c r="Y295" s="39">
        <f t="shared" si="178"/>
        <v>0</v>
      </c>
      <c r="Z295" s="39">
        <f t="shared" si="179"/>
        <v>0</v>
      </c>
      <c r="AA295" s="39"/>
      <c r="AB295" s="39">
        <f t="shared" si="180"/>
        <v>0</v>
      </c>
      <c r="AC295" s="39">
        <f t="shared" si="181"/>
        <v>0</v>
      </c>
      <c r="AD295" s="39"/>
      <c r="AE295" s="39">
        <f t="shared" si="182"/>
        <v>0</v>
      </c>
      <c r="AF295" s="39">
        <f t="shared" si="183"/>
        <v>0</v>
      </c>
      <c r="AG295" s="39"/>
      <c r="AH295" s="39">
        <f t="shared" si="184"/>
        <v>0</v>
      </c>
      <c r="AI295" s="39">
        <f t="shared" si="185"/>
        <v>0</v>
      </c>
      <c r="AJ295" s="39"/>
      <c r="AK295" s="39">
        <f t="shared" si="186"/>
        <v>0</v>
      </c>
      <c r="AL295" s="39">
        <f t="shared" si="187"/>
        <v>0</v>
      </c>
      <c r="AM295" s="39"/>
      <c r="AN295" s="39">
        <f t="shared" si="174"/>
        <v>0</v>
      </c>
      <c r="AO295" s="39">
        <f t="shared" si="175"/>
        <v>0</v>
      </c>
      <c r="AP295" s="39"/>
      <c r="AQ295" s="39">
        <f t="shared" si="165"/>
        <v>0</v>
      </c>
      <c r="AR295" s="39">
        <f t="shared" si="166"/>
        <v>0</v>
      </c>
      <c r="AS295" s="136">
        <f t="shared" si="167"/>
        <v>0</v>
      </c>
      <c r="AT295" s="136">
        <f t="shared" ca="1" si="168"/>
        <v>0</v>
      </c>
      <c r="AU295" s="137">
        <f t="shared" ca="1" si="169"/>
        <v>0</v>
      </c>
      <c r="AV295" s="137">
        <f t="shared" si="170"/>
        <v>0</v>
      </c>
      <c r="AW295" s="136">
        <f t="shared" ca="1" si="171"/>
        <v>0</v>
      </c>
      <c r="AX295" s="138">
        <f t="shared" ca="1" si="172"/>
        <v>0</v>
      </c>
      <c r="AY295" s="101"/>
      <c r="AZ295" s="40">
        <f t="shared" si="161"/>
        <v>0</v>
      </c>
      <c r="BA295" s="111" t="str">
        <f>IF(COUNTIF(BA296:BA297,"MEDIDO")&gt;0,"MEDIDO","NÃO MEDIDO")</f>
        <v>NÃO MEDIDO</v>
      </c>
      <c r="BB295" s="55"/>
      <c r="BE295" s="55"/>
      <c r="BF295" s="55"/>
      <c r="BG295" s="55"/>
      <c r="BH295" s="55"/>
      <c r="BI295" s="55"/>
      <c r="BJ295" s="55"/>
      <c r="BK295" s="55"/>
      <c r="BL295" s="55"/>
      <c r="BM295" s="55"/>
      <c r="BN295" s="55"/>
      <c r="BO295" s="55"/>
      <c r="BP295" s="55"/>
      <c r="BQ295" s="55"/>
      <c r="BR295" s="55"/>
      <c r="BS295" s="55"/>
      <c r="BT295" s="55"/>
      <c r="BU295" s="55"/>
      <c r="BV295" s="55"/>
      <c r="BW295" s="55"/>
      <c r="BX295" s="55"/>
    </row>
    <row r="296" spans="1:76" customFormat="1" ht="30" customHeight="1">
      <c r="A296" s="1" t="s">
        <v>30</v>
      </c>
      <c r="B296" s="1"/>
      <c r="C296" s="64" t="s">
        <v>276</v>
      </c>
      <c r="D296" s="65" t="s">
        <v>500</v>
      </c>
      <c r="E296" s="57" t="s">
        <v>72</v>
      </c>
      <c r="F296" s="35">
        <v>1</v>
      </c>
      <c r="G296" s="46">
        <v>0</v>
      </c>
      <c r="H296" s="47"/>
      <c r="I296" s="155">
        <v>0</v>
      </c>
      <c r="J296" s="35">
        <f t="shared" si="162"/>
        <v>1</v>
      </c>
      <c r="K296" s="44">
        <v>167.57</v>
      </c>
      <c r="L296" s="37">
        <f t="shared" si="163"/>
        <v>167.57</v>
      </c>
      <c r="M296" s="37"/>
      <c r="N296" s="38">
        <f t="shared" si="164"/>
        <v>0</v>
      </c>
      <c r="O296" s="39"/>
      <c r="P296" s="39">
        <f t="shared" si="188"/>
        <v>0</v>
      </c>
      <c r="Q296" s="39">
        <f t="shared" si="189"/>
        <v>0</v>
      </c>
      <c r="R296" s="39"/>
      <c r="S296" s="39">
        <f t="shared" si="190"/>
        <v>0</v>
      </c>
      <c r="T296" s="39">
        <f t="shared" si="191"/>
        <v>0</v>
      </c>
      <c r="U296" s="39"/>
      <c r="V296" s="39">
        <f t="shared" si="176"/>
        <v>0</v>
      </c>
      <c r="W296" s="39">
        <f t="shared" si="177"/>
        <v>0</v>
      </c>
      <c r="X296" s="39"/>
      <c r="Y296" s="39">
        <f t="shared" si="178"/>
        <v>0</v>
      </c>
      <c r="Z296" s="39">
        <f t="shared" si="179"/>
        <v>0</v>
      </c>
      <c r="AA296" s="39"/>
      <c r="AB296" s="39">
        <f t="shared" si="180"/>
        <v>0</v>
      </c>
      <c r="AC296" s="39">
        <f t="shared" si="181"/>
        <v>0</v>
      </c>
      <c r="AD296" s="39"/>
      <c r="AE296" s="39">
        <f t="shared" si="182"/>
        <v>0</v>
      </c>
      <c r="AF296" s="39">
        <f t="shared" si="183"/>
        <v>0</v>
      </c>
      <c r="AG296" s="39"/>
      <c r="AH296" s="39">
        <f t="shared" si="184"/>
        <v>0</v>
      </c>
      <c r="AI296" s="39">
        <f t="shared" si="185"/>
        <v>0</v>
      </c>
      <c r="AJ296" s="39">
        <v>1</v>
      </c>
      <c r="AK296" s="39">
        <f t="shared" si="186"/>
        <v>167.57</v>
      </c>
      <c r="AL296" s="39">
        <f t="shared" si="187"/>
        <v>0</v>
      </c>
      <c r="AM296" s="39"/>
      <c r="AN296" s="39">
        <f t="shared" si="174"/>
        <v>0</v>
      </c>
      <c r="AO296" s="39">
        <f t="shared" si="175"/>
        <v>0</v>
      </c>
      <c r="AP296" s="39"/>
      <c r="AQ296" s="39">
        <f t="shared" si="165"/>
        <v>0</v>
      </c>
      <c r="AR296" s="39">
        <f t="shared" si="166"/>
        <v>0</v>
      </c>
      <c r="AS296" s="136">
        <f t="shared" si="167"/>
        <v>1</v>
      </c>
      <c r="AT296" s="136">
        <f t="shared" ca="1" si="168"/>
        <v>167.57</v>
      </c>
      <c r="AU296" s="137">
        <f t="shared" ca="1" si="169"/>
        <v>0</v>
      </c>
      <c r="AV296" s="137">
        <f t="shared" si="170"/>
        <v>0</v>
      </c>
      <c r="AW296" s="136">
        <f t="shared" ca="1" si="171"/>
        <v>0</v>
      </c>
      <c r="AX296" s="138">
        <f t="shared" ca="1" si="172"/>
        <v>0</v>
      </c>
      <c r="AY296" s="101"/>
      <c r="AZ296" s="40">
        <f t="shared" si="161"/>
        <v>0</v>
      </c>
      <c r="BA296" s="111" t="str">
        <f t="shared" si="173"/>
        <v>NÃO MEDIDO</v>
      </c>
      <c r="BB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55"/>
      <c r="BO296" s="55"/>
      <c r="BP296" s="55"/>
      <c r="BQ296" s="55"/>
      <c r="BR296" s="55"/>
      <c r="BS296" s="55"/>
      <c r="BT296" s="55"/>
      <c r="BU296" s="55"/>
      <c r="BV296" s="55"/>
      <c r="BW296" s="55"/>
      <c r="BX296" s="55"/>
    </row>
    <row r="297" spans="1:76" customFormat="1" ht="30" customHeight="1">
      <c r="A297" s="1" t="s">
        <v>30</v>
      </c>
      <c r="B297" s="1"/>
      <c r="C297" s="64" t="s">
        <v>374</v>
      </c>
      <c r="D297" s="65" t="s">
        <v>639</v>
      </c>
      <c r="E297" s="57" t="s">
        <v>72</v>
      </c>
      <c r="F297" s="35">
        <v>2</v>
      </c>
      <c r="G297" s="46">
        <v>0</v>
      </c>
      <c r="H297" s="47"/>
      <c r="I297" s="155">
        <v>0</v>
      </c>
      <c r="J297" s="35">
        <f t="shared" si="162"/>
        <v>2</v>
      </c>
      <c r="K297" s="44">
        <v>831.09</v>
      </c>
      <c r="L297" s="37">
        <f t="shared" si="163"/>
        <v>1662.18</v>
      </c>
      <c r="M297" s="37"/>
      <c r="N297" s="38">
        <f t="shared" si="164"/>
        <v>0</v>
      </c>
      <c r="O297" s="39"/>
      <c r="P297" s="39">
        <f t="shared" si="188"/>
        <v>0</v>
      </c>
      <c r="Q297" s="39">
        <f t="shared" si="189"/>
        <v>0</v>
      </c>
      <c r="R297" s="39"/>
      <c r="S297" s="39">
        <f t="shared" si="190"/>
        <v>0</v>
      </c>
      <c r="T297" s="39">
        <f t="shared" si="191"/>
        <v>0</v>
      </c>
      <c r="U297" s="39"/>
      <c r="V297" s="39">
        <f t="shared" si="176"/>
        <v>0</v>
      </c>
      <c r="W297" s="39">
        <f t="shared" si="177"/>
        <v>0</v>
      </c>
      <c r="X297" s="39"/>
      <c r="Y297" s="39">
        <f t="shared" si="178"/>
        <v>0</v>
      </c>
      <c r="Z297" s="39">
        <f t="shared" si="179"/>
        <v>0</v>
      </c>
      <c r="AA297" s="39"/>
      <c r="AB297" s="39">
        <f t="shared" si="180"/>
        <v>0</v>
      </c>
      <c r="AC297" s="39">
        <f t="shared" si="181"/>
        <v>0</v>
      </c>
      <c r="AD297" s="39"/>
      <c r="AE297" s="39">
        <f t="shared" si="182"/>
        <v>0</v>
      </c>
      <c r="AF297" s="39">
        <f t="shared" si="183"/>
        <v>0</v>
      </c>
      <c r="AG297" s="39"/>
      <c r="AH297" s="39">
        <f t="shared" si="184"/>
        <v>0</v>
      </c>
      <c r="AI297" s="39">
        <f t="shared" si="185"/>
        <v>0</v>
      </c>
      <c r="AJ297" s="39">
        <v>2</v>
      </c>
      <c r="AK297" s="39">
        <f t="shared" si="186"/>
        <v>1662.18</v>
      </c>
      <c r="AL297" s="39">
        <f t="shared" si="187"/>
        <v>0</v>
      </c>
      <c r="AM297" s="39"/>
      <c r="AN297" s="39">
        <f t="shared" si="174"/>
        <v>0</v>
      </c>
      <c r="AO297" s="39">
        <f t="shared" si="175"/>
        <v>0</v>
      </c>
      <c r="AP297" s="39"/>
      <c r="AQ297" s="39">
        <f t="shared" si="165"/>
        <v>0</v>
      </c>
      <c r="AR297" s="39">
        <f t="shared" si="166"/>
        <v>0</v>
      </c>
      <c r="AS297" s="136">
        <f t="shared" si="167"/>
        <v>2</v>
      </c>
      <c r="AT297" s="136">
        <f t="shared" ca="1" si="168"/>
        <v>1662.18</v>
      </c>
      <c r="AU297" s="137">
        <f t="shared" ca="1" si="169"/>
        <v>0</v>
      </c>
      <c r="AV297" s="137">
        <f t="shared" si="170"/>
        <v>0</v>
      </c>
      <c r="AW297" s="136">
        <f t="shared" ca="1" si="171"/>
        <v>0</v>
      </c>
      <c r="AX297" s="138">
        <f t="shared" ca="1" si="172"/>
        <v>0</v>
      </c>
      <c r="AY297" s="101"/>
      <c r="AZ297" s="40">
        <f t="shared" si="161"/>
        <v>0</v>
      </c>
      <c r="BA297" s="111" t="str">
        <f>IF(AZ297&lt;&gt;0,"MEDIDO","NÃO MEDIDO")</f>
        <v>NÃO MEDIDO</v>
      </c>
      <c r="BB297" s="55"/>
      <c r="BE297" s="55"/>
      <c r="BF297" s="55"/>
      <c r="BG297" s="55"/>
      <c r="BH297" s="55"/>
      <c r="BI297" s="55"/>
      <c r="BJ297" s="55"/>
      <c r="BK297" s="55"/>
      <c r="BL297" s="55"/>
      <c r="BM297" s="55"/>
      <c r="BN297" s="55"/>
      <c r="BO297" s="55"/>
      <c r="BP297" s="55"/>
      <c r="BQ297" s="55"/>
      <c r="BR297" s="55"/>
      <c r="BS297" s="55"/>
      <c r="BT297" s="55"/>
      <c r="BU297" s="55"/>
      <c r="BV297" s="55"/>
      <c r="BW297" s="55"/>
      <c r="BX297" s="55"/>
    </row>
    <row r="298" spans="1:76" customFormat="1" ht="30" customHeight="1">
      <c r="A298" s="1" t="s">
        <v>28</v>
      </c>
      <c r="B298" s="1"/>
      <c r="C298" s="64">
        <v>160900</v>
      </c>
      <c r="D298" s="65" t="s">
        <v>205</v>
      </c>
      <c r="E298" s="57"/>
      <c r="F298" s="35"/>
      <c r="G298" s="46">
        <v>0</v>
      </c>
      <c r="H298" s="47"/>
      <c r="I298" s="155">
        <v>0</v>
      </c>
      <c r="J298" s="35">
        <f t="shared" si="162"/>
        <v>0</v>
      </c>
      <c r="K298" s="44"/>
      <c r="L298" s="37">
        <f t="shared" si="163"/>
        <v>0</v>
      </c>
      <c r="M298" s="37"/>
      <c r="N298" s="38">
        <f t="shared" si="164"/>
        <v>0</v>
      </c>
      <c r="O298" s="39"/>
      <c r="P298" s="39">
        <f t="shared" si="188"/>
        <v>0</v>
      </c>
      <c r="Q298" s="39">
        <f t="shared" si="189"/>
        <v>0</v>
      </c>
      <c r="R298" s="39"/>
      <c r="S298" s="39">
        <f t="shared" si="190"/>
        <v>0</v>
      </c>
      <c r="T298" s="39">
        <f t="shared" si="191"/>
        <v>0</v>
      </c>
      <c r="U298" s="39"/>
      <c r="V298" s="39">
        <f t="shared" si="176"/>
        <v>0</v>
      </c>
      <c r="W298" s="39">
        <f t="shared" si="177"/>
        <v>0</v>
      </c>
      <c r="X298" s="39"/>
      <c r="Y298" s="39">
        <f t="shared" si="178"/>
        <v>0</v>
      </c>
      <c r="Z298" s="39">
        <f t="shared" si="179"/>
        <v>0</v>
      </c>
      <c r="AA298" s="39"/>
      <c r="AB298" s="39">
        <f t="shared" si="180"/>
        <v>0</v>
      </c>
      <c r="AC298" s="39">
        <f t="shared" si="181"/>
        <v>0</v>
      </c>
      <c r="AD298" s="39"/>
      <c r="AE298" s="39">
        <f t="shared" si="182"/>
        <v>0</v>
      </c>
      <c r="AF298" s="39">
        <f t="shared" si="183"/>
        <v>0</v>
      </c>
      <c r="AG298" s="39"/>
      <c r="AH298" s="39">
        <f t="shared" si="184"/>
        <v>0</v>
      </c>
      <c r="AI298" s="39">
        <f t="shared" si="185"/>
        <v>0</v>
      </c>
      <c r="AJ298" s="39"/>
      <c r="AK298" s="39">
        <f t="shared" si="186"/>
        <v>0</v>
      </c>
      <c r="AL298" s="39">
        <f t="shared" si="187"/>
        <v>0</v>
      </c>
      <c r="AM298" s="39"/>
      <c r="AN298" s="39">
        <f t="shared" si="174"/>
        <v>0</v>
      </c>
      <c r="AO298" s="39">
        <f t="shared" si="175"/>
        <v>0</v>
      </c>
      <c r="AP298" s="39"/>
      <c r="AQ298" s="39">
        <f t="shared" si="165"/>
        <v>0</v>
      </c>
      <c r="AR298" s="39">
        <f t="shared" si="166"/>
        <v>0</v>
      </c>
      <c r="AS298" s="136">
        <f t="shared" si="167"/>
        <v>0</v>
      </c>
      <c r="AT298" s="136">
        <f t="shared" ca="1" si="168"/>
        <v>0</v>
      </c>
      <c r="AU298" s="137">
        <f t="shared" ca="1" si="169"/>
        <v>0</v>
      </c>
      <c r="AV298" s="137">
        <f t="shared" si="170"/>
        <v>0</v>
      </c>
      <c r="AW298" s="136">
        <f t="shared" ca="1" si="171"/>
        <v>0</v>
      </c>
      <c r="AX298" s="138">
        <f t="shared" ca="1" si="172"/>
        <v>0</v>
      </c>
      <c r="AY298" s="101"/>
      <c r="AZ298" s="40">
        <f t="shared" si="161"/>
        <v>0</v>
      </c>
      <c r="BA298" s="111" t="str">
        <f>IF(COUNTIF(BA299:BA300,"MEDIDO")&gt;0,"MEDIDO","NÃO MEDIDO")</f>
        <v>MEDIDO</v>
      </c>
      <c r="BB298" s="55"/>
      <c r="BE298" s="55"/>
      <c r="BF298" s="55"/>
      <c r="BG298" s="55"/>
      <c r="BH298" s="55"/>
      <c r="BI298" s="55"/>
      <c r="BJ298" s="55"/>
      <c r="BK298" s="55"/>
      <c r="BL298" s="55"/>
      <c r="BM298" s="55"/>
      <c r="BN298" s="55"/>
      <c r="BO298" s="55"/>
      <c r="BP298" s="55"/>
      <c r="BQ298" s="55"/>
      <c r="BR298" s="55"/>
      <c r="BS298" s="55"/>
      <c r="BT298" s="55"/>
      <c r="BU298" s="55"/>
      <c r="BV298" s="55"/>
      <c r="BW298" s="55"/>
      <c r="BX298" s="55"/>
    </row>
    <row r="299" spans="1:76" customFormat="1" ht="90" customHeight="1">
      <c r="A299" s="1" t="s">
        <v>30</v>
      </c>
      <c r="B299" s="1"/>
      <c r="C299" s="64" t="s">
        <v>375</v>
      </c>
      <c r="D299" s="65" t="s">
        <v>640</v>
      </c>
      <c r="E299" s="57" t="s">
        <v>72</v>
      </c>
      <c r="F299" s="35">
        <v>3</v>
      </c>
      <c r="G299" s="46">
        <v>0</v>
      </c>
      <c r="H299" s="47"/>
      <c r="I299" s="155">
        <v>-3</v>
      </c>
      <c r="J299" s="35">
        <f t="shared" si="162"/>
        <v>0</v>
      </c>
      <c r="K299" s="44">
        <v>216.53</v>
      </c>
      <c r="L299" s="37">
        <f t="shared" si="163"/>
        <v>0</v>
      </c>
      <c r="M299" s="37"/>
      <c r="N299" s="38">
        <f t="shared" si="164"/>
        <v>0</v>
      </c>
      <c r="O299" s="39"/>
      <c r="P299" s="39">
        <f t="shared" si="188"/>
        <v>0</v>
      </c>
      <c r="Q299" s="39">
        <f t="shared" si="189"/>
        <v>0</v>
      </c>
      <c r="R299" s="39"/>
      <c r="S299" s="39">
        <f t="shared" si="190"/>
        <v>0</v>
      </c>
      <c r="T299" s="39">
        <f t="shared" si="191"/>
        <v>0</v>
      </c>
      <c r="U299" s="39"/>
      <c r="V299" s="39">
        <f t="shared" si="176"/>
        <v>0</v>
      </c>
      <c r="W299" s="39">
        <f t="shared" si="177"/>
        <v>0</v>
      </c>
      <c r="X299" s="39"/>
      <c r="Y299" s="39">
        <f t="shared" si="178"/>
        <v>0</v>
      </c>
      <c r="Z299" s="39">
        <f t="shared" si="179"/>
        <v>0</v>
      </c>
      <c r="AA299" s="39"/>
      <c r="AB299" s="39">
        <f t="shared" si="180"/>
        <v>0</v>
      </c>
      <c r="AC299" s="39">
        <f t="shared" si="181"/>
        <v>0</v>
      </c>
      <c r="AD299" s="39"/>
      <c r="AE299" s="39">
        <f t="shared" si="182"/>
        <v>0</v>
      </c>
      <c r="AF299" s="39">
        <f t="shared" si="183"/>
        <v>0</v>
      </c>
      <c r="AG299" s="39"/>
      <c r="AH299" s="39">
        <f t="shared" si="184"/>
        <v>0</v>
      </c>
      <c r="AI299" s="39">
        <f t="shared" si="185"/>
        <v>0</v>
      </c>
      <c r="AJ299" s="39"/>
      <c r="AK299" s="39">
        <f t="shared" si="186"/>
        <v>0</v>
      </c>
      <c r="AL299" s="39">
        <f t="shared" si="187"/>
        <v>0</v>
      </c>
      <c r="AM299" s="39"/>
      <c r="AN299" s="39">
        <f t="shared" si="174"/>
        <v>0</v>
      </c>
      <c r="AO299" s="39">
        <f t="shared" si="175"/>
        <v>0</v>
      </c>
      <c r="AP299" s="39"/>
      <c r="AQ299" s="39">
        <f t="shared" si="165"/>
        <v>0</v>
      </c>
      <c r="AR299" s="39">
        <f t="shared" si="166"/>
        <v>0</v>
      </c>
      <c r="AS299" s="136">
        <f t="shared" si="167"/>
        <v>0</v>
      </c>
      <c r="AT299" s="136">
        <f t="shared" ca="1" si="168"/>
        <v>0</v>
      </c>
      <c r="AU299" s="137">
        <f t="shared" ca="1" si="169"/>
        <v>0</v>
      </c>
      <c r="AV299" s="137">
        <f t="shared" si="170"/>
        <v>0</v>
      </c>
      <c r="AW299" s="136">
        <f t="shared" ca="1" si="171"/>
        <v>0</v>
      </c>
      <c r="AX299" s="138">
        <f t="shared" ca="1" si="172"/>
        <v>0</v>
      </c>
      <c r="AY299" s="101"/>
      <c r="AZ299" s="40">
        <f t="shared" si="161"/>
        <v>3</v>
      </c>
      <c r="BA299" s="111" t="str">
        <f>IF(AZ299&lt;&gt;0,"MEDIDO","NÃO MEDIDO")</f>
        <v>MEDIDO</v>
      </c>
      <c r="BB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  <c r="BQ299" s="55"/>
      <c r="BR299" s="55"/>
      <c r="BS299" s="55"/>
      <c r="BT299" s="55"/>
      <c r="BU299" s="55"/>
      <c r="BV299" s="55"/>
      <c r="BW299" s="55"/>
      <c r="BX299" s="55"/>
    </row>
    <row r="300" spans="1:76" customFormat="1" ht="90" customHeight="1">
      <c r="A300" s="1" t="s">
        <v>782</v>
      </c>
      <c r="B300" s="1"/>
      <c r="C300" s="64" t="s">
        <v>816</v>
      </c>
      <c r="D300" s="65" t="s">
        <v>817</v>
      </c>
      <c r="E300" s="57" t="s">
        <v>72</v>
      </c>
      <c r="F300" s="35"/>
      <c r="G300" s="46"/>
      <c r="H300" s="47"/>
      <c r="I300" s="155">
        <v>3</v>
      </c>
      <c r="J300" s="35">
        <f t="shared" si="162"/>
        <v>3</v>
      </c>
      <c r="K300" s="44">
        <v>404.79</v>
      </c>
      <c r="L300" s="37">
        <f t="shared" si="163"/>
        <v>1214.3699999999999</v>
      </c>
      <c r="M300" s="37"/>
      <c r="N300" s="38">
        <f t="shared" si="164"/>
        <v>0</v>
      </c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>
        <v>3</v>
      </c>
      <c r="AQ300" s="39">
        <f t="shared" si="165"/>
        <v>1214.3699999999999</v>
      </c>
      <c r="AR300" s="39">
        <f t="shared" si="166"/>
        <v>0</v>
      </c>
      <c r="AS300" s="136">
        <f t="shared" si="167"/>
        <v>3</v>
      </c>
      <c r="AT300" s="136">
        <f t="shared" ca="1" si="168"/>
        <v>1214.3699999999999</v>
      </c>
      <c r="AU300" s="137">
        <f t="shared" ca="1" si="169"/>
        <v>0</v>
      </c>
      <c r="AV300" s="137">
        <f t="shared" si="170"/>
        <v>0</v>
      </c>
      <c r="AW300" s="136">
        <f t="shared" ca="1" si="171"/>
        <v>0</v>
      </c>
      <c r="AX300" s="138">
        <f t="shared" ca="1" si="172"/>
        <v>0</v>
      </c>
      <c r="AY300" s="101"/>
      <c r="AZ300" s="40">
        <f t="shared" si="161"/>
        <v>0</v>
      </c>
      <c r="BA300" s="111" t="str">
        <f>IF(AZ300&lt;&gt;0,"MEDIDO","NÃO MEDIDO")</f>
        <v>NÃO MEDIDO</v>
      </c>
      <c r="BB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  <c r="BQ300" s="55"/>
      <c r="BR300" s="55"/>
      <c r="BS300" s="55"/>
      <c r="BT300" s="55"/>
      <c r="BU300" s="55"/>
      <c r="BV300" s="55"/>
      <c r="BW300" s="55"/>
      <c r="BX300" s="55"/>
    </row>
    <row r="301" spans="1:76" customFormat="1" ht="60" customHeight="1">
      <c r="A301" s="1" t="s">
        <v>28</v>
      </c>
      <c r="B301" s="1"/>
      <c r="C301" s="64">
        <v>161000</v>
      </c>
      <c r="D301" s="65" t="s">
        <v>206</v>
      </c>
      <c r="E301" s="57"/>
      <c r="F301" s="35"/>
      <c r="G301" s="46">
        <v>0</v>
      </c>
      <c r="H301" s="47"/>
      <c r="I301" s="155">
        <v>0</v>
      </c>
      <c r="J301" s="35">
        <f t="shared" si="162"/>
        <v>0</v>
      </c>
      <c r="K301" s="44"/>
      <c r="L301" s="37">
        <f t="shared" si="163"/>
        <v>0</v>
      </c>
      <c r="M301" s="37"/>
      <c r="N301" s="38">
        <f t="shared" si="164"/>
        <v>0</v>
      </c>
      <c r="O301" s="39"/>
      <c r="P301" s="39">
        <f t="shared" si="188"/>
        <v>0</v>
      </c>
      <c r="Q301" s="39">
        <f t="shared" si="189"/>
        <v>0</v>
      </c>
      <c r="R301" s="39"/>
      <c r="S301" s="39">
        <f t="shared" si="190"/>
        <v>0</v>
      </c>
      <c r="T301" s="39">
        <f t="shared" si="191"/>
        <v>0</v>
      </c>
      <c r="U301" s="39"/>
      <c r="V301" s="39">
        <f t="shared" si="176"/>
        <v>0</v>
      </c>
      <c r="W301" s="39">
        <f t="shared" si="177"/>
        <v>0</v>
      </c>
      <c r="X301" s="39"/>
      <c r="Y301" s="39">
        <f t="shared" si="178"/>
        <v>0</v>
      </c>
      <c r="Z301" s="39">
        <f t="shared" si="179"/>
        <v>0</v>
      </c>
      <c r="AA301" s="39"/>
      <c r="AB301" s="39">
        <f t="shared" si="180"/>
        <v>0</v>
      </c>
      <c r="AC301" s="39">
        <f t="shared" si="181"/>
        <v>0</v>
      </c>
      <c r="AD301" s="39"/>
      <c r="AE301" s="39">
        <f t="shared" si="182"/>
        <v>0</v>
      </c>
      <c r="AF301" s="39">
        <f t="shared" si="183"/>
        <v>0</v>
      </c>
      <c r="AG301" s="39"/>
      <c r="AH301" s="39">
        <f t="shared" si="184"/>
        <v>0</v>
      </c>
      <c r="AI301" s="39">
        <f t="shared" si="185"/>
        <v>0</v>
      </c>
      <c r="AJ301" s="39"/>
      <c r="AK301" s="39">
        <f t="shared" si="186"/>
        <v>0</v>
      </c>
      <c r="AL301" s="39">
        <f t="shared" si="187"/>
        <v>0</v>
      </c>
      <c r="AM301" s="39"/>
      <c r="AN301" s="39">
        <f t="shared" si="174"/>
        <v>0</v>
      </c>
      <c r="AO301" s="39">
        <f t="shared" si="175"/>
        <v>0</v>
      </c>
      <c r="AP301" s="39"/>
      <c r="AQ301" s="39">
        <f t="shared" si="165"/>
        <v>0</v>
      </c>
      <c r="AR301" s="39">
        <f t="shared" si="166"/>
        <v>0</v>
      </c>
      <c r="AS301" s="136">
        <f t="shared" si="167"/>
        <v>0</v>
      </c>
      <c r="AT301" s="136">
        <f t="shared" ca="1" si="168"/>
        <v>0</v>
      </c>
      <c r="AU301" s="137">
        <f t="shared" ca="1" si="169"/>
        <v>0</v>
      </c>
      <c r="AV301" s="137">
        <f t="shared" si="170"/>
        <v>0</v>
      </c>
      <c r="AW301" s="136">
        <f t="shared" ca="1" si="171"/>
        <v>0</v>
      </c>
      <c r="AX301" s="138">
        <f t="shared" ca="1" si="172"/>
        <v>0</v>
      </c>
      <c r="AY301" s="101"/>
      <c r="AZ301" s="40">
        <f t="shared" si="161"/>
        <v>0</v>
      </c>
      <c r="BA301" s="111" t="str">
        <f>IF(COUNTIF(BA302:BA303,"MEDIDO")&gt;0,"MEDIDO","NÃO MEDIDO")</f>
        <v>NÃO MEDIDO</v>
      </c>
      <c r="BB301" s="55"/>
      <c r="BE301" s="55"/>
      <c r="BF301" s="55"/>
      <c r="BG301" s="55"/>
      <c r="BH301" s="55"/>
      <c r="BI301" s="55"/>
      <c r="BJ301" s="55"/>
      <c r="BK301" s="55"/>
      <c r="BL301" s="55"/>
      <c r="BM301" s="55"/>
      <c r="BN301" s="55"/>
      <c r="BO301" s="55"/>
      <c r="BP301" s="55"/>
      <c r="BQ301" s="55"/>
      <c r="BR301" s="55"/>
      <c r="BS301" s="55"/>
      <c r="BT301" s="55"/>
      <c r="BU301" s="55"/>
      <c r="BV301" s="55"/>
      <c r="BW301" s="55"/>
      <c r="BX301" s="55"/>
    </row>
    <row r="302" spans="1:76" customFormat="1" ht="30" customHeight="1">
      <c r="A302" s="1" t="s">
        <v>30</v>
      </c>
      <c r="B302" s="1"/>
      <c r="C302" s="64" t="s">
        <v>267</v>
      </c>
      <c r="D302" s="65" t="s">
        <v>491</v>
      </c>
      <c r="E302" s="57" t="s">
        <v>75</v>
      </c>
      <c r="F302" s="35">
        <v>27</v>
      </c>
      <c r="G302" s="46">
        <v>15.5</v>
      </c>
      <c r="H302" s="47"/>
      <c r="I302" s="155">
        <v>0</v>
      </c>
      <c r="J302" s="35">
        <f t="shared" si="162"/>
        <v>42.5</v>
      </c>
      <c r="K302" s="44">
        <v>41.21</v>
      </c>
      <c r="L302" s="37">
        <f t="shared" si="163"/>
        <v>1751.43</v>
      </c>
      <c r="M302" s="37"/>
      <c r="N302" s="38">
        <f t="shared" si="164"/>
        <v>0</v>
      </c>
      <c r="O302" s="39"/>
      <c r="P302" s="39">
        <f t="shared" si="188"/>
        <v>0</v>
      </c>
      <c r="Q302" s="39">
        <f t="shared" si="189"/>
        <v>0</v>
      </c>
      <c r="R302" s="39"/>
      <c r="S302" s="39">
        <f t="shared" si="190"/>
        <v>0</v>
      </c>
      <c r="T302" s="39">
        <f t="shared" si="191"/>
        <v>0</v>
      </c>
      <c r="U302" s="39"/>
      <c r="V302" s="39">
        <f t="shared" si="176"/>
        <v>0</v>
      </c>
      <c r="W302" s="39">
        <f t="shared" si="177"/>
        <v>0</v>
      </c>
      <c r="X302" s="39"/>
      <c r="Y302" s="39">
        <f t="shared" si="178"/>
        <v>0</v>
      </c>
      <c r="Z302" s="39">
        <f t="shared" si="179"/>
        <v>0</v>
      </c>
      <c r="AA302" s="39"/>
      <c r="AB302" s="39">
        <f t="shared" si="180"/>
        <v>0</v>
      </c>
      <c r="AC302" s="39">
        <f t="shared" si="181"/>
        <v>0</v>
      </c>
      <c r="AD302" s="39"/>
      <c r="AE302" s="39">
        <f t="shared" si="182"/>
        <v>0</v>
      </c>
      <c r="AF302" s="39">
        <f t="shared" si="183"/>
        <v>0</v>
      </c>
      <c r="AG302" s="39">
        <v>31.65</v>
      </c>
      <c r="AH302" s="39">
        <f t="shared" si="184"/>
        <v>1304.3</v>
      </c>
      <c r="AI302" s="39">
        <f t="shared" si="185"/>
        <v>0</v>
      </c>
      <c r="AJ302" s="39">
        <v>10.85</v>
      </c>
      <c r="AK302" s="39">
        <f t="shared" si="186"/>
        <v>447.13</v>
      </c>
      <c r="AL302" s="39">
        <f t="shared" si="187"/>
        <v>0</v>
      </c>
      <c r="AM302" s="39"/>
      <c r="AN302" s="39">
        <f t="shared" si="174"/>
        <v>0</v>
      </c>
      <c r="AO302" s="39">
        <f t="shared" si="175"/>
        <v>0</v>
      </c>
      <c r="AP302" s="39"/>
      <c r="AQ302" s="39">
        <f t="shared" si="165"/>
        <v>0</v>
      </c>
      <c r="AR302" s="39">
        <f t="shared" si="166"/>
        <v>0</v>
      </c>
      <c r="AS302" s="136">
        <f t="shared" si="167"/>
        <v>42.5</v>
      </c>
      <c r="AT302" s="136">
        <f t="shared" ca="1" si="168"/>
        <v>1751.43</v>
      </c>
      <c r="AU302" s="137">
        <f t="shared" ca="1" si="169"/>
        <v>0</v>
      </c>
      <c r="AV302" s="137">
        <f t="shared" si="170"/>
        <v>0</v>
      </c>
      <c r="AW302" s="136">
        <f t="shared" ca="1" si="171"/>
        <v>0</v>
      </c>
      <c r="AX302" s="138">
        <f t="shared" ca="1" si="172"/>
        <v>0</v>
      </c>
      <c r="AY302" s="101"/>
      <c r="AZ302" s="40">
        <f t="shared" si="161"/>
        <v>0</v>
      </c>
      <c r="BA302" s="111" t="str">
        <f>IF(AZ302&lt;&gt;0,"MEDIDO","NÃO MEDIDO")</f>
        <v>NÃO MEDIDO</v>
      </c>
      <c r="BB302" s="55"/>
      <c r="BE302" s="55"/>
      <c r="BF302" s="55"/>
      <c r="BG302" s="55"/>
      <c r="BH302" s="55"/>
      <c r="BI302" s="55"/>
      <c r="BJ302" s="55"/>
      <c r="BK302" s="55"/>
      <c r="BL302" s="55"/>
      <c r="BM302" s="55"/>
      <c r="BN302" s="55"/>
      <c r="BO302" s="55"/>
      <c r="BP302" s="55"/>
      <c r="BQ302" s="55"/>
      <c r="BR302" s="55"/>
      <c r="BS302" s="55"/>
      <c r="BT302" s="55"/>
      <c r="BU302" s="55"/>
      <c r="BV302" s="55"/>
      <c r="BW302" s="55"/>
      <c r="BX302" s="55"/>
    </row>
    <row r="303" spans="1:76" customFormat="1" ht="30" customHeight="1">
      <c r="A303" s="1" t="s">
        <v>30</v>
      </c>
      <c r="B303" s="1"/>
      <c r="C303" s="64" t="s">
        <v>376</v>
      </c>
      <c r="D303" s="65" t="s">
        <v>641</v>
      </c>
      <c r="E303" s="57" t="s">
        <v>75</v>
      </c>
      <c r="F303" s="35">
        <v>12</v>
      </c>
      <c r="G303" s="46">
        <v>7.6</v>
      </c>
      <c r="H303" s="47"/>
      <c r="I303" s="155">
        <v>0</v>
      </c>
      <c r="J303" s="35">
        <f t="shared" si="162"/>
        <v>19.600000000000001</v>
      </c>
      <c r="K303" s="44">
        <v>175.94</v>
      </c>
      <c r="L303" s="37">
        <f t="shared" si="163"/>
        <v>3448.42</v>
      </c>
      <c r="M303" s="37"/>
      <c r="N303" s="38">
        <f t="shared" si="164"/>
        <v>0</v>
      </c>
      <c r="O303" s="39"/>
      <c r="P303" s="39">
        <f t="shared" si="188"/>
        <v>0</v>
      </c>
      <c r="Q303" s="39">
        <f t="shared" si="189"/>
        <v>0</v>
      </c>
      <c r="R303" s="39"/>
      <c r="S303" s="39">
        <f t="shared" si="190"/>
        <v>0</v>
      </c>
      <c r="T303" s="39">
        <f t="shared" si="191"/>
        <v>0</v>
      </c>
      <c r="U303" s="39">
        <v>9.65</v>
      </c>
      <c r="V303" s="39">
        <f t="shared" si="176"/>
        <v>1697.82</v>
      </c>
      <c r="W303" s="39">
        <f t="shared" si="177"/>
        <v>0</v>
      </c>
      <c r="X303" s="39"/>
      <c r="Y303" s="39">
        <f t="shared" si="178"/>
        <v>0</v>
      </c>
      <c r="Z303" s="39">
        <f t="shared" si="179"/>
        <v>0</v>
      </c>
      <c r="AA303" s="39">
        <v>9.9</v>
      </c>
      <c r="AB303" s="39">
        <f t="shared" si="180"/>
        <v>1741.81</v>
      </c>
      <c r="AC303" s="39">
        <f t="shared" si="181"/>
        <v>0</v>
      </c>
      <c r="AD303" s="39"/>
      <c r="AE303" s="39">
        <f t="shared" si="182"/>
        <v>0</v>
      </c>
      <c r="AF303" s="39">
        <f t="shared" si="183"/>
        <v>0</v>
      </c>
      <c r="AG303" s="39"/>
      <c r="AH303" s="39">
        <f t="shared" si="184"/>
        <v>0</v>
      </c>
      <c r="AI303" s="39">
        <f t="shared" si="185"/>
        <v>0</v>
      </c>
      <c r="AJ303" s="39"/>
      <c r="AK303" s="39">
        <f t="shared" si="186"/>
        <v>0</v>
      </c>
      <c r="AL303" s="39">
        <f t="shared" si="187"/>
        <v>0</v>
      </c>
      <c r="AM303" s="39"/>
      <c r="AN303" s="39">
        <f t="shared" si="174"/>
        <v>0</v>
      </c>
      <c r="AO303" s="39">
        <f t="shared" si="175"/>
        <v>0</v>
      </c>
      <c r="AP303" s="39"/>
      <c r="AQ303" s="39">
        <f t="shared" si="165"/>
        <v>0</v>
      </c>
      <c r="AR303" s="39">
        <f t="shared" si="166"/>
        <v>0</v>
      </c>
      <c r="AS303" s="136">
        <f t="shared" si="167"/>
        <v>19.55</v>
      </c>
      <c r="AT303" s="136">
        <f t="shared" ca="1" si="168"/>
        <v>3439.63</v>
      </c>
      <c r="AU303" s="137">
        <f t="shared" ca="1" si="169"/>
        <v>0</v>
      </c>
      <c r="AV303" s="137">
        <f t="shared" si="170"/>
        <v>0.05</v>
      </c>
      <c r="AW303" s="136">
        <f t="shared" ca="1" si="171"/>
        <v>8.7899999999999991</v>
      </c>
      <c r="AX303" s="138">
        <f t="shared" ca="1" si="172"/>
        <v>0</v>
      </c>
      <c r="AY303" s="101"/>
      <c r="AZ303" s="40">
        <f t="shared" si="161"/>
        <v>0</v>
      </c>
      <c r="BA303" s="111" t="str">
        <f t="shared" ref="BA303:BA309" si="192">IF(AZ303&lt;&gt;0,"MEDIDO","NÃO MEDIDO")</f>
        <v>NÃO MEDIDO</v>
      </c>
      <c r="BB303" s="55"/>
      <c r="BE303" s="55"/>
      <c r="BF303" s="55"/>
      <c r="BG303" s="55"/>
      <c r="BH303" s="55"/>
      <c r="BI303" s="55"/>
      <c r="BJ303" s="55"/>
      <c r="BK303" s="55"/>
      <c r="BL303" s="55"/>
      <c r="BM303" s="55"/>
      <c r="BN303" s="55"/>
      <c r="BO303" s="55"/>
      <c r="BP303" s="55"/>
      <c r="BQ303" s="55"/>
      <c r="BR303" s="55"/>
      <c r="BS303" s="55"/>
      <c r="BT303" s="55"/>
      <c r="BU303" s="55"/>
      <c r="BV303" s="55"/>
      <c r="BW303" s="55"/>
      <c r="BX303" s="55"/>
    </row>
    <row r="304" spans="1:76" customFormat="1" ht="30" customHeight="1">
      <c r="A304" s="1" t="s">
        <v>28</v>
      </c>
      <c r="B304" s="1"/>
      <c r="C304" s="64">
        <v>161100</v>
      </c>
      <c r="D304" s="65" t="s">
        <v>207</v>
      </c>
      <c r="E304" s="57"/>
      <c r="F304" s="35"/>
      <c r="G304" s="46">
        <v>0</v>
      </c>
      <c r="H304" s="47"/>
      <c r="I304" s="155">
        <v>0</v>
      </c>
      <c r="J304" s="35">
        <f t="shared" si="162"/>
        <v>0</v>
      </c>
      <c r="K304" s="44"/>
      <c r="L304" s="37">
        <f t="shared" si="163"/>
        <v>0</v>
      </c>
      <c r="M304" s="37"/>
      <c r="N304" s="38">
        <f t="shared" si="164"/>
        <v>0</v>
      </c>
      <c r="O304" s="39"/>
      <c r="P304" s="39">
        <f t="shared" si="188"/>
        <v>0</v>
      </c>
      <c r="Q304" s="39">
        <f t="shared" si="189"/>
        <v>0</v>
      </c>
      <c r="R304" s="39"/>
      <c r="S304" s="39">
        <f t="shared" si="190"/>
        <v>0</v>
      </c>
      <c r="T304" s="39">
        <f t="shared" si="191"/>
        <v>0</v>
      </c>
      <c r="U304" s="39"/>
      <c r="V304" s="39">
        <f t="shared" si="176"/>
        <v>0</v>
      </c>
      <c r="W304" s="39">
        <f t="shared" si="177"/>
        <v>0</v>
      </c>
      <c r="X304" s="39"/>
      <c r="Y304" s="39">
        <f t="shared" si="178"/>
        <v>0</v>
      </c>
      <c r="Z304" s="39">
        <f t="shared" si="179"/>
        <v>0</v>
      </c>
      <c r="AA304" s="39"/>
      <c r="AB304" s="39">
        <f t="shared" si="180"/>
        <v>0</v>
      </c>
      <c r="AC304" s="39">
        <f t="shared" si="181"/>
        <v>0</v>
      </c>
      <c r="AD304" s="39"/>
      <c r="AE304" s="39">
        <f t="shared" si="182"/>
        <v>0</v>
      </c>
      <c r="AF304" s="39">
        <f t="shared" si="183"/>
        <v>0</v>
      </c>
      <c r="AG304" s="39"/>
      <c r="AH304" s="39">
        <f t="shared" si="184"/>
        <v>0</v>
      </c>
      <c r="AI304" s="39">
        <f t="shared" si="185"/>
        <v>0</v>
      </c>
      <c r="AJ304" s="39"/>
      <c r="AK304" s="39">
        <f t="shared" si="186"/>
        <v>0</v>
      </c>
      <c r="AL304" s="39">
        <f t="shared" si="187"/>
        <v>0</v>
      </c>
      <c r="AM304" s="39"/>
      <c r="AN304" s="39">
        <f t="shared" si="174"/>
        <v>0</v>
      </c>
      <c r="AO304" s="39">
        <f t="shared" si="175"/>
        <v>0</v>
      </c>
      <c r="AP304" s="39"/>
      <c r="AQ304" s="39">
        <f t="shared" si="165"/>
        <v>0</v>
      </c>
      <c r="AR304" s="39">
        <f t="shared" si="166"/>
        <v>0</v>
      </c>
      <c r="AS304" s="136">
        <f t="shared" si="167"/>
        <v>0</v>
      </c>
      <c r="AT304" s="136">
        <f t="shared" ca="1" si="168"/>
        <v>0</v>
      </c>
      <c r="AU304" s="137">
        <f t="shared" ca="1" si="169"/>
        <v>0</v>
      </c>
      <c r="AV304" s="137">
        <f t="shared" si="170"/>
        <v>0</v>
      </c>
      <c r="AW304" s="136">
        <f t="shared" ca="1" si="171"/>
        <v>0</v>
      </c>
      <c r="AX304" s="138">
        <f t="shared" ca="1" si="172"/>
        <v>0</v>
      </c>
      <c r="AY304" s="101"/>
      <c r="AZ304" s="40">
        <f t="shared" si="161"/>
        <v>0</v>
      </c>
      <c r="BA304" s="111" t="str">
        <f>IF(COUNTIF(BA305:BA306,"MEDIDO")&gt;0,"MEDIDO","NÃO MEDIDO")</f>
        <v>NÃO MEDIDO</v>
      </c>
      <c r="BB304" s="55"/>
      <c r="BE304" s="55"/>
      <c r="BF304" s="55"/>
      <c r="BG304" s="55"/>
      <c r="BH304" s="55"/>
      <c r="BI304" s="55"/>
      <c r="BJ304" s="55"/>
      <c r="BK304" s="55"/>
      <c r="BL304" s="55"/>
      <c r="BM304" s="55"/>
      <c r="BN304" s="55"/>
      <c r="BO304" s="55"/>
      <c r="BP304" s="55"/>
      <c r="BQ304" s="55"/>
      <c r="BR304" s="55"/>
      <c r="BS304" s="55"/>
      <c r="BT304" s="55"/>
      <c r="BU304" s="55"/>
      <c r="BV304" s="55"/>
      <c r="BW304" s="55"/>
      <c r="BX304" s="55"/>
    </row>
    <row r="305" spans="1:76" customFormat="1" ht="60" customHeight="1">
      <c r="A305" s="1" t="s">
        <v>30</v>
      </c>
      <c r="B305" s="1"/>
      <c r="C305" s="64" t="s">
        <v>171</v>
      </c>
      <c r="D305" s="65" t="s">
        <v>642</v>
      </c>
      <c r="E305" s="57" t="s">
        <v>72</v>
      </c>
      <c r="F305" s="35">
        <v>3</v>
      </c>
      <c r="G305" s="46">
        <v>1</v>
      </c>
      <c r="H305" s="47"/>
      <c r="I305" s="155">
        <v>0</v>
      </c>
      <c r="J305" s="35">
        <f t="shared" si="162"/>
        <v>4</v>
      </c>
      <c r="K305" s="44">
        <v>237.42</v>
      </c>
      <c r="L305" s="37">
        <f t="shared" si="163"/>
        <v>949.68</v>
      </c>
      <c r="M305" s="37"/>
      <c r="N305" s="38">
        <f t="shared" si="164"/>
        <v>0</v>
      </c>
      <c r="O305" s="39"/>
      <c r="P305" s="39">
        <f t="shared" si="188"/>
        <v>0</v>
      </c>
      <c r="Q305" s="39">
        <f t="shared" si="189"/>
        <v>0</v>
      </c>
      <c r="R305" s="39"/>
      <c r="S305" s="39">
        <f t="shared" si="190"/>
        <v>0</v>
      </c>
      <c r="T305" s="39">
        <f t="shared" si="191"/>
        <v>0</v>
      </c>
      <c r="U305" s="39">
        <v>3</v>
      </c>
      <c r="V305" s="39">
        <f t="shared" si="176"/>
        <v>712.26</v>
      </c>
      <c r="W305" s="39">
        <f t="shared" si="177"/>
        <v>0</v>
      </c>
      <c r="X305" s="39"/>
      <c r="Y305" s="39">
        <f t="shared" si="178"/>
        <v>0</v>
      </c>
      <c r="Z305" s="39">
        <f t="shared" si="179"/>
        <v>0</v>
      </c>
      <c r="AA305" s="39">
        <v>1</v>
      </c>
      <c r="AB305" s="39">
        <f t="shared" si="180"/>
        <v>237.42</v>
      </c>
      <c r="AC305" s="39">
        <f t="shared" si="181"/>
        <v>0</v>
      </c>
      <c r="AD305" s="39"/>
      <c r="AE305" s="39">
        <f t="shared" si="182"/>
        <v>0</v>
      </c>
      <c r="AF305" s="39">
        <f t="shared" si="183"/>
        <v>0</v>
      </c>
      <c r="AG305" s="39"/>
      <c r="AH305" s="39">
        <f t="shared" si="184"/>
        <v>0</v>
      </c>
      <c r="AI305" s="39">
        <f t="shared" si="185"/>
        <v>0</v>
      </c>
      <c r="AJ305" s="39"/>
      <c r="AK305" s="39">
        <f t="shared" si="186"/>
        <v>0</v>
      </c>
      <c r="AL305" s="39">
        <f t="shared" si="187"/>
        <v>0</v>
      </c>
      <c r="AM305" s="39"/>
      <c r="AN305" s="39">
        <f t="shared" si="174"/>
        <v>0</v>
      </c>
      <c r="AO305" s="39">
        <f t="shared" si="175"/>
        <v>0</v>
      </c>
      <c r="AP305" s="39"/>
      <c r="AQ305" s="39">
        <f t="shared" si="165"/>
        <v>0</v>
      </c>
      <c r="AR305" s="39">
        <f t="shared" si="166"/>
        <v>0</v>
      </c>
      <c r="AS305" s="136">
        <f t="shared" si="167"/>
        <v>4</v>
      </c>
      <c r="AT305" s="136">
        <f t="shared" ca="1" si="168"/>
        <v>949.68</v>
      </c>
      <c r="AU305" s="137">
        <f t="shared" ca="1" si="169"/>
        <v>0</v>
      </c>
      <c r="AV305" s="137">
        <f t="shared" si="170"/>
        <v>0</v>
      </c>
      <c r="AW305" s="136">
        <f t="shared" ca="1" si="171"/>
        <v>0</v>
      </c>
      <c r="AX305" s="138">
        <f t="shared" ca="1" si="172"/>
        <v>0</v>
      </c>
      <c r="AY305" s="101"/>
      <c r="AZ305" s="40">
        <f t="shared" si="161"/>
        <v>0</v>
      </c>
      <c r="BA305" s="111" t="str">
        <f t="shared" si="192"/>
        <v>NÃO MEDIDO</v>
      </c>
      <c r="BB305" s="55"/>
      <c r="BE305" s="55"/>
      <c r="BF305" s="55"/>
      <c r="BG305" s="55"/>
      <c r="BH305" s="55"/>
      <c r="BI305" s="55"/>
      <c r="BJ305" s="55"/>
      <c r="BK305" s="55"/>
      <c r="BL305" s="55"/>
      <c r="BM305" s="55"/>
      <c r="BN305" s="55"/>
      <c r="BO305" s="55"/>
      <c r="BP305" s="55"/>
      <c r="BQ305" s="55"/>
      <c r="BR305" s="55"/>
      <c r="BS305" s="55"/>
      <c r="BT305" s="55"/>
      <c r="BU305" s="55"/>
      <c r="BV305" s="55"/>
      <c r="BW305" s="55"/>
      <c r="BX305" s="55"/>
    </row>
    <row r="306" spans="1:76" customFormat="1" ht="30" customHeight="1">
      <c r="A306" s="1" t="s">
        <v>30</v>
      </c>
      <c r="B306" s="1"/>
      <c r="C306" s="64" t="s">
        <v>172</v>
      </c>
      <c r="D306" s="65" t="s">
        <v>643</v>
      </c>
      <c r="E306" s="57" t="s">
        <v>72</v>
      </c>
      <c r="F306" s="35">
        <v>3</v>
      </c>
      <c r="G306" s="46">
        <v>1</v>
      </c>
      <c r="H306" s="47"/>
      <c r="I306" s="155">
        <v>0</v>
      </c>
      <c r="J306" s="35">
        <f t="shared" si="162"/>
        <v>4</v>
      </c>
      <c r="K306" s="44">
        <v>415.22</v>
      </c>
      <c r="L306" s="37">
        <f t="shared" si="163"/>
        <v>1660.88</v>
      </c>
      <c r="M306" s="37"/>
      <c r="N306" s="38">
        <f t="shared" si="164"/>
        <v>0</v>
      </c>
      <c r="O306" s="39"/>
      <c r="P306" s="39">
        <f t="shared" si="188"/>
        <v>0</v>
      </c>
      <c r="Q306" s="39">
        <f t="shared" si="189"/>
        <v>0</v>
      </c>
      <c r="R306" s="39"/>
      <c r="S306" s="39">
        <f t="shared" si="190"/>
        <v>0</v>
      </c>
      <c r="T306" s="39">
        <f t="shared" si="191"/>
        <v>0</v>
      </c>
      <c r="U306" s="39">
        <v>3</v>
      </c>
      <c r="V306" s="39">
        <f t="shared" si="176"/>
        <v>1245.6600000000001</v>
      </c>
      <c r="W306" s="39">
        <f t="shared" si="177"/>
        <v>0</v>
      </c>
      <c r="X306" s="39"/>
      <c r="Y306" s="39">
        <f t="shared" si="178"/>
        <v>0</v>
      </c>
      <c r="Z306" s="39">
        <f t="shared" si="179"/>
        <v>0</v>
      </c>
      <c r="AA306" s="39">
        <v>1</v>
      </c>
      <c r="AB306" s="39">
        <f t="shared" si="180"/>
        <v>415.22</v>
      </c>
      <c r="AC306" s="39">
        <f t="shared" si="181"/>
        <v>0</v>
      </c>
      <c r="AD306" s="39"/>
      <c r="AE306" s="39">
        <f t="shared" si="182"/>
        <v>0</v>
      </c>
      <c r="AF306" s="39">
        <f t="shared" si="183"/>
        <v>0</v>
      </c>
      <c r="AG306" s="39"/>
      <c r="AH306" s="39">
        <f t="shared" si="184"/>
        <v>0</v>
      </c>
      <c r="AI306" s="39">
        <f t="shared" si="185"/>
        <v>0</v>
      </c>
      <c r="AJ306" s="39"/>
      <c r="AK306" s="39">
        <f t="shared" si="186"/>
        <v>0</v>
      </c>
      <c r="AL306" s="39">
        <f t="shared" si="187"/>
        <v>0</v>
      </c>
      <c r="AM306" s="39"/>
      <c r="AN306" s="39">
        <f t="shared" si="174"/>
        <v>0</v>
      </c>
      <c r="AO306" s="39">
        <f t="shared" si="175"/>
        <v>0</v>
      </c>
      <c r="AP306" s="39"/>
      <c r="AQ306" s="39">
        <f t="shared" si="165"/>
        <v>0</v>
      </c>
      <c r="AR306" s="39">
        <f t="shared" si="166"/>
        <v>0</v>
      </c>
      <c r="AS306" s="136">
        <f t="shared" si="167"/>
        <v>4</v>
      </c>
      <c r="AT306" s="136">
        <f t="shared" ca="1" si="168"/>
        <v>1660.88</v>
      </c>
      <c r="AU306" s="137">
        <f t="shared" ca="1" si="169"/>
        <v>0</v>
      </c>
      <c r="AV306" s="137">
        <f t="shared" si="170"/>
        <v>0</v>
      </c>
      <c r="AW306" s="136">
        <f t="shared" ca="1" si="171"/>
        <v>0</v>
      </c>
      <c r="AX306" s="138">
        <f t="shared" ca="1" si="172"/>
        <v>0</v>
      </c>
      <c r="AY306" s="101"/>
      <c r="AZ306" s="40">
        <f t="shared" si="161"/>
        <v>0</v>
      </c>
      <c r="BA306" s="111" t="str">
        <f t="shared" si="192"/>
        <v>NÃO MEDIDO</v>
      </c>
      <c r="BB306" s="55"/>
      <c r="BE306" s="55"/>
      <c r="BF306" s="55"/>
      <c r="BG306" s="55"/>
      <c r="BH306" s="55"/>
      <c r="BI306" s="55"/>
      <c r="BJ306" s="55"/>
      <c r="BK306" s="55"/>
      <c r="BL306" s="55"/>
      <c r="BM306" s="55"/>
      <c r="BN306" s="55"/>
      <c r="BO306" s="55"/>
      <c r="BP306" s="55"/>
      <c r="BQ306" s="55"/>
      <c r="BR306" s="55"/>
      <c r="BS306" s="55"/>
      <c r="BT306" s="55"/>
      <c r="BU306" s="55"/>
      <c r="BV306" s="55"/>
      <c r="BW306" s="55"/>
      <c r="BX306" s="55"/>
    </row>
    <row r="307" spans="1:76" customFormat="1" ht="30" customHeight="1">
      <c r="A307" s="1" t="s">
        <v>28</v>
      </c>
      <c r="B307" s="1"/>
      <c r="C307" s="64">
        <v>161200</v>
      </c>
      <c r="D307" s="65" t="s">
        <v>208</v>
      </c>
      <c r="E307" s="57"/>
      <c r="F307" s="35"/>
      <c r="G307" s="46">
        <v>0</v>
      </c>
      <c r="H307" s="47"/>
      <c r="I307" s="155">
        <v>0</v>
      </c>
      <c r="J307" s="35">
        <f t="shared" si="162"/>
        <v>0</v>
      </c>
      <c r="K307" s="44"/>
      <c r="L307" s="37">
        <f t="shared" si="163"/>
        <v>0</v>
      </c>
      <c r="M307" s="37"/>
      <c r="N307" s="38">
        <f t="shared" si="164"/>
        <v>0</v>
      </c>
      <c r="O307" s="39"/>
      <c r="P307" s="39">
        <f t="shared" si="188"/>
        <v>0</v>
      </c>
      <c r="Q307" s="39">
        <f t="shared" si="189"/>
        <v>0</v>
      </c>
      <c r="R307" s="39"/>
      <c r="S307" s="39">
        <f t="shared" si="190"/>
        <v>0</v>
      </c>
      <c r="T307" s="39">
        <f t="shared" si="191"/>
        <v>0</v>
      </c>
      <c r="U307" s="39"/>
      <c r="V307" s="39">
        <f t="shared" si="176"/>
        <v>0</v>
      </c>
      <c r="W307" s="39">
        <f t="shared" si="177"/>
        <v>0</v>
      </c>
      <c r="X307" s="39"/>
      <c r="Y307" s="39">
        <f t="shared" si="178"/>
        <v>0</v>
      </c>
      <c r="Z307" s="39">
        <f t="shared" si="179"/>
        <v>0</v>
      </c>
      <c r="AA307" s="39"/>
      <c r="AB307" s="39">
        <f t="shared" si="180"/>
        <v>0</v>
      </c>
      <c r="AC307" s="39">
        <f t="shared" si="181"/>
        <v>0</v>
      </c>
      <c r="AD307" s="39"/>
      <c r="AE307" s="39">
        <f t="shared" si="182"/>
        <v>0</v>
      </c>
      <c r="AF307" s="39">
        <f t="shared" si="183"/>
        <v>0</v>
      </c>
      <c r="AG307" s="39"/>
      <c r="AH307" s="39">
        <f t="shared" si="184"/>
        <v>0</v>
      </c>
      <c r="AI307" s="39">
        <f t="shared" si="185"/>
        <v>0</v>
      </c>
      <c r="AJ307" s="39"/>
      <c r="AK307" s="39">
        <f t="shared" si="186"/>
        <v>0</v>
      </c>
      <c r="AL307" s="39">
        <f t="shared" si="187"/>
        <v>0</v>
      </c>
      <c r="AM307" s="39"/>
      <c r="AN307" s="39">
        <f t="shared" si="174"/>
        <v>0</v>
      </c>
      <c r="AO307" s="39">
        <f t="shared" si="175"/>
        <v>0</v>
      </c>
      <c r="AP307" s="39"/>
      <c r="AQ307" s="39">
        <f t="shared" si="165"/>
        <v>0</v>
      </c>
      <c r="AR307" s="39">
        <f t="shared" si="166"/>
        <v>0</v>
      </c>
      <c r="AS307" s="136">
        <f t="shared" si="167"/>
        <v>0</v>
      </c>
      <c r="AT307" s="136">
        <f t="shared" ca="1" si="168"/>
        <v>0</v>
      </c>
      <c r="AU307" s="137">
        <f t="shared" ca="1" si="169"/>
        <v>0</v>
      </c>
      <c r="AV307" s="137">
        <f t="shared" si="170"/>
        <v>0</v>
      </c>
      <c r="AW307" s="136">
        <f t="shared" ca="1" si="171"/>
        <v>0</v>
      </c>
      <c r="AX307" s="138">
        <f t="shared" ca="1" si="172"/>
        <v>0</v>
      </c>
      <c r="AY307" s="101"/>
      <c r="AZ307" s="40">
        <f t="shared" si="161"/>
        <v>0</v>
      </c>
      <c r="BA307" s="111" t="str">
        <f>IF(COUNTIF(BA308:BA309,"MEDIDO")&gt;0,"MEDIDO","NÃO MEDIDO")</f>
        <v>NÃO MEDIDO</v>
      </c>
      <c r="BB307" s="55"/>
      <c r="BE307" s="55"/>
      <c r="BF307" s="55"/>
      <c r="BG307" s="55"/>
      <c r="BH307" s="55"/>
      <c r="BI307" s="55"/>
      <c r="BJ307" s="55"/>
      <c r="BK307" s="55"/>
      <c r="BL307" s="55"/>
      <c r="BM307" s="55"/>
      <c r="BN307" s="55"/>
      <c r="BO307" s="55"/>
      <c r="BP307" s="55"/>
      <c r="BQ307" s="55"/>
      <c r="BR307" s="55"/>
      <c r="BS307" s="55"/>
      <c r="BT307" s="55"/>
      <c r="BU307" s="55"/>
      <c r="BV307" s="55"/>
      <c r="BW307" s="55"/>
      <c r="BX307" s="55"/>
    </row>
    <row r="308" spans="1:76" customFormat="1" ht="30" customHeight="1">
      <c r="A308" s="1" t="s">
        <v>30</v>
      </c>
      <c r="B308" s="1"/>
      <c r="C308" s="64" t="s">
        <v>261</v>
      </c>
      <c r="D308" s="65" t="s">
        <v>485</v>
      </c>
      <c r="E308" s="57" t="s">
        <v>75</v>
      </c>
      <c r="F308" s="35">
        <v>6</v>
      </c>
      <c r="G308" s="46">
        <v>0.2</v>
      </c>
      <c r="H308" s="47"/>
      <c r="I308" s="155">
        <v>0</v>
      </c>
      <c r="J308" s="35">
        <f t="shared" si="162"/>
        <v>6.2</v>
      </c>
      <c r="K308" s="44">
        <v>21.13</v>
      </c>
      <c r="L308" s="37">
        <f t="shared" si="163"/>
        <v>131.01</v>
      </c>
      <c r="M308" s="37"/>
      <c r="N308" s="38">
        <f t="shared" si="164"/>
        <v>0</v>
      </c>
      <c r="O308" s="39"/>
      <c r="P308" s="39">
        <f t="shared" si="188"/>
        <v>0</v>
      </c>
      <c r="Q308" s="39">
        <f t="shared" si="189"/>
        <v>0</v>
      </c>
      <c r="R308" s="39"/>
      <c r="S308" s="39">
        <f t="shared" si="190"/>
        <v>0</v>
      </c>
      <c r="T308" s="39">
        <f t="shared" si="191"/>
        <v>0</v>
      </c>
      <c r="U308" s="39"/>
      <c r="V308" s="39">
        <f t="shared" si="176"/>
        <v>0</v>
      </c>
      <c r="W308" s="39">
        <f t="shared" si="177"/>
        <v>0</v>
      </c>
      <c r="X308" s="39"/>
      <c r="Y308" s="39">
        <f t="shared" si="178"/>
        <v>0</v>
      </c>
      <c r="Z308" s="39">
        <f t="shared" si="179"/>
        <v>0</v>
      </c>
      <c r="AA308" s="39"/>
      <c r="AB308" s="39">
        <f t="shared" si="180"/>
        <v>0</v>
      </c>
      <c r="AC308" s="39">
        <f t="shared" si="181"/>
        <v>0</v>
      </c>
      <c r="AD308" s="39"/>
      <c r="AE308" s="39">
        <f t="shared" si="182"/>
        <v>0</v>
      </c>
      <c r="AF308" s="39">
        <f t="shared" si="183"/>
        <v>0</v>
      </c>
      <c r="AG308" s="39"/>
      <c r="AH308" s="39">
        <f t="shared" si="184"/>
        <v>0</v>
      </c>
      <c r="AI308" s="39">
        <f t="shared" si="185"/>
        <v>0</v>
      </c>
      <c r="AJ308" s="39">
        <v>6.2</v>
      </c>
      <c r="AK308" s="39">
        <f t="shared" si="186"/>
        <v>131.01</v>
      </c>
      <c r="AL308" s="39">
        <f t="shared" si="187"/>
        <v>0</v>
      </c>
      <c r="AM308" s="39"/>
      <c r="AN308" s="39">
        <f t="shared" si="174"/>
        <v>0</v>
      </c>
      <c r="AO308" s="39">
        <f t="shared" si="175"/>
        <v>0</v>
      </c>
      <c r="AP308" s="39"/>
      <c r="AQ308" s="39">
        <f t="shared" si="165"/>
        <v>0</v>
      </c>
      <c r="AR308" s="39">
        <f t="shared" si="166"/>
        <v>0</v>
      </c>
      <c r="AS308" s="136">
        <f t="shared" si="167"/>
        <v>6.2</v>
      </c>
      <c r="AT308" s="136">
        <f t="shared" ca="1" si="168"/>
        <v>131.01</v>
      </c>
      <c r="AU308" s="137">
        <f t="shared" ca="1" si="169"/>
        <v>0</v>
      </c>
      <c r="AV308" s="137">
        <f t="shared" si="170"/>
        <v>0</v>
      </c>
      <c r="AW308" s="136">
        <f t="shared" ca="1" si="171"/>
        <v>0</v>
      </c>
      <c r="AX308" s="138">
        <f t="shared" ca="1" si="172"/>
        <v>0</v>
      </c>
      <c r="AY308" s="101"/>
      <c r="AZ308" s="40">
        <f t="shared" si="161"/>
        <v>0</v>
      </c>
      <c r="BA308" s="111" t="str">
        <f t="shared" si="192"/>
        <v>NÃO MEDIDO</v>
      </c>
      <c r="BB308" s="55"/>
      <c r="BE308" s="55"/>
      <c r="BF308" s="55"/>
      <c r="BG308" s="55"/>
      <c r="BH308" s="55"/>
      <c r="BI308" s="55"/>
      <c r="BJ308" s="55"/>
      <c r="BK308" s="55"/>
      <c r="BL308" s="55"/>
      <c r="BM308" s="55"/>
      <c r="BN308" s="55"/>
      <c r="BO308" s="55"/>
      <c r="BP308" s="55"/>
      <c r="BQ308" s="55"/>
      <c r="BR308" s="55"/>
      <c r="BS308" s="55"/>
      <c r="BT308" s="55"/>
      <c r="BU308" s="55"/>
      <c r="BV308" s="55"/>
      <c r="BW308" s="55"/>
      <c r="BX308" s="55"/>
    </row>
    <row r="309" spans="1:76" customFormat="1" ht="30" customHeight="1">
      <c r="A309" s="1" t="s">
        <v>30</v>
      </c>
      <c r="B309" s="1"/>
      <c r="C309" s="64" t="s">
        <v>143</v>
      </c>
      <c r="D309" s="65" t="s">
        <v>505</v>
      </c>
      <c r="E309" s="57" t="s">
        <v>72</v>
      </c>
      <c r="F309" s="35">
        <v>24</v>
      </c>
      <c r="G309" s="46">
        <v>16</v>
      </c>
      <c r="H309" s="47"/>
      <c r="I309" s="155">
        <v>0</v>
      </c>
      <c r="J309" s="35">
        <f t="shared" si="162"/>
        <v>40</v>
      </c>
      <c r="K309" s="44">
        <v>16.82</v>
      </c>
      <c r="L309" s="37">
        <f t="shared" si="163"/>
        <v>672.8</v>
      </c>
      <c r="M309" s="37"/>
      <c r="N309" s="38">
        <f t="shared" si="164"/>
        <v>0</v>
      </c>
      <c r="O309" s="39"/>
      <c r="P309" s="39">
        <f t="shared" si="188"/>
        <v>0</v>
      </c>
      <c r="Q309" s="39">
        <f t="shared" si="189"/>
        <v>0</v>
      </c>
      <c r="R309" s="39"/>
      <c r="S309" s="39">
        <f t="shared" si="190"/>
        <v>0</v>
      </c>
      <c r="T309" s="39">
        <f t="shared" si="191"/>
        <v>0</v>
      </c>
      <c r="U309" s="39"/>
      <c r="V309" s="39">
        <f t="shared" si="176"/>
        <v>0</v>
      </c>
      <c r="W309" s="39">
        <f t="shared" si="177"/>
        <v>0</v>
      </c>
      <c r="X309" s="39"/>
      <c r="Y309" s="39">
        <f t="shared" si="178"/>
        <v>0</v>
      </c>
      <c r="Z309" s="39">
        <f t="shared" si="179"/>
        <v>0</v>
      </c>
      <c r="AA309" s="39"/>
      <c r="AB309" s="39">
        <f t="shared" si="180"/>
        <v>0</v>
      </c>
      <c r="AC309" s="39">
        <f t="shared" si="181"/>
        <v>0</v>
      </c>
      <c r="AD309" s="39"/>
      <c r="AE309" s="39">
        <f t="shared" si="182"/>
        <v>0</v>
      </c>
      <c r="AF309" s="39">
        <f t="shared" si="183"/>
        <v>0</v>
      </c>
      <c r="AG309" s="39"/>
      <c r="AH309" s="39">
        <f t="shared" si="184"/>
        <v>0</v>
      </c>
      <c r="AI309" s="39">
        <f t="shared" si="185"/>
        <v>0</v>
      </c>
      <c r="AJ309" s="39">
        <v>15</v>
      </c>
      <c r="AK309" s="39">
        <f t="shared" si="186"/>
        <v>252.3</v>
      </c>
      <c r="AL309" s="39">
        <f t="shared" si="187"/>
        <v>0</v>
      </c>
      <c r="AM309" s="39"/>
      <c r="AN309" s="39">
        <f t="shared" si="174"/>
        <v>0</v>
      </c>
      <c r="AO309" s="39">
        <f t="shared" si="175"/>
        <v>0</v>
      </c>
      <c r="AP309" s="39"/>
      <c r="AQ309" s="39">
        <f t="shared" si="165"/>
        <v>0</v>
      </c>
      <c r="AR309" s="39">
        <f t="shared" si="166"/>
        <v>0</v>
      </c>
      <c r="AS309" s="136">
        <f t="shared" si="167"/>
        <v>15</v>
      </c>
      <c r="AT309" s="136">
        <f t="shared" ca="1" si="168"/>
        <v>252.3</v>
      </c>
      <c r="AU309" s="137">
        <f t="shared" ca="1" si="169"/>
        <v>0</v>
      </c>
      <c r="AV309" s="137">
        <f t="shared" si="170"/>
        <v>25</v>
      </c>
      <c r="AW309" s="136">
        <f t="shared" ca="1" si="171"/>
        <v>420.5</v>
      </c>
      <c r="AX309" s="138">
        <f t="shared" ca="1" si="172"/>
        <v>0</v>
      </c>
      <c r="AY309" s="101"/>
      <c r="AZ309" s="40">
        <f t="shared" si="161"/>
        <v>0</v>
      </c>
      <c r="BA309" s="111" t="str">
        <f t="shared" si="192"/>
        <v>NÃO MEDIDO</v>
      </c>
      <c r="BB309" s="55"/>
      <c r="BE309" s="55"/>
      <c r="BF309" s="55"/>
      <c r="BG309" s="55"/>
      <c r="BH309" s="55"/>
      <c r="BI309" s="55"/>
      <c r="BJ309" s="55"/>
      <c r="BK309" s="55"/>
      <c r="BL309" s="55"/>
      <c r="BM309" s="55"/>
      <c r="BN309" s="55"/>
      <c r="BO309" s="55"/>
      <c r="BP309" s="55"/>
      <c r="BQ309" s="55"/>
      <c r="BR309" s="55"/>
      <c r="BS309" s="55"/>
      <c r="BT309" s="55"/>
      <c r="BU309" s="55"/>
      <c r="BV309" s="55"/>
      <c r="BW309" s="55"/>
      <c r="BX309" s="55"/>
    </row>
    <row r="310" spans="1:76" customFormat="1" ht="30" customHeight="1">
      <c r="A310" s="1" t="s">
        <v>28</v>
      </c>
      <c r="B310" s="1"/>
      <c r="C310" s="64">
        <v>161400</v>
      </c>
      <c r="D310" s="65" t="s">
        <v>209</v>
      </c>
      <c r="E310" s="57"/>
      <c r="F310" s="35"/>
      <c r="G310" s="46">
        <v>0</v>
      </c>
      <c r="H310" s="47"/>
      <c r="I310" s="155">
        <v>0</v>
      </c>
      <c r="J310" s="35">
        <f t="shared" si="162"/>
        <v>0</v>
      </c>
      <c r="K310" s="44"/>
      <c r="L310" s="37">
        <f t="shared" si="163"/>
        <v>0</v>
      </c>
      <c r="M310" s="37"/>
      <c r="N310" s="38">
        <f t="shared" si="164"/>
        <v>0</v>
      </c>
      <c r="O310" s="39"/>
      <c r="P310" s="39">
        <f t="shared" si="188"/>
        <v>0</v>
      </c>
      <c r="Q310" s="39">
        <f t="shared" si="189"/>
        <v>0</v>
      </c>
      <c r="R310" s="39"/>
      <c r="S310" s="39">
        <f t="shared" si="190"/>
        <v>0</v>
      </c>
      <c r="T310" s="39">
        <f t="shared" si="191"/>
        <v>0</v>
      </c>
      <c r="U310" s="39"/>
      <c r="V310" s="39">
        <f t="shared" si="176"/>
        <v>0</v>
      </c>
      <c r="W310" s="39">
        <f t="shared" si="177"/>
        <v>0</v>
      </c>
      <c r="X310" s="39"/>
      <c r="Y310" s="39">
        <f t="shared" si="178"/>
        <v>0</v>
      </c>
      <c r="Z310" s="39">
        <f t="shared" si="179"/>
        <v>0</v>
      </c>
      <c r="AA310" s="39"/>
      <c r="AB310" s="39">
        <f t="shared" si="180"/>
        <v>0</v>
      </c>
      <c r="AC310" s="39">
        <f t="shared" si="181"/>
        <v>0</v>
      </c>
      <c r="AD310" s="39"/>
      <c r="AE310" s="39">
        <f t="shared" si="182"/>
        <v>0</v>
      </c>
      <c r="AF310" s="39">
        <f t="shared" si="183"/>
        <v>0</v>
      </c>
      <c r="AG310" s="39"/>
      <c r="AH310" s="39">
        <f t="shared" si="184"/>
        <v>0</v>
      </c>
      <c r="AI310" s="39">
        <f t="shared" si="185"/>
        <v>0</v>
      </c>
      <c r="AJ310" s="39"/>
      <c r="AK310" s="39">
        <f t="shared" si="186"/>
        <v>0</v>
      </c>
      <c r="AL310" s="39">
        <f t="shared" si="187"/>
        <v>0</v>
      </c>
      <c r="AM310" s="39"/>
      <c r="AN310" s="39">
        <f t="shared" si="174"/>
        <v>0</v>
      </c>
      <c r="AO310" s="39">
        <f t="shared" si="175"/>
        <v>0</v>
      </c>
      <c r="AP310" s="39"/>
      <c r="AQ310" s="39">
        <f t="shared" si="165"/>
        <v>0</v>
      </c>
      <c r="AR310" s="39">
        <f t="shared" si="166"/>
        <v>0</v>
      </c>
      <c r="AS310" s="136">
        <f t="shared" si="167"/>
        <v>0</v>
      </c>
      <c r="AT310" s="136">
        <f t="shared" ca="1" si="168"/>
        <v>0</v>
      </c>
      <c r="AU310" s="137">
        <f t="shared" ca="1" si="169"/>
        <v>0</v>
      </c>
      <c r="AV310" s="137">
        <f t="shared" si="170"/>
        <v>0</v>
      </c>
      <c r="AW310" s="136">
        <f t="shared" ca="1" si="171"/>
        <v>0</v>
      </c>
      <c r="AX310" s="138">
        <f t="shared" ca="1" si="172"/>
        <v>0</v>
      </c>
      <c r="AY310" s="101"/>
      <c r="AZ310" s="40">
        <f t="shared" si="161"/>
        <v>0</v>
      </c>
      <c r="BA310" s="111" t="str">
        <f>IF(COUNTIF(BA311:BA317,"MEDIDO")&gt;0,"MEDIDO","NÃO MEDIDO")</f>
        <v>MEDIDO</v>
      </c>
      <c r="BB310" s="55"/>
      <c r="BE310" s="55"/>
      <c r="BF310" s="55"/>
      <c r="BG310" s="55"/>
      <c r="BH310" s="55"/>
      <c r="BI310" s="55"/>
      <c r="BJ310" s="55"/>
      <c r="BK310" s="55"/>
      <c r="BL310" s="55"/>
      <c r="BM310" s="55"/>
      <c r="BN310" s="55"/>
      <c r="BO310" s="55"/>
      <c r="BP310" s="55"/>
      <c r="BQ310" s="55"/>
      <c r="BR310" s="55"/>
      <c r="BS310" s="55"/>
      <c r="BT310" s="55"/>
      <c r="BU310" s="55"/>
      <c r="BV310" s="55"/>
      <c r="BW310" s="55"/>
      <c r="BX310" s="55"/>
    </row>
    <row r="311" spans="1:76" customFormat="1" ht="30" customHeight="1">
      <c r="A311" s="1" t="s">
        <v>30</v>
      </c>
      <c r="B311" s="1"/>
      <c r="C311" s="64" t="s">
        <v>236</v>
      </c>
      <c r="D311" s="65" t="s">
        <v>644</v>
      </c>
      <c r="E311" s="57" t="s">
        <v>72</v>
      </c>
      <c r="F311" s="35">
        <v>8</v>
      </c>
      <c r="G311" s="46">
        <v>0</v>
      </c>
      <c r="H311" s="47"/>
      <c r="I311" s="155">
        <v>0</v>
      </c>
      <c r="J311" s="35">
        <f t="shared" si="162"/>
        <v>8</v>
      </c>
      <c r="K311" s="44">
        <v>196.49</v>
      </c>
      <c r="L311" s="37">
        <f t="shared" si="163"/>
        <v>1571.92</v>
      </c>
      <c r="M311" s="37"/>
      <c r="N311" s="38">
        <f t="shared" si="164"/>
        <v>0</v>
      </c>
      <c r="O311" s="39"/>
      <c r="P311" s="39">
        <f t="shared" si="188"/>
        <v>0</v>
      </c>
      <c r="Q311" s="39">
        <f t="shared" si="189"/>
        <v>0</v>
      </c>
      <c r="R311" s="39"/>
      <c r="S311" s="39">
        <f t="shared" si="190"/>
        <v>0</v>
      </c>
      <c r="T311" s="39">
        <f t="shared" si="191"/>
        <v>0</v>
      </c>
      <c r="U311" s="39"/>
      <c r="V311" s="39">
        <f t="shared" si="176"/>
        <v>0</v>
      </c>
      <c r="W311" s="39">
        <f t="shared" si="177"/>
        <v>0</v>
      </c>
      <c r="X311" s="39"/>
      <c r="Y311" s="39">
        <f t="shared" si="178"/>
        <v>0</v>
      </c>
      <c r="Z311" s="39">
        <f t="shared" si="179"/>
        <v>0</v>
      </c>
      <c r="AA311" s="39"/>
      <c r="AB311" s="39">
        <f t="shared" si="180"/>
        <v>0</v>
      </c>
      <c r="AC311" s="39">
        <f t="shared" si="181"/>
        <v>0</v>
      </c>
      <c r="AD311" s="39"/>
      <c r="AE311" s="39">
        <f t="shared" si="182"/>
        <v>0</v>
      </c>
      <c r="AF311" s="39">
        <f t="shared" si="183"/>
        <v>0</v>
      </c>
      <c r="AG311" s="39">
        <v>5</v>
      </c>
      <c r="AH311" s="39">
        <f t="shared" si="184"/>
        <v>982.45</v>
      </c>
      <c r="AI311" s="39">
        <f t="shared" si="185"/>
        <v>0</v>
      </c>
      <c r="AJ311" s="39">
        <v>2</v>
      </c>
      <c r="AK311" s="39">
        <f t="shared" si="186"/>
        <v>392.98</v>
      </c>
      <c r="AL311" s="39">
        <f t="shared" si="187"/>
        <v>0</v>
      </c>
      <c r="AM311" s="39"/>
      <c r="AN311" s="39">
        <f t="shared" si="174"/>
        <v>0</v>
      </c>
      <c r="AO311" s="39">
        <f t="shared" si="175"/>
        <v>0</v>
      </c>
      <c r="AP311" s="39"/>
      <c r="AQ311" s="39">
        <f t="shared" si="165"/>
        <v>0</v>
      </c>
      <c r="AR311" s="39">
        <f t="shared" si="166"/>
        <v>0</v>
      </c>
      <c r="AS311" s="136">
        <f t="shared" si="167"/>
        <v>7</v>
      </c>
      <c r="AT311" s="136">
        <f t="shared" ca="1" si="168"/>
        <v>1375.43</v>
      </c>
      <c r="AU311" s="137">
        <f t="shared" ca="1" si="169"/>
        <v>0</v>
      </c>
      <c r="AV311" s="137">
        <f t="shared" si="170"/>
        <v>1</v>
      </c>
      <c r="AW311" s="136">
        <f t="shared" ca="1" si="171"/>
        <v>196.49</v>
      </c>
      <c r="AX311" s="138">
        <f t="shared" ca="1" si="172"/>
        <v>0</v>
      </c>
      <c r="AY311" s="101"/>
      <c r="AZ311" s="40">
        <f t="shared" si="161"/>
        <v>0</v>
      </c>
      <c r="BA311" s="111" t="str">
        <f>IF(COUNTIF(BA312,"MEDIDO")&gt;0,"MEDIDO","NÃO MEDIDO")</f>
        <v>NÃO MEDIDO</v>
      </c>
      <c r="BB311" s="55"/>
      <c r="BE311" s="55"/>
      <c r="BF311" s="55"/>
      <c r="BG311" s="55"/>
      <c r="BH311" s="55"/>
      <c r="BI311" s="55"/>
      <c r="BJ311" s="55"/>
      <c r="BK311" s="55"/>
      <c r="BL311" s="55"/>
      <c r="BM311" s="55"/>
      <c r="BN311" s="55"/>
      <c r="BO311" s="55"/>
      <c r="BP311" s="55"/>
      <c r="BQ311" s="55"/>
      <c r="BR311" s="55"/>
      <c r="BS311" s="55"/>
      <c r="BT311" s="55"/>
      <c r="BU311" s="55"/>
      <c r="BV311" s="55"/>
      <c r="BW311" s="55"/>
      <c r="BX311" s="55"/>
    </row>
    <row r="312" spans="1:76" customFormat="1" ht="30" customHeight="1">
      <c r="A312" s="1" t="s">
        <v>30</v>
      </c>
      <c r="B312" s="1"/>
      <c r="C312" s="64" t="s">
        <v>377</v>
      </c>
      <c r="D312" s="65" t="s">
        <v>645</v>
      </c>
      <c r="E312" s="57" t="s">
        <v>75</v>
      </c>
      <c r="F312" s="35">
        <v>42</v>
      </c>
      <c r="G312" s="46">
        <v>0</v>
      </c>
      <c r="H312" s="47"/>
      <c r="I312" s="155">
        <v>-42</v>
      </c>
      <c r="J312" s="35">
        <f t="shared" si="162"/>
        <v>0</v>
      </c>
      <c r="K312" s="44">
        <v>109</v>
      </c>
      <c r="L312" s="37">
        <f t="shared" si="163"/>
        <v>0</v>
      </c>
      <c r="M312" s="37"/>
      <c r="N312" s="38">
        <f t="shared" si="164"/>
        <v>0</v>
      </c>
      <c r="O312" s="39"/>
      <c r="P312" s="39">
        <f t="shared" si="188"/>
        <v>0</v>
      </c>
      <c r="Q312" s="39">
        <f t="shared" si="189"/>
        <v>0</v>
      </c>
      <c r="R312" s="39"/>
      <c r="S312" s="39">
        <f t="shared" si="190"/>
        <v>0</v>
      </c>
      <c r="T312" s="39">
        <f t="shared" si="191"/>
        <v>0</v>
      </c>
      <c r="U312" s="39"/>
      <c r="V312" s="39">
        <f t="shared" si="176"/>
        <v>0</v>
      </c>
      <c r="W312" s="39">
        <f t="shared" si="177"/>
        <v>0</v>
      </c>
      <c r="X312" s="39"/>
      <c r="Y312" s="39">
        <f t="shared" si="178"/>
        <v>0</v>
      </c>
      <c r="Z312" s="39">
        <f t="shared" si="179"/>
        <v>0</v>
      </c>
      <c r="AA312" s="39"/>
      <c r="AB312" s="39">
        <f t="shared" si="180"/>
        <v>0</v>
      </c>
      <c r="AC312" s="39">
        <f t="shared" si="181"/>
        <v>0</v>
      </c>
      <c r="AD312" s="39"/>
      <c r="AE312" s="39">
        <f t="shared" si="182"/>
        <v>0</v>
      </c>
      <c r="AF312" s="39">
        <f t="shared" si="183"/>
        <v>0</v>
      </c>
      <c r="AG312" s="39"/>
      <c r="AH312" s="39">
        <f t="shared" si="184"/>
        <v>0</v>
      </c>
      <c r="AI312" s="39">
        <f t="shared" si="185"/>
        <v>0</v>
      </c>
      <c r="AJ312" s="39"/>
      <c r="AK312" s="39">
        <f t="shared" si="186"/>
        <v>0</v>
      </c>
      <c r="AL312" s="39">
        <f t="shared" si="187"/>
        <v>0</v>
      </c>
      <c r="AM312" s="39"/>
      <c r="AN312" s="39">
        <f t="shared" si="174"/>
        <v>0</v>
      </c>
      <c r="AO312" s="39">
        <f t="shared" si="175"/>
        <v>0</v>
      </c>
      <c r="AP312" s="39"/>
      <c r="AQ312" s="39">
        <f t="shared" si="165"/>
        <v>0</v>
      </c>
      <c r="AR312" s="39">
        <f t="shared" si="166"/>
        <v>0</v>
      </c>
      <c r="AS312" s="136">
        <f t="shared" si="167"/>
        <v>0</v>
      </c>
      <c r="AT312" s="136">
        <f t="shared" ca="1" si="168"/>
        <v>0</v>
      </c>
      <c r="AU312" s="137">
        <f t="shared" ca="1" si="169"/>
        <v>0</v>
      </c>
      <c r="AV312" s="137">
        <f t="shared" si="170"/>
        <v>0</v>
      </c>
      <c r="AW312" s="136">
        <f t="shared" ca="1" si="171"/>
        <v>0</v>
      </c>
      <c r="AX312" s="138">
        <f t="shared" ca="1" si="172"/>
        <v>0</v>
      </c>
      <c r="AY312" s="101"/>
      <c r="AZ312" s="40">
        <f t="shared" si="161"/>
        <v>0</v>
      </c>
      <c r="BA312" s="111" t="str">
        <f>IF(AZ312&lt;&gt;0,"MEDIDO","NÃO MEDIDO")</f>
        <v>NÃO MEDIDO</v>
      </c>
      <c r="BB312" s="55"/>
      <c r="BE312" s="55"/>
      <c r="BF312" s="55"/>
      <c r="BG312" s="55"/>
      <c r="BH312" s="55"/>
      <c r="BI312" s="55"/>
      <c r="BJ312" s="55"/>
      <c r="BK312" s="55"/>
      <c r="BL312" s="55"/>
      <c r="BM312" s="55"/>
      <c r="BN312" s="55"/>
      <c r="BO312" s="55"/>
      <c r="BP312" s="55"/>
      <c r="BQ312" s="55"/>
      <c r="BR312" s="55"/>
      <c r="BS312" s="55"/>
      <c r="BT312" s="55"/>
      <c r="BU312" s="55"/>
      <c r="BV312" s="55"/>
      <c r="BW312" s="55"/>
      <c r="BX312" s="55"/>
    </row>
    <row r="313" spans="1:76" customFormat="1" ht="30" customHeight="1">
      <c r="A313" s="1" t="s">
        <v>30</v>
      </c>
      <c r="B313" s="1"/>
      <c r="C313" s="64" t="s">
        <v>378</v>
      </c>
      <c r="D313" s="65" t="s">
        <v>646</v>
      </c>
      <c r="E313" s="57" t="s">
        <v>75</v>
      </c>
      <c r="F313" s="35">
        <v>60</v>
      </c>
      <c r="G313" s="46">
        <v>0</v>
      </c>
      <c r="H313" s="47"/>
      <c r="I313" s="155">
        <v>-60</v>
      </c>
      <c r="J313" s="35">
        <f t="shared" si="162"/>
        <v>0</v>
      </c>
      <c r="K313" s="44">
        <v>54.75</v>
      </c>
      <c r="L313" s="37">
        <f t="shared" si="163"/>
        <v>0</v>
      </c>
      <c r="M313" s="37"/>
      <c r="N313" s="38">
        <f t="shared" si="164"/>
        <v>0</v>
      </c>
      <c r="O313" s="39"/>
      <c r="P313" s="39">
        <f t="shared" si="188"/>
        <v>0</v>
      </c>
      <c r="Q313" s="39">
        <f t="shared" si="189"/>
        <v>0</v>
      </c>
      <c r="R313" s="39"/>
      <c r="S313" s="39">
        <f t="shared" si="190"/>
        <v>0</v>
      </c>
      <c r="T313" s="39">
        <f t="shared" si="191"/>
        <v>0</v>
      </c>
      <c r="U313" s="39"/>
      <c r="V313" s="39">
        <f t="shared" si="176"/>
        <v>0</v>
      </c>
      <c r="W313" s="39">
        <f t="shared" si="177"/>
        <v>0</v>
      </c>
      <c r="X313" s="39"/>
      <c r="Y313" s="39">
        <f t="shared" si="178"/>
        <v>0</v>
      </c>
      <c r="Z313" s="39">
        <f t="shared" si="179"/>
        <v>0</v>
      </c>
      <c r="AA313" s="39"/>
      <c r="AB313" s="39">
        <f t="shared" si="180"/>
        <v>0</v>
      </c>
      <c r="AC313" s="39">
        <f t="shared" si="181"/>
        <v>0</v>
      </c>
      <c r="AD313" s="39"/>
      <c r="AE313" s="39">
        <f t="shared" si="182"/>
        <v>0</v>
      </c>
      <c r="AF313" s="39">
        <f t="shared" si="183"/>
        <v>0</v>
      </c>
      <c r="AG313" s="39"/>
      <c r="AH313" s="39">
        <f t="shared" si="184"/>
        <v>0</v>
      </c>
      <c r="AI313" s="39">
        <f t="shared" si="185"/>
        <v>0</v>
      </c>
      <c r="AJ313" s="39"/>
      <c r="AK313" s="39">
        <f t="shared" si="186"/>
        <v>0</v>
      </c>
      <c r="AL313" s="39">
        <f t="shared" si="187"/>
        <v>0</v>
      </c>
      <c r="AM313" s="39"/>
      <c r="AN313" s="39">
        <f t="shared" si="174"/>
        <v>0</v>
      </c>
      <c r="AO313" s="39">
        <f t="shared" si="175"/>
        <v>0</v>
      </c>
      <c r="AP313" s="39"/>
      <c r="AQ313" s="39">
        <f t="shared" si="165"/>
        <v>0</v>
      </c>
      <c r="AR313" s="39">
        <f t="shared" si="166"/>
        <v>0</v>
      </c>
      <c r="AS313" s="136">
        <f t="shared" si="167"/>
        <v>0</v>
      </c>
      <c r="AT313" s="136">
        <f t="shared" ca="1" si="168"/>
        <v>0</v>
      </c>
      <c r="AU313" s="137">
        <f t="shared" ca="1" si="169"/>
        <v>0</v>
      </c>
      <c r="AV313" s="137">
        <f t="shared" si="170"/>
        <v>0</v>
      </c>
      <c r="AW313" s="136">
        <f t="shared" ca="1" si="171"/>
        <v>0</v>
      </c>
      <c r="AX313" s="138">
        <f t="shared" ca="1" si="172"/>
        <v>0</v>
      </c>
      <c r="AY313" s="101"/>
      <c r="AZ313" s="40">
        <f t="shared" si="161"/>
        <v>0</v>
      </c>
      <c r="BA313" s="111" t="str">
        <f>IF(COUNTIF(BA314,"MEDIDO")&gt;0,"MEDIDO","NÃO MEDIDO")</f>
        <v>NÃO MEDIDO</v>
      </c>
      <c r="BB313" s="55"/>
      <c r="BE313" s="55"/>
      <c r="BF313" s="55"/>
      <c r="BG313" s="55"/>
      <c r="BH313" s="55"/>
      <c r="BI313" s="55"/>
      <c r="BJ313" s="55"/>
      <c r="BK313" s="55"/>
      <c r="BL313" s="55"/>
      <c r="BM313" s="55"/>
      <c r="BN313" s="55"/>
      <c r="BO313" s="55"/>
      <c r="BP313" s="55"/>
      <c r="BQ313" s="55"/>
      <c r="BR313" s="55"/>
      <c r="BS313" s="55"/>
      <c r="BT313" s="55"/>
      <c r="BU313" s="55"/>
      <c r="BV313" s="55"/>
      <c r="BW313" s="55"/>
      <c r="BX313" s="55"/>
    </row>
    <row r="314" spans="1:76" customFormat="1" ht="30" customHeight="1">
      <c r="A314" s="1" t="s">
        <v>30</v>
      </c>
      <c r="B314" s="1"/>
      <c r="C314" s="64" t="s">
        <v>379</v>
      </c>
      <c r="D314" s="65" t="s">
        <v>647</v>
      </c>
      <c r="E314" s="57" t="s">
        <v>75</v>
      </c>
      <c r="F314" s="35">
        <v>6</v>
      </c>
      <c r="G314" s="46">
        <v>0.2</v>
      </c>
      <c r="H314" s="47"/>
      <c r="I314" s="155">
        <v>0</v>
      </c>
      <c r="J314" s="35">
        <f t="shared" si="162"/>
        <v>6.2</v>
      </c>
      <c r="K314" s="44">
        <v>4.18</v>
      </c>
      <c r="L314" s="37">
        <f t="shared" si="163"/>
        <v>25.92</v>
      </c>
      <c r="M314" s="37"/>
      <c r="N314" s="38">
        <f t="shared" si="164"/>
        <v>0</v>
      </c>
      <c r="O314" s="39"/>
      <c r="P314" s="39">
        <f t="shared" si="188"/>
        <v>0</v>
      </c>
      <c r="Q314" s="39">
        <f t="shared" si="189"/>
        <v>0</v>
      </c>
      <c r="R314" s="39"/>
      <c r="S314" s="39">
        <f t="shared" si="190"/>
        <v>0</v>
      </c>
      <c r="T314" s="39">
        <f t="shared" si="191"/>
        <v>0</v>
      </c>
      <c r="U314" s="39"/>
      <c r="V314" s="39">
        <f t="shared" si="176"/>
        <v>0</v>
      </c>
      <c r="W314" s="39">
        <f t="shared" si="177"/>
        <v>0</v>
      </c>
      <c r="X314" s="39"/>
      <c r="Y314" s="39">
        <f t="shared" si="178"/>
        <v>0</v>
      </c>
      <c r="Z314" s="39">
        <f t="shared" si="179"/>
        <v>0</v>
      </c>
      <c r="AA314" s="39"/>
      <c r="AB314" s="39">
        <f t="shared" si="180"/>
        <v>0</v>
      </c>
      <c r="AC314" s="39">
        <f t="shared" si="181"/>
        <v>0</v>
      </c>
      <c r="AD314" s="39"/>
      <c r="AE314" s="39">
        <f t="shared" si="182"/>
        <v>0</v>
      </c>
      <c r="AF314" s="39">
        <f t="shared" si="183"/>
        <v>0</v>
      </c>
      <c r="AG314" s="39"/>
      <c r="AH314" s="39">
        <f t="shared" si="184"/>
        <v>0</v>
      </c>
      <c r="AI314" s="39">
        <f t="shared" si="185"/>
        <v>0</v>
      </c>
      <c r="AJ314" s="39">
        <v>6.2</v>
      </c>
      <c r="AK314" s="39">
        <f t="shared" si="186"/>
        <v>25.92</v>
      </c>
      <c r="AL314" s="39">
        <f t="shared" si="187"/>
        <v>0</v>
      </c>
      <c r="AM314" s="39"/>
      <c r="AN314" s="39">
        <f t="shared" si="174"/>
        <v>0</v>
      </c>
      <c r="AO314" s="39">
        <f t="shared" si="175"/>
        <v>0</v>
      </c>
      <c r="AP314" s="39"/>
      <c r="AQ314" s="39">
        <f t="shared" si="165"/>
        <v>0</v>
      </c>
      <c r="AR314" s="39">
        <f t="shared" si="166"/>
        <v>0</v>
      </c>
      <c r="AS314" s="136">
        <f t="shared" si="167"/>
        <v>6.2</v>
      </c>
      <c r="AT314" s="136">
        <f t="shared" ca="1" si="168"/>
        <v>25.92</v>
      </c>
      <c r="AU314" s="137">
        <f t="shared" ca="1" si="169"/>
        <v>0</v>
      </c>
      <c r="AV314" s="137">
        <f t="shared" si="170"/>
        <v>0</v>
      </c>
      <c r="AW314" s="136">
        <f t="shared" ca="1" si="171"/>
        <v>0</v>
      </c>
      <c r="AX314" s="138">
        <f t="shared" ca="1" si="172"/>
        <v>0</v>
      </c>
      <c r="AY314" s="101"/>
      <c r="AZ314" s="40">
        <f t="shared" si="161"/>
        <v>0</v>
      </c>
      <c r="BA314" s="111" t="str">
        <f>IF(AZ314&lt;&gt;0,"MEDIDO","NÃO MEDIDO")</f>
        <v>NÃO MEDIDO</v>
      </c>
      <c r="BB314" s="55"/>
      <c r="BE314" s="55"/>
      <c r="BF314" s="55"/>
      <c r="BG314" s="55"/>
      <c r="BH314" s="55"/>
      <c r="BI314" s="55"/>
      <c r="BJ314" s="55"/>
      <c r="BK314" s="55"/>
      <c r="BL314" s="55"/>
      <c r="BM314" s="55"/>
      <c r="BN314" s="55"/>
      <c r="BO314" s="55"/>
      <c r="BP314" s="55"/>
      <c r="BQ314" s="55"/>
      <c r="BR314" s="55"/>
      <c r="BS314" s="55"/>
      <c r="BT314" s="55"/>
      <c r="BU314" s="55"/>
      <c r="BV314" s="55"/>
      <c r="BW314" s="55"/>
      <c r="BX314" s="55"/>
    </row>
    <row r="315" spans="1:76" customFormat="1" ht="30" customHeight="1">
      <c r="A315" s="1" t="s">
        <v>30</v>
      </c>
      <c r="B315" s="1"/>
      <c r="C315" s="64" t="s">
        <v>237</v>
      </c>
      <c r="D315" s="65" t="s">
        <v>238</v>
      </c>
      <c r="E315" s="57" t="s">
        <v>72</v>
      </c>
      <c r="F315" s="35">
        <v>8</v>
      </c>
      <c r="G315" s="46">
        <v>0</v>
      </c>
      <c r="H315" s="47"/>
      <c r="I315" s="155">
        <v>0</v>
      </c>
      <c r="J315" s="35">
        <f t="shared" si="162"/>
        <v>8</v>
      </c>
      <c r="K315" s="44">
        <v>136.07</v>
      </c>
      <c r="L315" s="37">
        <f t="shared" si="163"/>
        <v>1088.56</v>
      </c>
      <c r="M315" s="37"/>
      <c r="N315" s="38">
        <f t="shared" si="164"/>
        <v>0</v>
      </c>
      <c r="O315" s="39"/>
      <c r="P315" s="39">
        <f t="shared" si="188"/>
        <v>0</v>
      </c>
      <c r="Q315" s="39">
        <f t="shared" si="189"/>
        <v>0</v>
      </c>
      <c r="R315" s="39"/>
      <c r="S315" s="39">
        <f t="shared" si="190"/>
        <v>0</v>
      </c>
      <c r="T315" s="39">
        <f t="shared" si="191"/>
        <v>0</v>
      </c>
      <c r="U315" s="39"/>
      <c r="V315" s="39">
        <f t="shared" si="176"/>
        <v>0</v>
      </c>
      <c r="W315" s="39">
        <f t="shared" si="177"/>
        <v>0</v>
      </c>
      <c r="X315" s="39"/>
      <c r="Y315" s="39">
        <f t="shared" si="178"/>
        <v>0</v>
      </c>
      <c r="Z315" s="39">
        <f t="shared" si="179"/>
        <v>0</v>
      </c>
      <c r="AA315" s="39"/>
      <c r="AB315" s="39">
        <f t="shared" si="180"/>
        <v>0</v>
      </c>
      <c r="AC315" s="39">
        <f t="shared" si="181"/>
        <v>0</v>
      </c>
      <c r="AD315" s="39"/>
      <c r="AE315" s="39">
        <f t="shared" si="182"/>
        <v>0</v>
      </c>
      <c r="AF315" s="39">
        <f t="shared" si="183"/>
        <v>0</v>
      </c>
      <c r="AG315" s="39">
        <v>6</v>
      </c>
      <c r="AH315" s="39">
        <f t="shared" si="184"/>
        <v>816.42</v>
      </c>
      <c r="AI315" s="39">
        <f t="shared" si="185"/>
        <v>0</v>
      </c>
      <c r="AJ315" s="39">
        <v>2</v>
      </c>
      <c r="AK315" s="39">
        <f t="shared" si="186"/>
        <v>272.14</v>
      </c>
      <c r="AL315" s="39">
        <f t="shared" si="187"/>
        <v>0</v>
      </c>
      <c r="AM315" s="39"/>
      <c r="AN315" s="39">
        <f t="shared" si="174"/>
        <v>0</v>
      </c>
      <c r="AO315" s="39">
        <f t="shared" si="175"/>
        <v>0</v>
      </c>
      <c r="AP315" s="39"/>
      <c r="AQ315" s="39">
        <f t="shared" si="165"/>
        <v>0</v>
      </c>
      <c r="AR315" s="39">
        <f t="shared" si="166"/>
        <v>0</v>
      </c>
      <c r="AS315" s="136">
        <f t="shared" si="167"/>
        <v>8</v>
      </c>
      <c r="AT315" s="136">
        <f t="shared" ca="1" si="168"/>
        <v>1088.56</v>
      </c>
      <c r="AU315" s="137">
        <f t="shared" ca="1" si="169"/>
        <v>0</v>
      </c>
      <c r="AV315" s="137">
        <f t="shared" si="170"/>
        <v>0</v>
      </c>
      <c r="AW315" s="136">
        <f t="shared" ca="1" si="171"/>
        <v>0</v>
      </c>
      <c r="AX315" s="138">
        <f t="shared" ca="1" si="172"/>
        <v>0</v>
      </c>
      <c r="AY315" s="101"/>
      <c r="AZ315" s="40">
        <f t="shared" si="161"/>
        <v>42</v>
      </c>
      <c r="BA315" s="111" t="str">
        <f t="shared" ref="BA315" si="193">IF(AZ315&lt;&gt;0,"MEDIDO","NÃO MEDIDO")</f>
        <v>MEDIDO</v>
      </c>
      <c r="BB315" s="55"/>
      <c r="BE315" s="55"/>
      <c r="BF315" s="55"/>
      <c r="BG315" s="55"/>
      <c r="BH315" s="55"/>
      <c r="BI315" s="55"/>
      <c r="BJ315" s="55"/>
      <c r="BK315" s="55"/>
      <c r="BL315" s="55"/>
      <c r="BM315" s="55"/>
      <c r="BN315" s="55"/>
      <c r="BO315" s="55"/>
      <c r="BP315" s="55"/>
      <c r="BQ315" s="55"/>
      <c r="BR315" s="55"/>
      <c r="BS315" s="55"/>
      <c r="BT315" s="55"/>
      <c r="BU315" s="55"/>
      <c r="BV315" s="55"/>
      <c r="BW315" s="55"/>
      <c r="BX315" s="55"/>
    </row>
    <row r="316" spans="1:76" customFormat="1" ht="30" customHeight="1">
      <c r="A316" s="1" t="s">
        <v>782</v>
      </c>
      <c r="B316" s="1"/>
      <c r="C316" s="64" t="s">
        <v>818</v>
      </c>
      <c r="D316" s="65" t="s">
        <v>819</v>
      </c>
      <c r="E316" s="57" t="s">
        <v>75</v>
      </c>
      <c r="F316" s="35"/>
      <c r="G316" s="46"/>
      <c r="H316" s="47"/>
      <c r="I316" s="155">
        <v>42</v>
      </c>
      <c r="J316" s="35">
        <f t="shared" si="162"/>
        <v>42</v>
      </c>
      <c r="K316" s="44">
        <v>117.2</v>
      </c>
      <c r="L316" s="37">
        <f t="shared" si="163"/>
        <v>4922.3999999999996</v>
      </c>
      <c r="M316" s="37"/>
      <c r="N316" s="38">
        <f t="shared" si="164"/>
        <v>0</v>
      </c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>
        <v>42</v>
      </c>
      <c r="AQ316" s="39">
        <f t="shared" si="165"/>
        <v>4922.3999999999996</v>
      </c>
      <c r="AR316" s="39">
        <f t="shared" si="166"/>
        <v>0</v>
      </c>
      <c r="AS316" s="136">
        <f t="shared" si="167"/>
        <v>42</v>
      </c>
      <c r="AT316" s="136">
        <f t="shared" ca="1" si="168"/>
        <v>4922.3999999999996</v>
      </c>
      <c r="AU316" s="137">
        <f t="shared" ca="1" si="169"/>
        <v>0</v>
      </c>
      <c r="AV316" s="137">
        <f t="shared" si="170"/>
        <v>0</v>
      </c>
      <c r="AW316" s="136">
        <f t="shared" ca="1" si="171"/>
        <v>0</v>
      </c>
      <c r="AX316" s="138">
        <f t="shared" ca="1" si="172"/>
        <v>0</v>
      </c>
      <c r="AY316" s="101"/>
      <c r="AZ316" s="40">
        <f t="shared" si="161"/>
        <v>52.24</v>
      </c>
      <c r="BA316" s="111" t="str">
        <f t="shared" ref="BA316:BA317" si="194">IF(AZ316&lt;&gt;0,"MEDIDO","NÃO MEDIDO")</f>
        <v>MEDIDO</v>
      </c>
      <c r="BB316" s="55"/>
      <c r="BE316" s="55"/>
      <c r="BF316" s="55"/>
      <c r="BG316" s="55"/>
      <c r="BH316" s="55"/>
      <c r="BI316" s="55"/>
      <c r="BJ316" s="55"/>
      <c r="BK316" s="55"/>
      <c r="BL316" s="55"/>
      <c r="BM316" s="55"/>
      <c r="BN316" s="55"/>
      <c r="BO316" s="55"/>
      <c r="BP316" s="55"/>
      <c r="BQ316" s="55"/>
      <c r="BR316" s="55"/>
      <c r="BS316" s="55"/>
      <c r="BT316" s="55"/>
      <c r="BU316" s="55"/>
      <c r="BV316" s="55"/>
      <c r="BW316" s="55"/>
      <c r="BX316" s="55"/>
    </row>
    <row r="317" spans="1:76" customFormat="1" ht="30" customHeight="1">
      <c r="A317" s="1" t="s">
        <v>782</v>
      </c>
      <c r="B317" s="1"/>
      <c r="C317" s="64" t="s">
        <v>820</v>
      </c>
      <c r="D317" s="65" t="s">
        <v>821</v>
      </c>
      <c r="E317" s="57" t="s">
        <v>75</v>
      </c>
      <c r="F317" s="35"/>
      <c r="G317" s="46"/>
      <c r="H317" s="47"/>
      <c r="I317" s="155">
        <v>60</v>
      </c>
      <c r="J317" s="35">
        <f t="shared" si="162"/>
        <v>60</v>
      </c>
      <c r="K317" s="44">
        <v>55.71</v>
      </c>
      <c r="L317" s="37">
        <f t="shared" si="163"/>
        <v>3342.6</v>
      </c>
      <c r="M317" s="37"/>
      <c r="N317" s="38">
        <f t="shared" si="164"/>
        <v>0</v>
      </c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>
        <v>52.24</v>
      </c>
      <c r="AQ317" s="39">
        <f t="shared" si="165"/>
        <v>2910.29</v>
      </c>
      <c r="AR317" s="39">
        <f t="shared" si="166"/>
        <v>0</v>
      </c>
      <c r="AS317" s="136">
        <f t="shared" si="167"/>
        <v>52.24</v>
      </c>
      <c r="AT317" s="136">
        <f t="shared" ca="1" si="168"/>
        <v>2910.29</v>
      </c>
      <c r="AU317" s="137">
        <f t="shared" ca="1" si="169"/>
        <v>0</v>
      </c>
      <c r="AV317" s="137">
        <f t="shared" si="170"/>
        <v>7.76</v>
      </c>
      <c r="AW317" s="136">
        <f t="shared" ca="1" si="171"/>
        <v>432.31</v>
      </c>
      <c r="AX317" s="138">
        <f t="shared" ca="1" si="172"/>
        <v>0</v>
      </c>
      <c r="AY317" s="101"/>
      <c r="AZ317" s="40">
        <f t="shared" si="161"/>
        <v>0</v>
      </c>
      <c r="BA317" s="111" t="str">
        <f t="shared" si="194"/>
        <v>NÃO MEDIDO</v>
      </c>
      <c r="BB317" s="55"/>
      <c r="BE317" s="55"/>
      <c r="BF317" s="55"/>
      <c r="BG317" s="55"/>
      <c r="BH317" s="55"/>
      <c r="BI317" s="55"/>
      <c r="BJ317" s="55"/>
      <c r="BK317" s="55"/>
      <c r="BL317" s="55"/>
      <c r="BM317" s="55"/>
      <c r="BN317" s="55"/>
      <c r="BO317" s="55"/>
      <c r="BP317" s="55"/>
      <c r="BQ317" s="55"/>
      <c r="BR317" s="55"/>
      <c r="BS317" s="55"/>
      <c r="BT317" s="55"/>
      <c r="BU317" s="55"/>
      <c r="BV317" s="55"/>
      <c r="BW317" s="55"/>
      <c r="BX317" s="55"/>
    </row>
    <row r="318" spans="1:76" customFormat="1" ht="30" customHeight="1">
      <c r="A318" s="1" t="s">
        <v>28</v>
      </c>
      <c r="B318" s="1"/>
      <c r="C318" s="64">
        <v>17</v>
      </c>
      <c r="D318" s="65" t="s">
        <v>109</v>
      </c>
      <c r="E318" s="57"/>
      <c r="F318" s="35"/>
      <c r="G318" s="46">
        <v>0</v>
      </c>
      <c r="H318" s="47"/>
      <c r="I318" s="155">
        <v>0</v>
      </c>
      <c r="J318" s="35">
        <f t="shared" si="162"/>
        <v>0</v>
      </c>
      <c r="K318" s="44"/>
      <c r="L318" s="37">
        <f t="shared" si="163"/>
        <v>0</v>
      </c>
      <c r="M318" s="37"/>
      <c r="N318" s="38">
        <f t="shared" si="164"/>
        <v>0</v>
      </c>
      <c r="O318" s="39"/>
      <c r="P318" s="39">
        <f t="shared" si="188"/>
        <v>0</v>
      </c>
      <c r="Q318" s="39">
        <f t="shared" si="189"/>
        <v>0</v>
      </c>
      <c r="R318" s="39"/>
      <c r="S318" s="39">
        <f t="shared" si="190"/>
        <v>0</v>
      </c>
      <c r="T318" s="39">
        <f t="shared" si="191"/>
        <v>0</v>
      </c>
      <c r="U318" s="39"/>
      <c r="V318" s="39">
        <f t="shared" si="176"/>
        <v>0</v>
      </c>
      <c r="W318" s="39">
        <f t="shared" si="177"/>
        <v>0</v>
      </c>
      <c r="X318" s="39"/>
      <c r="Y318" s="39">
        <f t="shared" si="178"/>
        <v>0</v>
      </c>
      <c r="Z318" s="39">
        <f t="shared" si="179"/>
        <v>0</v>
      </c>
      <c r="AA318" s="39"/>
      <c r="AB318" s="39">
        <f t="shared" si="180"/>
        <v>0</v>
      </c>
      <c r="AC318" s="39">
        <f t="shared" si="181"/>
        <v>0</v>
      </c>
      <c r="AD318" s="39"/>
      <c r="AE318" s="39">
        <f t="shared" si="182"/>
        <v>0</v>
      </c>
      <c r="AF318" s="39">
        <f t="shared" si="183"/>
        <v>0</v>
      </c>
      <c r="AG318" s="39"/>
      <c r="AH318" s="39">
        <f t="shared" si="184"/>
        <v>0</v>
      </c>
      <c r="AI318" s="39">
        <f t="shared" si="185"/>
        <v>0</v>
      </c>
      <c r="AJ318" s="39"/>
      <c r="AK318" s="39">
        <f t="shared" si="186"/>
        <v>0</v>
      </c>
      <c r="AL318" s="39">
        <f t="shared" si="187"/>
        <v>0</v>
      </c>
      <c r="AM318" s="39"/>
      <c r="AN318" s="39">
        <f t="shared" si="174"/>
        <v>0</v>
      </c>
      <c r="AO318" s="39">
        <f t="shared" si="175"/>
        <v>0</v>
      </c>
      <c r="AP318" s="39"/>
      <c r="AQ318" s="39">
        <f t="shared" si="165"/>
        <v>0</v>
      </c>
      <c r="AR318" s="39">
        <f t="shared" si="166"/>
        <v>0</v>
      </c>
      <c r="AS318" s="136">
        <f t="shared" si="167"/>
        <v>0</v>
      </c>
      <c r="AT318" s="136">
        <f t="shared" ca="1" si="168"/>
        <v>0</v>
      </c>
      <c r="AU318" s="137">
        <f t="shared" ca="1" si="169"/>
        <v>0</v>
      </c>
      <c r="AV318" s="137">
        <f t="shared" si="170"/>
        <v>0</v>
      </c>
      <c r="AW318" s="136">
        <f t="shared" ca="1" si="171"/>
        <v>0</v>
      </c>
      <c r="AX318" s="138">
        <f t="shared" ca="1" si="172"/>
        <v>0</v>
      </c>
      <c r="AY318" s="101"/>
      <c r="AZ318" s="40">
        <f t="shared" si="161"/>
        <v>0</v>
      </c>
      <c r="BA318" s="111" t="str">
        <f>IF(COUNTIF(BA319:BA393,"MEDIDO")&gt;0,"MEDIDO","NÃO MEDIDO")</f>
        <v>MEDIDO</v>
      </c>
      <c r="BB318" s="55"/>
      <c r="BE318" s="55"/>
      <c r="BF318" s="55"/>
      <c r="BG318" s="55"/>
      <c r="BH318" s="55"/>
      <c r="BI318" s="55"/>
      <c r="BJ318" s="55"/>
      <c r="BK318" s="55"/>
      <c r="BL318" s="55"/>
      <c r="BM318" s="55"/>
      <c r="BN318" s="55"/>
      <c r="BO318" s="55"/>
      <c r="BP318" s="55"/>
      <c r="BQ318" s="55"/>
      <c r="BR318" s="55"/>
      <c r="BS318" s="55"/>
      <c r="BT318" s="55"/>
      <c r="BU318" s="55"/>
      <c r="BV318" s="55"/>
      <c r="BW318" s="55"/>
      <c r="BX318" s="55"/>
    </row>
    <row r="319" spans="1:76" customFormat="1" ht="60" customHeight="1">
      <c r="A319" s="1" t="s">
        <v>28</v>
      </c>
      <c r="B319" s="1"/>
      <c r="C319" s="64">
        <v>170400</v>
      </c>
      <c r="D319" s="65" t="s">
        <v>201</v>
      </c>
      <c r="E319" s="57"/>
      <c r="F319" s="35"/>
      <c r="G319" s="46">
        <v>0</v>
      </c>
      <c r="H319" s="47"/>
      <c r="I319" s="155">
        <v>0</v>
      </c>
      <c r="J319" s="35">
        <f t="shared" si="162"/>
        <v>0</v>
      </c>
      <c r="K319" s="44"/>
      <c r="L319" s="37">
        <f t="shared" si="163"/>
        <v>0</v>
      </c>
      <c r="M319" s="37"/>
      <c r="N319" s="38">
        <f t="shared" si="164"/>
        <v>0</v>
      </c>
      <c r="O319" s="39"/>
      <c r="P319" s="39">
        <f t="shared" si="188"/>
        <v>0</v>
      </c>
      <c r="Q319" s="39">
        <f t="shared" si="189"/>
        <v>0</v>
      </c>
      <c r="R319" s="39"/>
      <c r="S319" s="39">
        <f t="shared" si="190"/>
        <v>0</v>
      </c>
      <c r="T319" s="39">
        <f t="shared" si="191"/>
        <v>0</v>
      </c>
      <c r="U319" s="39"/>
      <c r="V319" s="39">
        <f t="shared" si="176"/>
        <v>0</v>
      </c>
      <c r="W319" s="39">
        <f t="shared" si="177"/>
        <v>0</v>
      </c>
      <c r="X319" s="39"/>
      <c r="Y319" s="39">
        <f t="shared" si="178"/>
        <v>0</v>
      </c>
      <c r="Z319" s="39">
        <f t="shared" si="179"/>
        <v>0</v>
      </c>
      <c r="AA319" s="39"/>
      <c r="AB319" s="39">
        <f t="shared" si="180"/>
        <v>0</v>
      </c>
      <c r="AC319" s="39">
        <f t="shared" si="181"/>
        <v>0</v>
      </c>
      <c r="AD319" s="39"/>
      <c r="AE319" s="39">
        <f t="shared" si="182"/>
        <v>0</v>
      </c>
      <c r="AF319" s="39">
        <f t="shared" si="183"/>
        <v>0</v>
      </c>
      <c r="AG319" s="39"/>
      <c r="AH319" s="39">
        <f t="shared" si="184"/>
        <v>0</v>
      </c>
      <c r="AI319" s="39">
        <f t="shared" si="185"/>
        <v>0</v>
      </c>
      <c r="AJ319" s="39"/>
      <c r="AK319" s="39">
        <f t="shared" si="186"/>
        <v>0</v>
      </c>
      <c r="AL319" s="39">
        <f t="shared" si="187"/>
        <v>0</v>
      </c>
      <c r="AM319" s="39"/>
      <c r="AN319" s="39">
        <f t="shared" si="174"/>
        <v>0</v>
      </c>
      <c r="AO319" s="39">
        <f t="shared" si="175"/>
        <v>0</v>
      </c>
      <c r="AP319" s="39"/>
      <c r="AQ319" s="39">
        <f t="shared" si="165"/>
        <v>0</v>
      </c>
      <c r="AR319" s="39">
        <f t="shared" si="166"/>
        <v>0</v>
      </c>
      <c r="AS319" s="136">
        <f t="shared" si="167"/>
        <v>0</v>
      </c>
      <c r="AT319" s="136">
        <f t="shared" ca="1" si="168"/>
        <v>0</v>
      </c>
      <c r="AU319" s="137">
        <f t="shared" ca="1" si="169"/>
        <v>0</v>
      </c>
      <c r="AV319" s="137">
        <f t="shared" si="170"/>
        <v>0</v>
      </c>
      <c r="AW319" s="136">
        <f t="shared" ca="1" si="171"/>
        <v>0</v>
      </c>
      <c r="AX319" s="138">
        <f t="shared" ca="1" si="172"/>
        <v>0</v>
      </c>
      <c r="AY319" s="101"/>
      <c r="AZ319" s="40">
        <f t="shared" si="161"/>
        <v>0</v>
      </c>
      <c r="BA319" s="111" t="str">
        <f>IF(COUNTIF(BA320:BA321,"MEDIDO")&gt;0,"MEDIDO","NÃO MEDIDO")</f>
        <v>NÃO MEDIDO</v>
      </c>
      <c r="BB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</row>
    <row r="320" spans="1:76" customFormat="1" ht="60" customHeight="1">
      <c r="A320" s="1" t="s">
        <v>30</v>
      </c>
      <c r="B320" s="1"/>
      <c r="C320" s="64" t="s">
        <v>183</v>
      </c>
      <c r="D320" s="65" t="s">
        <v>648</v>
      </c>
      <c r="E320" s="57" t="s">
        <v>75</v>
      </c>
      <c r="F320" s="35">
        <v>2</v>
      </c>
      <c r="G320" s="46">
        <v>0</v>
      </c>
      <c r="H320" s="47"/>
      <c r="I320" s="155">
        <v>0</v>
      </c>
      <c r="J320" s="35">
        <f t="shared" si="162"/>
        <v>2</v>
      </c>
      <c r="K320" s="44">
        <v>9.82</v>
      </c>
      <c r="L320" s="37">
        <f t="shared" si="163"/>
        <v>19.64</v>
      </c>
      <c r="M320" s="37"/>
      <c r="N320" s="38">
        <f t="shared" si="164"/>
        <v>0</v>
      </c>
      <c r="O320" s="39"/>
      <c r="P320" s="39">
        <f t="shared" si="188"/>
        <v>0</v>
      </c>
      <c r="Q320" s="39">
        <f t="shared" si="189"/>
        <v>0</v>
      </c>
      <c r="R320" s="39"/>
      <c r="S320" s="39">
        <f t="shared" si="190"/>
        <v>0</v>
      </c>
      <c r="T320" s="39">
        <f t="shared" si="191"/>
        <v>0</v>
      </c>
      <c r="U320" s="39"/>
      <c r="V320" s="39">
        <f t="shared" si="176"/>
        <v>0</v>
      </c>
      <c r="W320" s="39">
        <f t="shared" si="177"/>
        <v>0</v>
      </c>
      <c r="X320" s="39"/>
      <c r="Y320" s="39">
        <f t="shared" si="178"/>
        <v>0</v>
      </c>
      <c r="Z320" s="39">
        <f t="shared" si="179"/>
        <v>0</v>
      </c>
      <c r="AA320" s="39">
        <v>2</v>
      </c>
      <c r="AB320" s="39">
        <f t="shared" si="180"/>
        <v>19.64</v>
      </c>
      <c r="AC320" s="39">
        <f t="shared" si="181"/>
        <v>0</v>
      </c>
      <c r="AD320" s="39"/>
      <c r="AE320" s="39">
        <f t="shared" si="182"/>
        <v>0</v>
      </c>
      <c r="AF320" s="39">
        <f t="shared" si="183"/>
        <v>0</v>
      </c>
      <c r="AG320" s="39"/>
      <c r="AH320" s="39">
        <f t="shared" si="184"/>
        <v>0</v>
      </c>
      <c r="AI320" s="39">
        <f t="shared" si="185"/>
        <v>0</v>
      </c>
      <c r="AJ320" s="39"/>
      <c r="AK320" s="39">
        <f t="shared" si="186"/>
        <v>0</v>
      </c>
      <c r="AL320" s="39">
        <f t="shared" si="187"/>
        <v>0</v>
      </c>
      <c r="AM320" s="39"/>
      <c r="AN320" s="39">
        <f t="shared" si="174"/>
        <v>0</v>
      </c>
      <c r="AO320" s="39">
        <f t="shared" si="175"/>
        <v>0</v>
      </c>
      <c r="AP320" s="39"/>
      <c r="AQ320" s="39">
        <f t="shared" si="165"/>
        <v>0</v>
      </c>
      <c r="AR320" s="39">
        <f t="shared" si="166"/>
        <v>0</v>
      </c>
      <c r="AS320" s="136">
        <f t="shared" si="167"/>
        <v>2</v>
      </c>
      <c r="AT320" s="136">
        <f t="shared" ca="1" si="168"/>
        <v>19.64</v>
      </c>
      <c r="AU320" s="137">
        <f t="shared" ca="1" si="169"/>
        <v>0</v>
      </c>
      <c r="AV320" s="137">
        <f t="shared" si="170"/>
        <v>0</v>
      </c>
      <c r="AW320" s="136">
        <f t="shared" ca="1" si="171"/>
        <v>0</v>
      </c>
      <c r="AX320" s="138">
        <f t="shared" ca="1" si="172"/>
        <v>0</v>
      </c>
      <c r="AY320" s="101"/>
      <c r="AZ320" s="40">
        <f t="shared" si="161"/>
        <v>0</v>
      </c>
      <c r="BA320" s="111" t="str">
        <f>IF(COUNTIF(BA321,"MEDIDO")&gt;0,"MEDIDO","NÃO MEDIDO")</f>
        <v>NÃO MEDIDO</v>
      </c>
      <c r="BB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  <c r="BQ320" s="55"/>
      <c r="BR320" s="55"/>
      <c r="BS320" s="55"/>
      <c r="BT320" s="55"/>
      <c r="BU320" s="55"/>
      <c r="BV320" s="55"/>
      <c r="BW320" s="55"/>
      <c r="BX320" s="55"/>
    </row>
    <row r="321" spans="1:76" customFormat="1" ht="30" customHeight="1">
      <c r="A321" s="1" t="s">
        <v>30</v>
      </c>
      <c r="B321" s="1"/>
      <c r="C321" s="64" t="s">
        <v>380</v>
      </c>
      <c r="D321" s="65" t="s">
        <v>649</v>
      </c>
      <c r="E321" s="57" t="s">
        <v>75</v>
      </c>
      <c r="F321" s="35">
        <v>2</v>
      </c>
      <c r="G321" s="46">
        <v>0</v>
      </c>
      <c r="H321" s="47"/>
      <c r="I321" s="155">
        <v>0</v>
      </c>
      <c r="J321" s="35">
        <f t="shared" si="162"/>
        <v>2</v>
      </c>
      <c r="K321" s="44">
        <v>6.26</v>
      </c>
      <c r="L321" s="37">
        <f t="shared" si="163"/>
        <v>12.52</v>
      </c>
      <c r="M321" s="37"/>
      <c r="N321" s="38">
        <f t="shared" si="164"/>
        <v>0</v>
      </c>
      <c r="O321" s="39"/>
      <c r="P321" s="39">
        <f t="shared" si="188"/>
        <v>0</v>
      </c>
      <c r="Q321" s="39">
        <f t="shared" si="189"/>
        <v>0</v>
      </c>
      <c r="R321" s="39"/>
      <c r="S321" s="39">
        <f t="shared" si="190"/>
        <v>0</v>
      </c>
      <c r="T321" s="39">
        <f t="shared" si="191"/>
        <v>0</v>
      </c>
      <c r="U321" s="39"/>
      <c r="V321" s="39">
        <f t="shared" si="176"/>
        <v>0</v>
      </c>
      <c r="W321" s="39">
        <f t="shared" si="177"/>
        <v>0</v>
      </c>
      <c r="X321" s="39"/>
      <c r="Y321" s="39">
        <f t="shared" si="178"/>
        <v>0</v>
      </c>
      <c r="Z321" s="39">
        <f t="shared" si="179"/>
        <v>0</v>
      </c>
      <c r="AA321" s="39">
        <v>2</v>
      </c>
      <c r="AB321" s="39">
        <f t="shared" si="180"/>
        <v>12.52</v>
      </c>
      <c r="AC321" s="39">
        <f t="shared" si="181"/>
        <v>0</v>
      </c>
      <c r="AD321" s="39"/>
      <c r="AE321" s="39">
        <f t="shared" si="182"/>
        <v>0</v>
      </c>
      <c r="AF321" s="39">
        <f t="shared" si="183"/>
        <v>0</v>
      </c>
      <c r="AG321" s="39"/>
      <c r="AH321" s="39">
        <f t="shared" si="184"/>
        <v>0</v>
      </c>
      <c r="AI321" s="39">
        <f t="shared" si="185"/>
        <v>0</v>
      </c>
      <c r="AJ321" s="39"/>
      <c r="AK321" s="39">
        <f t="shared" si="186"/>
        <v>0</v>
      </c>
      <c r="AL321" s="39">
        <f t="shared" si="187"/>
        <v>0</v>
      </c>
      <c r="AM321" s="39"/>
      <c r="AN321" s="39">
        <f t="shared" si="174"/>
        <v>0</v>
      </c>
      <c r="AO321" s="39">
        <f t="shared" si="175"/>
        <v>0</v>
      </c>
      <c r="AP321" s="39"/>
      <c r="AQ321" s="39">
        <f t="shared" si="165"/>
        <v>0</v>
      </c>
      <c r="AR321" s="39">
        <f t="shared" si="166"/>
        <v>0</v>
      </c>
      <c r="AS321" s="136">
        <f t="shared" si="167"/>
        <v>2</v>
      </c>
      <c r="AT321" s="136">
        <f t="shared" ca="1" si="168"/>
        <v>12.52</v>
      </c>
      <c r="AU321" s="137">
        <f t="shared" ca="1" si="169"/>
        <v>0</v>
      </c>
      <c r="AV321" s="137">
        <f t="shared" si="170"/>
        <v>0</v>
      </c>
      <c r="AW321" s="136">
        <f t="shared" ca="1" si="171"/>
        <v>0</v>
      </c>
      <c r="AX321" s="138">
        <f t="shared" ca="1" si="172"/>
        <v>0</v>
      </c>
      <c r="AY321" s="101"/>
      <c r="AZ321" s="40">
        <f t="shared" si="161"/>
        <v>0</v>
      </c>
      <c r="BA321" s="111" t="str">
        <f t="shared" ref="BA321:BA331" si="195">IF(AZ321&lt;&gt;0,"MEDIDO","NÃO MEDIDO")</f>
        <v>NÃO MEDIDO</v>
      </c>
      <c r="BB321" s="55"/>
      <c r="BE321" s="55"/>
      <c r="BF321" s="55"/>
      <c r="BG321" s="55"/>
      <c r="BH321" s="55"/>
      <c r="BI321" s="55"/>
      <c r="BJ321" s="55"/>
      <c r="BK321" s="55"/>
      <c r="BL321" s="55"/>
      <c r="BM321" s="55"/>
      <c r="BN321" s="55"/>
      <c r="BO321" s="55"/>
      <c r="BP321" s="55"/>
      <c r="BQ321" s="55"/>
      <c r="BR321" s="55"/>
      <c r="BS321" s="55"/>
      <c r="BT321" s="55"/>
      <c r="BU321" s="55"/>
      <c r="BV321" s="55"/>
      <c r="BW321" s="55"/>
      <c r="BX321" s="55"/>
    </row>
    <row r="322" spans="1:76" customFormat="1" ht="30" customHeight="1">
      <c r="A322" s="1" t="s">
        <v>28</v>
      </c>
      <c r="B322" s="1"/>
      <c r="C322" s="64">
        <v>170700</v>
      </c>
      <c r="D322" s="65" t="s">
        <v>210</v>
      </c>
      <c r="E322" s="57"/>
      <c r="F322" s="35"/>
      <c r="G322" s="46">
        <v>0</v>
      </c>
      <c r="H322" s="47"/>
      <c r="I322" s="155">
        <v>0</v>
      </c>
      <c r="J322" s="35">
        <f t="shared" si="162"/>
        <v>0</v>
      </c>
      <c r="K322" s="44"/>
      <c r="L322" s="37">
        <f t="shared" si="163"/>
        <v>0</v>
      </c>
      <c r="M322" s="37"/>
      <c r="N322" s="38">
        <f t="shared" si="164"/>
        <v>0</v>
      </c>
      <c r="O322" s="39"/>
      <c r="P322" s="39">
        <f t="shared" si="188"/>
        <v>0</v>
      </c>
      <c r="Q322" s="39">
        <f t="shared" si="189"/>
        <v>0</v>
      </c>
      <c r="R322" s="39"/>
      <c r="S322" s="39">
        <f t="shared" si="190"/>
        <v>0</v>
      </c>
      <c r="T322" s="39">
        <f t="shared" si="191"/>
        <v>0</v>
      </c>
      <c r="U322" s="39"/>
      <c r="V322" s="39">
        <f t="shared" si="176"/>
        <v>0</v>
      </c>
      <c r="W322" s="39">
        <f t="shared" si="177"/>
        <v>0</v>
      </c>
      <c r="X322" s="39"/>
      <c r="Y322" s="39">
        <f t="shared" si="178"/>
        <v>0</v>
      </c>
      <c r="Z322" s="39">
        <f t="shared" si="179"/>
        <v>0</v>
      </c>
      <c r="AA322" s="39"/>
      <c r="AB322" s="39">
        <f t="shared" si="180"/>
        <v>0</v>
      </c>
      <c r="AC322" s="39">
        <f t="shared" si="181"/>
        <v>0</v>
      </c>
      <c r="AD322" s="39"/>
      <c r="AE322" s="39">
        <f t="shared" si="182"/>
        <v>0</v>
      </c>
      <c r="AF322" s="39">
        <f t="shared" si="183"/>
        <v>0</v>
      </c>
      <c r="AG322" s="39"/>
      <c r="AH322" s="39">
        <f t="shared" si="184"/>
        <v>0</v>
      </c>
      <c r="AI322" s="39">
        <f t="shared" si="185"/>
        <v>0</v>
      </c>
      <c r="AJ322" s="39"/>
      <c r="AK322" s="39">
        <f t="shared" si="186"/>
        <v>0</v>
      </c>
      <c r="AL322" s="39">
        <f t="shared" si="187"/>
        <v>0</v>
      </c>
      <c r="AM322" s="39"/>
      <c r="AN322" s="39">
        <f t="shared" si="174"/>
        <v>0</v>
      </c>
      <c r="AO322" s="39">
        <f t="shared" si="175"/>
        <v>0</v>
      </c>
      <c r="AP322" s="39"/>
      <c r="AQ322" s="39">
        <f t="shared" si="165"/>
        <v>0</v>
      </c>
      <c r="AR322" s="39">
        <f t="shared" si="166"/>
        <v>0</v>
      </c>
      <c r="AS322" s="136">
        <f t="shared" si="167"/>
        <v>0</v>
      </c>
      <c r="AT322" s="136">
        <f t="shared" ca="1" si="168"/>
        <v>0</v>
      </c>
      <c r="AU322" s="137">
        <f t="shared" ca="1" si="169"/>
        <v>0</v>
      </c>
      <c r="AV322" s="137">
        <f t="shared" si="170"/>
        <v>0</v>
      </c>
      <c r="AW322" s="136">
        <f t="shared" ca="1" si="171"/>
        <v>0</v>
      </c>
      <c r="AX322" s="138">
        <f t="shared" ca="1" si="172"/>
        <v>0</v>
      </c>
      <c r="AY322" s="101"/>
      <c r="AZ322" s="40">
        <f t="shared" si="161"/>
        <v>0</v>
      </c>
      <c r="BA322" s="111" t="str">
        <f>IF(COUNTIF(BA323:BA324,"MEDIDO")&gt;0,"MEDIDO","NÃO MEDIDO")</f>
        <v>MEDIDO</v>
      </c>
      <c r="BB322" s="55"/>
      <c r="BE322" s="55"/>
      <c r="BF322" s="55"/>
      <c r="BG322" s="55"/>
      <c r="BH322" s="55"/>
      <c r="BI322" s="55"/>
      <c r="BJ322" s="55"/>
      <c r="BK322" s="55"/>
      <c r="BL322" s="55"/>
      <c r="BM322" s="55"/>
      <c r="BN322" s="55"/>
      <c r="BO322" s="55"/>
      <c r="BP322" s="55"/>
      <c r="BQ322" s="55"/>
      <c r="BR322" s="55"/>
      <c r="BS322" s="55"/>
      <c r="BT322" s="55"/>
      <c r="BU322" s="55"/>
      <c r="BV322" s="55"/>
      <c r="BW322" s="55"/>
      <c r="BX322" s="55"/>
    </row>
    <row r="323" spans="1:76" customFormat="1" ht="30" customHeight="1">
      <c r="A323" s="1" t="s">
        <v>30</v>
      </c>
      <c r="B323" s="1"/>
      <c r="C323" s="64" t="s">
        <v>280</v>
      </c>
      <c r="D323" s="65" t="s">
        <v>508</v>
      </c>
      <c r="E323" s="57" t="s">
        <v>72</v>
      </c>
      <c r="F323" s="35">
        <v>20</v>
      </c>
      <c r="G323" s="46">
        <v>25</v>
      </c>
      <c r="H323" s="47"/>
      <c r="I323" s="155">
        <v>0</v>
      </c>
      <c r="J323" s="35">
        <f t="shared" si="162"/>
        <v>45</v>
      </c>
      <c r="K323" s="44">
        <v>5</v>
      </c>
      <c r="L323" s="37">
        <f t="shared" si="163"/>
        <v>225</v>
      </c>
      <c r="M323" s="37"/>
      <c r="N323" s="38">
        <f t="shared" si="164"/>
        <v>0</v>
      </c>
      <c r="O323" s="39"/>
      <c r="P323" s="39">
        <f t="shared" si="188"/>
        <v>0</v>
      </c>
      <c r="Q323" s="39">
        <f t="shared" si="189"/>
        <v>0</v>
      </c>
      <c r="R323" s="39"/>
      <c r="S323" s="39">
        <f t="shared" si="190"/>
        <v>0</v>
      </c>
      <c r="T323" s="39">
        <f t="shared" si="191"/>
        <v>0</v>
      </c>
      <c r="U323" s="39"/>
      <c r="V323" s="39">
        <f t="shared" si="176"/>
        <v>0</v>
      </c>
      <c r="W323" s="39">
        <f t="shared" si="177"/>
        <v>0</v>
      </c>
      <c r="X323" s="39"/>
      <c r="Y323" s="39">
        <f t="shared" si="178"/>
        <v>0</v>
      </c>
      <c r="Z323" s="39">
        <f t="shared" si="179"/>
        <v>0</v>
      </c>
      <c r="AA323" s="39">
        <v>18</v>
      </c>
      <c r="AB323" s="39">
        <f t="shared" si="180"/>
        <v>90</v>
      </c>
      <c r="AC323" s="39">
        <f t="shared" si="181"/>
        <v>0</v>
      </c>
      <c r="AD323" s="39"/>
      <c r="AE323" s="39">
        <f t="shared" si="182"/>
        <v>0</v>
      </c>
      <c r="AF323" s="39">
        <f t="shared" si="183"/>
        <v>0</v>
      </c>
      <c r="AG323" s="39">
        <v>2</v>
      </c>
      <c r="AH323" s="39">
        <f t="shared" si="184"/>
        <v>10</v>
      </c>
      <c r="AI323" s="39">
        <f t="shared" si="185"/>
        <v>0</v>
      </c>
      <c r="AJ323" s="39">
        <v>25</v>
      </c>
      <c r="AK323" s="39">
        <f t="shared" si="186"/>
        <v>125</v>
      </c>
      <c r="AL323" s="39">
        <f t="shared" si="187"/>
        <v>0</v>
      </c>
      <c r="AM323" s="39"/>
      <c r="AN323" s="39">
        <f t="shared" si="174"/>
        <v>0</v>
      </c>
      <c r="AO323" s="39">
        <f t="shared" si="175"/>
        <v>0</v>
      </c>
      <c r="AP323" s="39"/>
      <c r="AQ323" s="39">
        <f t="shared" si="165"/>
        <v>0</v>
      </c>
      <c r="AR323" s="39">
        <f t="shared" si="166"/>
        <v>0</v>
      </c>
      <c r="AS323" s="136">
        <f t="shared" si="167"/>
        <v>45</v>
      </c>
      <c r="AT323" s="136">
        <f t="shared" ca="1" si="168"/>
        <v>225</v>
      </c>
      <c r="AU323" s="137">
        <f t="shared" ca="1" si="169"/>
        <v>0</v>
      </c>
      <c r="AV323" s="137">
        <f t="shared" si="170"/>
        <v>0</v>
      </c>
      <c r="AW323" s="136">
        <f t="shared" ca="1" si="171"/>
        <v>0</v>
      </c>
      <c r="AX323" s="138">
        <f t="shared" ca="1" si="172"/>
        <v>0</v>
      </c>
      <c r="AY323" s="101"/>
      <c r="AZ323" s="40">
        <f t="shared" si="161"/>
        <v>6.1</v>
      </c>
      <c r="BA323" s="111" t="str">
        <f t="shared" si="195"/>
        <v>MEDIDO</v>
      </c>
      <c r="BB323" s="55"/>
      <c r="BE323" s="55"/>
      <c r="BF323" s="55"/>
      <c r="BG323" s="55"/>
      <c r="BH323" s="55"/>
      <c r="BI323" s="55"/>
      <c r="BJ323" s="55"/>
      <c r="BK323" s="55"/>
      <c r="BL323" s="55"/>
      <c r="BM323" s="55"/>
      <c r="BN323" s="55"/>
      <c r="BO323" s="55"/>
      <c r="BP323" s="55"/>
      <c r="BQ323" s="55"/>
      <c r="BR323" s="55"/>
      <c r="BS323" s="55"/>
      <c r="BT323" s="55"/>
      <c r="BU323" s="55"/>
      <c r="BV323" s="55"/>
      <c r="BW323" s="55"/>
      <c r="BX323" s="55"/>
    </row>
    <row r="324" spans="1:76" customFormat="1" ht="60" customHeight="1">
      <c r="A324" s="1" t="s">
        <v>30</v>
      </c>
      <c r="B324" s="1"/>
      <c r="C324" s="64" t="s">
        <v>381</v>
      </c>
      <c r="D324" s="65" t="s">
        <v>650</v>
      </c>
      <c r="E324" s="57" t="s">
        <v>75</v>
      </c>
      <c r="F324" s="35">
        <v>15</v>
      </c>
      <c r="G324" s="46">
        <v>15</v>
      </c>
      <c r="H324" s="47"/>
      <c r="I324" s="155">
        <v>6.1</v>
      </c>
      <c r="J324" s="35">
        <f t="shared" si="162"/>
        <v>36.1</v>
      </c>
      <c r="K324" s="44">
        <v>26.94</v>
      </c>
      <c r="L324" s="37">
        <f t="shared" si="163"/>
        <v>972.53</v>
      </c>
      <c r="M324" s="37"/>
      <c r="N324" s="38">
        <f t="shared" si="164"/>
        <v>0</v>
      </c>
      <c r="O324" s="39"/>
      <c r="P324" s="39">
        <f t="shared" si="188"/>
        <v>0</v>
      </c>
      <c r="Q324" s="39">
        <f t="shared" si="189"/>
        <v>0</v>
      </c>
      <c r="R324" s="39"/>
      <c r="S324" s="39">
        <f t="shared" si="190"/>
        <v>0</v>
      </c>
      <c r="T324" s="39">
        <f t="shared" si="191"/>
        <v>0</v>
      </c>
      <c r="U324" s="39"/>
      <c r="V324" s="39">
        <f t="shared" si="176"/>
        <v>0</v>
      </c>
      <c r="W324" s="39">
        <f t="shared" si="177"/>
        <v>0</v>
      </c>
      <c r="X324" s="39"/>
      <c r="Y324" s="39">
        <f t="shared" si="178"/>
        <v>0</v>
      </c>
      <c r="Z324" s="39">
        <f t="shared" si="179"/>
        <v>0</v>
      </c>
      <c r="AA324" s="39"/>
      <c r="AB324" s="39">
        <f t="shared" si="180"/>
        <v>0</v>
      </c>
      <c r="AC324" s="39">
        <f t="shared" si="181"/>
        <v>0</v>
      </c>
      <c r="AD324" s="39"/>
      <c r="AE324" s="39">
        <f t="shared" si="182"/>
        <v>0</v>
      </c>
      <c r="AF324" s="39">
        <f t="shared" si="183"/>
        <v>0</v>
      </c>
      <c r="AG324" s="39">
        <v>1.5</v>
      </c>
      <c r="AH324" s="39">
        <f t="shared" si="184"/>
        <v>40.409999999999997</v>
      </c>
      <c r="AI324" s="39">
        <f t="shared" si="185"/>
        <v>0</v>
      </c>
      <c r="AJ324" s="39">
        <v>28.5</v>
      </c>
      <c r="AK324" s="39">
        <f t="shared" si="186"/>
        <v>767.79</v>
      </c>
      <c r="AL324" s="39">
        <f t="shared" si="187"/>
        <v>0</v>
      </c>
      <c r="AM324" s="39"/>
      <c r="AN324" s="39">
        <f t="shared" si="174"/>
        <v>0</v>
      </c>
      <c r="AO324" s="39">
        <f t="shared" si="175"/>
        <v>0</v>
      </c>
      <c r="AP324" s="39">
        <v>6.1</v>
      </c>
      <c r="AQ324" s="39">
        <f t="shared" si="165"/>
        <v>164.33</v>
      </c>
      <c r="AR324" s="39">
        <f t="shared" si="166"/>
        <v>0</v>
      </c>
      <c r="AS324" s="136">
        <f t="shared" si="167"/>
        <v>36.1</v>
      </c>
      <c r="AT324" s="136">
        <f t="shared" ca="1" si="168"/>
        <v>972.53</v>
      </c>
      <c r="AU324" s="137">
        <f t="shared" ca="1" si="169"/>
        <v>0</v>
      </c>
      <c r="AV324" s="137">
        <f t="shared" si="170"/>
        <v>0</v>
      </c>
      <c r="AW324" s="136">
        <f t="shared" ca="1" si="171"/>
        <v>0</v>
      </c>
      <c r="AX324" s="138">
        <f t="shared" ca="1" si="172"/>
        <v>0</v>
      </c>
      <c r="AY324" s="101"/>
      <c r="AZ324" s="40">
        <f t="shared" si="161"/>
        <v>0</v>
      </c>
      <c r="BA324" s="111" t="str">
        <f>IF(AZ324&lt;&gt;0,"MEDIDO","NÃO MEDIDO")</f>
        <v>NÃO MEDIDO</v>
      </c>
      <c r="BB324" s="55"/>
      <c r="BE324" s="55"/>
      <c r="BF324" s="55"/>
      <c r="BG324" s="55"/>
      <c r="BH324" s="55"/>
      <c r="BI324" s="55"/>
      <c r="BJ324" s="55"/>
      <c r="BK324" s="55"/>
      <c r="BL324" s="55"/>
      <c r="BM324" s="55"/>
      <c r="BN324" s="55"/>
      <c r="BO324" s="55"/>
      <c r="BP324" s="55"/>
      <c r="BQ324" s="55"/>
      <c r="BR324" s="55"/>
      <c r="BS324" s="55"/>
      <c r="BT324" s="55"/>
      <c r="BU324" s="55"/>
      <c r="BV324" s="55"/>
      <c r="BW324" s="55"/>
      <c r="BX324" s="55"/>
    </row>
    <row r="325" spans="1:76" customFormat="1" ht="30" customHeight="1">
      <c r="A325" s="1" t="s">
        <v>30</v>
      </c>
      <c r="B325" s="1"/>
      <c r="C325" s="64" t="s">
        <v>282</v>
      </c>
      <c r="D325" s="65" t="s">
        <v>510</v>
      </c>
      <c r="E325" s="57" t="s">
        <v>75</v>
      </c>
      <c r="F325" s="35">
        <v>40</v>
      </c>
      <c r="G325" s="46">
        <v>0</v>
      </c>
      <c r="H325" s="47"/>
      <c r="I325" s="155">
        <v>0</v>
      </c>
      <c r="J325" s="35">
        <f t="shared" si="162"/>
        <v>40</v>
      </c>
      <c r="K325" s="44">
        <v>20.29</v>
      </c>
      <c r="L325" s="37">
        <f t="shared" si="163"/>
        <v>811.6</v>
      </c>
      <c r="M325" s="37"/>
      <c r="N325" s="38">
        <f t="shared" si="164"/>
        <v>0</v>
      </c>
      <c r="O325" s="39"/>
      <c r="P325" s="39">
        <f t="shared" si="188"/>
        <v>0</v>
      </c>
      <c r="Q325" s="39">
        <f t="shared" si="189"/>
        <v>0</v>
      </c>
      <c r="R325" s="39"/>
      <c r="S325" s="39">
        <f t="shared" si="190"/>
        <v>0</v>
      </c>
      <c r="T325" s="39">
        <f t="shared" si="191"/>
        <v>0</v>
      </c>
      <c r="U325" s="39"/>
      <c r="V325" s="39">
        <f t="shared" si="176"/>
        <v>0</v>
      </c>
      <c r="W325" s="39">
        <f t="shared" si="177"/>
        <v>0</v>
      </c>
      <c r="X325" s="39"/>
      <c r="Y325" s="39">
        <f t="shared" si="178"/>
        <v>0</v>
      </c>
      <c r="Z325" s="39">
        <f t="shared" si="179"/>
        <v>0</v>
      </c>
      <c r="AA325" s="39">
        <v>40</v>
      </c>
      <c r="AB325" s="39">
        <f t="shared" si="180"/>
        <v>811.6</v>
      </c>
      <c r="AC325" s="39">
        <f t="shared" si="181"/>
        <v>0</v>
      </c>
      <c r="AD325" s="39"/>
      <c r="AE325" s="39">
        <f t="shared" si="182"/>
        <v>0</v>
      </c>
      <c r="AF325" s="39">
        <f t="shared" si="183"/>
        <v>0</v>
      </c>
      <c r="AG325" s="39"/>
      <c r="AH325" s="39">
        <f t="shared" si="184"/>
        <v>0</v>
      </c>
      <c r="AI325" s="39">
        <f t="shared" si="185"/>
        <v>0</v>
      </c>
      <c r="AJ325" s="39"/>
      <c r="AK325" s="39">
        <f t="shared" si="186"/>
        <v>0</v>
      </c>
      <c r="AL325" s="39">
        <f t="shared" si="187"/>
        <v>0</v>
      </c>
      <c r="AM325" s="39"/>
      <c r="AN325" s="39">
        <f t="shared" si="174"/>
        <v>0</v>
      </c>
      <c r="AO325" s="39">
        <f t="shared" si="175"/>
        <v>0</v>
      </c>
      <c r="AP325" s="39"/>
      <c r="AQ325" s="39">
        <f t="shared" si="165"/>
        <v>0</v>
      </c>
      <c r="AR325" s="39">
        <f t="shared" si="166"/>
        <v>0</v>
      </c>
      <c r="AS325" s="136">
        <f t="shared" si="167"/>
        <v>40</v>
      </c>
      <c r="AT325" s="136">
        <f t="shared" ca="1" si="168"/>
        <v>811.6</v>
      </c>
      <c r="AU325" s="137">
        <f t="shared" ca="1" si="169"/>
        <v>0</v>
      </c>
      <c r="AV325" s="137">
        <f t="shared" si="170"/>
        <v>0</v>
      </c>
      <c r="AW325" s="136">
        <f t="shared" ca="1" si="171"/>
        <v>0</v>
      </c>
      <c r="AX325" s="138">
        <f t="shared" ca="1" si="172"/>
        <v>0</v>
      </c>
      <c r="AY325" s="101"/>
      <c r="AZ325" s="40">
        <f t="shared" si="161"/>
        <v>0</v>
      </c>
      <c r="BA325" s="111" t="str">
        <f>IF(AZ325&lt;&gt;0,"MEDIDO","NÃO MEDIDO")</f>
        <v>NÃO MEDIDO</v>
      </c>
      <c r="BB325" s="55"/>
      <c r="BE325" s="55"/>
      <c r="BF325" s="55"/>
      <c r="BG325" s="55"/>
      <c r="BH325" s="55"/>
      <c r="BI325" s="55"/>
      <c r="BJ325" s="55"/>
      <c r="BK325" s="55"/>
      <c r="BL325" s="55"/>
      <c r="BM325" s="55"/>
      <c r="BN325" s="55"/>
      <c r="BO325" s="55"/>
      <c r="BP325" s="55"/>
      <c r="BQ325" s="55"/>
      <c r="BR325" s="55"/>
      <c r="BS325" s="55"/>
      <c r="BT325" s="55"/>
      <c r="BU325" s="55"/>
      <c r="BV325" s="55"/>
      <c r="BW325" s="55"/>
      <c r="BX325" s="55"/>
    </row>
    <row r="326" spans="1:76" customFormat="1" ht="30" customHeight="1">
      <c r="A326" s="1" t="s">
        <v>28</v>
      </c>
      <c r="B326" s="1"/>
      <c r="C326" s="64">
        <v>171000</v>
      </c>
      <c r="D326" s="65" t="s">
        <v>110</v>
      </c>
      <c r="E326" s="57"/>
      <c r="F326" s="35"/>
      <c r="G326" s="46">
        <v>0</v>
      </c>
      <c r="H326" s="47"/>
      <c r="I326" s="155">
        <v>0</v>
      </c>
      <c r="J326" s="35">
        <f t="shared" si="162"/>
        <v>0</v>
      </c>
      <c r="K326" s="44"/>
      <c r="L326" s="37">
        <f t="shared" si="163"/>
        <v>0</v>
      </c>
      <c r="M326" s="37"/>
      <c r="N326" s="38">
        <f t="shared" si="164"/>
        <v>0</v>
      </c>
      <c r="O326" s="39"/>
      <c r="P326" s="39">
        <f t="shared" si="188"/>
        <v>0</v>
      </c>
      <c r="Q326" s="39">
        <f t="shared" si="189"/>
        <v>0</v>
      </c>
      <c r="R326" s="39"/>
      <c r="S326" s="39">
        <f t="shared" si="190"/>
        <v>0</v>
      </c>
      <c r="T326" s="39">
        <f t="shared" si="191"/>
        <v>0</v>
      </c>
      <c r="U326" s="39"/>
      <c r="V326" s="39">
        <f t="shared" si="176"/>
        <v>0</v>
      </c>
      <c r="W326" s="39">
        <f t="shared" si="177"/>
        <v>0</v>
      </c>
      <c r="X326" s="39"/>
      <c r="Y326" s="39">
        <f t="shared" si="178"/>
        <v>0</v>
      </c>
      <c r="Z326" s="39">
        <f t="shared" si="179"/>
        <v>0</v>
      </c>
      <c r="AA326" s="39"/>
      <c r="AB326" s="39">
        <f t="shared" si="180"/>
        <v>0</v>
      </c>
      <c r="AC326" s="39">
        <f t="shared" si="181"/>
        <v>0</v>
      </c>
      <c r="AD326" s="39"/>
      <c r="AE326" s="39">
        <f t="shared" si="182"/>
        <v>0</v>
      </c>
      <c r="AF326" s="39">
        <f t="shared" si="183"/>
        <v>0</v>
      </c>
      <c r="AG326" s="39"/>
      <c r="AH326" s="39">
        <f t="shared" si="184"/>
        <v>0</v>
      </c>
      <c r="AI326" s="39">
        <f t="shared" si="185"/>
        <v>0</v>
      </c>
      <c r="AJ326" s="39"/>
      <c r="AK326" s="39">
        <f t="shared" si="186"/>
        <v>0</v>
      </c>
      <c r="AL326" s="39">
        <f t="shared" si="187"/>
        <v>0</v>
      </c>
      <c r="AM326" s="39"/>
      <c r="AN326" s="39">
        <f t="shared" si="174"/>
        <v>0</v>
      </c>
      <c r="AO326" s="39">
        <f t="shared" si="175"/>
        <v>0</v>
      </c>
      <c r="AP326" s="39"/>
      <c r="AQ326" s="39">
        <f t="shared" si="165"/>
        <v>0</v>
      </c>
      <c r="AR326" s="39">
        <f t="shared" si="166"/>
        <v>0</v>
      </c>
      <c r="AS326" s="136">
        <f t="shared" si="167"/>
        <v>0</v>
      </c>
      <c r="AT326" s="136">
        <f t="shared" ca="1" si="168"/>
        <v>0</v>
      </c>
      <c r="AU326" s="137">
        <f t="shared" ca="1" si="169"/>
        <v>0</v>
      </c>
      <c r="AV326" s="137">
        <f t="shared" si="170"/>
        <v>0</v>
      </c>
      <c r="AW326" s="136">
        <f t="shared" ca="1" si="171"/>
        <v>0</v>
      </c>
      <c r="AX326" s="138">
        <f t="shared" ca="1" si="172"/>
        <v>0</v>
      </c>
      <c r="AY326" s="101"/>
      <c r="AZ326" s="40">
        <f t="shared" si="161"/>
        <v>0</v>
      </c>
      <c r="BA326" s="111" t="str">
        <f>IF(COUNTIF(BA327:BA335,"MEDIDO")&gt;0,"MEDIDO","NÃO MEDIDO")</f>
        <v>MEDIDO</v>
      </c>
      <c r="BB326" s="55"/>
      <c r="BE326" s="55"/>
      <c r="BF326" s="55"/>
      <c r="BG326" s="55"/>
      <c r="BH326" s="55"/>
      <c r="BI326" s="55"/>
      <c r="BJ326" s="55"/>
      <c r="BK326" s="55"/>
      <c r="BL326" s="55"/>
      <c r="BM326" s="55"/>
      <c r="BN326" s="55"/>
      <c r="BO326" s="55"/>
      <c r="BP326" s="55"/>
      <c r="BQ326" s="55"/>
      <c r="BR326" s="55"/>
      <c r="BS326" s="55"/>
      <c r="BT326" s="55"/>
      <c r="BU326" s="55"/>
      <c r="BV326" s="55"/>
      <c r="BW326" s="55"/>
      <c r="BX326" s="55"/>
    </row>
    <row r="327" spans="1:76" customFormat="1" ht="30" customHeight="1">
      <c r="A327" s="1" t="s">
        <v>30</v>
      </c>
      <c r="B327" s="1"/>
      <c r="C327" s="64" t="s">
        <v>146</v>
      </c>
      <c r="D327" s="65" t="s">
        <v>532</v>
      </c>
      <c r="E327" s="57" t="s">
        <v>72</v>
      </c>
      <c r="F327" s="35">
        <v>6</v>
      </c>
      <c r="G327" s="46">
        <v>0</v>
      </c>
      <c r="H327" s="47"/>
      <c r="I327" s="155">
        <v>0</v>
      </c>
      <c r="J327" s="35">
        <f t="shared" si="162"/>
        <v>6</v>
      </c>
      <c r="K327" s="44">
        <v>1.1000000000000001</v>
      </c>
      <c r="L327" s="37">
        <f t="shared" si="163"/>
        <v>6.6</v>
      </c>
      <c r="M327" s="37"/>
      <c r="N327" s="38">
        <f t="shared" si="164"/>
        <v>0</v>
      </c>
      <c r="O327" s="39"/>
      <c r="P327" s="39">
        <f t="shared" si="188"/>
        <v>0</v>
      </c>
      <c r="Q327" s="39">
        <f t="shared" si="189"/>
        <v>0</v>
      </c>
      <c r="R327" s="39"/>
      <c r="S327" s="39">
        <f t="shared" si="190"/>
        <v>0</v>
      </c>
      <c r="T327" s="39">
        <f t="shared" si="191"/>
        <v>0</v>
      </c>
      <c r="U327" s="39"/>
      <c r="V327" s="39">
        <f t="shared" si="176"/>
        <v>0</v>
      </c>
      <c r="W327" s="39">
        <f t="shared" si="177"/>
        <v>0</v>
      </c>
      <c r="X327" s="39"/>
      <c r="Y327" s="39">
        <f t="shared" si="178"/>
        <v>0</v>
      </c>
      <c r="Z327" s="39">
        <f t="shared" si="179"/>
        <v>0</v>
      </c>
      <c r="AA327" s="39">
        <v>6</v>
      </c>
      <c r="AB327" s="39">
        <f t="shared" si="180"/>
        <v>6.6</v>
      </c>
      <c r="AC327" s="39">
        <f t="shared" si="181"/>
        <v>0</v>
      </c>
      <c r="AD327" s="39"/>
      <c r="AE327" s="39">
        <f t="shared" si="182"/>
        <v>0</v>
      </c>
      <c r="AF327" s="39">
        <f t="shared" si="183"/>
        <v>0</v>
      </c>
      <c r="AG327" s="39"/>
      <c r="AH327" s="39">
        <f t="shared" si="184"/>
        <v>0</v>
      </c>
      <c r="AI327" s="39">
        <f t="shared" si="185"/>
        <v>0</v>
      </c>
      <c r="AJ327" s="39"/>
      <c r="AK327" s="39">
        <f t="shared" si="186"/>
        <v>0</v>
      </c>
      <c r="AL327" s="39">
        <f t="shared" si="187"/>
        <v>0</v>
      </c>
      <c r="AM327" s="39"/>
      <c r="AN327" s="39">
        <f t="shared" si="174"/>
        <v>0</v>
      </c>
      <c r="AO327" s="39">
        <f t="shared" si="175"/>
        <v>0</v>
      </c>
      <c r="AP327" s="39"/>
      <c r="AQ327" s="39">
        <f t="shared" si="165"/>
        <v>0</v>
      </c>
      <c r="AR327" s="39">
        <f t="shared" si="166"/>
        <v>0</v>
      </c>
      <c r="AS327" s="136">
        <f t="shared" si="167"/>
        <v>6</v>
      </c>
      <c r="AT327" s="136">
        <f t="shared" ca="1" si="168"/>
        <v>6.6</v>
      </c>
      <c r="AU327" s="137">
        <f t="shared" ca="1" si="169"/>
        <v>0</v>
      </c>
      <c r="AV327" s="137">
        <f t="shared" si="170"/>
        <v>0</v>
      </c>
      <c r="AW327" s="136">
        <f t="shared" ca="1" si="171"/>
        <v>0</v>
      </c>
      <c r="AX327" s="138">
        <f t="shared" ca="1" si="172"/>
        <v>0</v>
      </c>
      <c r="AY327" s="101"/>
      <c r="AZ327" s="40">
        <f t="shared" si="161"/>
        <v>0</v>
      </c>
      <c r="BA327" s="111" t="str">
        <f t="shared" si="195"/>
        <v>NÃO MEDIDO</v>
      </c>
      <c r="BB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</row>
    <row r="328" spans="1:76" customFormat="1" ht="30" customHeight="1">
      <c r="A328" s="1" t="s">
        <v>30</v>
      </c>
      <c r="B328" s="1"/>
      <c r="C328" s="64" t="s">
        <v>177</v>
      </c>
      <c r="D328" s="65" t="s">
        <v>651</v>
      </c>
      <c r="E328" s="57" t="s">
        <v>72</v>
      </c>
      <c r="F328" s="35">
        <v>6</v>
      </c>
      <c r="G328" s="46">
        <v>0</v>
      </c>
      <c r="H328" s="47"/>
      <c r="I328" s="155">
        <v>-6</v>
      </c>
      <c r="J328" s="35">
        <f t="shared" si="162"/>
        <v>0</v>
      </c>
      <c r="K328" s="44">
        <v>1.35</v>
      </c>
      <c r="L328" s="37">
        <f t="shared" si="163"/>
        <v>0</v>
      </c>
      <c r="M328" s="37"/>
      <c r="N328" s="38">
        <f t="shared" si="164"/>
        <v>0</v>
      </c>
      <c r="O328" s="39"/>
      <c r="P328" s="39">
        <f t="shared" si="188"/>
        <v>0</v>
      </c>
      <c r="Q328" s="39">
        <f t="shared" si="189"/>
        <v>0</v>
      </c>
      <c r="R328" s="39"/>
      <c r="S328" s="39">
        <f t="shared" si="190"/>
        <v>0</v>
      </c>
      <c r="T328" s="39">
        <f t="shared" si="191"/>
        <v>0</v>
      </c>
      <c r="U328" s="39"/>
      <c r="V328" s="39">
        <f t="shared" si="176"/>
        <v>0</v>
      </c>
      <c r="W328" s="39">
        <f t="shared" si="177"/>
        <v>0</v>
      </c>
      <c r="X328" s="39"/>
      <c r="Y328" s="39">
        <f t="shared" si="178"/>
        <v>0</v>
      </c>
      <c r="Z328" s="39">
        <f t="shared" si="179"/>
        <v>0</v>
      </c>
      <c r="AA328" s="39"/>
      <c r="AB328" s="39">
        <f t="shared" si="180"/>
        <v>0</v>
      </c>
      <c r="AC328" s="39">
        <f t="shared" si="181"/>
        <v>0</v>
      </c>
      <c r="AD328" s="39"/>
      <c r="AE328" s="39">
        <f t="shared" si="182"/>
        <v>0</v>
      </c>
      <c r="AF328" s="39">
        <f t="shared" si="183"/>
        <v>0</v>
      </c>
      <c r="AG328" s="39"/>
      <c r="AH328" s="39">
        <f t="shared" si="184"/>
        <v>0</v>
      </c>
      <c r="AI328" s="39">
        <f t="shared" si="185"/>
        <v>0</v>
      </c>
      <c r="AJ328" s="39"/>
      <c r="AK328" s="39">
        <f t="shared" si="186"/>
        <v>0</v>
      </c>
      <c r="AL328" s="39">
        <f t="shared" si="187"/>
        <v>0</v>
      </c>
      <c r="AM328" s="39"/>
      <c r="AN328" s="39">
        <f t="shared" si="174"/>
        <v>0</v>
      </c>
      <c r="AO328" s="39">
        <f t="shared" si="175"/>
        <v>0</v>
      </c>
      <c r="AP328" s="39"/>
      <c r="AQ328" s="39">
        <f t="shared" si="165"/>
        <v>0</v>
      </c>
      <c r="AR328" s="39">
        <f t="shared" si="166"/>
        <v>0</v>
      </c>
      <c r="AS328" s="136">
        <f t="shared" si="167"/>
        <v>0</v>
      </c>
      <c r="AT328" s="136">
        <f t="shared" ca="1" si="168"/>
        <v>0</v>
      </c>
      <c r="AU328" s="137">
        <f t="shared" ca="1" si="169"/>
        <v>0</v>
      </c>
      <c r="AV328" s="137">
        <f t="shared" si="170"/>
        <v>0</v>
      </c>
      <c r="AW328" s="136">
        <f t="shared" ca="1" si="171"/>
        <v>0</v>
      </c>
      <c r="AX328" s="138">
        <f t="shared" ca="1" si="172"/>
        <v>0</v>
      </c>
      <c r="AY328" s="101"/>
      <c r="AZ328" s="40">
        <f t="shared" si="161"/>
        <v>0</v>
      </c>
      <c r="BA328" s="111" t="str">
        <f t="shared" si="195"/>
        <v>NÃO MEDIDO</v>
      </c>
      <c r="BB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</row>
    <row r="329" spans="1:76" customFormat="1" ht="30" customHeight="1">
      <c r="A329" s="1" t="s">
        <v>30</v>
      </c>
      <c r="B329" s="1"/>
      <c r="C329" s="64" t="s">
        <v>147</v>
      </c>
      <c r="D329" s="65" t="s">
        <v>534</v>
      </c>
      <c r="E329" s="57" t="s">
        <v>72</v>
      </c>
      <c r="F329" s="35">
        <v>6</v>
      </c>
      <c r="G329" s="46">
        <v>0</v>
      </c>
      <c r="H329" s="47"/>
      <c r="I329" s="155">
        <v>0</v>
      </c>
      <c r="J329" s="35">
        <f t="shared" si="162"/>
        <v>6</v>
      </c>
      <c r="K329" s="44">
        <v>1.06</v>
      </c>
      <c r="L329" s="37">
        <f t="shared" si="163"/>
        <v>6.36</v>
      </c>
      <c r="M329" s="37"/>
      <c r="N329" s="38">
        <f t="shared" si="164"/>
        <v>0</v>
      </c>
      <c r="O329" s="39"/>
      <c r="P329" s="39">
        <f t="shared" si="188"/>
        <v>0</v>
      </c>
      <c r="Q329" s="39">
        <f t="shared" si="189"/>
        <v>0</v>
      </c>
      <c r="R329" s="39"/>
      <c r="S329" s="39">
        <f t="shared" si="190"/>
        <v>0</v>
      </c>
      <c r="T329" s="39">
        <f t="shared" si="191"/>
        <v>0</v>
      </c>
      <c r="U329" s="39"/>
      <c r="V329" s="39">
        <f t="shared" si="176"/>
        <v>0</v>
      </c>
      <c r="W329" s="39">
        <f t="shared" si="177"/>
        <v>0</v>
      </c>
      <c r="X329" s="39"/>
      <c r="Y329" s="39">
        <f t="shared" si="178"/>
        <v>0</v>
      </c>
      <c r="Z329" s="39">
        <f t="shared" si="179"/>
        <v>0</v>
      </c>
      <c r="AA329" s="39">
        <v>6</v>
      </c>
      <c r="AB329" s="39">
        <f t="shared" si="180"/>
        <v>6.36</v>
      </c>
      <c r="AC329" s="39">
        <f t="shared" si="181"/>
        <v>0</v>
      </c>
      <c r="AD329" s="39"/>
      <c r="AE329" s="39">
        <f t="shared" si="182"/>
        <v>0</v>
      </c>
      <c r="AF329" s="39">
        <f t="shared" si="183"/>
        <v>0</v>
      </c>
      <c r="AG329" s="39"/>
      <c r="AH329" s="39">
        <f t="shared" si="184"/>
        <v>0</v>
      </c>
      <c r="AI329" s="39">
        <f t="shared" si="185"/>
        <v>0</v>
      </c>
      <c r="AJ329" s="39"/>
      <c r="AK329" s="39">
        <f t="shared" si="186"/>
        <v>0</v>
      </c>
      <c r="AL329" s="39">
        <f t="shared" si="187"/>
        <v>0</v>
      </c>
      <c r="AM329" s="39"/>
      <c r="AN329" s="39">
        <f t="shared" si="174"/>
        <v>0</v>
      </c>
      <c r="AO329" s="39">
        <f t="shared" si="175"/>
        <v>0</v>
      </c>
      <c r="AP329" s="39"/>
      <c r="AQ329" s="39">
        <f t="shared" si="165"/>
        <v>0</v>
      </c>
      <c r="AR329" s="39">
        <f t="shared" si="166"/>
        <v>0</v>
      </c>
      <c r="AS329" s="136">
        <f t="shared" si="167"/>
        <v>6</v>
      </c>
      <c r="AT329" s="136">
        <f t="shared" ca="1" si="168"/>
        <v>6.36</v>
      </c>
      <c r="AU329" s="137">
        <f t="shared" ca="1" si="169"/>
        <v>0</v>
      </c>
      <c r="AV329" s="137">
        <f t="shared" si="170"/>
        <v>0</v>
      </c>
      <c r="AW329" s="136">
        <f t="shared" ca="1" si="171"/>
        <v>0</v>
      </c>
      <c r="AX329" s="138">
        <f t="shared" ca="1" si="172"/>
        <v>0</v>
      </c>
      <c r="AY329" s="101"/>
      <c r="AZ329" s="40">
        <f t="shared" si="161"/>
        <v>0</v>
      </c>
      <c r="BA329" s="111" t="str">
        <f t="shared" si="195"/>
        <v>NÃO MEDIDO</v>
      </c>
      <c r="BB329" s="55"/>
      <c r="BE329" s="55"/>
      <c r="BF329" s="55"/>
      <c r="BG329" s="55"/>
      <c r="BH329" s="55"/>
      <c r="BI329" s="55"/>
      <c r="BJ329" s="55"/>
      <c r="BK329" s="55"/>
      <c r="BL329" s="55"/>
      <c r="BM329" s="55"/>
      <c r="BN329" s="55"/>
      <c r="BO329" s="55"/>
      <c r="BP329" s="55"/>
      <c r="BQ329" s="55"/>
      <c r="BR329" s="55"/>
      <c r="BS329" s="55"/>
      <c r="BT329" s="55"/>
      <c r="BU329" s="55"/>
      <c r="BV329" s="55"/>
      <c r="BW329" s="55"/>
      <c r="BX329" s="55"/>
    </row>
    <row r="330" spans="1:76" customFormat="1" ht="30" customHeight="1">
      <c r="A330" s="1" t="s">
        <v>30</v>
      </c>
      <c r="B330" s="1"/>
      <c r="C330" s="64" t="s">
        <v>179</v>
      </c>
      <c r="D330" s="65" t="s">
        <v>652</v>
      </c>
      <c r="E330" s="57" t="s">
        <v>72</v>
      </c>
      <c r="F330" s="35">
        <v>6</v>
      </c>
      <c r="G330" s="46">
        <v>0</v>
      </c>
      <c r="H330" s="47"/>
      <c r="I330" s="155">
        <v>-6</v>
      </c>
      <c r="J330" s="35">
        <f t="shared" si="162"/>
        <v>0</v>
      </c>
      <c r="K330" s="44">
        <v>1.46</v>
      </c>
      <c r="L330" s="37">
        <f t="shared" si="163"/>
        <v>0</v>
      </c>
      <c r="M330" s="37"/>
      <c r="N330" s="38">
        <f t="shared" si="164"/>
        <v>0</v>
      </c>
      <c r="O330" s="39"/>
      <c r="P330" s="39">
        <f t="shared" si="188"/>
        <v>0</v>
      </c>
      <c r="Q330" s="39">
        <f t="shared" si="189"/>
        <v>0</v>
      </c>
      <c r="R330" s="39"/>
      <c r="S330" s="39">
        <f t="shared" si="190"/>
        <v>0</v>
      </c>
      <c r="T330" s="39">
        <f t="shared" si="191"/>
        <v>0</v>
      </c>
      <c r="U330" s="39"/>
      <c r="V330" s="39">
        <f t="shared" si="176"/>
        <v>0</v>
      </c>
      <c r="W330" s="39">
        <f t="shared" si="177"/>
        <v>0</v>
      </c>
      <c r="X330" s="39"/>
      <c r="Y330" s="39">
        <f t="shared" si="178"/>
        <v>0</v>
      </c>
      <c r="Z330" s="39">
        <f t="shared" si="179"/>
        <v>0</v>
      </c>
      <c r="AA330" s="39"/>
      <c r="AB330" s="39">
        <f t="shared" si="180"/>
        <v>0</v>
      </c>
      <c r="AC330" s="39">
        <f t="shared" si="181"/>
        <v>0</v>
      </c>
      <c r="AD330" s="39"/>
      <c r="AE330" s="39">
        <f t="shared" si="182"/>
        <v>0</v>
      </c>
      <c r="AF330" s="39">
        <f t="shared" si="183"/>
        <v>0</v>
      </c>
      <c r="AG330" s="39"/>
      <c r="AH330" s="39">
        <f t="shared" si="184"/>
        <v>0</v>
      </c>
      <c r="AI330" s="39">
        <f t="shared" si="185"/>
        <v>0</v>
      </c>
      <c r="AJ330" s="39"/>
      <c r="AK330" s="39">
        <f t="shared" si="186"/>
        <v>0</v>
      </c>
      <c r="AL330" s="39">
        <f t="shared" si="187"/>
        <v>0</v>
      </c>
      <c r="AM330" s="39"/>
      <c r="AN330" s="39">
        <f t="shared" si="174"/>
        <v>0</v>
      </c>
      <c r="AO330" s="39">
        <f t="shared" si="175"/>
        <v>0</v>
      </c>
      <c r="AP330" s="39"/>
      <c r="AQ330" s="39">
        <f t="shared" si="165"/>
        <v>0</v>
      </c>
      <c r="AR330" s="39">
        <f t="shared" si="166"/>
        <v>0</v>
      </c>
      <c r="AS330" s="136">
        <f t="shared" si="167"/>
        <v>0</v>
      </c>
      <c r="AT330" s="136">
        <f t="shared" ca="1" si="168"/>
        <v>0</v>
      </c>
      <c r="AU330" s="137">
        <f t="shared" ca="1" si="169"/>
        <v>0</v>
      </c>
      <c r="AV330" s="137">
        <f t="shared" si="170"/>
        <v>0</v>
      </c>
      <c r="AW330" s="136">
        <f t="shared" ca="1" si="171"/>
        <v>0</v>
      </c>
      <c r="AX330" s="138">
        <f t="shared" ca="1" si="172"/>
        <v>0</v>
      </c>
      <c r="AY330" s="101"/>
      <c r="AZ330" s="40">
        <f t="shared" si="161"/>
        <v>0</v>
      </c>
      <c r="BA330" s="111" t="str">
        <f t="shared" si="195"/>
        <v>NÃO MEDIDO</v>
      </c>
      <c r="BB330" s="55"/>
      <c r="BE330" s="55"/>
      <c r="BF330" s="55"/>
      <c r="BG330" s="55"/>
      <c r="BH330" s="55"/>
      <c r="BI330" s="55"/>
      <c r="BJ330" s="55"/>
      <c r="BK330" s="55"/>
      <c r="BL330" s="55"/>
      <c r="BM330" s="55"/>
      <c r="BN330" s="55"/>
      <c r="BO330" s="55"/>
      <c r="BP330" s="55"/>
      <c r="BQ330" s="55"/>
      <c r="BR330" s="55"/>
      <c r="BS330" s="55"/>
      <c r="BT330" s="55"/>
      <c r="BU330" s="55"/>
      <c r="BV330" s="55"/>
      <c r="BW330" s="55"/>
      <c r="BX330" s="55"/>
    </row>
    <row r="331" spans="1:76" customFormat="1" ht="30" customHeight="1">
      <c r="A331" s="1" t="s">
        <v>30</v>
      </c>
      <c r="B331" s="1"/>
      <c r="C331" s="64" t="s">
        <v>148</v>
      </c>
      <c r="D331" s="65" t="s">
        <v>536</v>
      </c>
      <c r="E331" s="57" t="s">
        <v>75</v>
      </c>
      <c r="F331" s="35">
        <v>10</v>
      </c>
      <c r="G331" s="46">
        <v>0</v>
      </c>
      <c r="H331" s="47"/>
      <c r="I331" s="155">
        <v>0</v>
      </c>
      <c r="J331" s="35">
        <f t="shared" si="162"/>
        <v>10</v>
      </c>
      <c r="K331" s="44">
        <v>7.76</v>
      </c>
      <c r="L331" s="37">
        <f t="shared" si="163"/>
        <v>77.599999999999994</v>
      </c>
      <c r="M331" s="37"/>
      <c r="N331" s="38">
        <f t="shared" si="164"/>
        <v>0</v>
      </c>
      <c r="O331" s="39"/>
      <c r="P331" s="39">
        <f t="shared" si="188"/>
        <v>0</v>
      </c>
      <c r="Q331" s="39">
        <f t="shared" si="189"/>
        <v>0</v>
      </c>
      <c r="R331" s="39"/>
      <c r="S331" s="39">
        <f t="shared" si="190"/>
        <v>0</v>
      </c>
      <c r="T331" s="39">
        <f t="shared" si="191"/>
        <v>0</v>
      </c>
      <c r="U331" s="39"/>
      <c r="V331" s="39">
        <f t="shared" si="176"/>
        <v>0</v>
      </c>
      <c r="W331" s="39">
        <f t="shared" si="177"/>
        <v>0</v>
      </c>
      <c r="X331" s="39"/>
      <c r="Y331" s="39">
        <f t="shared" si="178"/>
        <v>0</v>
      </c>
      <c r="Z331" s="39">
        <f t="shared" si="179"/>
        <v>0</v>
      </c>
      <c r="AA331" s="39"/>
      <c r="AB331" s="39">
        <f t="shared" si="180"/>
        <v>0</v>
      </c>
      <c r="AC331" s="39">
        <f t="shared" si="181"/>
        <v>0</v>
      </c>
      <c r="AD331" s="39"/>
      <c r="AE331" s="39">
        <f t="shared" si="182"/>
        <v>0</v>
      </c>
      <c r="AF331" s="39">
        <f t="shared" si="183"/>
        <v>0</v>
      </c>
      <c r="AG331" s="39"/>
      <c r="AH331" s="39">
        <f t="shared" si="184"/>
        <v>0</v>
      </c>
      <c r="AI331" s="39">
        <f t="shared" si="185"/>
        <v>0</v>
      </c>
      <c r="AJ331" s="39">
        <v>10</v>
      </c>
      <c r="AK331" s="39">
        <f t="shared" si="186"/>
        <v>77.599999999999994</v>
      </c>
      <c r="AL331" s="39">
        <f t="shared" si="187"/>
        <v>0</v>
      </c>
      <c r="AM331" s="39"/>
      <c r="AN331" s="39">
        <f t="shared" si="174"/>
        <v>0</v>
      </c>
      <c r="AO331" s="39">
        <f t="shared" si="175"/>
        <v>0</v>
      </c>
      <c r="AP331" s="39"/>
      <c r="AQ331" s="39">
        <f t="shared" si="165"/>
        <v>0</v>
      </c>
      <c r="AR331" s="39">
        <f t="shared" si="166"/>
        <v>0</v>
      </c>
      <c r="AS331" s="136">
        <f t="shared" si="167"/>
        <v>10</v>
      </c>
      <c r="AT331" s="136">
        <f t="shared" ca="1" si="168"/>
        <v>77.599999999999994</v>
      </c>
      <c r="AU331" s="137">
        <f t="shared" ca="1" si="169"/>
        <v>0</v>
      </c>
      <c r="AV331" s="137">
        <f t="shared" si="170"/>
        <v>0</v>
      </c>
      <c r="AW331" s="136">
        <f t="shared" ca="1" si="171"/>
        <v>0</v>
      </c>
      <c r="AX331" s="138">
        <f t="shared" ca="1" si="172"/>
        <v>0</v>
      </c>
      <c r="AY331" s="101"/>
      <c r="AZ331" s="40">
        <f t="shared" si="161"/>
        <v>200</v>
      </c>
      <c r="BA331" s="111" t="str">
        <f t="shared" si="195"/>
        <v>MEDIDO</v>
      </c>
      <c r="BB331" s="55"/>
      <c r="BE331" s="55"/>
      <c r="BF331" s="55"/>
      <c r="BG331" s="55"/>
      <c r="BH331" s="55"/>
      <c r="BI331" s="55"/>
      <c r="BJ331" s="55"/>
      <c r="BK331" s="55"/>
      <c r="BL331" s="55"/>
      <c r="BM331" s="55"/>
      <c r="BN331" s="55"/>
      <c r="BO331" s="55"/>
      <c r="BP331" s="55"/>
      <c r="BQ331" s="55"/>
      <c r="BR331" s="55"/>
      <c r="BS331" s="55"/>
      <c r="BT331" s="55"/>
      <c r="BU331" s="55"/>
      <c r="BV331" s="55"/>
      <c r="BW331" s="55"/>
      <c r="BX331" s="55"/>
    </row>
    <row r="332" spans="1:76" customFormat="1" ht="90" customHeight="1">
      <c r="A332" s="1" t="s">
        <v>30</v>
      </c>
      <c r="B332" s="1"/>
      <c r="C332" s="64" t="s">
        <v>149</v>
      </c>
      <c r="D332" s="65" t="s">
        <v>537</v>
      </c>
      <c r="E332" s="57" t="s">
        <v>75</v>
      </c>
      <c r="F332" s="35">
        <v>200</v>
      </c>
      <c r="G332" s="46">
        <v>0</v>
      </c>
      <c r="H332" s="47"/>
      <c r="I332" s="155">
        <v>200</v>
      </c>
      <c r="J332" s="35">
        <f t="shared" si="162"/>
        <v>400</v>
      </c>
      <c r="K332" s="44">
        <v>5.89</v>
      </c>
      <c r="L332" s="37">
        <f t="shared" si="163"/>
        <v>2356</v>
      </c>
      <c r="M332" s="37"/>
      <c r="N332" s="38">
        <f t="shared" si="164"/>
        <v>0</v>
      </c>
      <c r="O332" s="39"/>
      <c r="P332" s="39">
        <f t="shared" si="188"/>
        <v>0</v>
      </c>
      <c r="Q332" s="39">
        <f t="shared" si="189"/>
        <v>0</v>
      </c>
      <c r="R332" s="39"/>
      <c r="S332" s="39">
        <f t="shared" si="190"/>
        <v>0</v>
      </c>
      <c r="T332" s="39">
        <f t="shared" si="191"/>
        <v>0</v>
      </c>
      <c r="U332" s="39"/>
      <c r="V332" s="39">
        <f t="shared" si="176"/>
        <v>0</v>
      </c>
      <c r="W332" s="39">
        <f t="shared" si="177"/>
        <v>0</v>
      </c>
      <c r="X332" s="39"/>
      <c r="Y332" s="39">
        <f t="shared" si="178"/>
        <v>0</v>
      </c>
      <c r="Z332" s="39">
        <f t="shared" si="179"/>
        <v>0</v>
      </c>
      <c r="AA332" s="39">
        <v>200</v>
      </c>
      <c r="AB332" s="39">
        <f t="shared" si="180"/>
        <v>1178</v>
      </c>
      <c r="AC332" s="39">
        <f t="shared" si="181"/>
        <v>0</v>
      </c>
      <c r="AD332" s="39"/>
      <c r="AE332" s="39">
        <f t="shared" si="182"/>
        <v>0</v>
      </c>
      <c r="AF332" s="39">
        <f t="shared" si="183"/>
        <v>0</v>
      </c>
      <c r="AG332" s="39"/>
      <c r="AH332" s="39">
        <f t="shared" si="184"/>
        <v>0</v>
      </c>
      <c r="AI332" s="39">
        <f t="shared" si="185"/>
        <v>0</v>
      </c>
      <c r="AJ332" s="39"/>
      <c r="AK332" s="39">
        <f t="shared" si="186"/>
        <v>0</v>
      </c>
      <c r="AL332" s="39">
        <f t="shared" si="187"/>
        <v>0</v>
      </c>
      <c r="AM332" s="39"/>
      <c r="AN332" s="39">
        <f t="shared" si="174"/>
        <v>0</v>
      </c>
      <c r="AO332" s="39">
        <f t="shared" si="175"/>
        <v>0</v>
      </c>
      <c r="AP332" s="39">
        <v>200</v>
      </c>
      <c r="AQ332" s="39">
        <f t="shared" si="165"/>
        <v>1178</v>
      </c>
      <c r="AR332" s="39">
        <f t="shared" si="166"/>
        <v>0</v>
      </c>
      <c r="AS332" s="136">
        <f t="shared" si="167"/>
        <v>400</v>
      </c>
      <c r="AT332" s="136">
        <f t="shared" ca="1" si="168"/>
        <v>2356</v>
      </c>
      <c r="AU332" s="137">
        <f t="shared" ca="1" si="169"/>
        <v>0</v>
      </c>
      <c r="AV332" s="137">
        <f t="shared" si="170"/>
        <v>0</v>
      </c>
      <c r="AW332" s="136">
        <f t="shared" ca="1" si="171"/>
        <v>0</v>
      </c>
      <c r="AX332" s="138">
        <f t="shared" ca="1" si="172"/>
        <v>0</v>
      </c>
      <c r="AY332" s="101"/>
      <c r="AZ332" s="40">
        <f t="shared" si="161"/>
        <v>0</v>
      </c>
      <c r="BA332" s="111" t="str">
        <f>IF(AZ332&lt;&gt;0,"MEDIDO","NÃO MEDIDO")</f>
        <v>NÃO MEDIDO</v>
      </c>
      <c r="BB332" s="55"/>
      <c r="BE332" s="55"/>
      <c r="BF332" s="55"/>
      <c r="BG332" s="55"/>
      <c r="BH332" s="55"/>
      <c r="BI332" s="55"/>
      <c r="BJ332" s="55"/>
      <c r="BK332" s="55"/>
      <c r="BL332" s="55"/>
      <c r="BM332" s="55"/>
      <c r="BN332" s="55"/>
      <c r="BO332" s="55"/>
      <c r="BP332" s="55"/>
      <c r="BQ332" s="55"/>
      <c r="BR332" s="55"/>
      <c r="BS332" s="55"/>
      <c r="BT332" s="55"/>
      <c r="BU332" s="55"/>
      <c r="BV332" s="55"/>
      <c r="BW332" s="55"/>
      <c r="BX332" s="55"/>
    </row>
    <row r="333" spans="1:76" customFormat="1" ht="90" customHeight="1">
      <c r="A333" s="1" t="s">
        <v>30</v>
      </c>
      <c r="B333" s="1"/>
      <c r="C333" s="64" t="s">
        <v>382</v>
      </c>
      <c r="D333" s="65" t="s">
        <v>653</v>
      </c>
      <c r="E333" s="57" t="s">
        <v>75</v>
      </c>
      <c r="F333" s="35">
        <v>40</v>
      </c>
      <c r="G333" s="46">
        <v>0</v>
      </c>
      <c r="H333" s="47"/>
      <c r="I333" s="155">
        <v>-40</v>
      </c>
      <c r="J333" s="35">
        <f t="shared" si="162"/>
        <v>0</v>
      </c>
      <c r="K333" s="44">
        <v>8.5299999999999994</v>
      </c>
      <c r="L333" s="37">
        <f t="shared" si="163"/>
        <v>0</v>
      </c>
      <c r="M333" s="37"/>
      <c r="N333" s="38">
        <f t="shared" si="164"/>
        <v>0</v>
      </c>
      <c r="O333" s="39"/>
      <c r="P333" s="39">
        <f t="shared" si="188"/>
        <v>0</v>
      </c>
      <c r="Q333" s="39">
        <f t="shared" si="189"/>
        <v>0</v>
      </c>
      <c r="R333" s="39"/>
      <c r="S333" s="39">
        <f t="shared" si="190"/>
        <v>0</v>
      </c>
      <c r="T333" s="39">
        <f t="shared" si="191"/>
        <v>0</v>
      </c>
      <c r="U333" s="39"/>
      <c r="V333" s="39">
        <f t="shared" si="176"/>
        <v>0</v>
      </c>
      <c r="W333" s="39">
        <f t="shared" si="177"/>
        <v>0</v>
      </c>
      <c r="X333" s="39"/>
      <c r="Y333" s="39">
        <f t="shared" si="178"/>
        <v>0</v>
      </c>
      <c r="Z333" s="39">
        <f t="shared" si="179"/>
        <v>0</v>
      </c>
      <c r="AA333" s="39"/>
      <c r="AB333" s="39">
        <f t="shared" si="180"/>
        <v>0</v>
      </c>
      <c r="AC333" s="39">
        <f t="shared" si="181"/>
        <v>0</v>
      </c>
      <c r="AD333" s="39"/>
      <c r="AE333" s="39">
        <f t="shared" si="182"/>
        <v>0</v>
      </c>
      <c r="AF333" s="39">
        <f t="shared" si="183"/>
        <v>0</v>
      </c>
      <c r="AG333" s="39"/>
      <c r="AH333" s="39">
        <f t="shared" si="184"/>
        <v>0</v>
      </c>
      <c r="AI333" s="39">
        <f t="shared" si="185"/>
        <v>0</v>
      </c>
      <c r="AJ333" s="39"/>
      <c r="AK333" s="39">
        <f t="shared" si="186"/>
        <v>0</v>
      </c>
      <c r="AL333" s="39">
        <f t="shared" si="187"/>
        <v>0</v>
      </c>
      <c r="AM333" s="39"/>
      <c r="AN333" s="39">
        <f t="shared" si="174"/>
        <v>0</v>
      </c>
      <c r="AO333" s="39">
        <f t="shared" si="175"/>
        <v>0</v>
      </c>
      <c r="AP333" s="39"/>
      <c r="AQ333" s="39">
        <f t="shared" si="165"/>
        <v>0</v>
      </c>
      <c r="AR333" s="39">
        <f t="shared" si="166"/>
        <v>0</v>
      </c>
      <c r="AS333" s="136">
        <f t="shared" si="167"/>
        <v>0</v>
      </c>
      <c r="AT333" s="136">
        <f t="shared" ca="1" si="168"/>
        <v>0</v>
      </c>
      <c r="AU333" s="137">
        <f t="shared" ca="1" si="169"/>
        <v>0</v>
      </c>
      <c r="AV333" s="137">
        <f t="shared" si="170"/>
        <v>0</v>
      </c>
      <c r="AW333" s="136">
        <f t="shared" ca="1" si="171"/>
        <v>0</v>
      </c>
      <c r="AX333" s="138">
        <f t="shared" ca="1" si="172"/>
        <v>0</v>
      </c>
      <c r="AY333" s="101"/>
      <c r="AZ333" s="40">
        <f t="shared" si="161"/>
        <v>0</v>
      </c>
      <c r="BA333" s="111" t="str">
        <f>IF(COUNTIF(BA334:BA336,"MEDIDO")&gt;0,"MEDIDO","NÃO MEDIDO")</f>
        <v>MEDIDO</v>
      </c>
      <c r="BB333" s="55"/>
      <c r="BE333" s="55"/>
      <c r="BF333" s="55"/>
      <c r="BG333" s="55"/>
      <c r="BH333" s="55"/>
      <c r="BI333" s="55"/>
      <c r="BJ333" s="55"/>
      <c r="BK333" s="55"/>
      <c r="BL333" s="55"/>
      <c r="BM333" s="55"/>
      <c r="BN333" s="55"/>
      <c r="BO333" s="55"/>
      <c r="BP333" s="55"/>
      <c r="BQ333" s="55"/>
      <c r="BR333" s="55"/>
      <c r="BS333" s="55"/>
      <c r="BT333" s="55"/>
      <c r="BU333" s="55"/>
      <c r="BV333" s="55"/>
      <c r="BW333" s="55"/>
      <c r="BX333" s="55"/>
    </row>
    <row r="334" spans="1:76" customFormat="1" ht="30" customHeight="1">
      <c r="A334" s="1" t="s">
        <v>30</v>
      </c>
      <c r="B334" s="1"/>
      <c r="C334" s="64" t="s">
        <v>157</v>
      </c>
      <c r="D334" s="65" t="s">
        <v>548</v>
      </c>
      <c r="E334" s="57" t="s">
        <v>72</v>
      </c>
      <c r="F334" s="35">
        <v>12</v>
      </c>
      <c r="G334" s="46">
        <v>0</v>
      </c>
      <c r="H334" s="47"/>
      <c r="I334" s="155">
        <v>0</v>
      </c>
      <c r="J334" s="35">
        <f t="shared" si="162"/>
        <v>12</v>
      </c>
      <c r="K334" s="44">
        <v>1.05</v>
      </c>
      <c r="L334" s="37">
        <f t="shared" si="163"/>
        <v>12.6</v>
      </c>
      <c r="M334" s="37"/>
      <c r="N334" s="38">
        <f t="shared" si="164"/>
        <v>0</v>
      </c>
      <c r="O334" s="39"/>
      <c r="P334" s="39">
        <f t="shared" si="188"/>
        <v>0</v>
      </c>
      <c r="Q334" s="39">
        <f t="shared" si="189"/>
        <v>0</v>
      </c>
      <c r="R334" s="39"/>
      <c r="S334" s="39">
        <f t="shared" si="190"/>
        <v>0</v>
      </c>
      <c r="T334" s="39">
        <f t="shared" si="191"/>
        <v>0</v>
      </c>
      <c r="U334" s="39"/>
      <c r="V334" s="39">
        <f t="shared" si="176"/>
        <v>0</v>
      </c>
      <c r="W334" s="39">
        <f t="shared" si="177"/>
        <v>0</v>
      </c>
      <c r="X334" s="39"/>
      <c r="Y334" s="39">
        <f t="shared" si="178"/>
        <v>0</v>
      </c>
      <c r="Z334" s="39">
        <f t="shared" si="179"/>
        <v>0</v>
      </c>
      <c r="AA334" s="39"/>
      <c r="AB334" s="39">
        <f t="shared" si="180"/>
        <v>0</v>
      </c>
      <c r="AC334" s="39">
        <f t="shared" si="181"/>
        <v>0</v>
      </c>
      <c r="AD334" s="39"/>
      <c r="AE334" s="39">
        <f t="shared" si="182"/>
        <v>0</v>
      </c>
      <c r="AF334" s="39">
        <f t="shared" si="183"/>
        <v>0</v>
      </c>
      <c r="AG334" s="39"/>
      <c r="AH334" s="39">
        <f t="shared" si="184"/>
        <v>0</v>
      </c>
      <c r="AI334" s="39">
        <f t="shared" si="185"/>
        <v>0</v>
      </c>
      <c r="AJ334" s="39">
        <v>12</v>
      </c>
      <c r="AK334" s="39">
        <f t="shared" si="186"/>
        <v>12.6</v>
      </c>
      <c r="AL334" s="39">
        <f t="shared" si="187"/>
        <v>0</v>
      </c>
      <c r="AM334" s="39"/>
      <c r="AN334" s="39">
        <f t="shared" si="174"/>
        <v>0</v>
      </c>
      <c r="AO334" s="39">
        <f t="shared" si="175"/>
        <v>0</v>
      </c>
      <c r="AP334" s="39"/>
      <c r="AQ334" s="39">
        <f t="shared" si="165"/>
        <v>0</v>
      </c>
      <c r="AR334" s="39">
        <f t="shared" si="166"/>
        <v>0</v>
      </c>
      <c r="AS334" s="136">
        <f t="shared" si="167"/>
        <v>12</v>
      </c>
      <c r="AT334" s="136">
        <f t="shared" ca="1" si="168"/>
        <v>12.6</v>
      </c>
      <c r="AU334" s="137">
        <f t="shared" ca="1" si="169"/>
        <v>0</v>
      </c>
      <c r="AV334" s="137">
        <f t="shared" si="170"/>
        <v>0</v>
      </c>
      <c r="AW334" s="136">
        <f t="shared" ca="1" si="171"/>
        <v>0</v>
      </c>
      <c r="AX334" s="138">
        <f t="shared" ca="1" si="172"/>
        <v>0</v>
      </c>
      <c r="AY334" s="101"/>
      <c r="AZ334" s="40">
        <f t="shared" ref="AZ334:AZ397" si="196">INDEX($O$10:$AR$496,ROW()-8,MATCH($AZ$10,$O$10:$AR$10,0))</f>
        <v>0</v>
      </c>
      <c r="BA334" s="111" t="str">
        <f>IF(AZ334&lt;&gt;0,"MEDIDO","NÃO MEDIDO")</f>
        <v>NÃO MEDIDO</v>
      </c>
      <c r="BB334" s="55"/>
      <c r="BE334" s="55"/>
      <c r="BF334" s="55"/>
      <c r="BG334" s="55"/>
      <c r="BH334" s="55"/>
      <c r="BI334" s="55"/>
      <c r="BJ334" s="55"/>
      <c r="BK334" s="55"/>
      <c r="BL334" s="55"/>
      <c r="BM334" s="55"/>
      <c r="BN334" s="55"/>
      <c r="BO334" s="55"/>
      <c r="BP334" s="55"/>
      <c r="BQ334" s="55"/>
      <c r="BR334" s="55"/>
      <c r="BS334" s="55"/>
      <c r="BT334" s="55"/>
      <c r="BU334" s="55"/>
      <c r="BV334" s="55"/>
      <c r="BW334" s="55"/>
      <c r="BX334" s="55"/>
    </row>
    <row r="335" spans="1:76" customFormat="1" ht="30" customHeight="1">
      <c r="A335" s="1" t="s">
        <v>30</v>
      </c>
      <c r="B335" s="1"/>
      <c r="C335" s="64" t="s">
        <v>162</v>
      </c>
      <c r="D335" s="65" t="s">
        <v>555</v>
      </c>
      <c r="E335" s="57" t="s">
        <v>72</v>
      </c>
      <c r="F335" s="35">
        <v>24</v>
      </c>
      <c r="G335" s="46">
        <v>0</v>
      </c>
      <c r="H335" s="47"/>
      <c r="I335" s="155">
        <v>0</v>
      </c>
      <c r="J335" s="35">
        <f t="shared" si="162"/>
        <v>24</v>
      </c>
      <c r="K335" s="44">
        <v>1.01</v>
      </c>
      <c r="L335" s="37">
        <f t="shared" si="163"/>
        <v>24.24</v>
      </c>
      <c r="M335" s="37"/>
      <c r="N335" s="38">
        <f t="shared" si="164"/>
        <v>0</v>
      </c>
      <c r="O335" s="39"/>
      <c r="P335" s="39">
        <f t="shared" si="188"/>
        <v>0</v>
      </c>
      <c r="Q335" s="39">
        <f t="shared" si="189"/>
        <v>0</v>
      </c>
      <c r="R335" s="39"/>
      <c r="S335" s="39">
        <f t="shared" si="190"/>
        <v>0</v>
      </c>
      <c r="T335" s="39">
        <f t="shared" si="191"/>
        <v>0</v>
      </c>
      <c r="U335" s="39"/>
      <c r="V335" s="39">
        <f t="shared" si="176"/>
        <v>0</v>
      </c>
      <c r="W335" s="39">
        <f t="shared" si="177"/>
        <v>0</v>
      </c>
      <c r="X335" s="39"/>
      <c r="Y335" s="39">
        <f t="shared" si="178"/>
        <v>0</v>
      </c>
      <c r="Z335" s="39">
        <f t="shared" si="179"/>
        <v>0</v>
      </c>
      <c r="AA335" s="39"/>
      <c r="AB335" s="39">
        <f t="shared" si="180"/>
        <v>0</v>
      </c>
      <c r="AC335" s="39">
        <f t="shared" si="181"/>
        <v>0</v>
      </c>
      <c r="AD335" s="39"/>
      <c r="AE335" s="39">
        <f t="shared" si="182"/>
        <v>0</v>
      </c>
      <c r="AF335" s="39">
        <f t="shared" si="183"/>
        <v>0</v>
      </c>
      <c r="AG335" s="39"/>
      <c r="AH335" s="39">
        <f t="shared" si="184"/>
        <v>0</v>
      </c>
      <c r="AI335" s="39">
        <f t="shared" si="185"/>
        <v>0</v>
      </c>
      <c r="AJ335" s="39">
        <v>24</v>
      </c>
      <c r="AK335" s="39">
        <f t="shared" si="186"/>
        <v>24.24</v>
      </c>
      <c r="AL335" s="39">
        <f t="shared" si="187"/>
        <v>0</v>
      </c>
      <c r="AM335" s="39"/>
      <c r="AN335" s="39">
        <f t="shared" si="174"/>
        <v>0</v>
      </c>
      <c r="AO335" s="39">
        <f t="shared" si="175"/>
        <v>0</v>
      </c>
      <c r="AP335" s="39"/>
      <c r="AQ335" s="39">
        <f t="shared" si="165"/>
        <v>0</v>
      </c>
      <c r="AR335" s="39">
        <f t="shared" si="166"/>
        <v>0</v>
      </c>
      <c r="AS335" s="136">
        <f t="shared" si="167"/>
        <v>24</v>
      </c>
      <c r="AT335" s="136">
        <f t="shared" ca="1" si="168"/>
        <v>24.24</v>
      </c>
      <c r="AU335" s="137">
        <f t="shared" ca="1" si="169"/>
        <v>0</v>
      </c>
      <c r="AV335" s="137">
        <f t="shared" si="170"/>
        <v>0</v>
      </c>
      <c r="AW335" s="136">
        <f t="shared" ca="1" si="171"/>
        <v>0</v>
      </c>
      <c r="AX335" s="138">
        <f t="shared" ca="1" si="172"/>
        <v>0</v>
      </c>
      <c r="AY335" s="101"/>
      <c r="AZ335" s="40">
        <f t="shared" si="196"/>
        <v>0</v>
      </c>
      <c r="BA335" s="111" t="str">
        <f>IF(AZ335&lt;&gt;0,"MEDIDO","NÃO MEDIDO")</f>
        <v>NÃO MEDIDO</v>
      </c>
      <c r="BB335" s="55"/>
      <c r="BE335" s="55"/>
      <c r="BF335" s="55"/>
      <c r="BG335" s="55"/>
      <c r="BH335" s="55"/>
      <c r="BI335" s="55"/>
      <c r="BJ335" s="55"/>
      <c r="BK335" s="55"/>
      <c r="BL335" s="55"/>
      <c r="BM335" s="55"/>
      <c r="BN335" s="55"/>
      <c r="BO335" s="55"/>
      <c r="BP335" s="55"/>
      <c r="BQ335" s="55"/>
      <c r="BR335" s="55"/>
      <c r="BS335" s="55"/>
      <c r="BT335" s="55"/>
      <c r="BU335" s="55"/>
      <c r="BV335" s="55"/>
      <c r="BW335" s="55"/>
      <c r="BX335" s="55"/>
    </row>
    <row r="336" spans="1:76" customFormat="1" ht="30" customHeight="1">
      <c r="A336" s="1" t="s">
        <v>28</v>
      </c>
      <c r="B336" s="1"/>
      <c r="C336" s="64">
        <v>171200</v>
      </c>
      <c r="D336" s="65" t="s">
        <v>111</v>
      </c>
      <c r="E336" s="57"/>
      <c r="F336" s="35"/>
      <c r="G336" s="46">
        <v>0</v>
      </c>
      <c r="H336" s="47"/>
      <c r="I336" s="155">
        <v>0</v>
      </c>
      <c r="J336" s="35">
        <f t="shared" si="162"/>
        <v>0</v>
      </c>
      <c r="K336" s="44"/>
      <c r="L336" s="37">
        <f t="shared" si="163"/>
        <v>0</v>
      </c>
      <c r="M336" s="37"/>
      <c r="N336" s="38">
        <f t="shared" si="164"/>
        <v>0</v>
      </c>
      <c r="O336" s="39"/>
      <c r="P336" s="39">
        <f t="shared" si="188"/>
        <v>0</v>
      </c>
      <c r="Q336" s="39">
        <f t="shared" si="189"/>
        <v>0</v>
      </c>
      <c r="R336" s="39"/>
      <c r="S336" s="39">
        <f t="shared" si="190"/>
        <v>0</v>
      </c>
      <c r="T336" s="39">
        <f t="shared" si="191"/>
        <v>0</v>
      </c>
      <c r="U336" s="39"/>
      <c r="V336" s="39">
        <f t="shared" si="176"/>
        <v>0</v>
      </c>
      <c r="W336" s="39">
        <f t="shared" si="177"/>
        <v>0</v>
      </c>
      <c r="X336" s="39"/>
      <c r="Y336" s="39">
        <f t="shared" si="178"/>
        <v>0</v>
      </c>
      <c r="Z336" s="39">
        <f t="shared" si="179"/>
        <v>0</v>
      </c>
      <c r="AA336" s="39"/>
      <c r="AB336" s="39">
        <f t="shared" si="180"/>
        <v>0</v>
      </c>
      <c r="AC336" s="39">
        <f t="shared" si="181"/>
        <v>0</v>
      </c>
      <c r="AD336" s="39"/>
      <c r="AE336" s="39">
        <f t="shared" si="182"/>
        <v>0</v>
      </c>
      <c r="AF336" s="39">
        <f t="shared" si="183"/>
        <v>0</v>
      </c>
      <c r="AG336" s="39"/>
      <c r="AH336" s="39">
        <f t="shared" si="184"/>
        <v>0</v>
      </c>
      <c r="AI336" s="39">
        <f t="shared" si="185"/>
        <v>0</v>
      </c>
      <c r="AJ336" s="39"/>
      <c r="AK336" s="39">
        <f t="shared" si="186"/>
        <v>0</v>
      </c>
      <c r="AL336" s="39">
        <f t="shared" si="187"/>
        <v>0</v>
      </c>
      <c r="AM336" s="39"/>
      <c r="AN336" s="39">
        <f t="shared" si="174"/>
        <v>0</v>
      </c>
      <c r="AO336" s="39">
        <f t="shared" si="175"/>
        <v>0</v>
      </c>
      <c r="AP336" s="39"/>
      <c r="AQ336" s="39">
        <f t="shared" si="165"/>
        <v>0</v>
      </c>
      <c r="AR336" s="39">
        <f t="shared" si="166"/>
        <v>0</v>
      </c>
      <c r="AS336" s="136">
        <f t="shared" si="167"/>
        <v>0</v>
      </c>
      <c r="AT336" s="136">
        <f t="shared" ca="1" si="168"/>
        <v>0</v>
      </c>
      <c r="AU336" s="137">
        <f t="shared" ca="1" si="169"/>
        <v>0</v>
      </c>
      <c r="AV336" s="137">
        <f t="shared" si="170"/>
        <v>0</v>
      </c>
      <c r="AW336" s="136">
        <f t="shared" ca="1" si="171"/>
        <v>0</v>
      </c>
      <c r="AX336" s="138">
        <f t="shared" ca="1" si="172"/>
        <v>0</v>
      </c>
      <c r="AY336" s="101"/>
      <c r="AZ336" s="40">
        <f t="shared" si="196"/>
        <v>0</v>
      </c>
      <c r="BA336" s="111" t="str">
        <f>IF(COUNTIF(BA337:BA341,"MEDIDO")&gt;0,"MEDIDO","NÃO MEDIDO")</f>
        <v>MEDIDO</v>
      </c>
      <c r="BB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  <c r="BQ336" s="55"/>
      <c r="BR336" s="55"/>
      <c r="BS336" s="55"/>
      <c r="BT336" s="55"/>
      <c r="BU336" s="55"/>
      <c r="BV336" s="55"/>
      <c r="BW336" s="55"/>
      <c r="BX336" s="55"/>
    </row>
    <row r="337" spans="1:76" customFormat="1" ht="39.950000000000003" customHeight="1">
      <c r="A337" s="1" t="s">
        <v>30</v>
      </c>
      <c r="B337" s="1"/>
      <c r="C337" s="64" t="s">
        <v>383</v>
      </c>
      <c r="D337" s="65" t="s">
        <v>654</v>
      </c>
      <c r="E337" s="57" t="s">
        <v>72</v>
      </c>
      <c r="F337" s="35">
        <v>4</v>
      </c>
      <c r="G337" s="46">
        <v>0</v>
      </c>
      <c r="H337" s="47"/>
      <c r="I337" s="155">
        <v>-2</v>
      </c>
      <c r="J337" s="35">
        <f t="shared" ref="J337:J400" si="197">F337+G337+H337+I337</f>
        <v>2</v>
      </c>
      <c r="K337" s="44">
        <v>7.2</v>
      </c>
      <c r="L337" s="37">
        <f t="shared" ref="L337:L400" si="198">ROUND((F337*$K337),2)+ROUND((G337*$K337),2)+ROUND((H337*$K337),2)+ROUND((I337*$K337),2)</f>
        <v>14.4</v>
      </c>
      <c r="M337" s="37"/>
      <c r="N337" s="38">
        <f t="shared" ref="N337:N400" si="199">ROUND((F337*$M337),2)+ROUND((G337*$M337),2)+ROUND((H337*$M337),2)+ROUND((I337*$M337),2)</f>
        <v>0</v>
      </c>
      <c r="O337" s="39"/>
      <c r="P337" s="39">
        <f t="shared" si="188"/>
        <v>0</v>
      </c>
      <c r="Q337" s="39">
        <f t="shared" si="189"/>
        <v>0</v>
      </c>
      <c r="R337" s="39"/>
      <c r="S337" s="39">
        <f t="shared" si="190"/>
        <v>0</v>
      </c>
      <c r="T337" s="39">
        <f t="shared" si="191"/>
        <v>0</v>
      </c>
      <c r="U337" s="39"/>
      <c r="V337" s="39">
        <f t="shared" si="176"/>
        <v>0</v>
      </c>
      <c r="W337" s="39">
        <f t="shared" si="177"/>
        <v>0</v>
      </c>
      <c r="X337" s="39"/>
      <c r="Y337" s="39">
        <f t="shared" si="178"/>
        <v>0</v>
      </c>
      <c r="Z337" s="39">
        <f t="shared" si="179"/>
        <v>0</v>
      </c>
      <c r="AA337" s="39">
        <v>2</v>
      </c>
      <c r="AB337" s="39">
        <f t="shared" si="180"/>
        <v>14.4</v>
      </c>
      <c r="AC337" s="39">
        <f t="shared" si="181"/>
        <v>0</v>
      </c>
      <c r="AD337" s="39"/>
      <c r="AE337" s="39">
        <f t="shared" si="182"/>
        <v>0</v>
      </c>
      <c r="AF337" s="39">
        <f t="shared" si="183"/>
        <v>0</v>
      </c>
      <c r="AG337" s="39"/>
      <c r="AH337" s="39">
        <f t="shared" si="184"/>
        <v>0</v>
      </c>
      <c r="AI337" s="39">
        <f t="shared" si="185"/>
        <v>0</v>
      </c>
      <c r="AJ337" s="39"/>
      <c r="AK337" s="39">
        <f t="shared" si="186"/>
        <v>0</v>
      </c>
      <c r="AL337" s="39">
        <f t="shared" si="187"/>
        <v>0</v>
      </c>
      <c r="AM337" s="39"/>
      <c r="AN337" s="39">
        <f t="shared" si="174"/>
        <v>0</v>
      </c>
      <c r="AO337" s="39">
        <f t="shared" si="175"/>
        <v>0</v>
      </c>
      <c r="AP337" s="39"/>
      <c r="AQ337" s="39">
        <f t="shared" ref="AQ337:AQ400" si="200">ROUND($AP337*$K337,2)</f>
        <v>0</v>
      </c>
      <c r="AR337" s="39">
        <f t="shared" ref="AR337:AR400" si="201">ROUND($AP337*$M337,2)</f>
        <v>0</v>
      </c>
      <c r="AS337" s="136">
        <f t="shared" ref="AS337:AS400" si="202">SUMIF($O$9:$AR$9,"QUANTIDADE",O337:AR337)</f>
        <v>2</v>
      </c>
      <c r="AT337" s="136">
        <f t="shared" ref="AT337:AT400" ca="1" si="203">SUMIF($O$10:$AR$11,"COM DESCONTO",O337:AR337)</f>
        <v>14.4</v>
      </c>
      <c r="AU337" s="137">
        <f t="shared" ref="AU337:AU400" ca="1" si="204">SUMIF($O$10:$AR$11,"SEM DESCONTO",O337:AR337)</f>
        <v>0</v>
      </c>
      <c r="AV337" s="137">
        <f t="shared" ref="AV337:AV400" si="205">J337-AS337</f>
        <v>0</v>
      </c>
      <c r="AW337" s="136">
        <f t="shared" ref="AW337:AW400" ca="1" si="206">L337-AT337</f>
        <v>0</v>
      </c>
      <c r="AX337" s="138">
        <f t="shared" ref="AX337:AX400" ca="1" si="207">N337-AU337</f>
        <v>0</v>
      </c>
      <c r="AY337" s="101"/>
      <c r="AZ337" s="40">
        <f t="shared" si="196"/>
        <v>0</v>
      </c>
      <c r="BA337" s="111" t="str">
        <f>IF(COUNTIF(BA338:BA347,"MEDIDO")&gt;0,"MEDIDO","NÃO MEDIDO")</f>
        <v>MEDIDO</v>
      </c>
      <c r="BB337" s="55"/>
      <c r="BE337" s="55"/>
      <c r="BF337" s="55"/>
      <c r="BG337" s="55"/>
      <c r="BH337" s="55"/>
      <c r="BI337" s="55"/>
      <c r="BJ337" s="55"/>
      <c r="BK337" s="55"/>
      <c r="BL337" s="55"/>
      <c r="BM337" s="55"/>
      <c r="BN337" s="55"/>
      <c r="BO337" s="55"/>
      <c r="BP337" s="55"/>
      <c r="BQ337" s="55"/>
      <c r="BR337" s="55"/>
      <c r="BS337" s="55"/>
      <c r="BT337" s="55"/>
      <c r="BU337" s="55"/>
      <c r="BV337" s="55"/>
      <c r="BW337" s="55"/>
      <c r="BX337" s="55"/>
    </row>
    <row r="338" spans="1:76" customFormat="1" ht="30" customHeight="1">
      <c r="A338" s="1" t="s">
        <v>30</v>
      </c>
      <c r="B338" s="1"/>
      <c r="C338" s="64" t="s">
        <v>384</v>
      </c>
      <c r="D338" s="65" t="s">
        <v>655</v>
      </c>
      <c r="E338" s="57" t="s">
        <v>72</v>
      </c>
      <c r="F338" s="35">
        <v>2</v>
      </c>
      <c r="G338" s="46">
        <v>0</v>
      </c>
      <c r="H338" s="47"/>
      <c r="I338" s="155">
        <v>0</v>
      </c>
      <c r="J338" s="35">
        <f t="shared" si="197"/>
        <v>2</v>
      </c>
      <c r="K338" s="44">
        <v>21.44</v>
      </c>
      <c r="L338" s="37">
        <f t="shared" si="198"/>
        <v>42.88</v>
      </c>
      <c r="M338" s="37"/>
      <c r="N338" s="38">
        <f t="shared" si="199"/>
        <v>0</v>
      </c>
      <c r="O338" s="39"/>
      <c r="P338" s="39">
        <f t="shared" si="188"/>
        <v>0</v>
      </c>
      <c r="Q338" s="39">
        <f t="shared" si="189"/>
        <v>0</v>
      </c>
      <c r="R338" s="39"/>
      <c r="S338" s="39">
        <f t="shared" si="190"/>
        <v>0</v>
      </c>
      <c r="T338" s="39">
        <f t="shared" si="191"/>
        <v>0</v>
      </c>
      <c r="U338" s="39"/>
      <c r="V338" s="39">
        <f t="shared" si="176"/>
        <v>0</v>
      </c>
      <c r="W338" s="39">
        <f t="shared" si="177"/>
        <v>0</v>
      </c>
      <c r="X338" s="39"/>
      <c r="Y338" s="39">
        <f t="shared" si="178"/>
        <v>0</v>
      </c>
      <c r="Z338" s="39">
        <f t="shared" si="179"/>
        <v>0</v>
      </c>
      <c r="AA338" s="39"/>
      <c r="AB338" s="39">
        <f t="shared" si="180"/>
        <v>0</v>
      </c>
      <c r="AC338" s="39">
        <f t="shared" si="181"/>
        <v>0</v>
      </c>
      <c r="AD338" s="39"/>
      <c r="AE338" s="39">
        <f t="shared" si="182"/>
        <v>0</v>
      </c>
      <c r="AF338" s="39">
        <f t="shared" si="183"/>
        <v>0</v>
      </c>
      <c r="AG338" s="39"/>
      <c r="AH338" s="39">
        <f t="shared" si="184"/>
        <v>0</v>
      </c>
      <c r="AI338" s="39">
        <f t="shared" si="185"/>
        <v>0</v>
      </c>
      <c r="AJ338" s="39">
        <v>2</v>
      </c>
      <c r="AK338" s="39">
        <f t="shared" si="186"/>
        <v>42.88</v>
      </c>
      <c r="AL338" s="39">
        <f t="shared" si="187"/>
        <v>0</v>
      </c>
      <c r="AM338" s="39"/>
      <c r="AN338" s="39">
        <f t="shared" si="174"/>
        <v>0</v>
      </c>
      <c r="AO338" s="39">
        <f t="shared" si="175"/>
        <v>0</v>
      </c>
      <c r="AP338" s="39"/>
      <c r="AQ338" s="39">
        <f t="shared" si="200"/>
        <v>0</v>
      </c>
      <c r="AR338" s="39">
        <f t="shared" si="201"/>
        <v>0</v>
      </c>
      <c r="AS338" s="136">
        <f t="shared" si="202"/>
        <v>2</v>
      </c>
      <c r="AT338" s="136">
        <f t="shared" ca="1" si="203"/>
        <v>42.88</v>
      </c>
      <c r="AU338" s="137">
        <f t="shared" ca="1" si="204"/>
        <v>0</v>
      </c>
      <c r="AV338" s="137">
        <f t="shared" si="205"/>
        <v>0</v>
      </c>
      <c r="AW338" s="136">
        <f t="shared" ca="1" si="206"/>
        <v>0</v>
      </c>
      <c r="AX338" s="138">
        <f t="shared" ca="1" si="207"/>
        <v>0</v>
      </c>
      <c r="AY338" s="101"/>
      <c r="AZ338" s="40">
        <f t="shared" si="196"/>
        <v>0</v>
      </c>
      <c r="BA338" s="111" t="str">
        <f t="shared" ref="BA338:BA405" si="208">IF(AZ338&lt;&gt;0,"MEDIDO","NÃO MEDIDO")</f>
        <v>NÃO MEDIDO</v>
      </c>
      <c r="BB338" s="55"/>
      <c r="BE338" s="55"/>
      <c r="BF338" s="55"/>
      <c r="BG338" s="55"/>
      <c r="BH338" s="55"/>
      <c r="BI338" s="55"/>
      <c r="BJ338" s="55"/>
      <c r="BK338" s="55"/>
      <c r="BL338" s="55"/>
      <c r="BM338" s="55"/>
      <c r="BN338" s="55"/>
      <c r="BO338" s="55"/>
      <c r="BP338" s="55"/>
      <c r="BQ338" s="55"/>
      <c r="BR338" s="55"/>
      <c r="BS338" s="55"/>
      <c r="BT338" s="55"/>
      <c r="BU338" s="55"/>
      <c r="BV338" s="55"/>
      <c r="BW338" s="55"/>
      <c r="BX338" s="55"/>
    </row>
    <row r="339" spans="1:76" customFormat="1" ht="30" customHeight="1">
      <c r="A339" s="1" t="s">
        <v>30</v>
      </c>
      <c r="B339" s="1"/>
      <c r="C339" s="64" t="s">
        <v>385</v>
      </c>
      <c r="D339" s="65" t="s">
        <v>656</v>
      </c>
      <c r="E339" s="57" t="s">
        <v>72</v>
      </c>
      <c r="F339" s="35">
        <v>4</v>
      </c>
      <c r="G339" s="46">
        <v>0</v>
      </c>
      <c r="H339" s="47"/>
      <c r="I339" s="155">
        <v>-2</v>
      </c>
      <c r="J339" s="35">
        <f t="shared" si="197"/>
        <v>2</v>
      </c>
      <c r="K339" s="44">
        <v>5</v>
      </c>
      <c r="L339" s="37">
        <f t="shared" si="198"/>
        <v>10</v>
      </c>
      <c r="M339" s="37"/>
      <c r="N339" s="38">
        <f t="shared" si="199"/>
        <v>0</v>
      </c>
      <c r="O339" s="39"/>
      <c r="P339" s="39">
        <f t="shared" si="188"/>
        <v>0</v>
      </c>
      <c r="Q339" s="39">
        <f t="shared" si="189"/>
        <v>0</v>
      </c>
      <c r="R339" s="39"/>
      <c r="S339" s="39">
        <f t="shared" si="190"/>
        <v>0</v>
      </c>
      <c r="T339" s="39">
        <f t="shared" si="191"/>
        <v>0</v>
      </c>
      <c r="U339" s="39"/>
      <c r="V339" s="39">
        <f t="shared" si="176"/>
        <v>0</v>
      </c>
      <c r="W339" s="39">
        <f t="shared" si="177"/>
        <v>0</v>
      </c>
      <c r="X339" s="39"/>
      <c r="Y339" s="39">
        <f t="shared" si="178"/>
        <v>0</v>
      </c>
      <c r="Z339" s="39">
        <f t="shared" si="179"/>
        <v>0</v>
      </c>
      <c r="AA339" s="39">
        <v>2</v>
      </c>
      <c r="AB339" s="39">
        <f t="shared" si="180"/>
        <v>10</v>
      </c>
      <c r="AC339" s="39">
        <f t="shared" si="181"/>
        <v>0</v>
      </c>
      <c r="AD339" s="39"/>
      <c r="AE339" s="39">
        <f t="shared" si="182"/>
        <v>0</v>
      </c>
      <c r="AF339" s="39">
        <f t="shared" si="183"/>
        <v>0</v>
      </c>
      <c r="AG339" s="39"/>
      <c r="AH339" s="39">
        <f t="shared" si="184"/>
        <v>0</v>
      </c>
      <c r="AI339" s="39">
        <f t="shared" si="185"/>
        <v>0</v>
      </c>
      <c r="AJ339" s="39"/>
      <c r="AK339" s="39">
        <f t="shared" si="186"/>
        <v>0</v>
      </c>
      <c r="AL339" s="39">
        <f t="shared" si="187"/>
        <v>0</v>
      </c>
      <c r="AM339" s="39"/>
      <c r="AN339" s="39">
        <f t="shared" si="174"/>
        <v>0</v>
      </c>
      <c r="AO339" s="39">
        <f t="shared" si="175"/>
        <v>0</v>
      </c>
      <c r="AP339" s="39"/>
      <c r="AQ339" s="39">
        <f t="shared" si="200"/>
        <v>0</v>
      </c>
      <c r="AR339" s="39">
        <f t="shared" si="201"/>
        <v>0</v>
      </c>
      <c r="AS339" s="136">
        <f t="shared" si="202"/>
        <v>2</v>
      </c>
      <c r="AT339" s="136">
        <f t="shared" ca="1" si="203"/>
        <v>10</v>
      </c>
      <c r="AU339" s="137">
        <f t="shared" ca="1" si="204"/>
        <v>0</v>
      </c>
      <c r="AV339" s="137">
        <f t="shared" si="205"/>
        <v>0</v>
      </c>
      <c r="AW339" s="136">
        <f t="shared" ca="1" si="206"/>
        <v>0</v>
      </c>
      <c r="AX339" s="138">
        <f t="shared" ca="1" si="207"/>
        <v>0</v>
      </c>
      <c r="AY339" s="101"/>
      <c r="AZ339" s="40">
        <f t="shared" si="196"/>
        <v>0</v>
      </c>
      <c r="BA339" s="111" t="str">
        <f t="shared" si="208"/>
        <v>NÃO MEDIDO</v>
      </c>
      <c r="BB339" s="55"/>
      <c r="BE339" s="55"/>
      <c r="BF339" s="55"/>
      <c r="BG339" s="55"/>
      <c r="BH339" s="55"/>
      <c r="BI339" s="55"/>
      <c r="BJ339" s="55"/>
      <c r="BK339" s="55"/>
      <c r="BL339" s="55"/>
      <c r="BM339" s="55"/>
      <c r="BN339" s="55"/>
      <c r="BO339" s="55"/>
      <c r="BP339" s="55"/>
      <c r="BQ339" s="55"/>
      <c r="BR339" s="55"/>
      <c r="BS339" s="55"/>
      <c r="BT339" s="55"/>
      <c r="BU339" s="55"/>
      <c r="BV339" s="55"/>
      <c r="BW339" s="55"/>
      <c r="BX339" s="55"/>
    </row>
    <row r="340" spans="1:76" customFormat="1" ht="30" customHeight="1">
      <c r="A340" s="1" t="s">
        <v>30</v>
      </c>
      <c r="B340" s="1"/>
      <c r="C340" s="64" t="s">
        <v>386</v>
      </c>
      <c r="D340" s="65" t="s">
        <v>657</v>
      </c>
      <c r="E340" s="57" t="s">
        <v>72</v>
      </c>
      <c r="F340" s="35">
        <v>4</v>
      </c>
      <c r="G340" s="46">
        <v>0</v>
      </c>
      <c r="H340" s="47"/>
      <c r="I340" s="155">
        <v>-2</v>
      </c>
      <c r="J340" s="35">
        <f t="shared" si="197"/>
        <v>2</v>
      </c>
      <c r="K340" s="44">
        <v>2.76</v>
      </c>
      <c r="L340" s="37">
        <f t="shared" si="198"/>
        <v>5.52</v>
      </c>
      <c r="M340" s="37"/>
      <c r="N340" s="38">
        <f t="shared" si="199"/>
        <v>0</v>
      </c>
      <c r="O340" s="39"/>
      <c r="P340" s="39">
        <f t="shared" si="188"/>
        <v>0</v>
      </c>
      <c r="Q340" s="39">
        <f t="shared" si="189"/>
        <v>0</v>
      </c>
      <c r="R340" s="39"/>
      <c r="S340" s="39">
        <f t="shared" si="190"/>
        <v>0</v>
      </c>
      <c r="T340" s="39">
        <f t="shared" si="191"/>
        <v>0</v>
      </c>
      <c r="U340" s="39"/>
      <c r="V340" s="39">
        <f t="shared" si="176"/>
        <v>0</v>
      </c>
      <c r="W340" s="39">
        <f t="shared" si="177"/>
        <v>0</v>
      </c>
      <c r="X340" s="39"/>
      <c r="Y340" s="39">
        <f t="shared" si="178"/>
        <v>0</v>
      </c>
      <c r="Z340" s="39">
        <f t="shared" si="179"/>
        <v>0</v>
      </c>
      <c r="AA340" s="39">
        <v>2</v>
      </c>
      <c r="AB340" s="39">
        <f t="shared" si="180"/>
        <v>5.52</v>
      </c>
      <c r="AC340" s="39">
        <f t="shared" si="181"/>
        <v>0</v>
      </c>
      <c r="AD340" s="39"/>
      <c r="AE340" s="39">
        <f t="shared" si="182"/>
        <v>0</v>
      </c>
      <c r="AF340" s="39">
        <f t="shared" si="183"/>
        <v>0</v>
      </c>
      <c r="AG340" s="39"/>
      <c r="AH340" s="39">
        <f t="shared" si="184"/>
        <v>0</v>
      </c>
      <c r="AI340" s="39">
        <f t="shared" si="185"/>
        <v>0</v>
      </c>
      <c r="AJ340" s="39"/>
      <c r="AK340" s="39">
        <f t="shared" si="186"/>
        <v>0</v>
      </c>
      <c r="AL340" s="39">
        <f t="shared" si="187"/>
        <v>0</v>
      </c>
      <c r="AM340" s="39"/>
      <c r="AN340" s="39">
        <f t="shared" si="174"/>
        <v>0</v>
      </c>
      <c r="AO340" s="39">
        <f t="shared" si="175"/>
        <v>0</v>
      </c>
      <c r="AP340" s="39"/>
      <c r="AQ340" s="39">
        <f t="shared" si="200"/>
        <v>0</v>
      </c>
      <c r="AR340" s="39">
        <f t="shared" si="201"/>
        <v>0</v>
      </c>
      <c r="AS340" s="136">
        <f t="shared" si="202"/>
        <v>2</v>
      </c>
      <c r="AT340" s="136">
        <f t="shared" ca="1" si="203"/>
        <v>5.52</v>
      </c>
      <c r="AU340" s="137">
        <f t="shared" ca="1" si="204"/>
        <v>0</v>
      </c>
      <c r="AV340" s="137">
        <f t="shared" si="205"/>
        <v>0</v>
      </c>
      <c r="AW340" s="136">
        <f t="shared" ca="1" si="206"/>
        <v>0</v>
      </c>
      <c r="AX340" s="138">
        <f t="shared" ca="1" si="207"/>
        <v>0</v>
      </c>
      <c r="AY340" s="101"/>
      <c r="AZ340" s="40">
        <f t="shared" si="196"/>
        <v>0</v>
      </c>
      <c r="BA340" s="111" t="str">
        <f t="shared" si="208"/>
        <v>NÃO MEDIDO</v>
      </c>
      <c r="BB340" s="55"/>
      <c r="BE340" s="55"/>
      <c r="BF340" s="55"/>
      <c r="BG340" s="55"/>
      <c r="BH340" s="55"/>
      <c r="BI340" s="55"/>
      <c r="BJ340" s="55"/>
      <c r="BK340" s="55"/>
      <c r="BL340" s="55"/>
      <c r="BM340" s="55"/>
      <c r="BN340" s="55"/>
      <c r="BO340" s="55"/>
      <c r="BP340" s="55"/>
      <c r="BQ340" s="55"/>
      <c r="BR340" s="55"/>
      <c r="BS340" s="55"/>
      <c r="BT340" s="55"/>
      <c r="BU340" s="55"/>
      <c r="BV340" s="55"/>
      <c r="BW340" s="55"/>
      <c r="BX340" s="55"/>
    </row>
    <row r="341" spans="1:76" customFormat="1" ht="60" customHeight="1">
      <c r="A341" s="1" t="s">
        <v>30</v>
      </c>
      <c r="B341" s="1"/>
      <c r="C341" s="64" t="s">
        <v>387</v>
      </c>
      <c r="D341" s="65" t="s">
        <v>658</v>
      </c>
      <c r="E341" s="57" t="s">
        <v>72</v>
      </c>
      <c r="F341" s="35">
        <v>2</v>
      </c>
      <c r="G341" s="46">
        <v>0</v>
      </c>
      <c r="H341" s="47"/>
      <c r="I341" s="155">
        <v>0</v>
      </c>
      <c r="J341" s="35">
        <f t="shared" si="197"/>
        <v>2</v>
      </c>
      <c r="K341" s="44">
        <v>20.68</v>
      </c>
      <c r="L341" s="37">
        <f t="shared" si="198"/>
        <v>41.36</v>
      </c>
      <c r="M341" s="37"/>
      <c r="N341" s="38">
        <f t="shared" si="199"/>
        <v>0</v>
      </c>
      <c r="O341" s="39"/>
      <c r="P341" s="39">
        <f t="shared" si="188"/>
        <v>0</v>
      </c>
      <c r="Q341" s="39">
        <f t="shared" si="189"/>
        <v>0</v>
      </c>
      <c r="R341" s="39"/>
      <c r="S341" s="39">
        <f t="shared" si="190"/>
        <v>0</v>
      </c>
      <c r="T341" s="39">
        <f t="shared" si="191"/>
        <v>0</v>
      </c>
      <c r="U341" s="39"/>
      <c r="V341" s="39">
        <f t="shared" si="176"/>
        <v>0</v>
      </c>
      <c r="W341" s="39">
        <f t="shared" si="177"/>
        <v>0</v>
      </c>
      <c r="X341" s="39"/>
      <c r="Y341" s="39">
        <f t="shared" si="178"/>
        <v>0</v>
      </c>
      <c r="Z341" s="39">
        <f t="shared" si="179"/>
        <v>0</v>
      </c>
      <c r="AA341" s="39">
        <v>2</v>
      </c>
      <c r="AB341" s="39">
        <f t="shared" si="180"/>
        <v>41.36</v>
      </c>
      <c r="AC341" s="39">
        <f t="shared" si="181"/>
        <v>0</v>
      </c>
      <c r="AD341" s="39"/>
      <c r="AE341" s="39">
        <f t="shared" si="182"/>
        <v>0</v>
      </c>
      <c r="AF341" s="39">
        <f t="shared" si="183"/>
        <v>0</v>
      </c>
      <c r="AG341" s="39"/>
      <c r="AH341" s="39">
        <f t="shared" si="184"/>
        <v>0</v>
      </c>
      <c r="AI341" s="39">
        <f t="shared" si="185"/>
        <v>0</v>
      </c>
      <c r="AJ341" s="39"/>
      <c r="AK341" s="39">
        <f t="shared" si="186"/>
        <v>0</v>
      </c>
      <c r="AL341" s="39">
        <f t="shared" si="187"/>
        <v>0</v>
      </c>
      <c r="AM341" s="39"/>
      <c r="AN341" s="39">
        <f t="shared" si="174"/>
        <v>0</v>
      </c>
      <c r="AO341" s="39">
        <f t="shared" si="175"/>
        <v>0</v>
      </c>
      <c r="AP341" s="39"/>
      <c r="AQ341" s="39">
        <f t="shared" si="200"/>
        <v>0</v>
      </c>
      <c r="AR341" s="39">
        <f t="shared" si="201"/>
        <v>0</v>
      </c>
      <c r="AS341" s="136">
        <f t="shared" si="202"/>
        <v>2</v>
      </c>
      <c r="AT341" s="136">
        <f t="shared" ca="1" si="203"/>
        <v>41.36</v>
      </c>
      <c r="AU341" s="137">
        <f t="shared" ca="1" si="204"/>
        <v>0</v>
      </c>
      <c r="AV341" s="137">
        <f t="shared" si="205"/>
        <v>0</v>
      </c>
      <c r="AW341" s="136">
        <f t="shared" ca="1" si="206"/>
        <v>0</v>
      </c>
      <c r="AX341" s="138">
        <f t="shared" ca="1" si="207"/>
        <v>0</v>
      </c>
      <c r="AY341" s="101"/>
      <c r="AZ341" s="40">
        <f t="shared" si="196"/>
        <v>4</v>
      </c>
      <c r="BA341" s="111" t="str">
        <f t="shared" si="208"/>
        <v>MEDIDO</v>
      </c>
      <c r="BB341" s="55"/>
      <c r="BE341" s="55"/>
      <c r="BF341" s="55"/>
      <c r="BG341" s="55"/>
      <c r="BH341" s="55"/>
      <c r="BI341" s="55"/>
      <c r="BJ341" s="55"/>
      <c r="BK341" s="55"/>
      <c r="BL341" s="55"/>
      <c r="BM341" s="55"/>
      <c r="BN341" s="55"/>
      <c r="BO341" s="55"/>
      <c r="BP341" s="55"/>
      <c r="BQ341" s="55"/>
      <c r="BR341" s="55"/>
      <c r="BS341" s="55"/>
      <c r="BT341" s="55"/>
      <c r="BU341" s="55"/>
      <c r="BV341" s="55"/>
      <c r="BW341" s="55"/>
      <c r="BX341" s="55"/>
    </row>
    <row r="342" spans="1:76" customFormat="1" ht="48.75" customHeight="1">
      <c r="A342" s="1" t="s">
        <v>798</v>
      </c>
      <c r="B342" s="1"/>
      <c r="C342" s="64" t="s">
        <v>301</v>
      </c>
      <c r="D342" s="65" t="s">
        <v>541</v>
      </c>
      <c r="E342" s="57" t="s">
        <v>72</v>
      </c>
      <c r="F342" s="35"/>
      <c r="G342" s="46"/>
      <c r="H342" s="47"/>
      <c r="I342" s="155">
        <v>4</v>
      </c>
      <c r="J342" s="35">
        <f t="shared" si="197"/>
        <v>4</v>
      </c>
      <c r="K342" s="44">
        <v>5.42</v>
      </c>
      <c r="L342" s="37">
        <f t="shared" si="198"/>
        <v>21.68</v>
      </c>
      <c r="M342" s="37"/>
      <c r="N342" s="38">
        <f t="shared" si="199"/>
        <v>0</v>
      </c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>
        <v>4</v>
      </c>
      <c r="AQ342" s="39">
        <f t="shared" si="200"/>
        <v>21.68</v>
      </c>
      <c r="AR342" s="39">
        <f t="shared" si="201"/>
        <v>0</v>
      </c>
      <c r="AS342" s="136">
        <f t="shared" si="202"/>
        <v>4</v>
      </c>
      <c r="AT342" s="136">
        <f t="shared" ca="1" si="203"/>
        <v>21.68</v>
      </c>
      <c r="AU342" s="137">
        <f t="shared" ca="1" si="204"/>
        <v>0</v>
      </c>
      <c r="AV342" s="137">
        <f t="shared" si="205"/>
        <v>0</v>
      </c>
      <c r="AW342" s="136">
        <f t="shared" ca="1" si="206"/>
        <v>0</v>
      </c>
      <c r="AX342" s="138">
        <f t="shared" ca="1" si="207"/>
        <v>0</v>
      </c>
      <c r="AY342" s="101"/>
      <c r="AZ342" s="40">
        <f t="shared" si="196"/>
        <v>4</v>
      </c>
      <c r="BA342" s="111" t="str">
        <f t="shared" ref="BA342:BA344" si="209">IF(AZ342&lt;&gt;0,"MEDIDO","NÃO MEDIDO")</f>
        <v>MEDIDO</v>
      </c>
      <c r="BB342" s="55"/>
      <c r="BE342" s="55"/>
      <c r="BF342" s="55"/>
      <c r="BG342" s="55"/>
      <c r="BH342" s="55"/>
      <c r="BI342" s="55"/>
      <c r="BJ342" s="55"/>
      <c r="BK342" s="55"/>
      <c r="BL342" s="55"/>
      <c r="BM342" s="55"/>
      <c r="BN342" s="55"/>
      <c r="BO342" s="55"/>
      <c r="BP342" s="55"/>
      <c r="BQ342" s="55"/>
      <c r="BR342" s="55"/>
      <c r="BS342" s="55"/>
      <c r="BT342" s="55"/>
      <c r="BU342" s="55"/>
      <c r="BV342" s="55"/>
      <c r="BW342" s="55"/>
      <c r="BX342" s="55"/>
    </row>
    <row r="343" spans="1:76" customFormat="1" ht="60" customHeight="1">
      <c r="A343" s="1" t="s">
        <v>798</v>
      </c>
      <c r="B343" s="1"/>
      <c r="C343" s="64" t="s">
        <v>154</v>
      </c>
      <c r="D343" s="65" t="s">
        <v>544</v>
      </c>
      <c r="E343" s="57" t="s">
        <v>72</v>
      </c>
      <c r="F343" s="35"/>
      <c r="G343" s="46"/>
      <c r="H343" s="47"/>
      <c r="I343" s="155">
        <v>4</v>
      </c>
      <c r="J343" s="35">
        <f t="shared" si="197"/>
        <v>4</v>
      </c>
      <c r="K343" s="44">
        <v>23.25</v>
      </c>
      <c r="L343" s="37">
        <f t="shared" si="198"/>
        <v>93</v>
      </c>
      <c r="M343" s="37"/>
      <c r="N343" s="38">
        <f t="shared" si="199"/>
        <v>0</v>
      </c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>
        <v>4</v>
      </c>
      <c r="AQ343" s="39">
        <f t="shared" si="200"/>
        <v>93</v>
      </c>
      <c r="AR343" s="39">
        <f t="shared" si="201"/>
        <v>0</v>
      </c>
      <c r="AS343" s="136">
        <f t="shared" si="202"/>
        <v>4</v>
      </c>
      <c r="AT343" s="136">
        <f t="shared" ca="1" si="203"/>
        <v>93</v>
      </c>
      <c r="AU343" s="137">
        <f t="shared" ca="1" si="204"/>
        <v>0</v>
      </c>
      <c r="AV343" s="137">
        <f t="shared" si="205"/>
        <v>0</v>
      </c>
      <c r="AW343" s="136">
        <f t="shared" ca="1" si="206"/>
        <v>0</v>
      </c>
      <c r="AX343" s="138">
        <f t="shared" ca="1" si="207"/>
        <v>0</v>
      </c>
      <c r="AY343" s="101"/>
      <c r="AZ343" s="40">
        <f t="shared" si="196"/>
        <v>8</v>
      </c>
      <c r="BA343" s="111" t="str">
        <f t="shared" si="209"/>
        <v>MEDIDO</v>
      </c>
      <c r="BB343" s="55"/>
      <c r="BE343" s="55"/>
      <c r="BF343" s="55"/>
      <c r="BG343" s="55"/>
      <c r="BH343" s="55"/>
      <c r="BI343" s="55"/>
      <c r="BJ343" s="55"/>
      <c r="BK343" s="55"/>
      <c r="BL343" s="55"/>
      <c r="BM343" s="55"/>
      <c r="BN343" s="55"/>
      <c r="BO343" s="55"/>
      <c r="BP343" s="55"/>
      <c r="BQ343" s="55"/>
      <c r="BR343" s="55"/>
      <c r="BS343" s="55"/>
      <c r="BT343" s="55"/>
      <c r="BU343" s="55"/>
      <c r="BV343" s="55"/>
      <c r="BW343" s="55"/>
      <c r="BX343" s="55"/>
    </row>
    <row r="344" spans="1:76" customFormat="1" ht="75" customHeight="1">
      <c r="A344" s="1" t="s">
        <v>798</v>
      </c>
      <c r="B344" s="1"/>
      <c r="C344" s="64" t="s">
        <v>159</v>
      </c>
      <c r="D344" s="65" t="s">
        <v>552</v>
      </c>
      <c r="E344" s="57" t="s">
        <v>72</v>
      </c>
      <c r="F344" s="35"/>
      <c r="G344" s="46"/>
      <c r="H344" s="47"/>
      <c r="I344" s="155">
        <v>8</v>
      </c>
      <c r="J344" s="35">
        <f t="shared" si="197"/>
        <v>8</v>
      </c>
      <c r="K344" s="44">
        <v>0.43</v>
      </c>
      <c r="L344" s="37">
        <f t="shared" si="198"/>
        <v>3.44</v>
      </c>
      <c r="M344" s="37"/>
      <c r="N344" s="38">
        <f t="shared" si="199"/>
        <v>0</v>
      </c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>
        <v>8</v>
      </c>
      <c r="AQ344" s="39">
        <f t="shared" si="200"/>
        <v>3.44</v>
      </c>
      <c r="AR344" s="39">
        <f t="shared" si="201"/>
        <v>0</v>
      </c>
      <c r="AS344" s="136">
        <f t="shared" si="202"/>
        <v>8</v>
      </c>
      <c r="AT344" s="136">
        <f t="shared" ca="1" si="203"/>
        <v>3.44</v>
      </c>
      <c r="AU344" s="137">
        <f t="shared" ca="1" si="204"/>
        <v>0</v>
      </c>
      <c r="AV344" s="137">
        <f t="shared" si="205"/>
        <v>0</v>
      </c>
      <c r="AW344" s="136">
        <f t="shared" ca="1" si="206"/>
        <v>0</v>
      </c>
      <c r="AX344" s="138">
        <f t="shared" ca="1" si="207"/>
        <v>0</v>
      </c>
      <c r="AY344" s="101"/>
      <c r="AZ344" s="40">
        <f t="shared" si="196"/>
        <v>0</v>
      </c>
      <c r="BA344" s="111" t="str">
        <f t="shared" si="209"/>
        <v>NÃO MEDIDO</v>
      </c>
      <c r="BB344" s="55"/>
      <c r="BE344" s="55"/>
      <c r="BF344" s="55"/>
      <c r="BG344" s="55"/>
      <c r="BH344" s="55"/>
      <c r="BI344" s="55"/>
      <c r="BJ344" s="55"/>
      <c r="BK344" s="55"/>
      <c r="BL344" s="55"/>
      <c r="BM344" s="55"/>
      <c r="BN344" s="55"/>
      <c r="BO344" s="55"/>
      <c r="BP344" s="55"/>
      <c r="BQ344" s="55"/>
      <c r="BR344" s="55"/>
      <c r="BS344" s="55"/>
      <c r="BT344" s="55"/>
      <c r="BU344" s="55"/>
      <c r="BV344" s="55"/>
      <c r="BW344" s="55"/>
      <c r="BX344" s="55"/>
    </row>
    <row r="345" spans="1:76" customFormat="1" ht="30" customHeight="1">
      <c r="A345" s="1" t="s">
        <v>28</v>
      </c>
      <c r="B345" s="1"/>
      <c r="C345" s="64">
        <v>171300</v>
      </c>
      <c r="D345" s="65" t="s">
        <v>112</v>
      </c>
      <c r="E345" s="57"/>
      <c r="F345" s="35"/>
      <c r="G345" s="46">
        <v>0</v>
      </c>
      <c r="H345" s="47"/>
      <c r="I345" s="155">
        <v>0</v>
      </c>
      <c r="J345" s="35">
        <f t="shared" si="197"/>
        <v>0</v>
      </c>
      <c r="K345" s="44"/>
      <c r="L345" s="37">
        <f t="shared" si="198"/>
        <v>0</v>
      </c>
      <c r="M345" s="37"/>
      <c r="N345" s="38">
        <f t="shared" si="199"/>
        <v>0</v>
      </c>
      <c r="O345" s="39"/>
      <c r="P345" s="39">
        <f t="shared" si="188"/>
        <v>0</v>
      </c>
      <c r="Q345" s="39">
        <f t="shared" si="189"/>
        <v>0</v>
      </c>
      <c r="R345" s="39"/>
      <c r="S345" s="39">
        <f t="shared" si="190"/>
        <v>0</v>
      </c>
      <c r="T345" s="39">
        <f t="shared" si="191"/>
        <v>0</v>
      </c>
      <c r="U345" s="39"/>
      <c r="V345" s="39">
        <f t="shared" si="176"/>
        <v>0</v>
      </c>
      <c r="W345" s="39">
        <f t="shared" si="177"/>
        <v>0</v>
      </c>
      <c r="X345" s="39"/>
      <c r="Y345" s="39">
        <f t="shared" si="178"/>
        <v>0</v>
      </c>
      <c r="Z345" s="39">
        <f t="shared" si="179"/>
        <v>0</v>
      </c>
      <c r="AA345" s="39"/>
      <c r="AB345" s="39">
        <f t="shared" si="180"/>
        <v>0</v>
      </c>
      <c r="AC345" s="39">
        <f t="shared" si="181"/>
        <v>0</v>
      </c>
      <c r="AD345" s="39"/>
      <c r="AE345" s="39">
        <f t="shared" si="182"/>
        <v>0</v>
      </c>
      <c r="AF345" s="39">
        <f t="shared" si="183"/>
        <v>0</v>
      </c>
      <c r="AG345" s="39"/>
      <c r="AH345" s="39">
        <f t="shared" si="184"/>
        <v>0</v>
      </c>
      <c r="AI345" s="39">
        <f t="shared" si="185"/>
        <v>0</v>
      </c>
      <c r="AJ345" s="39"/>
      <c r="AK345" s="39">
        <f t="shared" si="186"/>
        <v>0</v>
      </c>
      <c r="AL345" s="39">
        <f t="shared" si="187"/>
        <v>0</v>
      </c>
      <c r="AM345" s="39"/>
      <c r="AN345" s="39">
        <f t="shared" si="174"/>
        <v>0</v>
      </c>
      <c r="AO345" s="39">
        <f t="shared" si="175"/>
        <v>0</v>
      </c>
      <c r="AP345" s="39"/>
      <c r="AQ345" s="39">
        <f t="shared" si="200"/>
        <v>0</v>
      </c>
      <c r="AR345" s="39">
        <f t="shared" si="201"/>
        <v>0</v>
      </c>
      <c r="AS345" s="136">
        <f t="shared" si="202"/>
        <v>0</v>
      </c>
      <c r="AT345" s="136">
        <f t="shared" ca="1" si="203"/>
        <v>0</v>
      </c>
      <c r="AU345" s="137">
        <f t="shared" ca="1" si="204"/>
        <v>0</v>
      </c>
      <c r="AV345" s="137">
        <f t="shared" si="205"/>
        <v>0</v>
      </c>
      <c r="AW345" s="136">
        <f t="shared" ca="1" si="206"/>
        <v>0</v>
      </c>
      <c r="AX345" s="138">
        <f t="shared" ca="1" si="207"/>
        <v>0</v>
      </c>
      <c r="AY345" s="101"/>
      <c r="AZ345" s="40">
        <f t="shared" si="196"/>
        <v>0</v>
      </c>
      <c r="BA345" s="111" t="str">
        <f>IF(COUNTIF(BA346:BA346,"MEDIDO")&gt;0,"MEDIDO","NÃO MEDIDO")</f>
        <v>NÃO MEDIDO</v>
      </c>
      <c r="BB345" s="55"/>
      <c r="BE345" s="55"/>
      <c r="BF345" s="55"/>
      <c r="BG345" s="55"/>
      <c r="BH345" s="55"/>
      <c r="BI345" s="55"/>
      <c r="BJ345" s="55"/>
      <c r="BK345" s="55"/>
      <c r="BL345" s="55"/>
      <c r="BM345" s="55"/>
      <c r="BN345" s="55"/>
      <c r="BO345" s="55"/>
      <c r="BP345" s="55"/>
      <c r="BQ345" s="55"/>
      <c r="BR345" s="55"/>
      <c r="BS345" s="55"/>
      <c r="BT345" s="55"/>
      <c r="BU345" s="55"/>
      <c r="BV345" s="55"/>
      <c r="BW345" s="55"/>
      <c r="BX345" s="55"/>
    </row>
    <row r="346" spans="1:76" customFormat="1" ht="30" customHeight="1">
      <c r="A346" s="1" t="s">
        <v>30</v>
      </c>
      <c r="B346" s="1"/>
      <c r="C346" s="64" t="s">
        <v>160</v>
      </c>
      <c r="D346" s="65" t="s">
        <v>553</v>
      </c>
      <c r="E346" s="57" t="s">
        <v>72</v>
      </c>
      <c r="F346" s="35">
        <v>6</v>
      </c>
      <c r="G346" s="46">
        <v>0</v>
      </c>
      <c r="H346" s="47"/>
      <c r="I346" s="155">
        <v>-3</v>
      </c>
      <c r="J346" s="35">
        <f t="shared" si="197"/>
        <v>3</v>
      </c>
      <c r="K346" s="44">
        <v>24.24</v>
      </c>
      <c r="L346" s="37">
        <f t="shared" si="198"/>
        <v>72.72</v>
      </c>
      <c r="M346" s="37"/>
      <c r="N346" s="38">
        <f t="shared" si="199"/>
        <v>0</v>
      </c>
      <c r="O346" s="39"/>
      <c r="P346" s="39">
        <f t="shared" si="188"/>
        <v>0</v>
      </c>
      <c r="Q346" s="39">
        <f t="shared" si="189"/>
        <v>0</v>
      </c>
      <c r="R346" s="39"/>
      <c r="S346" s="39">
        <f t="shared" si="190"/>
        <v>0</v>
      </c>
      <c r="T346" s="39">
        <f t="shared" si="191"/>
        <v>0</v>
      </c>
      <c r="U346" s="39"/>
      <c r="V346" s="39">
        <f t="shared" si="176"/>
        <v>0</v>
      </c>
      <c r="W346" s="39">
        <f t="shared" si="177"/>
        <v>0</v>
      </c>
      <c r="X346" s="39"/>
      <c r="Y346" s="39">
        <f t="shared" si="178"/>
        <v>0</v>
      </c>
      <c r="Z346" s="39">
        <f t="shared" si="179"/>
        <v>0</v>
      </c>
      <c r="AA346" s="39"/>
      <c r="AB346" s="39">
        <f t="shared" si="180"/>
        <v>0</v>
      </c>
      <c r="AC346" s="39">
        <f t="shared" si="181"/>
        <v>0</v>
      </c>
      <c r="AD346" s="39"/>
      <c r="AE346" s="39">
        <f t="shared" si="182"/>
        <v>0</v>
      </c>
      <c r="AF346" s="39">
        <f t="shared" si="183"/>
        <v>0</v>
      </c>
      <c r="AG346" s="39"/>
      <c r="AH346" s="39">
        <f t="shared" si="184"/>
        <v>0</v>
      </c>
      <c r="AI346" s="39">
        <f t="shared" si="185"/>
        <v>0</v>
      </c>
      <c r="AJ346" s="39">
        <v>3</v>
      </c>
      <c r="AK346" s="39">
        <f t="shared" si="186"/>
        <v>72.72</v>
      </c>
      <c r="AL346" s="39">
        <f t="shared" si="187"/>
        <v>0</v>
      </c>
      <c r="AM346" s="39"/>
      <c r="AN346" s="39">
        <f t="shared" si="174"/>
        <v>0</v>
      </c>
      <c r="AO346" s="39">
        <f t="shared" si="175"/>
        <v>0</v>
      </c>
      <c r="AP346" s="39"/>
      <c r="AQ346" s="39">
        <f t="shared" si="200"/>
        <v>0</v>
      </c>
      <c r="AR346" s="39">
        <f t="shared" si="201"/>
        <v>0</v>
      </c>
      <c r="AS346" s="136">
        <f t="shared" si="202"/>
        <v>3</v>
      </c>
      <c r="AT346" s="136">
        <f t="shared" ca="1" si="203"/>
        <v>72.72</v>
      </c>
      <c r="AU346" s="137">
        <f t="shared" ca="1" si="204"/>
        <v>0</v>
      </c>
      <c r="AV346" s="137">
        <f t="shared" si="205"/>
        <v>0</v>
      </c>
      <c r="AW346" s="136">
        <f t="shared" ca="1" si="206"/>
        <v>0</v>
      </c>
      <c r="AX346" s="138">
        <f t="shared" ca="1" si="207"/>
        <v>0</v>
      </c>
      <c r="AY346" s="101"/>
      <c r="AZ346" s="40">
        <f t="shared" si="196"/>
        <v>0</v>
      </c>
      <c r="BA346" s="111" t="str">
        <f t="shared" si="208"/>
        <v>NÃO MEDIDO</v>
      </c>
      <c r="BB346" s="55"/>
      <c r="BE346" s="55"/>
      <c r="BF346" s="55"/>
      <c r="BG346" s="55"/>
      <c r="BH346" s="55"/>
      <c r="BI346" s="55"/>
      <c r="BJ346" s="55"/>
      <c r="BK346" s="55"/>
      <c r="BL346" s="55"/>
      <c r="BM346" s="55"/>
      <c r="BN346" s="55"/>
      <c r="BO346" s="55"/>
      <c r="BP346" s="55"/>
      <c r="BQ346" s="55"/>
      <c r="BR346" s="55"/>
      <c r="BS346" s="55"/>
      <c r="BT346" s="55"/>
      <c r="BU346" s="55"/>
      <c r="BV346" s="55"/>
      <c r="BW346" s="55"/>
      <c r="BX346" s="55"/>
    </row>
    <row r="347" spans="1:76" customFormat="1" ht="30" customHeight="1">
      <c r="A347" s="1" t="s">
        <v>28</v>
      </c>
      <c r="B347" s="1"/>
      <c r="C347" s="64">
        <v>171400</v>
      </c>
      <c r="D347" s="65" t="s">
        <v>659</v>
      </c>
      <c r="E347" s="57"/>
      <c r="F347" s="35"/>
      <c r="G347" s="46">
        <v>0</v>
      </c>
      <c r="H347" s="47"/>
      <c r="I347" s="155">
        <v>0</v>
      </c>
      <c r="J347" s="35">
        <f t="shared" si="197"/>
        <v>0</v>
      </c>
      <c r="K347" s="44"/>
      <c r="L347" s="37">
        <f t="shared" si="198"/>
        <v>0</v>
      </c>
      <c r="M347" s="37"/>
      <c r="N347" s="38">
        <f t="shared" si="199"/>
        <v>0</v>
      </c>
      <c r="O347" s="39"/>
      <c r="P347" s="39">
        <f t="shared" si="188"/>
        <v>0</v>
      </c>
      <c r="Q347" s="39">
        <f t="shared" si="189"/>
        <v>0</v>
      </c>
      <c r="R347" s="39"/>
      <c r="S347" s="39">
        <f t="shared" si="190"/>
        <v>0</v>
      </c>
      <c r="T347" s="39">
        <f t="shared" si="191"/>
        <v>0</v>
      </c>
      <c r="U347" s="39"/>
      <c r="V347" s="39">
        <f t="shared" si="176"/>
        <v>0</v>
      </c>
      <c r="W347" s="39">
        <f t="shared" si="177"/>
        <v>0</v>
      </c>
      <c r="X347" s="39"/>
      <c r="Y347" s="39">
        <f t="shared" si="178"/>
        <v>0</v>
      </c>
      <c r="Z347" s="39">
        <f t="shared" si="179"/>
        <v>0</v>
      </c>
      <c r="AA347" s="39"/>
      <c r="AB347" s="39">
        <f t="shared" si="180"/>
        <v>0</v>
      </c>
      <c r="AC347" s="39">
        <f t="shared" si="181"/>
        <v>0</v>
      </c>
      <c r="AD347" s="39"/>
      <c r="AE347" s="39">
        <f t="shared" si="182"/>
        <v>0</v>
      </c>
      <c r="AF347" s="39">
        <f t="shared" si="183"/>
        <v>0</v>
      </c>
      <c r="AG347" s="39"/>
      <c r="AH347" s="39">
        <f t="shared" si="184"/>
        <v>0</v>
      </c>
      <c r="AI347" s="39">
        <f t="shared" si="185"/>
        <v>0</v>
      </c>
      <c r="AJ347" s="39"/>
      <c r="AK347" s="39">
        <f t="shared" si="186"/>
        <v>0</v>
      </c>
      <c r="AL347" s="39">
        <f t="shared" si="187"/>
        <v>0</v>
      </c>
      <c r="AM347" s="39"/>
      <c r="AN347" s="39">
        <f t="shared" si="174"/>
        <v>0</v>
      </c>
      <c r="AO347" s="39">
        <f t="shared" si="175"/>
        <v>0</v>
      </c>
      <c r="AP347" s="39"/>
      <c r="AQ347" s="39">
        <f t="shared" si="200"/>
        <v>0</v>
      </c>
      <c r="AR347" s="39">
        <f t="shared" si="201"/>
        <v>0</v>
      </c>
      <c r="AS347" s="136">
        <f t="shared" si="202"/>
        <v>0</v>
      </c>
      <c r="AT347" s="136">
        <f t="shared" ca="1" si="203"/>
        <v>0</v>
      </c>
      <c r="AU347" s="137">
        <f t="shared" ca="1" si="204"/>
        <v>0</v>
      </c>
      <c r="AV347" s="137">
        <f t="shared" si="205"/>
        <v>0</v>
      </c>
      <c r="AW347" s="136">
        <f t="shared" ca="1" si="206"/>
        <v>0</v>
      </c>
      <c r="AX347" s="138">
        <f t="shared" ca="1" si="207"/>
        <v>0</v>
      </c>
      <c r="AY347" s="101"/>
      <c r="AZ347" s="40">
        <f t="shared" si="196"/>
        <v>0</v>
      </c>
      <c r="BA347" s="111" t="str">
        <f>IF(COUNTIF(BA348:BA350,"MEDIDO")&gt;0,"MEDIDO","NÃO MEDIDO")</f>
        <v>MEDIDO</v>
      </c>
      <c r="BB347" s="55"/>
      <c r="BE347" s="55"/>
      <c r="BF347" s="55"/>
      <c r="BG347" s="55"/>
      <c r="BH347" s="55"/>
      <c r="BI347" s="55"/>
      <c r="BJ347" s="55"/>
      <c r="BK347" s="55"/>
      <c r="BL347" s="55"/>
      <c r="BM347" s="55"/>
      <c r="BN347" s="55"/>
      <c r="BO347" s="55"/>
      <c r="BP347" s="55"/>
      <c r="BQ347" s="55"/>
      <c r="BR347" s="55"/>
      <c r="BS347" s="55"/>
      <c r="BT347" s="55"/>
      <c r="BU347" s="55"/>
      <c r="BV347" s="55"/>
      <c r="BW347" s="55"/>
      <c r="BX347" s="55"/>
    </row>
    <row r="348" spans="1:76" customFormat="1" ht="30" customHeight="1">
      <c r="A348" s="1" t="s">
        <v>30</v>
      </c>
      <c r="B348" s="1"/>
      <c r="C348" s="64" t="s">
        <v>388</v>
      </c>
      <c r="D348" s="65" t="s">
        <v>660</v>
      </c>
      <c r="E348" s="57" t="s">
        <v>72</v>
      </c>
      <c r="F348" s="35">
        <v>1</v>
      </c>
      <c r="G348" s="46">
        <v>0</v>
      </c>
      <c r="H348" s="47"/>
      <c r="I348" s="155">
        <v>0</v>
      </c>
      <c r="J348" s="35">
        <f t="shared" si="197"/>
        <v>1</v>
      </c>
      <c r="K348" s="44">
        <v>45.38</v>
      </c>
      <c r="L348" s="37">
        <f t="shared" si="198"/>
        <v>45.38</v>
      </c>
      <c r="M348" s="37"/>
      <c r="N348" s="38">
        <f t="shared" si="199"/>
        <v>0</v>
      </c>
      <c r="O348" s="39"/>
      <c r="P348" s="39">
        <f t="shared" si="188"/>
        <v>0</v>
      </c>
      <c r="Q348" s="39">
        <f t="shared" si="189"/>
        <v>0</v>
      </c>
      <c r="R348" s="39"/>
      <c r="S348" s="39">
        <f t="shared" si="190"/>
        <v>0</v>
      </c>
      <c r="T348" s="39">
        <f t="shared" si="191"/>
        <v>0</v>
      </c>
      <c r="U348" s="39"/>
      <c r="V348" s="39">
        <f t="shared" si="176"/>
        <v>0</v>
      </c>
      <c r="W348" s="39">
        <f t="shared" si="177"/>
        <v>0</v>
      </c>
      <c r="X348" s="39"/>
      <c r="Y348" s="39">
        <f t="shared" si="178"/>
        <v>0</v>
      </c>
      <c r="Z348" s="39">
        <f t="shared" si="179"/>
        <v>0</v>
      </c>
      <c r="AA348" s="39"/>
      <c r="AB348" s="39">
        <f t="shared" si="180"/>
        <v>0</v>
      </c>
      <c r="AC348" s="39">
        <f t="shared" si="181"/>
        <v>0</v>
      </c>
      <c r="AD348" s="39"/>
      <c r="AE348" s="39">
        <f t="shared" si="182"/>
        <v>0</v>
      </c>
      <c r="AF348" s="39">
        <f t="shared" si="183"/>
        <v>0</v>
      </c>
      <c r="AG348" s="39"/>
      <c r="AH348" s="39">
        <f t="shared" si="184"/>
        <v>0</v>
      </c>
      <c r="AI348" s="39">
        <f t="shared" si="185"/>
        <v>0</v>
      </c>
      <c r="AJ348" s="39">
        <v>1</v>
      </c>
      <c r="AK348" s="39">
        <f t="shared" si="186"/>
        <v>45.38</v>
      </c>
      <c r="AL348" s="39">
        <f t="shared" si="187"/>
        <v>0</v>
      </c>
      <c r="AM348" s="39"/>
      <c r="AN348" s="39">
        <f t="shared" si="174"/>
        <v>0</v>
      </c>
      <c r="AO348" s="39">
        <f t="shared" si="175"/>
        <v>0</v>
      </c>
      <c r="AP348" s="39"/>
      <c r="AQ348" s="39">
        <f t="shared" si="200"/>
        <v>0</v>
      </c>
      <c r="AR348" s="39">
        <f t="shared" si="201"/>
        <v>0</v>
      </c>
      <c r="AS348" s="136">
        <f t="shared" si="202"/>
        <v>1</v>
      </c>
      <c r="AT348" s="136">
        <f t="shared" ca="1" si="203"/>
        <v>45.38</v>
      </c>
      <c r="AU348" s="137">
        <f t="shared" ca="1" si="204"/>
        <v>0</v>
      </c>
      <c r="AV348" s="137">
        <f t="shared" si="205"/>
        <v>0</v>
      </c>
      <c r="AW348" s="136">
        <f t="shared" ca="1" si="206"/>
        <v>0</v>
      </c>
      <c r="AX348" s="138">
        <f t="shared" ca="1" si="207"/>
        <v>0</v>
      </c>
      <c r="AY348" s="101"/>
      <c r="AZ348" s="40">
        <f t="shared" si="196"/>
        <v>0</v>
      </c>
      <c r="BA348" s="111" t="str">
        <f>IF(COUNTIF(BA349:BA351,"MEDIDO")&gt;0,"MEDIDO","NÃO MEDIDO")</f>
        <v>MEDIDO</v>
      </c>
      <c r="BB348" s="55"/>
      <c r="BE348" s="55"/>
      <c r="BF348" s="55"/>
      <c r="BG348" s="55"/>
      <c r="BH348" s="55"/>
      <c r="BI348" s="55"/>
      <c r="BJ348" s="55"/>
      <c r="BK348" s="55"/>
      <c r="BL348" s="55"/>
      <c r="BM348" s="55"/>
      <c r="BN348" s="55"/>
      <c r="BO348" s="55"/>
      <c r="BP348" s="55"/>
      <c r="BQ348" s="55"/>
      <c r="BR348" s="55"/>
      <c r="BS348" s="55"/>
      <c r="BT348" s="55"/>
      <c r="BU348" s="55"/>
      <c r="BV348" s="55"/>
      <c r="BW348" s="55"/>
      <c r="BX348" s="55"/>
    </row>
    <row r="349" spans="1:76" customFormat="1" ht="60" customHeight="1">
      <c r="A349" s="1" t="s">
        <v>30</v>
      </c>
      <c r="B349" s="1"/>
      <c r="C349" s="64" t="s">
        <v>389</v>
      </c>
      <c r="D349" s="65" t="s">
        <v>661</v>
      </c>
      <c r="E349" s="57" t="s">
        <v>72</v>
      </c>
      <c r="F349" s="35">
        <v>2</v>
      </c>
      <c r="G349" s="46">
        <v>0</v>
      </c>
      <c r="H349" s="47"/>
      <c r="I349" s="155">
        <v>0</v>
      </c>
      <c r="J349" s="35">
        <f t="shared" si="197"/>
        <v>2</v>
      </c>
      <c r="K349" s="44">
        <v>111.47</v>
      </c>
      <c r="L349" s="37">
        <f t="shared" si="198"/>
        <v>222.94</v>
      </c>
      <c r="M349" s="37"/>
      <c r="N349" s="38">
        <f t="shared" si="199"/>
        <v>0</v>
      </c>
      <c r="O349" s="39"/>
      <c r="P349" s="39">
        <f t="shared" si="188"/>
        <v>0</v>
      </c>
      <c r="Q349" s="39">
        <f t="shared" si="189"/>
        <v>0</v>
      </c>
      <c r="R349" s="39"/>
      <c r="S349" s="39">
        <f t="shared" si="190"/>
        <v>0</v>
      </c>
      <c r="T349" s="39">
        <f t="shared" si="191"/>
        <v>0</v>
      </c>
      <c r="U349" s="39"/>
      <c r="V349" s="39">
        <f t="shared" si="176"/>
        <v>0</v>
      </c>
      <c r="W349" s="39">
        <f t="shared" si="177"/>
        <v>0</v>
      </c>
      <c r="X349" s="39"/>
      <c r="Y349" s="39">
        <f t="shared" si="178"/>
        <v>0</v>
      </c>
      <c r="Z349" s="39">
        <f t="shared" si="179"/>
        <v>0</v>
      </c>
      <c r="AA349" s="39"/>
      <c r="AB349" s="39">
        <f t="shared" si="180"/>
        <v>0</v>
      </c>
      <c r="AC349" s="39">
        <f t="shared" si="181"/>
        <v>0</v>
      </c>
      <c r="AD349" s="39"/>
      <c r="AE349" s="39">
        <f t="shared" si="182"/>
        <v>0</v>
      </c>
      <c r="AF349" s="39">
        <f t="shared" si="183"/>
        <v>0</v>
      </c>
      <c r="AG349" s="39"/>
      <c r="AH349" s="39">
        <f t="shared" si="184"/>
        <v>0</v>
      </c>
      <c r="AI349" s="39">
        <f t="shared" si="185"/>
        <v>0</v>
      </c>
      <c r="AJ349" s="39">
        <v>2</v>
      </c>
      <c r="AK349" s="39">
        <f t="shared" si="186"/>
        <v>222.94</v>
      </c>
      <c r="AL349" s="39">
        <f t="shared" si="187"/>
        <v>0</v>
      </c>
      <c r="AM349" s="39"/>
      <c r="AN349" s="39">
        <f t="shared" si="174"/>
        <v>0</v>
      </c>
      <c r="AO349" s="39">
        <f t="shared" si="175"/>
        <v>0</v>
      </c>
      <c r="AP349" s="39"/>
      <c r="AQ349" s="39">
        <f t="shared" si="200"/>
        <v>0</v>
      </c>
      <c r="AR349" s="39">
        <f t="shared" si="201"/>
        <v>0</v>
      </c>
      <c r="AS349" s="136">
        <f t="shared" si="202"/>
        <v>2</v>
      </c>
      <c r="AT349" s="136">
        <f t="shared" ca="1" si="203"/>
        <v>222.94</v>
      </c>
      <c r="AU349" s="137">
        <f t="shared" ca="1" si="204"/>
        <v>0</v>
      </c>
      <c r="AV349" s="137">
        <f t="shared" si="205"/>
        <v>0</v>
      </c>
      <c r="AW349" s="136">
        <f t="shared" ca="1" si="206"/>
        <v>0</v>
      </c>
      <c r="AX349" s="138">
        <f t="shared" ca="1" si="207"/>
        <v>0</v>
      </c>
      <c r="AY349" s="101"/>
      <c r="AZ349" s="40">
        <f t="shared" si="196"/>
        <v>0</v>
      </c>
      <c r="BA349" s="111" t="str">
        <f t="shared" si="208"/>
        <v>NÃO MEDIDO</v>
      </c>
      <c r="BB349" s="55"/>
      <c r="BE349" s="55"/>
      <c r="BF349" s="55"/>
      <c r="BG349" s="55"/>
      <c r="BH349" s="55"/>
      <c r="BI349" s="55"/>
      <c r="BJ349" s="55"/>
      <c r="BK349" s="55"/>
      <c r="BL349" s="55"/>
      <c r="BM349" s="55"/>
      <c r="BN349" s="55"/>
      <c r="BO349" s="55"/>
      <c r="BP349" s="55"/>
      <c r="BQ349" s="55"/>
      <c r="BR349" s="55"/>
      <c r="BS349" s="55"/>
      <c r="BT349" s="55"/>
      <c r="BU349" s="55"/>
      <c r="BV349" s="55"/>
      <c r="BW349" s="55"/>
      <c r="BX349" s="55"/>
    </row>
    <row r="350" spans="1:76" customFormat="1" ht="60" customHeight="1">
      <c r="A350" s="1" t="s">
        <v>30</v>
      </c>
      <c r="B350" s="1"/>
      <c r="C350" s="64" t="s">
        <v>390</v>
      </c>
      <c r="D350" s="65" t="s">
        <v>662</v>
      </c>
      <c r="E350" s="57" t="s">
        <v>72</v>
      </c>
      <c r="F350" s="35">
        <v>4</v>
      </c>
      <c r="G350" s="46">
        <v>0</v>
      </c>
      <c r="H350" s="47"/>
      <c r="I350" s="155">
        <v>0</v>
      </c>
      <c r="J350" s="35">
        <f t="shared" si="197"/>
        <v>4</v>
      </c>
      <c r="K350" s="44">
        <v>54.8</v>
      </c>
      <c r="L350" s="37">
        <f t="shared" si="198"/>
        <v>219.2</v>
      </c>
      <c r="M350" s="37"/>
      <c r="N350" s="38">
        <f t="shared" si="199"/>
        <v>0</v>
      </c>
      <c r="O350" s="39"/>
      <c r="P350" s="39">
        <f t="shared" si="188"/>
        <v>0</v>
      </c>
      <c r="Q350" s="39">
        <f t="shared" si="189"/>
        <v>0</v>
      </c>
      <c r="R350" s="39"/>
      <c r="S350" s="39">
        <f t="shared" si="190"/>
        <v>0</v>
      </c>
      <c r="T350" s="39">
        <f t="shared" si="191"/>
        <v>0</v>
      </c>
      <c r="U350" s="39"/>
      <c r="V350" s="39">
        <f t="shared" si="176"/>
        <v>0</v>
      </c>
      <c r="W350" s="39">
        <f t="shared" si="177"/>
        <v>0</v>
      </c>
      <c r="X350" s="39"/>
      <c r="Y350" s="39">
        <f t="shared" si="178"/>
        <v>0</v>
      </c>
      <c r="Z350" s="39">
        <f t="shared" si="179"/>
        <v>0</v>
      </c>
      <c r="AA350" s="39"/>
      <c r="AB350" s="39">
        <f t="shared" si="180"/>
        <v>0</v>
      </c>
      <c r="AC350" s="39">
        <f t="shared" si="181"/>
        <v>0</v>
      </c>
      <c r="AD350" s="39"/>
      <c r="AE350" s="39">
        <f t="shared" si="182"/>
        <v>0</v>
      </c>
      <c r="AF350" s="39">
        <f t="shared" si="183"/>
        <v>0</v>
      </c>
      <c r="AG350" s="39"/>
      <c r="AH350" s="39">
        <f t="shared" si="184"/>
        <v>0</v>
      </c>
      <c r="AI350" s="39">
        <f t="shared" si="185"/>
        <v>0</v>
      </c>
      <c r="AJ350" s="39">
        <v>4</v>
      </c>
      <c r="AK350" s="39">
        <f t="shared" si="186"/>
        <v>219.2</v>
      </c>
      <c r="AL350" s="39">
        <f t="shared" si="187"/>
        <v>0</v>
      </c>
      <c r="AM350" s="39"/>
      <c r="AN350" s="39">
        <f t="shared" si="174"/>
        <v>0</v>
      </c>
      <c r="AO350" s="39">
        <f t="shared" si="175"/>
        <v>0</v>
      </c>
      <c r="AP350" s="39"/>
      <c r="AQ350" s="39">
        <f t="shared" si="200"/>
        <v>0</v>
      </c>
      <c r="AR350" s="39">
        <f t="shared" si="201"/>
        <v>0</v>
      </c>
      <c r="AS350" s="136">
        <f t="shared" si="202"/>
        <v>4</v>
      </c>
      <c r="AT350" s="136">
        <f t="shared" ca="1" si="203"/>
        <v>219.2</v>
      </c>
      <c r="AU350" s="137">
        <f t="shared" ca="1" si="204"/>
        <v>0</v>
      </c>
      <c r="AV350" s="137">
        <f t="shared" si="205"/>
        <v>0</v>
      </c>
      <c r="AW350" s="136">
        <f t="shared" ca="1" si="206"/>
        <v>0</v>
      </c>
      <c r="AX350" s="138">
        <f t="shared" ca="1" si="207"/>
        <v>0</v>
      </c>
      <c r="AY350" s="101"/>
      <c r="AZ350" s="40">
        <f t="shared" si="196"/>
        <v>0</v>
      </c>
      <c r="BA350" s="111" t="str">
        <f t="shared" si="208"/>
        <v>NÃO MEDIDO</v>
      </c>
      <c r="BB350" s="55"/>
      <c r="BE350" s="55"/>
      <c r="BF350" s="55"/>
      <c r="BG350" s="55"/>
      <c r="BH350" s="55"/>
      <c r="BI350" s="55"/>
      <c r="BJ350" s="55"/>
      <c r="BK350" s="55"/>
      <c r="BL350" s="55"/>
      <c r="BM350" s="55"/>
      <c r="BN350" s="55"/>
      <c r="BO350" s="55"/>
      <c r="BP350" s="55"/>
      <c r="BQ350" s="55"/>
      <c r="BR350" s="55"/>
      <c r="BS350" s="55"/>
      <c r="BT350" s="55"/>
      <c r="BU350" s="55"/>
      <c r="BV350" s="55"/>
      <c r="BW350" s="55"/>
      <c r="BX350" s="55"/>
    </row>
    <row r="351" spans="1:76" customFormat="1" ht="30" customHeight="1">
      <c r="A351" s="1" t="s">
        <v>28</v>
      </c>
      <c r="B351" s="1"/>
      <c r="C351" s="64">
        <v>171500</v>
      </c>
      <c r="D351" s="65" t="s">
        <v>663</v>
      </c>
      <c r="E351" s="57"/>
      <c r="F351" s="35"/>
      <c r="G351" s="46">
        <v>0</v>
      </c>
      <c r="H351" s="47"/>
      <c r="I351" s="155">
        <v>0</v>
      </c>
      <c r="J351" s="35">
        <f t="shared" si="197"/>
        <v>0</v>
      </c>
      <c r="K351" s="44"/>
      <c r="L351" s="37">
        <f t="shared" si="198"/>
        <v>0</v>
      </c>
      <c r="M351" s="37"/>
      <c r="N351" s="38">
        <f t="shared" si="199"/>
        <v>0</v>
      </c>
      <c r="O351" s="39"/>
      <c r="P351" s="39">
        <f t="shared" si="188"/>
        <v>0</v>
      </c>
      <c r="Q351" s="39">
        <f t="shared" si="189"/>
        <v>0</v>
      </c>
      <c r="R351" s="39"/>
      <c r="S351" s="39">
        <f t="shared" si="190"/>
        <v>0</v>
      </c>
      <c r="T351" s="39">
        <f t="shared" si="191"/>
        <v>0</v>
      </c>
      <c r="U351" s="39"/>
      <c r="V351" s="39">
        <f t="shared" si="176"/>
        <v>0</v>
      </c>
      <c r="W351" s="39">
        <f t="shared" si="177"/>
        <v>0</v>
      </c>
      <c r="X351" s="39"/>
      <c r="Y351" s="39">
        <f t="shared" si="178"/>
        <v>0</v>
      </c>
      <c r="Z351" s="39">
        <f t="shared" si="179"/>
        <v>0</v>
      </c>
      <c r="AA351" s="39"/>
      <c r="AB351" s="39">
        <f t="shared" si="180"/>
        <v>0</v>
      </c>
      <c r="AC351" s="39">
        <f t="shared" si="181"/>
        <v>0</v>
      </c>
      <c r="AD351" s="39"/>
      <c r="AE351" s="39">
        <f t="shared" si="182"/>
        <v>0</v>
      </c>
      <c r="AF351" s="39">
        <f t="shared" si="183"/>
        <v>0</v>
      </c>
      <c r="AG351" s="39"/>
      <c r="AH351" s="39">
        <f t="shared" si="184"/>
        <v>0</v>
      </c>
      <c r="AI351" s="39">
        <f t="shared" si="185"/>
        <v>0</v>
      </c>
      <c r="AJ351" s="39"/>
      <c r="AK351" s="39">
        <f t="shared" si="186"/>
        <v>0</v>
      </c>
      <c r="AL351" s="39">
        <f t="shared" si="187"/>
        <v>0</v>
      </c>
      <c r="AM351" s="39"/>
      <c r="AN351" s="39">
        <f t="shared" ref="AN351:AN416" si="210">ROUND($AM351*$K351,2)</f>
        <v>0</v>
      </c>
      <c r="AO351" s="39">
        <f t="shared" si="175"/>
        <v>0</v>
      </c>
      <c r="AP351" s="39"/>
      <c r="AQ351" s="39">
        <f t="shared" si="200"/>
        <v>0</v>
      </c>
      <c r="AR351" s="39">
        <f t="shared" si="201"/>
        <v>0</v>
      </c>
      <c r="AS351" s="136">
        <f t="shared" si="202"/>
        <v>0</v>
      </c>
      <c r="AT351" s="136">
        <f t="shared" ca="1" si="203"/>
        <v>0</v>
      </c>
      <c r="AU351" s="137">
        <f t="shared" ca="1" si="204"/>
        <v>0</v>
      </c>
      <c r="AV351" s="137">
        <f t="shared" si="205"/>
        <v>0</v>
      </c>
      <c r="AW351" s="136">
        <f t="shared" ca="1" si="206"/>
        <v>0</v>
      </c>
      <c r="AX351" s="138">
        <f t="shared" ca="1" si="207"/>
        <v>0</v>
      </c>
      <c r="AY351" s="101"/>
      <c r="AZ351" s="40">
        <f t="shared" si="196"/>
        <v>0</v>
      </c>
      <c r="BA351" s="111" t="str">
        <f>IF(COUNTIF(BA352:BA378,"MEDIDO")&gt;0,"MEDIDO","NÃO MEDIDO")</f>
        <v>MEDIDO</v>
      </c>
      <c r="BB351" s="55"/>
      <c r="BE351" s="55"/>
      <c r="BF351" s="55"/>
      <c r="BG351" s="55"/>
      <c r="BH351" s="55"/>
      <c r="BI351" s="55"/>
      <c r="BJ351" s="55"/>
      <c r="BK351" s="55"/>
      <c r="BL351" s="55"/>
      <c r="BM351" s="55"/>
      <c r="BN351" s="55"/>
      <c r="BO351" s="55"/>
      <c r="BP351" s="55"/>
      <c r="BQ351" s="55"/>
      <c r="BR351" s="55"/>
      <c r="BS351" s="55"/>
      <c r="BT351" s="55"/>
      <c r="BU351" s="55"/>
      <c r="BV351" s="55"/>
      <c r="BW351" s="55"/>
      <c r="BX351" s="55"/>
    </row>
    <row r="352" spans="1:76" customFormat="1" ht="30" customHeight="1">
      <c r="A352" s="1" t="s">
        <v>30</v>
      </c>
      <c r="B352" s="1"/>
      <c r="C352" s="64" t="s">
        <v>391</v>
      </c>
      <c r="D352" s="65" t="s">
        <v>664</v>
      </c>
      <c r="E352" s="57" t="s">
        <v>72</v>
      </c>
      <c r="F352" s="35">
        <v>1</v>
      </c>
      <c r="G352" s="46">
        <v>0</v>
      </c>
      <c r="H352" s="47"/>
      <c r="I352" s="155">
        <v>0</v>
      </c>
      <c r="J352" s="35">
        <f t="shared" si="197"/>
        <v>1</v>
      </c>
      <c r="K352" s="44">
        <v>209.06</v>
      </c>
      <c r="L352" s="37">
        <f t="shared" si="198"/>
        <v>209.06</v>
      </c>
      <c r="M352" s="37"/>
      <c r="N352" s="38">
        <f t="shared" si="199"/>
        <v>0</v>
      </c>
      <c r="O352" s="39"/>
      <c r="P352" s="39">
        <f t="shared" si="188"/>
        <v>0</v>
      </c>
      <c r="Q352" s="39">
        <f t="shared" si="189"/>
        <v>0</v>
      </c>
      <c r="R352" s="39"/>
      <c r="S352" s="39">
        <f t="shared" si="190"/>
        <v>0</v>
      </c>
      <c r="T352" s="39">
        <f t="shared" si="191"/>
        <v>0</v>
      </c>
      <c r="U352" s="39"/>
      <c r="V352" s="39">
        <f t="shared" si="176"/>
        <v>0</v>
      </c>
      <c r="W352" s="39">
        <f t="shared" si="177"/>
        <v>0</v>
      </c>
      <c r="X352" s="39"/>
      <c r="Y352" s="39">
        <f t="shared" si="178"/>
        <v>0</v>
      </c>
      <c r="Z352" s="39">
        <f t="shared" si="179"/>
        <v>0</v>
      </c>
      <c r="AA352" s="39"/>
      <c r="AB352" s="39">
        <f t="shared" si="180"/>
        <v>0</v>
      </c>
      <c r="AC352" s="39">
        <f t="shared" si="181"/>
        <v>0</v>
      </c>
      <c r="AD352" s="39"/>
      <c r="AE352" s="39">
        <f t="shared" si="182"/>
        <v>0</v>
      </c>
      <c r="AF352" s="39">
        <f t="shared" si="183"/>
        <v>0</v>
      </c>
      <c r="AG352" s="39">
        <v>1</v>
      </c>
      <c r="AH352" s="39">
        <f t="shared" si="184"/>
        <v>209.06</v>
      </c>
      <c r="AI352" s="39">
        <f t="shared" si="185"/>
        <v>0</v>
      </c>
      <c r="AJ352" s="39"/>
      <c r="AK352" s="39">
        <f t="shared" si="186"/>
        <v>0</v>
      </c>
      <c r="AL352" s="39">
        <f t="shared" si="187"/>
        <v>0</v>
      </c>
      <c r="AM352" s="39"/>
      <c r="AN352" s="39">
        <f t="shared" si="210"/>
        <v>0</v>
      </c>
      <c r="AO352" s="39">
        <f t="shared" ref="AO352:AO417" si="211">ROUND($AM352*$M352,2)</f>
        <v>0</v>
      </c>
      <c r="AP352" s="39"/>
      <c r="AQ352" s="39">
        <f t="shared" si="200"/>
        <v>0</v>
      </c>
      <c r="AR352" s="39">
        <f t="shared" si="201"/>
        <v>0</v>
      </c>
      <c r="AS352" s="136">
        <f t="shared" si="202"/>
        <v>1</v>
      </c>
      <c r="AT352" s="136">
        <f t="shared" ca="1" si="203"/>
        <v>209.06</v>
      </c>
      <c r="AU352" s="137">
        <f t="shared" ca="1" si="204"/>
        <v>0</v>
      </c>
      <c r="AV352" s="137">
        <f t="shared" si="205"/>
        <v>0</v>
      </c>
      <c r="AW352" s="136">
        <f t="shared" ca="1" si="206"/>
        <v>0</v>
      </c>
      <c r="AX352" s="138">
        <f t="shared" ca="1" si="207"/>
        <v>0</v>
      </c>
      <c r="AY352" s="101"/>
      <c r="AZ352" s="40">
        <f t="shared" si="196"/>
        <v>0</v>
      </c>
      <c r="BA352" s="111" t="str">
        <f>IF(COUNTIF(BA353,"MEDIDO")&gt;0,"MEDIDO","NÃO MEDIDO")</f>
        <v>NÃO MEDIDO</v>
      </c>
      <c r="BB352" s="55"/>
      <c r="BE352" s="55"/>
      <c r="BF352" s="55"/>
      <c r="BG352" s="55"/>
      <c r="BH352" s="55"/>
      <c r="BI352" s="55"/>
      <c r="BJ352" s="55"/>
      <c r="BK352" s="55"/>
      <c r="BL352" s="55"/>
      <c r="BM352" s="55"/>
      <c r="BN352" s="55"/>
      <c r="BO352" s="55"/>
      <c r="BP352" s="55"/>
      <c r="BQ352" s="55"/>
      <c r="BR352" s="55"/>
      <c r="BS352" s="55"/>
      <c r="BT352" s="55"/>
      <c r="BU352" s="55"/>
      <c r="BV352" s="55"/>
      <c r="BW352" s="55"/>
      <c r="BX352" s="55"/>
    </row>
    <row r="353" spans="1:76" customFormat="1" ht="30" customHeight="1">
      <c r="A353" s="1" t="s">
        <v>30</v>
      </c>
      <c r="B353" s="1"/>
      <c r="C353" s="64" t="s">
        <v>392</v>
      </c>
      <c r="D353" s="65" t="s">
        <v>665</v>
      </c>
      <c r="E353" s="57" t="s">
        <v>72</v>
      </c>
      <c r="F353" s="35">
        <v>1</v>
      </c>
      <c r="G353" s="46">
        <v>0</v>
      </c>
      <c r="H353" s="47"/>
      <c r="I353" s="155">
        <v>0</v>
      </c>
      <c r="J353" s="35">
        <f t="shared" si="197"/>
        <v>1</v>
      </c>
      <c r="K353" s="44">
        <v>106.34</v>
      </c>
      <c r="L353" s="37">
        <f t="shared" si="198"/>
        <v>106.34</v>
      </c>
      <c r="M353" s="37"/>
      <c r="N353" s="38">
        <f t="shared" si="199"/>
        <v>0</v>
      </c>
      <c r="O353" s="39"/>
      <c r="P353" s="39">
        <f t="shared" si="188"/>
        <v>0</v>
      </c>
      <c r="Q353" s="39">
        <f t="shared" si="189"/>
        <v>0</v>
      </c>
      <c r="R353" s="39"/>
      <c r="S353" s="39">
        <f t="shared" si="190"/>
        <v>0</v>
      </c>
      <c r="T353" s="39">
        <f t="shared" si="191"/>
        <v>0</v>
      </c>
      <c r="U353" s="39"/>
      <c r="V353" s="39">
        <f t="shared" si="176"/>
        <v>0</v>
      </c>
      <c r="W353" s="39">
        <f t="shared" si="177"/>
        <v>0</v>
      </c>
      <c r="X353" s="39"/>
      <c r="Y353" s="39">
        <f t="shared" si="178"/>
        <v>0</v>
      </c>
      <c r="Z353" s="39">
        <f t="shared" si="179"/>
        <v>0</v>
      </c>
      <c r="AA353" s="39"/>
      <c r="AB353" s="39">
        <f t="shared" si="180"/>
        <v>0</v>
      </c>
      <c r="AC353" s="39">
        <f t="shared" si="181"/>
        <v>0</v>
      </c>
      <c r="AD353" s="39"/>
      <c r="AE353" s="39">
        <f t="shared" si="182"/>
        <v>0</v>
      </c>
      <c r="AF353" s="39">
        <f t="shared" si="183"/>
        <v>0</v>
      </c>
      <c r="AG353" s="39">
        <v>1</v>
      </c>
      <c r="AH353" s="39">
        <f t="shared" si="184"/>
        <v>106.34</v>
      </c>
      <c r="AI353" s="39">
        <f t="shared" si="185"/>
        <v>0</v>
      </c>
      <c r="AJ353" s="39"/>
      <c r="AK353" s="39">
        <f t="shared" si="186"/>
        <v>0</v>
      </c>
      <c r="AL353" s="39">
        <f t="shared" si="187"/>
        <v>0</v>
      </c>
      <c r="AM353" s="39"/>
      <c r="AN353" s="39">
        <f t="shared" si="210"/>
        <v>0</v>
      </c>
      <c r="AO353" s="39">
        <f t="shared" si="211"/>
        <v>0</v>
      </c>
      <c r="AP353" s="39"/>
      <c r="AQ353" s="39">
        <f t="shared" si="200"/>
        <v>0</v>
      </c>
      <c r="AR353" s="39">
        <f t="shared" si="201"/>
        <v>0</v>
      </c>
      <c r="AS353" s="136">
        <f t="shared" si="202"/>
        <v>1</v>
      </c>
      <c r="AT353" s="136">
        <f t="shared" ca="1" si="203"/>
        <v>106.34</v>
      </c>
      <c r="AU353" s="137">
        <f t="shared" ca="1" si="204"/>
        <v>0</v>
      </c>
      <c r="AV353" s="137">
        <f t="shared" si="205"/>
        <v>0</v>
      </c>
      <c r="AW353" s="136">
        <f t="shared" ca="1" si="206"/>
        <v>0</v>
      </c>
      <c r="AX353" s="138">
        <f t="shared" ca="1" si="207"/>
        <v>0</v>
      </c>
      <c r="AY353" s="101"/>
      <c r="AZ353" s="40">
        <f t="shared" si="196"/>
        <v>0</v>
      </c>
      <c r="BA353" s="111" t="str">
        <f t="shared" si="208"/>
        <v>NÃO MEDIDO</v>
      </c>
      <c r="BB353" s="55"/>
      <c r="BE353" s="55"/>
      <c r="BF353" s="55"/>
      <c r="BG353" s="55"/>
      <c r="BH353" s="55"/>
      <c r="BI353" s="55"/>
      <c r="BJ353" s="55"/>
      <c r="BK353" s="55"/>
      <c r="BL353" s="55"/>
      <c r="BM353" s="55"/>
      <c r="BN353" s="55"/>
      <c r="BO353" s="55"/>
      <c r="BP353" s="55"/>
      <c r="BQ353" s="55"/>
      <c r="BR353" s="55"/>
      <c r="BS353" s="55"/>
      <c r="BT353" s="55"/>
      <c r="BU353" s="55"/>
      <c r="BV353" s="55"/>
      <c r="BW353" s="55"/>
      <c r="BX353" s="55"/>
    </row>
    <row r="354" spans="1:76" customFormat="1" ht="30" customHeight="1">
      <c r="A354" s="1" t="s">
        <v>30</v>
      </c>
      <c r="B354" s="1"/>
      <c r="C354" s="64" t="s">
        <v>393</v>
      </c>
      <c r="D354" s="65" t="s">
        <v>666</v>
      </c>
      <c r="E354" s="57" t="s">
        <v>72</v>
      </c>
      <c r="F354" s="35">
        <v>6</v>
      </c>
      <c r="G354" s="46">
        <v>0</v>
      </c>
      <c r="H354" s="47"/>
      <c r="I354" s="155">
        <v>-6</v>
      </c>
      <c r="J354" s="35">
        <f t="shared" si="197"/>
        <v>0</v>
      </c>
      <c r="K354" s="44">
        <v>70.2</v>
      </c>
      <c r="L354" s="37">
        <f t="shared" si="198"/>
        <v>0</v>
      </c>
      <c r="M354" s="37"/>
      <c r="N354" s="38">
        <f t="shared" si="199"/>
        <v>0</v>
      </c>
      <c r="O354" s="39"/>
      <c r="P354" s="39">
        <f t="shared" si="188"/>
        <v>0</v>
      </c>
      <c r="Q354" s="39">
        <f t="shared" si="189"/>
        <v>0</v>
      </c>
      <c r="R354" s="39"/>
      <c r="S354" s="39">
        <f t="shared" si="190"/>
        <v>0</v>
      </c>
      <c r="T354" s="39">
        <f t="shared" si="191"/>
        <v>0</v>
      </c>
      <c r="U354" s="39"/>
      <c r="V354" s="39">
        <f t="shared" si="176"/>
        <v>0</v>
      </c>
      <c r="W354" s="39">
        <f t="shared" si="177"/>
        <v>0</v>
      </c>
      <c r="X354" s="39"/>
      <c r="Y354" s="39">
        <f t="shared" si="178"/>
        <v>0</v>
      </c>
      <c r="Z354" s="39">
        <f t="shared" si="179"/>
        <v>0</v>
      </c>
      <c r="AA354" s="39"/>
      <c r="AB354" s="39">
        <f t="shared" si="180"/>
        <v>0</v>
      </c>
      <c r="AC354" s="39">
        <f t="shared" si="181"/>
        <v>0</v>
      </c>
      <c r="AD354" s="39"/>
      <c r="AE354" s="39">
        <f t="shared" si="182"/>
        <v>0</v>
      </c>
      <c r="AF354" s="39">
        <f t="shared" si="183"/>
        <v>0</v>
      </c>
      <c r="AG354" s="39"/>
      <c r="AH354" s="39">
        <f t="shared" si="184"/>
        <v>0</v>
      </c>
      <c r="AI354" s="39">
        <f t="shared" si="185"/>
        <v>0</v>
      </c>
      <c r="AJ354" s="39"/>
      <c r="AK354" s="39">
        <f t="shared" si="186"/>
        <v>0</v>
      </c>
      <c r="AL354" s="39">
        <f t="shared" si="187"/>
        <v>0</v>
      </c>
      <c r="AM354" s="39"/>
      <c r="AN354" s="39">
        <f t="shared" si="210"/>
        <v>0</v>
      </c>
      <c r="AO354" s="39">
        <f t="shared" si="211"/>
        <v>0</v>
      </c>
      <c r="AP354" s="39"/>
      <c r="AQ354" s="39">
        <f t="shared" si="200"/>
        <v>0</v>
      </c>
      <c r="AR354" s="39">
        <f t="shared" si="201"/>
        <v>0</v>
      </c>
      <c r="AS354" s="136">
        <f t="shared" si="202"/>
        <v>0</v>
      </c>
      <c r="AT354" s="136">
        <f t="shared" ca="1" si="203"/>
        <v>0</v>
      </c>
      <c r="AU354" s="137">
        <f t="shared" ca="1" si="204"/>
        <v>0</v>
      </c>
      <c r="AV354" s="137">
        <f t="shared" si="205"/>
        <v>0</v>
      </c>
      <c r="AW354" s="136">
        <f t="shared" ca="1" si="206"/>
        <v>0</v>
      </c>
      <c r="AX354" s="138">
        <f t="shared" ca="1" si="207"/>
        <v>0</v>
      </c>
      <c r="AY354" s="101"/>
      <c r="AZ354" s="40">
        <f t="shared" si="196"/>
        <v>48</v>
      </c>
      <c r="BA354" s="111" t="str">
        <f>IF(COUNTIF(BA355:BA356,"MEDIDO")&gt;0,"MEDIDO","NÃO MEDIDO")</f>
        <v>NÃO MEDIDO</v>
      </c>
      <c r="BB354" s="55"/>
      <c r="BE354" s="55"/>
      <c r="BF354" s="55"/>
      <c r="BG354" s="55"/>
      <c r="BH354" s="55"/>
      <c r="BI354" s="55"/>
      <c r="BJ354" s="55"/>
      <c r="BK354" s="55"/>
      <c r="BL354" s="55"/>
      <c r="BM354" s="55"/>
      <c r="BN354" s="55"/>
      <c r="BO354" s="55"/>
      <c r="BP354" s="55"/>
      <c r="BQ354" s="55"/>
      <c r="BR354" s="55"/>
      <c r="BS354" s="55"/>
      <c r="BT354" s="55"/>
      <c r="BU354" s="55"/>
      <c r="BV354" s="55"/>
      <c r="BW354" s="55"/>
      <c r="BX354" s="55"/>
    </row>
    <row r="355" spans="1:76" customFormat="1" ht="30" customHeight="1">
      <c r="A355" s="1" t="s">
        <v>30</v>
      </c>
      <c r="B355" s="1"/>
      <c r="C355" s="64" t="s">
        <v>394</v>
      </c>
      <c r="D355" s="65" t="s">
        <v>667</v>
      </c>
      <c r="E355" s="57" t="s">
        <v>72</v>
      </c>
      <c r="F355" s="35">
        <v>24</v>
      </c>
      <c r="G355" s="46">
        <v>0</v>
      </c>
      <c r="H355" s="47"/>
      <c r="I355" s="155">
        <v>48</v>
      </c>
      <c r="J355" s="35">
        <f t="shared" si="197"/>
        <v>72</v>
      </c>
      <c r="K355" s="44">
        <v>45.39</v>
      </c>
      <c r="L355" s="37">
        <f t="shared" si="198"/>
        <v>3268.08</v>
      </c>
      <c r="M355" s="37"/>
      <c r="N355" s="38">
        <f t="shared" si="199"/>
        <v>0</v>
      </c>
      <c r="O355" s="39"/>
      <c r="P355" s="39">
        <f t="shared" si="188"/>
        <v>0</v>
      </c>
      <c r="Q355" s="39">
        <f t="shared" si="189"/>
        <v>0</v>
      </c>
      <c r="R355" s="39"/>
      <c r="S355" s="39">
        <f t="shared" si="190"/>
        <v>0</v>
      </c>
      <c r="T355" s="39">
        <f t="shared" si="191"/>
        <v>0</v>
      </c>
      <c r="U355" s="39"/>
      <c r="V355" s="39">
        <f t="shared" si="176"/>
        <v>0</v>
      </c>
      <c r="W355" s="39">
        <f t="shared" si="177"/>
        <v>0</v>
      </c>
      <c r="X355" s="39"/>
      <c r="Y355" s="39">
        <f t="shared" si="178"/>
        <v>0</v>
      </c>
      <c r="Z355" s="39">
        <f t="shared" si="179"/>
        <v>0</v>
      </c>
      <c r="AA355" s="39"/>
      <c r="AB355" s="39">
        <f t="shared" si="180"/>
        <v>0</v>
      </c>
      <c r="AC355" s="39">
        <f t="shared" si="181"/>
        <v>0</v>
      </c>
      <c r="AD355" s="39"/>
      <c r="AE355" s="39">
        <f t="shared" si="182"/>
        <v>0</v>
      </c>
      <c r="AF355" s="39">
        <f t="shared" si="183"/>
        <v>0</v>
      </c>
      <c r="AG355" s="39">
        <v>24</v>
      </c>
      <c r="AH355" s="39">
        <f t="shared" si="184"/>
        <v>1089.3599999999999</v>
      </c>
      <c r="AI355" s="39">
        <f t="shared" si="185"/>
        <v>0</v>
      </c>
      <c r="AJ355" s="39"/>
      <c r="AK355" s="39">
        <f t="shared" si="186"/>
        <v>0</v>
      </c>
      <c r="AL355" s="39">
        <f t="shared" si="187"/>
        <v>0</v>
      </c>
      <c r="AM355" s="39"/>
      <c r="AN355" s="39">
        <f t="shared" si="210"/>
        <v>0</v>
      </c>
      <c r="AO355" s="39">
        <f t="shared" si="211"/>
        <v>0</v>
      </c>
      <c r="AP355" s="39">
        <v>48</v>
      </c>
      <c r="AQ355" s="39">
        <f t="shared" si="200"/>
        <v>2178.7199999999998</v>
      </c>
      <c r="AR355" s="39">
        <f t="shared" si="201"/>
        <v>0</v>
      </c>
      <c r="AS355" s="136">
        <f t="shared" si="202"/>
        <v>72</v>
      </c>
      <c r="AT355" s="136">
        <f t="shared" ca="1" si="203"/>
        <v>3268.08</v>
      </c>
      <c r="AU355" s="137">
        <f t="shared" ca="1" si="204"/>
        <v>0</v>
      </c>
      <c r="AV355" s="137">
        <f t="shared" si="205"/>
        <v>0</v>
      </c>
      <c r="AW355" s="136">
        <f t="shared" ca="1" si="206"/>
        <v>0</v>
      </c>
      <c r="AX355" s="138">
        <f t="shared" ca="1" si="207"/>
        <v>0</v>
      </c>
      <c r="AY355" s="101"/>
      <c r="AZ355" s="40">
        <f t="shared" si="196"/>
        <v>0</v>
      </c>
      <c r="BA355" s="111" t="str">
        <f t="shared" si="208"/>
        <v>NÃO MEDIDO</v>
      </c>
      <c r="BB355" s="55"/>
      <c r="BE355" s="55"/>
      <c r="BF355" s="55"/>
      <c r="BG355" s="55"/>
      <c r="BH355" s="55"/>
      <c r="BI355" s="55"/>
      <c r="BJ355" s="55"/>
      <c r="BK355" s="55"/>
      <c r="BL355" s="55"/>
      <c r="BM355" s="55"/>
      <c r="BN355" s="55"/>
      <c r="BO355" s="55"/>
      <c r="BP355" s="55"/>
      <c r="BQ355" s="55"/>
      <c r="BR355" s="55"/>
      <c r="BS355" s="55"/>
      <c r="BT355" s="55"/>
      <c r="BU355" s="55"/>
      <c r="BV355" s="55"/>
      <c r="BW355" s="55"/>
      <c r="BX355" s="55"/>
    </row>
    <row r="356" spans="1:76" customFormat="1" ht="30" customHeight="1">
      <c r="A356" s="1" t="s">
        <v>30</v>
      </c>
      <c r="B356" s="1"/>
      <c r="C356" s="64" t="s">
        <v>395</v>
      </c>
      <c r="D356" s="65" t="s">
        <v>668</v>
      </c>
      <c r="E356" s="57" t="s">
        <v>72</v>
      </c>
      <c r="F356" s="35">
        <v>1</v>
      </c>
      <c r="G356" s="46">
        <v>0</v>
      </c>
      <c r="H356" s="47"/>
      <c r="I356" s="155">
        <v>0</v>
      </c>
      <c r="J356" s="35">
        <f t="shared" si="197"/>
        <v>1</v>
      </c>
      <c r="K356" s="44">
        <v>147.41</v>
      </c>
      <c r="L356" s="37">
        <f t="shared" si="198"/>
        <v>147.41</v>
      </c>
      <c r="M356" s="37"/>
      <c r="N356" s="38">
        <f t="shared" si="199"/>
        <v>0</v>
      </c>
      <c r="O356" s="39"/>
      <c r="P356" s="39">
        <f t="shared" si="188"/>
        <v>0</v>
      </c>
      <c r="Q356" s="39">
        <f t="shared" si="189"/>
        <v>0</v>
      </c>
      <c r="R356" s="39"/>
      <c r="S356" s="39">
        <f t="shared" si="190"/>
        <v>0</v>
      </c>
      <c r="T356" s="39">
        <f t="shared" si="191"/>
        <v>0</v>
      </c>
      <c r="U356" s="39"/>
      <c r="V356" s="39">
        <f t="shared" si="176"/>
        <v>0</v>
      </c>
      <c r="W356" s="39">
        <f t="shared" si="177"/>
        <v>0</v>
      </c>
      <c r="X356" s="39"/>
      <c r="Y356" s="39">
        <f t="shared" si="178"/>
        <v>0</v>
      </c>
      <c r="Z356" s="39">
        <f t="shared" si="179"/>
        <v>0</v>
      </c>
      <c r="AA356" s="39"/>
      <c r="AB356" s="39">
        <f t="shared" si="180"/>
        <v>0</v>
      </c>
      <c r="AC356" s="39">
        <f t="shared" si="181"/>
        <v>0</v>
      </c>
      <c r="AD356" s="39"/>
      <c r="AE356" s="39">
        <f t="shared" si="182"/>
        <v>0</v>
      </c>
      <c r="AF356" s="39">
        <f t="shared" si="183"/>
        <v>0</v>
      </c>
      <c r="AG356" s="39">
        <v>1</v>
      </c>
      <c r="AH356" s="39">
        <f t="shared" si="184"/>
        <v>147.41</v>
      </c>
      <c r="AI356" s="39">
        <f t="shared" si="185"/>
        <v>0</v>
      </c>
      <c r="AJ356" s="39"/>
      <c r="AK356" s="39">
        <f t="shared" si="186"/>
        <v>0</v>
      </c>
      <c r="AL356" s="39">
        <f t="shared" si="187"/>
        <v>0</v>
      </c>
      <c r="AM356" s="39"/>
      <c r="AN356" s="39">
        <f t="shared" si="210"/>
        <v>0</v>
      </c>
      <c r="AO356" s="39">
        <f t="shared" si="211"/>
        <v>0</v>
      </c>
      <c r="AP356" s="39"/>
      <c r="AQ356" s="39">
        <f t="shared" si="200"/>
        <v>0</v>
      </c>
      <c r="AR356" s="39">
        <f t="shared" si="201"/>
        <v>0</v>
      </c>
      <c r="AS356" s="136">
        <f t="shared" si="202"/>
        <v>1</v>
      </c>
      <c r="AT356" s="136">
        <f t="shared" ca="1" si="203"/>
        <v>147.41</v>
      </c>
      <c r="AU356" s="137">
        <f t="shared" ca="1" si="204"/>
        <v>0</v>
      </c>
      <c r="AV356" s="137">
        <f t="shared" si="205"/>
        <v>0</v>
      </c>
      <c r="AW356" s="136">
        <f t="shared" ca="1" si="206"/>
        <v>0</v>
      </c>
      <c r="AX356" s="138">
        <f t="shared" ca="1" si="207"/>
        <v>0</v>
      </c>
      <c r="AY356" s="101"/>
      <c r="AZ356" s="40">
        <f t="shared" si="196"/>
        <v>0</v>
      </c>
      <c r="BA356" s="111" t="str">
        <f t="shared" si="208"/>
        <v>NÃO MEDIDO</v>
      </c>
      <c r="BB356" s="55"/>
      <c r="BE356" s="55"/>
      <c r="BF356" s="55"/>
      <c r="BG356" s="55"/>
      <c r="BH356" s="55"/>
      <c r="BI356" s="55"/>
      <c r="BJ356" s="55"/>
      <c r="BK356" s="55"/>
      <c r="BL356" s="55"/>
      <c r="BM356" s="55"/>
      <c r="BN356" s="55"/>
      <c r="BO356" s="55"/>
      <c r="BP356" s="55"/>
      <c r="BQ356" s="55"/>
      <c r="BR356" s="55"/>
      <c r="BS356" s="55"/>
      <c r="BT356" s="55"/>
      <c r="BU356" s="55"/>
      <c r="BV356" s="55"/>
      <c r="BW356" s="55"/>
      <c r="BX356" s="55"/>
    </row>
    <row r="357" spans="1:76" customFormat="1" ht="30" customHeight="1">
      <c r="A357" s="1" t="s">
        <v>30</v>
      </c>
      <c r="B357" s="1"/>
      <c r="C357" s="64" t="s">
        <v>173</v>
      </c>
      <c r="D357" s="65" t="s">
        <v>669</v>
      </c>
      <c r="E357" s="57" t="s">
        <v>72</v>
      </c>
      <c r="F357" s="35">
        <v>22</v>
      </c>
      <c r="G357" s="46">
        <v>0</v>
      </c>
      <c r="H357" s="47"/>
      <c r="I357" s="155">
        <v>-11</v>
      </c>
      <c r="J357" s="35">
        <f t="shared" si="197"/>
        <v>11</v>
      </c>
      <c r="K357" s="44">
        <v>29.65</v>
      </c>
      <c r="L357" s="37">
        <f t="shared" si="198"/>
        <v>326.14999999999998</v>
      </c>
      <c r="M357" s="37"/>
      <c r="N357" s="38">
        <f t="shared" si="199"/>
        <v>0</v>
      </c>
      <c r="O357" s="39"/>
      <c r="P357" s="39">
        <f t="shared" si="188"/>
        <v>0</v>
      </c>
      <c r="Q357" s="39">
        <f t="shared" si="189"/>
        <v>0</v>
      </c>
      <c r="R357" s="39"/>
      <c r="S357" s="39">
        <f t="shared" si="190"/>
        <v>0</v>
      </c>
      <c r="T357" s="39">
        <f t="shared" si="191"/>
        <v>0</v>
      </c>
      <c r="U357" s="39"/>
      <c r="V357" s="39">
        <f t="shared" si="176"/>
        <v>0</v>
      </c>
      <c r="W357" s="39">
        <f t="shared" si="177"/>
        <v>0</v>
      </c>
      <c r="X357" s="39"/>
      <c r="Y357" s="39">
        <f t="shared" si="178"/>
        <v>0</v>
      </c>
      <c r="Z357" s="39">
        <f t="shared" si="179"/>
        <v>0</v>
      </c>
      <c r="AA357" s="39"/>
      <c r="AB357" s="39">
        <f t="shared" si="180"/>
        <v>0</v>
      </c>
      <c r="AC357" s="39">
        <f t="shared" si="181"/>
        <v>0</v>
      </c>
      <c r="AD357" s="39"/>
      <c r="AE357" s="39">
        <f t="shared" si="182"/>
        <v>0</v>
      </c>
      <c r="AF357" s="39">
        <f t="shared" si="183"/>
        <v>0</v>
      </c>
      <c r="AG357" s="39">
        <v>6</v>
      </c>
      <c r="AH357" s="39">
        <f t="shared" si="184"/>
        <v>177.9</v>
      </c>
      <c r="AI357" s="39">
        <f t="shared" si="185"/>
        <v>0</v>
      </c>
      <c r="AJ357" s="39">
        <v>5</v>
      </c>
      <c r="AK357" s="39">
        <f t="shared" si="186"/>
        <v>148.25</v>
      </c>
      <c r="AL357" s="39">
        <f t="shared" si="187"/>
        <v>0</v>
      </c>
      <c r="AM357" s="39"/>
      <c r="AN357" s="39">
        <f t="shared" si="210"/>
        <v>0</v>
      </c>
      <c r="AO357" s="39">
        <f t="shared" si="211"/>
        <v>0</v>
      </c>
      <c r="AP357" s="39"/>
      <c r="AQ357" s="39">
        <f t="shared" si="200"/>
        <v>0</v>
      </c>
      <c r="AR357" s="39">
        <f t="shared" si="201"/>
        <v>0</v>
      </c>
      <c r="AS357" s="136">
        <f t="shared" si="202"/>
        <v>11</v>
      </c>
      <c r="AT357" s="136">
        <f t="shared" ca="1" si="203"/>
        <v>326.14999999999998</v>
      </c>
      <c r="AU357" s="137">
        <f t="shared" ca="1" si="204"/>
        <v>0</v>
      </c>
      <c r="AV357" s="137">
        <f t="shared" si="205"/>
        <v>0</v>
      </c>
      <c r="AW357" s="136">
        <f t="shared" ca="1" si="206"/>
        <v>0</v>
      </c>
      <c r="AX357" s="138">
        <f t="shared" ca="1" si="207"/>
        <v>0</v>
      </c>
      <c r="AY357" s="101"/>
      <c r="AZ357" s="40">
        <f t="shared" si="196"/>
        <v>0</v>
      </c>
      <c r="BA357" s="111" t="str">
        <f>IF(COUNTIF(BA358:BA361,"MEDIDO")&gt;0,"MEDIDO","NÃO MEDIDO")</f>
        <v>NÃO MEDIDO</v>
      </c>
      <c r="BB357" s="55"/>
      <c r="BE357" s="55"/>
      <c r="BF357" s="55"/>
      <c r="BG357" s="55"/>
      <c r="BH357" s="55"/>
      <c r="BI357" s="55"/>
      <c r="BJ357" s="55"/>
      <c r="BK357" s="55"/>
      <c r="BL357" s="55"/>
      <c r="BM357" s="55"/>
      <c r="BN357" s="55"/>
      <c r="BO357" s="55"/>
      <c r="BP357" s="55"/>
      <c r="BQ357" s="55"/>
      <c r="BR357" s="55"/>
      <c r="BS357" s="55"/>
      <c r="BT357" s="55"/>
      <c r="BU357" s="55"/>
      <c r="BV357" s="55"/>
      <c r="BW357" s="55"/>
      <c r="BX357" s="55"/>
    </row>
    <row r="358" spans="1:76" customFormat="1" ht="30" customHeight="1">
      <c r="A358" s="1" t="s">
        <v>30</v>
      </c>
      <c r="B358" s="1"/>
      <c r="C358" s="64" t="s">
        <v>174</v>
      </c>
      <c r="D358" s="65" t="s">
        <v>670</v>
      </c>
      <c r="E358" s="57" t="s">
        <v>72</v>
      </c>
      <c r="F358" s="35">
        <v>12</v>
      </c>
      <c r="G358" s="46">
        <v>0</v>
      </c>
      <c r="H358" s="47"/>
      <c r="I358" s="155">
        <v>0</v>
      </c>
      <c r="J358" s="35">
        <f t="shared" si="197"/>
        <v>12</v>
      </c>
      <c r="K358" s="44">
        <v>30.03</v>
      </c>
      <c r="L358" s="37">
        <f t="shared" si="198"/>
        <v>360.36</v>
      </c>
      <c r="M358" s="37"/>
      <c r="N358" s="38">
        <f t="shared" si="199"/>
        <v>0</v>
      </c>
      <c r="O358" s="39"/>
      <c r="P358" s="39">
        <f t="shared" si="188"/>
        <v>0</v>
      </c>
      <c r="Q358" s="39">
        <f t="shared" si="189"/>
        <v>0</v>
      </c>
      <c r="R358" s="39"/>
      <c r="S358" s="39">
        <f t="shared" si="190"/>
        <v>0</v>
      </c>
      <c r="T358" s="39">
        <f t="shared" si="191"/>
        <v>0</v>
      </c>
      <c r="U358" s="39"/>
      <c r="V358" s="39">
        <f t="shared" si="176"/>
        <v>0</v>
      </c>
      <c r="W358" s="39">
        <f t="shared" si="177"/>
        <v>0</v>
      </c>
      <c r="X358" s="39"/>
      <c r="Y358" s="39">
        <f t="shared" si="178"/>
        <v>0</v>
      </c>
      <c r="Z358" s="39">
        <f t="shared" si="179"/>
        <v>0</v>
      </c>
      <c r="AA358" s="39"/>
      <c r="AB358" s="39">
        <f t="shared" si="180"/>
        <v>0</v>
      </c>
      <c r="AC358" s="39">
        <f t="shared" si="181"/>
        <v>0</v>
      </c>
      <c r="AD358" s="39"/>
      <c r="AE358" s="39">
        <f t="shared" si="182"/>
        <v>0</v>
      </c>
      <c r="AF358" s="39">
        <f t="shared" si="183"/>
        <v>0</v>
      </c>
      <c r="AG358" s="39">
        <v>12</v>
      </c>
      <c r="AH358" s="39">
        <f t="shared" si="184"/>
        <v>360.36</v>
      </c>
      <c r="AI358" s="39">
        <f t="shared" si="185"/>
        <v>0</v>
      </c>
      <c r="AJ358" s="39"/>
      <c r="AK358" s="39">
        <f t="shared" si="186"/>
        <v>0</v>
      </c>
      <c r="AL358" s="39">
        <f t="shared" si="187"/>
        <v>0</v>
      </c>
      <c r="AM358" s="39"/>
      <c r="AN358" s="39">
        <f t="shared" si="210"/>
        <v>0</v>
      </c>
      <c r="AO358" s="39">
        <f t="shared" si="211"/>
        <v>0</v>
      </c>
      <c r="AP358" s="39"/>
      <c r="AQ358" s="39">
        <f t="shared" si="200"/>
        <v>0</v>
      </c>
      <c r="AR358" s="39">
        <f t="shared" si="201"/>
        <v>0</v>
      </c>
      <c r="AS358" s="136">
        <f t="shared" si="202"/>
        <v>12</v>
      </c>
      <c r="AT358" s="136">
        <f t="shared" ca="1" si="203"/>
        <v>360.36</v>
      </c>
      <c r="AU358" s="137">
        <f t="shared" ca="1" si="204"/>
        <v>0</v>
      </c>
      <c r="AV358" s="137">
        <f t="shared" si="205"/>
        <v>0</v>
      </c>
      <c r="AW358" s="136">
        <f t="shared" ca="1" si="206"/>
        <v>0</v>
      </c>
      <c r="AX358" s="138">
        <f t="shared" ca="1" si="207"/>
        <v>0</v>
      </c>
      <c r="AY358" s="101"/>
      <c r="AZ358" s="40">
        <f t="shared" si="196"/>
        <v>0</v>
      </c>
      <c r="BA358" s="111" t="str">
        <f t="shared" si="208"/>
        <v>NÃO MEDIDO</v>
      </c>
      <c r="BB358" s="55"/>
      <c r="BE358" s="55"/>
      <c r="BF358" s="55"/>
      <c r="BG358" s="55"/>
      <c r="BH358" s="55"/>
      <c r="BI358" s="55"/>
      <c r="BJ358" s="55"/>
      <c r="BK358" s="55"/>
      <c r="BL358" s="55"/>
      <c r="BM358" s="55"/>
      <c r="BN358" s="55"/>
      <c r="BO358" s="55"/>
      <c r="BP358" s="55"/>
      <c r="BQ358" s="55"/>
      <c r="BR358" s="55"/>
      <c r="BS358" s="55"/>
      <c r="BT358" s="55"/>
      <c r="BU358" s="55"/>
      <c r="BV358" s="55"/>
      <c r="BW358" s="55"/>
      <c r="BX358" s="55"/>
    </row>
    <row r="359" spans="1:76" customFormat="1" ht="30" customHeight="1">
      <c r="A359" s="1" t="s">
        <v>30</v>
      </c>
      <c r="B359" s="1"/>
      <c r="C359" s="64" t="s">
        <v>396</v>
      </c>
      <c r="D359" s="65" t="s">
        <v>671</v>
      </c>
      <c r="E359" s="57" t="s">
        <v>72</v>
      </c>
      <c r="F359" s="35">
        <v>72</v>
      </c>
      <c r="G359" s="46">
        <v>158</v>
      </c>
      <c r="H359" s="47"/>
      <c r="I359" s="155">
        <v>-130</v>
      </c>
      <c r="J359" s="35">
        <f t="shared" si="197"/>
        <v>100</v>
      </c>
      <c r="K359" s="44">
        <v>14.53</v>
      </c>
      <c r="L359" s="37">
        <f t="shared" si="198"/>
        <v>1453</v>
      </c>
      <c r="M359" s="37"/>
      <c r="N359" s="38">
        <f t="shared" si="199"/>
        <v>0</v>
      </c>
      <c r="O359" s="39"/>
      <c r="P359" s="39">
        <f t="shared" si="188"/>
        <v>0</v>
      </c>
      <c r="Q359" s="39">
        <f t="shared" si="189"/>
        <v>0</v>
      </c>
      <c r="R359" s="39"/>
      <c r="S359" s="39">
        <f t="shared" si="190"/>
        <v>0</v>
      </c>
      <c r="T359" s="39">
        <f t="shared" si="191"/>
        <v>0</v>
      </c>
      <c r="U359" s="39"/>
      <c r="V359" s="39">
        <f t="shared" ref="V359:V424" si="212">ROUND($U359*$K359,2)</f>
        <v>0</v>
      </c>
      <c r="W359" s="39">
        <f t="shared" ref="W359:W424" si="213">ROUND($U359*$M359,2)</f>
        <v>0</v>
      </c>
      <c r="X359" s="39"/>
      <c r="Y359" s="39">
        <f t="shared" ref="Y359:Y424" si="214">ROUND($X359*$K359,2)</f>
        <v>0</v>
      </c>
      <c r="Z359" s="39">
        <f t="shared" ref="Z359:Z424" si="215">ROUND($X359*$M359,2)</f>
        <v>0</v>
      </c>
      <c r="AA359" s="39"/>
      <c r="AB359" s="39">
        <f t="shared" ref="AB359:AB424" si="216">ROUND($AA359*$K359,2)</f>
        <v>0</v>
      </c>
      <c r="AC359" s="39">
        <f t="shared" ref="AC359:AC424" si="217">ROUND($AA359*$M359,2)</f>
        <v>0</v>
      </c>
      <c r="AD359" s="39"/>
      <c r="AE359" s="39">
        <f t="shared" ref="AE359:AE424" si="218">ROUND($AD359*$K359,2)</f>
        <v>0</v>
      </c>
      <c r="AF359" s="39">
        <f t="shared" ref="AF359:AF424" si="219">ROUND($AD359*$M359,2)</f>
        <v>0</v>
      </c>
      <c r="AG359" s="39">
        <v>27</v>
      </c>
      <c r="AH359" s="39">
        <f t="shared" ref="AH359:AH424" si="220">ROUND($AG359*$K359,2)</f>
        <v>392.31</v>
      </c>
      <c r="AI359" s="39">
        <f t="shared" ref="AI359:AI424" si="221">ROUND($AG359*$M359,2)</f>
        <v>0</v>
      </c>
      <c r="AJ359" s="39"/>
      <c r="AK359" s="39">
        <f t="shared" ref="AK359:AK424" si="222">ROUND($AJ359*$K359,2)</f>
        <v>0</v>
      </c>
      <c r="AL359" s="39">
        <f t="shared" ref="AL359:AL424" si="223">ROUND($AJ359*$M359,2)</f>
        <v>0</v>
      </c>
      <c r="AM359" s="39">
        <v>73</v>
      </c>
      <c r="AN359" s="39">
        <f t="shared" si="210"/>
        <v>1060.69</v>
      </c>
      <c r="AO359" s="39">
        <f t="shared" si="211"/>
        <v>0</v>
      </c>
      <c r="AP359" s="39"/>
      <c r="AQ359" s="39">
        <f t="shared" si="200"/>
        <v>0</v>
      </c>
      <c r="AR359" s="39">
        <f t="shared" si="201"/>
        <v>0</v>
      </c>
      <c r="AS359" s="136">
        <f t="shared" si="202"/>
        <v>100</v>
      </c>
      <c r="AT359" s="136">
        <f t="shared" ca="1" si="203"/>
        <v>1453</v>
      </c>
      <c r="AU359" s="137">
        <f t="shared" ca="1" si="204"/>
        <v>0</v>
      </c>
      <c r="AV359" s="137">
        <f t="shared" si="205"/>
        <v>0</v>
      </c>
      <c r="AW359" s="136">
        <f t="shared" ca="1" si="206"/>
        <v>0</v>
      </c>
      <c r="AX359" s="138">
        <f t="shared" ca="1" si="207"/>
        <v>0</v>
      </c>
      <c r="AY359" s="101"/>
      <c r="AZ359" s="40">
        <f t="shared" si="196"/>
        <v>0</v>
      </c>
      <c r="BA359" s="111" t="str">
        <f t="shared" si="208"/>
        <v>NÃO MEDIDO</v>
      </c>
      <c r="BB359" s="55"/>
      <c r="BE359" s="55"/>
      <c r="BF359" s="55"/>
      <c r="BG359" s="55"/>
      <c r="BH359" s="55"/>
      <c r="BI359" s="55"/>
      <c r="BJ359" s="55"/>
      <c r="BK359" s="55"/>
      <c r="BL359" s="55"/>
      <c r="BM359" s="55"/>
      <c r="BN359" s="55"/>
      <c r="BO359" s="55"/>
      <c r="BP359" s="55"/>
      <c r="BQ359" s="55"/>
      <c r="BR359" s="55"/>
      <c r="BS359" s="55"/>
      <c r="BT359" s="55"/>
      <c r="BU359" s="55"/>
      <c r="BV359" s="55"/>
      <c r="BW359" s="55"/>
      <c r="BX359" s="55"/>
    </row>
    <row r="360" spans="1:76" customFormat="1" ht="60" customHeight="1">
      <c r="A360" s="1" t="s">
        <v>30</v>
      </c>
      <c r="B360" s="1"/>
      <c r="C360" s="64" t="s">
        <v>397</v>
      </c>
      <c r="D360" s="65" t="s">
        <v>672</v>
      </c>
      <c r="E360" s="57" t="s">
        <v>72</v>
      </c>
      <c r="F360" s="35">
        <v>1</v>
      </c>
      <c r="G360" s="46">
        <v>0</v>
      </c>
      <c r="H360" s="47"/>
      <c r="I360" s="155">
        <v>0</v>
      </c>
      <c r="J360" s="35">
        <f t="shared" si="197"/>
        <v>1</v>
      </c>
      <c r="K360" s="44">
        <v>474.99</v>
      </c>
      <c r="L360" s="37">
        <f t="shared" si="198"/>
        <v>474.99</v>
      </c>
      <c r="M360" s="37"/>
      <c r="N360" s="38">
        <f t="shared" si="199"/>
        <v>0</v>
      </c>
      <c r="O360" s="39"/>
      <c r="P360" s="39">
        <f t="shared" si="188"/>
        <v>0</v>
      </c>
      <c r="Q360" s="39">
        <f t="shared" si="189"/>
        <v>0</v>
      </c>
      <c r="R360" s="39"/>
      <c r="S360" s="39">
        <f t="shared" si="190"/>
        <v>0</v>
      </c>
      <c r="T360" s="39">
        <f t="shared" si="191"/>
        <v>0</v>
      </c>
      <c r="U360" s="39"/>
      <c r="V360" s="39">
        <f t="shared" si="212"/>
        <v>0</v>
      </c>
      <c r="W360" s="39">
        <f t="shared" si="213"/>
        <v>0</v>
      </c>
      <c r="X360" s="39"/>
      <c r="Y360" s="39">
        <f t="shared" si="214"/>
        <v>0</v>
      </c>
      <c r="Z360" s="39">
        <f t="shared" si="215"/>
        <v>0</v>
      </c>
      <c r="AA360" s="39"/>
      <c r="AB360" s="39">
        <f t="shared" si="216"/>
        <v>0</v>
      </c>
      <c r="AC360" s="39">
        <f t="shared" si="217"/>
        <v>0</v>
      </c>
      <c r="AD360" s="39"/>
      <c r="AE360" s="39">
        <f t="shared" si="218"/>
        <v>0</v>
      </c>
      <c r="AF360" s="39">
        <f t="shared" si="219"/>
        <v>0</v>
      </c>
      <c r="AG360" s="39">
        <v>1</v>
      </c>
      <c r="AH360" s="39">
        <f t="shared" si="220"/>
        <v>474.99</v>
      </c>
      <c r="AI360" s="39">
        <f t="shared" si="221"/>
        <v>0</v>
      </c>
      <c r="AJ360" s="39"/>
      <c r="AK360" s="39">
        <f t="shared" si="222"/>
        <v>0</v>
      </c>
      <c r="AL360" s="39">
        <f t="shared" si="223"/>
        <v>0</v>
      </c>
      <c r="AM360" s="39"/>
      <c r="AN360" s="39">
        <f t="shared" si="210"/>
        <v>0</v>
      </c>
      <c r="AO360" s="39">
        <f t="shared" si="211"/>
        <v>0</v>
      </c>
      <c r="AP360" s="39"/>
      <c r="AQ360" s="39">
        <f t="shared" si="200"/>
        <v>0</v>
      </c>
      <c r="AR360" s="39">
        <f t="shared" si="201"/>
        <v>0</v>
      </c>
      <c r="AS360" s="136">
        <f t="shared" si="202"/>
        <v>1</v>
      </c>
      <c r="AT360" s="136">
        <f t="shared" ca="1" si="203"/>
        <v>474.99</v>
      </c>
      <c r="AU360" s="137">
        <f t="shared" ca="1" si="204"/>
        <v>0</v>
      </c>
      <c r="AV360" s="137">
        <f t="shared" si="205"/>
        <v>0</v>
      </c>
      <c r="AW360" s="136">
        <f t="shared" ca="1" si="206"/>
        <v>0</v>
      </c>
      <c r="AX360" s="138">
        <f t="shared" ca="1" si="207"/>
        <v>0</v>
      </c>
      <c r="AY360" s="101"/>
      <c r="AZ360" s="40">
        <f t="shared" si="196"/>
        <v>0</v>
      </c>
      <c r="BA360" s="111" t="str">
        <f t="shared" si="208"/>
        <v>NÃO MEDIDO</v>
      </c>
      <c r="BB360" s="55"/>
      <c r="BE360" s="55"/>
      <c r="BF360" s="55"/>
      <c r="BG360" s="55"/>
      <c r="BH360" s="55"/>
      <c r="BI360" s="55"/>
      <c r="BJ360" s="55"/>
      <c r="BK360" s="55"/>
      <c r="BL360" s="55"/>
      <c r="BM360" s="55"/>
      <c r="BN360" s="55"/>
      <c r="BO360" s="55"/>
      <c r="BP360" s="55"/>
      <c r="BQ360" s="55"/>
      <c r="BR360" s="55"/>
      <c r="BS360" s="55"/>
      <c r="BT360" s="55"/>
      <c r="BU360" s="55"/>
      <c r="BV360" s="55"/>
      <c r="BW360" s="55"/>
      <c r="BX360" s="55"/>
    </row>
    <row r="361" spans="1:76" customFormat="1" ht="30" customHeight="1">
      <c r="A361" s="1" t="s">
        <v>30</v>
      </c>
      <c r="B361" s="1"/>
      <c r="C361" s="64" t="s">
        <v>145</v>
      </c>
      <c r="D361" s="65" t="s">
        <v>522</v>
      </c>
      <c r="E361" s="57" t="s">
        <v>72</v>
      </c>
      <c r="F361" s="35">
        <v>10</v>
      </c>
      <c r="G361" s="46">
        <v>0</v>
      </c>
      <c r="H361" s="47"/>
      <c r="I361" s="155">
        <v>0</v>
      </c>
      <c r="J361" s="35">
        <f t="shared" si="197"/>
        <v>10</v>
      </c>
      <c r="K361" s="44">
        <v>112.03</v>
      </c>
      <c r="L361" s="37">
        <f t="shared" si="198"/>
        <v>1120.3</v>
      </c>
      <c r="M361" s="37"/>
      <c r="N361" s="38">
        <f t="shared" si="199"/>
        <v>0</v>
      </c>
      <c r="O361" s="39"/>
      <c r="P361" s="39">
        <f t="shared" ref="P361:P426" si="224">ROUND($O361*$K361,2)</f>
        <v>0</v>
      </c>
      <c r="Q361" s="39">
        <f t="shared" ref="Q361:Q426" si="225">ROUND($O361*$M361,2)</f>
        <v>0</v>
      </c>
      <c r="R361" s="39"/>
      <c r="S361" s="39">
        <f t="shared" ref="S361:S426" si="226">ROUND($R361*$K361,2)</f>
        <v>0</v>
      </c>
      <c r="T361" s="39">
        <f t="shared" ref="T361:T426" si="227">ROUND($R361*$M361,2)</f>
        <v>0</v>
      </c>
      <c r="U361" s="39"/>
      <c r="V361" s="39">
        <f t="shared" si="212"/>
        <v>0</v>
      </c>
      <c r="W361" s="39">
        <f t="shared" si="213"/>
        <v>0</v>
      </c>
      <c r="X361" s="39"/>
      <c r="Y361" s="39">
        <f t="shared" si="214"/>
        <v>0</v>
      </c>
      <c r="Z361" s="39">
        <f t="shared" si="215"/>
        <v>0</v>
      </c>
      <c r="AA361" s="39"/>
      <c r="AB361" s="39">
        <f t="shared" si="216"/>
        <v>0</v>
      </c>
      <c r="AC361" s="39">
        <f t="shared" si="217"/>
        <v>0</v>
      </c>
      <c r="AD361" s="39"/>
      <c r="AE361" s="39">
        <f t="shared" si="218"/>
        <v>0</v>
      </c>
      <c r="AF361" s="39">
        <f t="shared" si="219"/>
        <v>0</v>
      </c>
      <c r="AG361" s="39">
        <v>6</v>
      </c>
      <c r="AH361" s="39">
        <f t="shared" si="220"/>
        <v>672.18</v>
      </c>
      <c r="AI361" s="39">
        <f t="shared" si="221"/>
        <v>0</v>
      </c>
      <c r="AJ361" s="39">
        <v>4</v>
      </c>
      <c r="AK361" s="39">
        <f t="shared" si="222"/>
        <v>448.12</v>
      </c>
      <c r="AL361" s="39">
        <f t="shared" si="223"/>
        <v>0</v>
      </c>
      <c r="AM361" s="39"/>
      <c r="AN361" s="39">
        <f t="shared" si="210"/>
        <v>0</v>
      </c>
      <c r="AO361" s="39">
        <f t="shared" si="211"/>
        <v>0</v>
      </c>
      <c r="AP361" s="39"/>
      <c r="AQ361" s="39">
        <f t="shared" si="200"/>
        <v>0</v>
      </c>
      <c r="AR361" s="39">
        <f t="shared" si="201"/>
        <v>0</v>
      </c>
      <c r="AS361" s="136">
        <f t="shared" si="202"/>
        <v>10</v>
      </c>
      <c r="AT361" s="136">
        <f t="shared" ca="1" si="203"/>
        <v>1120.3</v>
      </c>
      <c r="AU361" s="137">
        <f t="shared" ca="1" si="204"/>
        <v>0</v>
      </c>
      <c r="AV361" s="137">
        <f t="shared" si="205"/>
        <v>0</v>
      </c>
      <c r="AW361" s="136">
        <f t="shared" ca="1" si="206"/>
        <v>0</v>
      </c>
      <c r="AX361" s="138">
        <f t="shared" ca="1" si="207"/>
        <v>0</v>
      </c>
      <c r="AY361" s="101"/>
      <c r="AZ361" s="40">
        <f t="shared" si="196"/>
        <v>0</v>
      </c>
      <c r="BA361" s="111" t="str">
        <f t="shared" si="208"/>
        <v>NÃO MEDIDO</v>
      </c>
      <c r="BB361" s="55"/>
      <c r="BE361" s="55"/>
      <c r="BF361" s="55"/>
      <c r="BG361" s="55"/>
      <c r="BH361" s="55"/>
      <c r="BI361" s="55"/>
      <c r="BJ361" s="55"/>
      <c r="BK361" s="55"/>
      <c r="BL361" s="55"/>
      <c r="BM361" s="55"/>
      <c r="BN361" s="55"/>
      <c r="BO361" s="55"/>
      <c r="BP361" s="55"/>
      <c r="BQ361" s="55"/>
      <c r="BR361" s="55"/>
      <c r="BS361" s="55"/>
      <c r="BT361" s="55"/>
      <c r="BU361" s="55"/>
      <c r="BV361" s="55"/>
      <c r="BW361" s="55"/>
      <c r="BX361" s="55"/>
    </row>
    <row r="362" spans="1:76" customFormat="1" ht="30" customHeight="1">
      <c r="A362" s="1" t="s">
        <v>30</v>
      </c>
      <c r="B362" s="1"/>
      <c r="C362" s="64" t="s">
        <v>398</v>
      </c>
      <c r="D362" s="65" t="s">
        <v>673</v>
      </c>
      <c r="E362" s="57" t="s">
        <v>72</v>
      </c>
      <c r="F362" s="35">
        <v>18</v>
      </c>
      <c r="G362" s="46">
        <v>0</v>
      </c>
      <c r="H362" s="47"/>
      <c r="I362" s="155">
        <v>-10</v>
      </c>
      <c r="J362" s="35">
        <f t="shared" si="197"/>
        <v>8</v>
      </c>
      <c r="K362" s="44">
        <v>14.34</v>
      </c>
      <c r="L362" s="37">
        <f t="shared" si="198"/>
        <v>114.72</v>
      </c>
      <c r="M362" s="37"/>
      <c r="N362" s="38">
        <f t="shared" si="199"/>
        <v>0</v>
      </c>
      <c r="O362" s="39"/>
      <c r="P362" s="39">
        <f t="shared" si="224"/>
        <v>0</v>
      </c>
      <c r="Q362" s="39">
        <f t="shared" si="225"/>
        <v>0</v>
      </c>
      <c r="R362" s="39"/>
      <c r="S362" s="39">
        <f t="shared" si="226"/>
        <v>0</v>
      </c>
      <c r="T362" s="39">
        <f t="shared" si="227"/>
        <v>0</v>
      </c>
      <c r="U362" s="39"/>
      <c r="V362" s="39">
        <f t="shared" si="212"/>
        <v>0</v>
      </c>
      <c r="W362" s="39">
        <f t="shared" si="213"/>
        <v>0</v>
      </c>
      <c r="X362" s="39"/>
      <c r="Y362" s="39">
        <f t="shared" si="214"/>
        <v>0</v>
      </c>
      <c r="Z362" s="39">
        <f t="shared" si="215"/>
        <v>0</v>
      </c>
      <c r="AA362" s="39"/>
      <c r="AB362" s="39">
        <f t="shared" si="216"/>
        <v>0</v>
      </c>
      <c r="AC362" s="39">
        <f t="shared" si="217"/>
        <v>0</v>
      </c>
      <c r="AD362" s="39"/>
      <c r="AE362" s="39">
        <f t="shared" si="218"/>
        <v>0</v>
      </c>
      <c r="AF362" s="39">
        <f t="shared" si="219"/>
        <v>0</v>
      </c>
      <c r="AG362" s="39">
        <v>4</v>
      </c>
      <c r="AH362" s="39">
        <f t="shared" si="220"/>
        <v>57.36</v>
      </c>
      <c r="AI362" s="39">
        <f t="shared" si="221"/>
        <v>0</v>
      </c>
      <c r="AJ362" s="39">
        <v>4</v>
      </c>
      <c r="AK362" s="39">
        <f t="shared" si="222"/>
        <v>57.36</v>
      </c>
      <c r="AL362" s="39">
        <f t="shared" si="223"/>
        <v>0</v>
      </c>
      <c r="AM362" s="39"/>
      <c r="AN362" s="39">
        <f t="shared" si="210"/>
        <v>0</v>
      </c>
      <c r="AO362" s="39">
        <f t="shared" si="211"/>
        <v>0</v>
      </c>
      <c r="AP362" s="39"/>
      <c r="AQ362" s="39">
        <f t="shared" si="200"/>
        <v>0</v>
      </c>
      <c r="AR362" s="39">
        <f t="shared" si="201"/>
        <v>0</v>
      </c>
      <c r="AS362" s="136">
        <f t="shared" si="202"/>
        <v>8</v>
      </c>
      <c r="AT362" s="136">
        <f t="shared" ca="1" si="203"/>
        <v>114.72</v>
      </c>
      <c r="AU362" s="137">
        <f t="shared" ca="1" si="204"/>
        <v>0</v>
      </c>
      <c r="AV362" s="137">
        <f t="shared" si="205"/>
        <v>0</v>
      </c>
      <c r="AW362" s="136">
        <f t="shared" ca="1" si="206"/>
        <v>0</v>
      </c>
      <c r="AX362" s="138">
        <f t="shared" ca="1" si="207"/>
        <v>0</v>
      </c>
      <c r="AY362" s="101"/>
      <c r="AZ362" s="40">
        <f t="shared" si="196"/>
        <v>0</v>
      </c>
      <c r="BA362" s="111" t="str">
        <f>IF(COUNTIF(BA363:BA365,"MEDIDO")&gt;0,"MEDIDO","NÃO MEDIDO")</f>
        <v>MEDIDO</v>
      </c>
      <c r="BB362" s="55"/>
      <c r="BE362" s="55"/>
      <c r="BF362" s="55"/>
      <c r="BG362" s="55"/>
      <c r="BH362" s="55"/>
      <c r="BI362" s="55"/>
      <c r="BJ362" s="55"/>
      <c r="BK362" s="55"/>
      <c r="BL362" s="55"/>
      <c r="BM362" s="55"/>
      <c r="BN362" s="55"/>
      <c r="BO362" s="55"/>
      <c r="BP362" s="55"/>
      <c r="BQ362" s="55"/>
      <c r="BR362" s="55"/>
      <c r="BS362" s="55"/>
      <c r="BT362" s="55"/>
      <c r="BU362" s="55"/>
      <c r="BV362" s="55"/>
      <c r="BW362" s="55"/>
      <c r="BX362" s="55"/>
    </row>
    <row r="363" spans="1:76" customFormat="1" ht="30" customHeight="1">
      <c r="A363" s="1" t="s">
        <v>30</v>
      </c>
      <c r="B363" s="1"/>
      <c r="C363" s="64" t="s">
        <v>175</v>
      </c>
      <c r="D363" s="65" t="s">
        <v>674</v>
      </c>
      <c r="E363" s="57" t="s">
        <v>72</v>
      </c>
      <c r="F363" s="35">
        <v>10</v>
      </c>
      <c r="G363" s="46">
        <v>0</v>
      </c>
      <c r="H363" s="47"/>
      <c r="I363" s="155">
        <v>-8</v>
      </c>
      <c r="J363" s="35">
        <f t="shared" si="197"/>
        <v>2</v>
      </c>
      <c r="K363" s="44">
        <v>17.29</v>
      </c>
      <c r="L363" s="37">
        <f t="shared" si="198"/>
        <v>34.58</v>
      </c>
      <c r="M363" s="37"/>
      <c r="N363" s="38">
        <f t="shared" si="199"/>
        <v>0</v>
      </c>
      <c r="O363" s="39"/>
      <c r="P363" s="39">
        <f t="shared" si="224"/>
        <v>0</v>
      </c>
      <c r="Q363" s="39">
        <f t="shared" si="225"/>
        <v>0</v>
      </c>
      <c r="R363" s="39"/>
      <c r="S363" s="39">
        <f t="shared" si="226"/>
        <v>0</v>
      </c>
      <c r="T363" s="39">
        <f t="shared" si="227"/>
        <v>0</v>
      </c>
      <c r="U363" s="39"/>
      <c r="V363" s="39">
        <f t="shared" si="212"/>
        <v>0</v>
      </c>
      <c r="W363" s="39">
        <f t="shared" si="213"/>
        <v>0</v>
      </c>
      <c r="X363" s="39"/>
      <c r="Y363" s="39">
        <f t="shared" si="214"/>
        <v>0</v>
      </c>
      <c r="Z363" s="39">
        <f t="shared" si="215"/>
        <v>0</v>
      </c>
      <c r="AA363" s="39"/>
      <c r="AB363" s="39">
        <f t="shared" si="216"/>
        <v>0</v>
      </c>
      <c r="AC363" s="39">
        <f t="shared" si="217"/>
        <v>0</v>
      </c>
      <c r="AD363" s="39"/>
      <c r="AE363" s="39">
        <f t="shared" si="218"/>
        <v>0</v>
      </c>
      <c r="AF363" s="39">
        <f t="shared" si="219"/>
        <v>0</v>
      </c>
      <c r="AG363" s="39"/>
      <c r="AH363" s="39">
        <f t="shared" si="220"/>
        <v>0</v>
      </c>
      <c r="AI363" s="39">
        <f t="shared" si="221"/>
        <v>0</v>
      </c>
      <c r="AJ363" s="39">
        <v>2</v>
      </c>
      <c r="AK363" s="39">
        <f t="shared" si="222"/>
        <v>34.58</v>
      </c>
      <c r="AL363" s="39">
        <f t="shared" si="223"/>
        <v>0</v>
      </c>
      <c r="AM363" s="39"/>
      <c r="AN363" s="39">
        <f t="shared" si="210"/>
        <v>0</v>
      </c>
      <c r="AO363" s="39">
        <f t="shared" si="211"/>
        <v>0</v>
      </c>
      <c r="AP363" s="39"/>
      <c r="AQ363" s="39">
        <f t="shared" si="200"/>
        <v>0</v>
      </c>
      <c r="AR363" s="39">
        <f t="shared" si="201"/>
        <v>0</v>
      </c>
      <c r="AS363" s="136">
        <f t="shared" si="202"/>
        <v>2</v>
      </c>
      <c r="AT363" s="136">
        <f t="shared" ca="1" si="203"/>
        <v>34.58</v>
      </c>
      <c r="AU363" s="137">
        <f t="shared" ca="1" si="204"/>
        <v>0</v>
      </c>
      <c r="AV363" s="137">
        <f t="shared" si="205"/>
        <v>0</v>
      </c>
      <c r="AW363" s="136">
        <f t="shared" ca="1" si="206"/>
        <v>0</v>
      </c>
      <c r="AX363" s="138">
        <f t="shared" ca="1" si="207"/>
        <v>0</v>
      </c>
      <c r="AY363" s="101"/>
      <c r="AZ363" s="40">
        <f t="shared" si="196"/>
        <v>4</v>
      </c>
      <c r="BA363" s="111" t="str">
        <f t="shared" si="208"/>
        <v>MEDIDO</v>
      </c>
      <c r="BB363" s="55"/>
      <c r="BE363" s="55"/>
      <c r="BF363" s="55"/>
      <c r="BG363" s="55"/>
      <c r="BH363" s="55"/>
      <c r="BI363" s="55"/>
      <c r="BJ363" s="55"/>
      <c r="BK363" s="55"/>
      <c r="BL363" s="55"/>
      <c r="BM363" s="55"/>
      <c r="BN363" s="55"/>
      <c r="BO363" s="55"/>
      <c r="BP363" s="55"/>
      <c r="BQ363" s="55"/>
      <c r="BR363" s="55"/>
      <c r="BS363" s="55"/>
      <c r="BT363" s="55"/>
      <c r="BU363" s="55"/>
      <c r="BV363" s="55"/>
      <c r="BW363" s="55"/>
      <c r="BX363" s="55"/>
    </row>
    <row r="364" spans="1:76" customFormat="1" ht="30" customHeight="1">
      <c r="A364" s="1" t="s">
        <v>30</v>
      </c>
      <c r="B364" s="1"/>
      <c r="C364" s="64" t="s">
        <v>399</v>
      </c>
      <c r="D364" s="65" t="s">
        <v>675</v>
      </c>
      <c r="E364" s="57" t="s">
        <v>72</v>
      </c>
      <c r="F364" s="35">
        <v>30</v>
      </c>
      <c r="G364" s="46">
        <v>10</v>
      </c>
      <c r="H364" s="47"/>
      <c r="I364" s="155">
        <v>4</v>
      </c>
      <c r="J364" s="35">
        <f t="shared" si="197"/>
        <v>44</v>
      </c>
      <c r="K364" s="44">
        <v>5.17</v>
      </c>
      <c r="L364" s="37">
        <f t="shared" si="198"/>
        <v>227.48</v>
      </c>
      <c r="M364" s="37"/>
      <c r="N364" s="38">
        <f t="shared" si="199"/>
        <v>0</v>
      </c>
      <c r="O364" s="39"/>
      <c r="P364" s="39">
        <f t="shared" si="224"/>
        <v>0</v>
      </c>
      <c r="Q364" s="39">
        <f t="shared" si="225"/>
        <v>0</v>
      </c>
      <c r="R364" s="39"/>
      <c r="S364" s="39">
        <f t="shared" si="226"/>
        <v>0</v>
      </c>
      <c r="T364" s="39">
        <f t="shared" si="227"/>
        <v>0</v>
      </c>
      <c r="U364" s="39"/>
      <c r="V364" s="39">
        <f t="shared" si="212"/>
        <v>0</v>
      </c>
      <c r="W364" s="39">
        <f t="shared" si="213"/>
        <v>0</v>
      </c>
      <c r="X364" s="39"/>
      <c r="Y364" s="39">
        <f t="shared" si="214"/>
        <v>0</v>
      </c>
      <c r="Z364" s="39">
        <f t="shared" si="215"/>
        <v>0</v>
      </c>
      <c r="AA364" s="39"/>
      <c r="AB364" s="39">
        <f t="shared" si="216"/>
        <v>0</v>
      </c>
      <c r="AC364" s="39">
        <f t="shared" si="217"/>
        <v>0</v>
      </c>
      <c r="AD364" s="39"/>
      <c r="AE364" s="39">
        <f t="shared" si="218"/>
        <v>0</v>
      </c>
      <c r="AF364" s="39">
        <f t="shared" si="219"/>
        <v>0</v>
      </c>
      <c r="AG364" s="39">
        <v>40</v>
      </c>
      <c r="AH364" s="39">
        <f t="shared" si="220"/>
        <v>206.8</v>
      </c>
      <c r="AI364" s="39">
        <f t="shared" si="221"/>
        <v>0</v>
      </c>
      <c r="AJ364" s="39"/>
      <c r="AK364" s="39">
        <f t="shared" si="222"/>
        <v>0</v>
      </c>
      <c r="AL364" s="39">
        <f t="shared" si="223"/>
        <v>0</v>
      </c>
      <c r="AM364" s="39"/>
      <c r="AN364" s="39">
        <f t="shared" si="210"/>
        <v>0</v>
      </c>
      <c r="AO364" s="39">
        <f t="shared" si="211"/>
        <v>0</v>
      </c>
      <c r="AP364" s="39">
        <v>4</v>
      </c>
      <c r="AQ364" s="39">
        <f t="shared" si="200"/>
        <v>20.68</v>
      </c>
      <c r="AR364" s="39">
        <f t="shared" si="201"/>
        <v>0</v>
      </c>
      <c r="AS364" s="136">
        <f t="shared" si="202"/>
        <v>44</v>
      </c>
      <c r="AT364" s="136">
        <f t="shared" ca="1" si="203"/>
        <v>227.48</v>
      </c>
      <c r="AU364" s="137">
        <f t="shared" ca="1" si="204"/>
        <v>0</v>
      </c>
      <c r="AV364" s="137">
        <f t="shared" si="205"/>
        <v>0</v>
      </c>
      <c r="AW364" s="136">
        <f t="shared" ca="1" si="206"/>
        <v>0</v>
      </c>
      <c r="AX364" s="138">
        <f t="shared" ca="1" si="207"/>
        <v>0</v>
      </c>
      <c r="AY364" s="101"/>
      <c r="AZ364" s="40">
        <f t="shared" si="196"/>
        <v>0</v>
      </c>
      <c r="BA364" s="111" t="str">
        <f t="shared" si="208"/>
        <v>NÃO MEDIDO</v>
      </c>
      <c r="BB364" s="55"/>
      <c r="BE364" s="55"/>
      <c r="BF364" s="55"/>
      <c r="BG364" s="55"/>
      <c r="BH364" s="55"/>
      <c r="BI364" s="55"/>
      <c r="BJ364" s="55"/>
      <c r="BK364" s="55"/>
      <c r="BL364" s="55"/>
      <c r="BM364" s="55"/>
      <c r="BN364" s="55"/>
      <c r="BO364" s="55"/>
      <c r="BP364" s="55"/>
      <c r="BQ364" s="55"/>
      <c r="BR364" s="55"/>
      <c r="BS364" s="55"/>
      <c r="BT364" s="55"/>
      <c r="BU364" s="55"/>
      <c r="BV364" s="55"/>
      <c r="BW364" s="55"/>
      <c r="BX364" s="55"/>
    </row>
    <row r="365" spans="1:76" customFormat="1" ht="30" customHeight="1">
      <c r="A365" s="1" t="s">
        <v>30</v>
      </c>
      <c r="B365" s="1"/>
      <c r="C365" s="64" t="s">
        <v>400</v>
      </c>
      <c r="D365" s="65" t="s">
        <v>676</v>
      </c>
      <c r="E365" s="57" t="s">
        <v>72</v>
      </c>
      <c r="F365" s="35">
        <v>2</v>
      </c>
      <c r="G365" s="46">
        <v>8</v>
      </c>
      <c r="H365" s="47"/>
      <c r="I365" s="155">
        <v>0</v>
      </c>
      <c r="J365" s="35">
        <f t="shared" si="197"/>
        <v>10</v>
      </c>
      <c r="K365" s="44">
        <v>97.66</v>
      </c>
      <c r="L365" s="37">
        <f t="shared" si="198"/>
        <v>976.6</v>
      </c>
      <c r="M365" s="37"/>
      <c r="N365" s="38">
        <f t="shared" si="199"/>
        <v>0</v>
      </c>
      <c r="O365" s="39"/>
      <c r="P365" s="39">
        <f t="shared" si="224"/>
        <v>0</v>
      </c>
      <c r="Q365" s="39">
        <f t="shared" si="225"/>
        <v>0</v>
      </c>
      <c r="R365" s="39"/>
      <c r="S365" s="39">
        <f t="shared" si="226"/>
        <v>0</v>
      </c>
      <c r="T365" s="39">
        <f t="shared" si="227"/>
        <v>0</v>
      </c>
      <c r="U365" s="39"/>
      <c r="V365" s="39">
        <f t="shared" si="212"/>
        <v>0</v>
      </c>
      <c r="W365" s="39">
        <f t="shared" si="213"/>
        <v>0</v>
      </c>
      <c r="X365" s="39"/>
      <c r="Y365" s="39">
        <f t="shared" si="214"/>
        <v>0</v>
      </c>
      <c r="Z365" s="39">
        <f t="shared" si="215"/>
        <v>0</v>
      </c>
      <c r="AA365" s="39"/>
      <c r="AB365" s="39">
        <f t="shared" si="216"/>
        <v>0</v>
      </c>
      <c r="AC365" s="39">
        <f t="shared" si="217"/>
        <v>0</v>
      </c>
      <c r="AD365" s="39"/>
      <c r="AE365" s="39">
        <f t="shared" si="218"/>
        <v>0</v>
      </c>
      <c r="AF365" s="39">
        <f t="shared" si="219"/>
        <v>0</v>
      </c>
      <c r="AG365" s="39">
        <v>10</v>
      </c>
      <c r="AH365" s="39">
        <f t="shared" si="220"/>
        <v>976.6</v>
      </c>
      <c r="AI365" s="39">
        <f t="shared" si="221"/>
        <v>0</v>
      </c>
      <c r="AJ365" s="39"/>
      <c r="AK365" s="39">
        <f t="shared" si="222"/>
        <v>0</v>
      </c>
      <c r="AL365" s="39">
        <f t="shared" si="223"/>
        <v>0</v>
      </c>
      <c r="AM365" s="39"/>
      <c r="AN365" s="39">
        <f t="shared" si="210"/>
        <v>0</v>
      </c>
      <c r="AO365" s="39">
        <f t="shared" si="211"/>
        <v>0</v>
      </c>
      <c r="AP365" s="39"/>
      <c r="AQ365" s="39">
        <f t="shared" si="200"/>
        <v>0</v>
      </c>
      <c r="AR365" s="39">
        <f t="shared" si="201"/>
        <v>0</v>
      </c>
      <c r="AS365" s="136">
        <f t="shared" si="202"/>
        <v>10</v>
      </c>
      <c r="AT365" s="136">
        <f t="shared" ca="1" si="203"/>
        <v>976.6</v>
      </c>
      <c r="AU365" s="137">
        <f t="shared" ca="1" si="204"/>
        <v>0</v>
      </c>
      <c r="AV365" s="137">
        <f t="shared" si="205"/>
        <v>0</v>
      </c>
      <c r="AW365" s="136">
        <f t="shared" ca="1" si="206"/>
        <v>0</v>
      </c>
      <c r="AX365" s="138">
        <f t="shared" ca="1" si="207"/>
        <v>0</v>
      </c>
      <c r="AY365" s="101"/>
      <c r="AZ365" s="40">
        <f t="shared" si="196"/>
        <v>0</v>
      </c>
      <c r="BA365" s="111" t="str">
        <f t="shared" si="208"/>
        <v>NÃO MEDIDO</v>
      </c>
      <c r="BB365" s="55"/>
      <c r="BE365" s="55"/>
      <c r="BF365" s="55"/>
      <c r="BG365" s="55"/>
      <c r="BH365" s="55"/>
      <c r="BI365" s="55"/>
      <c r="BJ365" s="55"/>
      <c r="BK365" s="55"/>
      <c r="BL365" s="55"/>
      <c r="BM365" s="55"/>
      <c r="BN365" s="55"/>
      <c r="BO365" s="55"/>
      <c r="BP365" s="55"/>
      <c r="BQ365" s="55"/>
      <c r="BR365" s="55"/>
      <c r="BS365" s="55"/>
      <c r="BT365" s="55"/>
      <c r="BU365" s="55"/>
      <c r="BV365" s="55"/>
      <c r="BW365" s="55"/>
      <c r="BX365" s="55"/>
    </row>
    <row r="366" spans="1:76" customFormat="1" ht="30" customHeight="1">
      <c r="A366" s="1" t="s">
        <v>30</v>
      </c>
      <c r="B366" s="1"/>
      <c r="C366" s="64" t="s">
        <v>401</v>
      </c>
      <c r="D366" s="65" t="s">
        <v>677</v>
      </c>
      <c r="E366" s="57" t="s">
        <v>72</v>
      </c>
      <c r="F366" s="35">
        <v>10</v>
      </c>
      <c r="G366" s="46">
        <v>0</v>
      </c>
      <c r="H366" s="47"/>
      <c r="I366" s="155">
        <v>0</v>
      </c>
      <c r="J366" s="35">
        <f t="shared" si="197"/>
        <v>10</v>
      </c>
      <c r="K366" s="44">
        <v>51.66</v>
      </c>
      <c r="L366" s="37">
        <f t="shared" si="198"/>
        <v>516.6</v>
      </c>
      <c r="M366" s="37"/>
      <c r="N366" s="38">
        <f t="shared" si="199"/>
        <v>0</v>
      </c>
      <c r="O366" s="39"/>
      <c r="P366" s="39">
        <f t="shared" si="224"/>
        <v>0</v>
      </c>
      <c r="Q366" s="39">
        <f t="shared" si="225"/>
        <v>0</v>
      </c>
      <c r="R366" s="39"/>
      <c r="S366" s="39">
        <f t="shared" si="226"/>
        <v>0</v>
      </c>
      <c r="T366" s="39">
        <f t="shared" si="227"/>
        <v>0</v>
      </c>
      <c r="U366" s="39"/>
      <c r="V366" s="39">
        <f t="shared" si="212"/>
        <v>0</v>
      </c>
      <c r="W366" s="39">
        <f t="shared" si="213"/>
        <v>0</v>
      </c>
      <c r="X366" s="39"/>
      <c r="Y366" s="39">
        <f t="shared" si="214"/>
        <v>0</v>
      </c>
      <c r="Z366" s="39">
        <f t="shared" si="215"/>
        <v>0</v>
      </c>
      <c r="AA366" s="39"/>
      <c r="AB366" s="39">
        <f t="shared" si="216"/>
        <v>0</v>
      </c>
      <c r="AC366" s="39">
        <f t="shared" si="217"/>
        <v>0</v>
      </c>
      <c r="AD366" s="39"/>
      <c r="AE366" s="39">
        <f t="shared" si="218"/>
        <v>0</v>
      </c>
      <c r="AF366" s="39">
        <f t="shared" si="219"/>
        <v>0</v>
      </c>
      <c r="AG366" s="39"/>
      <c r="AH366" s="39">
        <f t="shared" si="220"/>
        <v>0</v>
      </c>
      <c r="AI366" s="39">
        <f t="shared" si="221"/>
        <v>0</v>
      </c>
      <c r="AJ366" s="39"/>
      <c r="AK366" s="39">
        <f t="shared" si="222"/>
        <v>0</v>
      </c>
      <c r="AL366" s="39">
        <f t="shared" si="223"/>
        <v>0</v>
      </c>
      <c r="AM366" s="39">
        <v>10</v>
      </c>
      <c r="AN366" s="39">
        <f t="shared" si="210"/>
        <v>516.6</v>
      </c>
      <c r="AO366" s="39">
        <f t="shared" si="211"/>
        <v>0</v>
      </c>
      <c r="AP366" s="39"/>
      <c r="AQ366" s="39">
        <f t="shared" si="200"/>
        <v>0</v>
      </c>
      <c r="AR366" s="39">
        <f t="shared" si="201"/>
        <v>0</v>
      </c>
      <c r="AS366" s="136">
        <f t="shared" si="202"/>
        <v>10</v>
      </c>
      <c r="AT366" s="136">
        <f t="shared" ca="1" si="203"/>
        <v>516.6</v>
      </c>
      <c r="AU366" s="137">
        <f t="shared" ca="1" si="204"/>
        <v>0</v>
      </c>
      <c r="AV366" s="137">
        <f t="shared" si="205"/>
        <v>0</v>
      </c>
      <c r="AW366" s="136">
        <f t="shared" ca="1" si="206"/>
        <v>0</v>
      </c>
      <c r="AX366" s="138">
        <f t="shared" ca="1" si="207"/>
        <v>0</v>
      </c>
      <c r="AY366" s="101"/>
      <c r="AZ366" s="40">
        <f t="shared" si="196"/>
        <v>0</v>
      </c>
      <c r="BA366" s="111" t="str">
        <f>IF(COUNTIF(BA367,"MEDIDO")&gt;0,"MEDIDO","NÃO MEDIDO")</f>
        <v>NÃO MEDIDO</v>
      </c>
      <c r="BB366" s="55"/>
      <c r="BE366" s="55"/>
      <c r="BF366" s="55"/>
      <c r="BG366" s="55"/>
      <c r="BH366" s="55"/>
      <c r="BI366" s="55"/>
      <c r="BJ366" s="55"/>
      <c r="BK366" s="55"/>
      <c r="BL366" s="55"/>
      <c r="BM366" s="55"/>
      <c r="BN366" s="55"/>
      <c r="BO366" s="55"/>
      <c r="BP366" s="55"/>
      <c r="BQ366" s="55"/>
      <c r="BR366" s="55"/>
      <c r="BS366" s="55"/>
      <c r="BT366" s="55"/>
      <c r="BU366" s="55"/>
      <c r="BV366" s="55"/>
      <c r="BW366" s="55"/>
      <c r="BX366" s="55"/>
    </row>
    <row r="367" spans="1:76" customFormat="1" ht="30" customHeight="1">
      <c r="A367" s="1" t="s">
        <v>30</v>
      </c>
      <c r="B367" s="1"/>
      <c r="C367" s="64" t="s">
        <v>402</v>
      </c>
      <c r="D367" s="65" t="s">
        <v>678</v>
      </c>
      <c r="E367" s="57" t="s">
        <v>75</v>
      </c>
      <c r="F367" s="35">
        <v>40</v>
      </c>
      <c r="G367" s="46">
        <v>0</v>
      </c>
      <c r="H367" s="47"/>
      <c r="I367" s="155">
        <v>-7</v>
      </c>
      <c r="J367" s="35">
        <f t="shared" si="197"/>
        <v>33</v>
      </c>
      <c r="K367" s="44">
        <v>26.11</v>
      </c>
      <c r="L367" s="37">
        <f t="shared" si="198"/>
        <v>861.63</v>
      </c>
      <c r="M367" s="37"/>
      <c r="N367" s="38">
        <f t="shared" si="199"/>
        <v>0</v>
      </c>
      <c r="O367" s="39"/>
      <c r="P367" s="39">
        <f t="shared" si="224"/>
        <v>0</v>
      </c>
      <c r="Q367" s="39">
        <f t="shared" si="225"/>
        <v>0</v>
      </c>
      <c r="R367" s="39"/>
      <c r="S367" s="39">
        <f t="shared" si="226"/>
        <v>0</v>
      </c>
      <c r="T367" s="39">
        <f t="shared" si="227"/>
        <v>0</v>
      </c>
      <c r="U367" s="39"/>
      <c r="V367" s="39">
        <f t="shared" si="212"/>
        <v>0</v>
      </c>
      <c r="W367" s="39">
        <f t="shared" si="213"/>
        <v>0</v>
      </c>
      <c r="X367" s="39"/>
      <c r="Y367" s="39">
        <f t="shared" si="214"/>
        <v>0</v>
      </c>
      <c r="Z367" s="39">
        <f t="shared" si="215"/>
        <v>0</v>
      </c>
      <c r="AA367" s="39"/>
      <c r="AB367" s="39">
        <f t="shared" si="216"/>
        <v>0</v>
      </c>
      <c r="AC367" s="39">
        <f t="shared" si="217"/>
        <v>0</v>
      </c>
      <c r="AD367" s="39"/>
      <c r="AE367" s="39">
        <f t="shared" si="218"/>
        <v>0</v>
      </c>
      <c r="AF367" s="39">
        <f t="shared" si="219"/>
        <v>0</v>
      </c>
      <c r="AG367" s="39">
        <v>33</v>
      </c>
      <c r="AH367" s="39">
        <f t="shared" si="220"/>
        <v>861.63</v>
      </c>
      <c r="AI367" s="39">
        <f t="shared" si="221"/>
        <v>0</v>
      </c>
      <c r="AJ367" s="39"/>
      <c r="AK367" s="39">
        <f t="shared" si="222"/>
        <v>0</v>
      </c>
      <c r="AL367" s="39">
        <f t="shared" si="223"/>
        <v>0</v>
      </c>
      <c r="AM367" s="39"/>
      <c r="AN367" s="39">
        <f t="shared" si="210"/>
        <v>0</v>
      </c>
      <c r="AO367" s="39">
        <f t="shared" si="211"/>
        <v>0</v>
      </c>
      <c r="AP367" s="39"/>
      <c r="AQ367" s="39">
        <f t="shared" si="200"/>
        <v>0</v>
      </c>
      <c r="AR367" s="39">
        <f t="shared" si="201"/>
        <v>0</v>
      </c>
      <c r="AS367" s="136">
        <f t="shared" si="202"/>
        <v>33</v>
      </c>
      <c r="AT367" s="136">
        <f t="shared" ca="1" si="203"/>
        <v>861.63</v>
      </c>
      <c r="AU367" s="137">
        <f t="shared" ca="1" si="204"/>
        <v>0</v>
      </c>
      <c r="AV367" s="137">
        <f t="shared" si="205"/>
        <v>0</v>
      </c>
      <c r="AW367" s="136">
        <f t="shared" ca="1" si="206"/>
        <v>0</v>
      </c>
      <c r="AX367" s="138">
        <f t="shared" ca="1" si="207"/>
        <v>0</v>
      </c>
      <c r="AY367" s="101"/>
      <c r="AZ367" s="40">
        <f t="shared" si="196"/>
        <v>0</v>
      </c>
      <c r="BA367" s="111" t="str">
        <f t="shared" si="208"/>
        <v>NÃO MEDIDO</v>
      </c>
      <c r="BB367" s="55"/>
      <c r="BE367" s="55"/>
      <c r="BF367" s="55"/>
      <c r="BG367" s="55"/>
      <c r="BH367" s="55"/>
      <c r="BI367" s="55"/>
      <c r="BJ367" s="55"/>
      <c r="BK367" s="55"/>
      <c r="BL367" s="55"/>
      <c r="BM367" s="55"/>
      <c r="BN367" s="55"/>
      <c r="BO367" s="55"/>
      <c r="BP367" s="55"/>
      <c r="BQ367" s="55"/>
      <c r="BR367" s="55"/>
      <c r="BS367" s="55"/>
      <c r="BT367" s="55"/>
      <c r="BU367" s="55"/>
      <c r="BV367" s="55"/>
      <c r="BW367" s="55"/>
      <c r="BX367" s="55"/>
    </row>
    <row r="368" spans="1:76" customFormat="1" ht="30" customHeight="1">
      <c r="A368" s="1" t="s">
        <v>30</v>
      </c>
      <c r="B368" s="1"/>
      <c r="C368" s="64" t="s">
        <v>403</v>
      </c>
      <c r="D368" s="65" t="s">
        <v>679</v>
      </c>
      <c r="E368" s="57" t="s">
        <v>75</v>
      </c>
      <c r="F368" s="35">
        <v>300</v>
      </c>
      <c r="G368" s="46">
        <v>0</v>
      </c>
      <c r="H368" s="47"/>
      <c r="I368" s="155">
        <v>-21.8</v>
      </c>
      <c r="J368" s="35">
        <f t="shared" si="197"/>
        <v>278.2</v>
      </c>
      <c r="K368" s="44">
        <v>34.700000000000003</v>
      </c>
      <c r="L368" s="37">
        <f t="shared" si="198"/>
        <v>9653.5400000000009</v>
      </c>
      <c r="M368" s="37"/>
      <c r="N368" s="38">
        <f t="shared" si="199"/>
        <v>0</v>
      </c>
      <c r="O368" s="39"/>
      <c r="P368" s="39">
        <f t="shared" si="224"/>
        <v>0</v>
      </c>
      <c r="Q368" s="39">
        <f t="shared" si="225"/>
        <v>0</v>
      </c>
      <c r="R368" s="39"/>
      <c r="S368" s="39">
        <f t="shared" si="226"/>
        <v>0</v>
      </c>
      <c r="T368" s="39">
        <f t="shared" si="227"/>
        <v>0</v>
      </c>
      <c r="U368" s="39"/>
      <c r="V368" s="39">
        <f t="shared" si="212"/>
        <v>0</v>
      </c>
      <c r="W368" s="39">
        <f t="shared" si="213"/>
        <v>0</v>
      </c>
      <c r="X368" s="39"/>
      <c r="Y368" s="39">
        <f t="shared" si="214"/>
        <v>0</v>
      </c>
      <c r="Z368" s="39">
        <f t="shared" si="215"/>
        <v>0</v>
      </c>
      <c r="AA368" s="39"/>
      <c r="AB368" s="39">
        <f t="shared" si="216"/>
        <v>0</v>
      </c>
      <c r="AC368" s="39">
        <f t="shared" si="217"/>
        <v>0</v>
      </c>
      <c r="AD368" s="39"/>
      <c r="AE368" s="39">
        <f t="shared" si="218"/>
        <v>0</v>
      </c>
      <c r="AF368" s="39">
        <f t="shared" si="219"/>
        <v>0</v>
      </c>
      <c r="AG368" s="39">
        <v>129.4</v>
      </c>
      <c r="AH368" s="39">
        <f t="shared" si="220"/>
        <v>4490.18</v>
      </c>
      <c r="AI368" s="39">
        <f t="shared" si="221"/>
        <v>0</v>
      </c>
      <c r="AJ368" s="39"/>
      <c r="AK368" s="39">
        <f t="shared" si="222"/>
        <v>0</v>
      </c>
      <c r="AL368" s="39">
        <f t="shared" si="223"/>
        <v>0</v>
      </c>
      <c r="AM368" s="39">
        <v>148.80000000000001</v>
      </c>
      <c r="AN368" s="39">
        <f t="shared" si="210"/>
        <v>5163.3599999999997</v>
      </c>
      <c r="AO368" s="39">
        <f t="shared" si="211"/>
        <v>0</v>
      </c>
      <c r="AP368" s="39"/>
      <c r="AQ368" s="39">
        <f t="shared" si="200"/>
        <v>0</v>
      </c>
      <c r="AR368" s="39">
        <f t="shared" si="201"/>
        <v>0</v>
      </c>
      <c r="AS368" s="136">
        <f t="shared" si="202"/>
        <v>278.2</v>
      </c>
      <c r="AT368" s="136">
        <f t="shared" ca="1" si="203"/>
        <v>9653.5400000000009</v>
      </c>
      <c r="AU368" s="137">
        <f t="shared" ca="1" si="204"/>
        <v>0</v>
      </c>
      <c r="AV368" s="137">
        <f t="shared" si="205"/>
        <v>0</v>
      </c>
      <c r="AW368" s="136">
        <f t="shared" ca="1" si="206"/>
        <v>0</v>
      </c>
      <c r="AX368" s="138">
        <f t="shared" ca="1" si="207"/>
        <v>0</v>
      </c>
      <c r="AY368" s="101"/>
      <c r="AZ368" s="40">
        <f t="shared" si="196"/>
        <v>0</v>
      </c>
      <c r="BA368" s="111" t="str">
        <f>IF(COUNTIF(BA369:BA383,"MEDIDO")&gt;0,"MEDIDO","NÃO MEDIDO")</f>
        <v>MEDIDO</v>
      </c>
      <c r="BB368" s="55"/>
      <c r="BE368" s="55"/>
      <c r="BF368" s="55"/>
      <c r="BG368" s="55"/>
      <c r="BH368" s="55"/>
      <c r="BI368" s="55"/>
      <c r="BJ368" s="55"/>
      <c r="BK368" s="55"/>
      <c r="BL368" s="55"/>
      <c r="BM368" s="55"/>
      <c r="BN368" s="55"/>
      <c r="BO368" s="55"/>
      <c r="BP368" s="55"/>
      <c r="BQ368" s="55"/>
      <c r="BR368" s="55"/>
      <c r="BS368" s="55"/>
      <c r="BT368" s="55"/>
      <c r="BU368" s="55"/>
      <c r="BV368" s="55"/>
      <c r="BW368" s="55"/>
      <c r="BX368" s="55"/>
    </row>
    <row r="369" spans="1:76" customFormat="1" ht="30" customHeight="1">
      <c r="A369" s="1" t="s">
        <v>30</v>
      </c>
      <c r="B369" s="1"/>
      <c r="C369" s="64" t="s">
        <v>404</v>
      </c>
      <c r="D369" s="65" t="s">
        <v>680</v>
      </c>
      <c r="E369" s="57" t="s">
        <v>75</v>
      </c>
      <c r="F369" s="35">
        <v>180</v>
      </c>
      <c r="G369" s="46">
        <v>0</v>
      </c>
      <c r="H369" s="47"/>
      <c r="I369" s="155">
        <v>-88.14</v>
      </c>
      <c r="J369" s="35">
        <f t="shared" si="197"/>
        <v>91.86</v>
      </c>
      <c r="K369" s="44">
        <v>47.24</v>
      </c>
      <c r="L369" s="37">
        <f t="shared" si="198"/>
        <v>4339.47</v>
      </c>
      <c r="M369" s="37"/>
      <c r="N369" s="38">
        <f t="shared" si="199"/>
        <v>0</v>
      </c>
      <c r="O369" s="39"/>
      <c r="P369" s="39">
        <f t="shared" si="224"/>
        <v>0</v>
      </c>
      <c r="Q369" s="39">
        <f t="shared" si="225"/>
        <v>0</v>
      </c>
      <c r="R369" s="39"/>
      <c r="S369" s="39">
        <f t="shared" si="226"/>
        <v>0</v>
      </c>
      <c r="T369" s="39">
        <f t="shared" si="227"/>
        <v>0</v>
      </c>
      <c r="U369" s="39"/>
      <c r="V369" s="39">
        <f t="shared" si="212"/>
        <v>0</v>
      </c>
      <c r="W369" s="39">
        <f t="shared" si="213"/>
        <v>0</v>
      </c>
      <c r="X369" s="39"/>
      <c r="Y369" s="39">
        <f t="shared" si="214"/>
        <v>0</v>
      </c>
      <c r="Z369" s="39">
        <f t="shared" si="215"/>
        <v>0</v>
      </c>
      <c r="AA369" s="39"/>
      <c r="AB369" s="39">
        <f t="shared" si="216"/>
        <v>0</v>
      </c>
      <c r="AC369" s="39">
        <f t="shared" si="217"/>
        <v>0</v>
      </c>
      <c r="AD369" s="39"/>
      <c r="AE369" s="39">
        <f t="shared" si="218"/>
        <v>0</v>
      </c>
      <c r="AF369" s="39">
        <f t="shared" si="219"/>
        <v>0</v>
      </c>
      <c r="AG369" s="39">
        <v>91.86</v>
      </c>
      <c r="AH369" s="39">
        <f t="shared" si="220"/>
        <v>4339.47</v>
      </c>
      <c r="AI369" s="39">
        <f t="shared" si="221"/>
        <v>0</v>
      </c>
      <c r="AJ369" s="39"/>
      <c r="AK369" s="39">
        <f t="shared" si="222"/>
        <v>0</v>
      </c>
      <c r="AL369" s="39">
        <f t="shared" si="223"/>
        <v>0</v>
      </c>
      <c r="AM369" s="39"/>
      <c r="AN369" s="39">
        <f t="shared" si="210"/>
        <v>0</v>
      </c>
      <c r="AO369" s="39">
        <f t="shared" si="211"/>
        <v>0</v>
      </c>
      <c r="AP369" s="39"/>
      <c r="AQ369" s="39">
        <f t="shared" si="200"/>
        <v>0</v>
      </c>
      <c r="AR369" s="39">
        <f t="shared" si="201"/>
        <v>0</v>
      </c>
      <c r="AS369" s="136">
        <f t="shared" si="202"/>
        <v>91.86</v>
      </c>
      <c r="AT369" s="136">
        <f t="shared" ca="1" si="203"/>
        <v>4339.47</v>
      </c>
      <c r="AU369" s="137">
        <f t="shared" ca="1" si="204"/>
        <v>0</v>
      </c>
      <c r="AV369" s="137">
        <f t="shared" si="205"/>
        <v>0</v>
      </c>
      <c r="AW369" s="136">
        <f t="shared" ca="1" si="206"/>
        <v>0</v>
      </c>
      <c r="AX369" s="138">
        <f t="shared" ca="1" si="207"/>
        <v>0</v>
      </c>
      <c r="AY369" s="101"/>
      <c r="AZ369" s="40">
        <f t="shared" si="196"/>
        <v>32</v>
      </c>
      <c r="BA369" s="111" t="str">
        <f t="shared" si="208"/>
        <v>MEDIDO</v>
      </c>
      <c r="BB369" s="55"/>
      <c r="BE369" s="55"/>
      <c r="BF369" s="55"/>
      <c r="BG369" s="55"/>
      <c r="BH369" s="55"/>
      <c r="BI369" s="55"/>
      <c r="BJ369" s="55"/>
      <c r="BK369" s="55"/>
      <c r="BL369" s="55"/>
      <c r="BM369" s="55"/>
      <c r="BN369" s="55"/>
      <c r="BO369" s="55"/>
      <c r="BP369" s="55"/>
      <c r="BQ369" s="55"/>
      <c r="BR369" s="55"/>
      <c r="BS369" s="55"/>
      <c r="BT369" s="55"/>
      <c r="BU369" s="55"/>
      <c r="BV369" s="55"/>
      <c r="BW369" s="55"/>
      <c r="BX369" s="55"/>
    </row>
    <row r="370" spans="1:76" customFormat="1" ht="30" customHeight="1">
      <c r="A370" s="1" t="s">
        <v>30</v>
      </c>
      <c r="B370" s="1"/>
      <c r="C370" s="64" t="s">
        <v>405</v>
      </c>
      <c r="D370" s="65" t="s">
        <v>681</v>
      </c>
      <c r="E370" s="57" t="s">
        <v>72</v>
      </c>
      <c r="F370" s="35">
        <v>20</v>
      </c>
      <c r="G370" s="46">
        <v>0</v>
      </c>
      <c r="H370" s="47"/>
      <c r="I370" s="155">
        <v>32</v>
      </c>
      <c r="J370" s="35">
        <f t="shared" si="197"/>
        <v>52</v>
      </c>
      <c r="K370" s="44">
        <v>26.66</v>
      </c>
      <c r="L370" s="37">
        <f t="shared" si="198"/>
        <v>1386.32</v>
      </c>
      <c r="M370" s="37"/>
      <c r="N370" s="38">
        <f t="shared" si="199"/>
        <v>0</v>
      </c>
      <c r="O370" s="39"/>
      <c r="P370" s="39">
        <f t="shared" si="224"/>
        <v>0</v>
      </c>
      <c r="Q370" s="39">
        <f t="shared" si="225"/>
        <v>0</v>
      </c>
      <c r="R370" s="39"/>
      <c r="S370" s="39">
        <f t="shared" si="226"/>
        <v>0</v>
      </c>
      <c r="T370" s="39">
        <f t="shared" si="227"/>
        <v>0</v>
      </c>
      <c r="U370" s="39"/>
      <c r="V370" s="39">
        <f t="shared" si="212"/>
        <v>0</v>
      </c>
      <c r="W370" s="39">
        <f t="shared" si="213"/>
        <v>0</v>
      </c>
      <c r="X370" s="39"/>
      <c r="Y370" s="39">
        <f t="shared" si="214"/>
        <v>0</v>
      </c>
      <c r="Z370" s="39">
        <f t="shared" si="215"/>
        <v>0</v>
      </c>
      <c r="AA370" s="39"/>
      <c r="AB370" s="39">
        <f t="shared" si="216"/>
        <v>0</v>
      </c>
      <c r="AC370" s="39">
        <f t="shared" si="217"/>
        <v>0</v>
      </c>
      <c r="AD370" s="39"/>
      <c r="AE370" s="39">
        <f t="shared" si="218"/>
        <v>0</v>
      </c>
      <c r="AF370" s="39">
        <f t="shared" si="219"/>
        <v>0</v>
      </c>
      <c r="AG370" s="39">
        <v>20</v>
      </c>
      <c r="AH370" s="39">
        <f t="shared" si="220"/>
        <v>533.20000000000005</v>
      </c>
      <c r="AI370" s="39">
        <f t="shared" si="221"/>
        <v>0</v>
      </c>
      <c r="AJ370" s="39"/>
      <c r="AK370" s="39">
        <f t="shared" si="222"/>
        <v>0</v>
      </c>
      <c r="AL370" s="39">
        <f t="shared" si="223"/>
        <v>0</v>
      </c>
      <c r="AM370" s="39"/>
      <c r="AN370" s="39">
        <f t="shared" si="210"/>
        <v>0</v>
      </c>
      <c r="AO370" s="39">
        <f t="shared" si="211"/>
        <v>0</v>
      </c>
      <c r="AP370" s="39">
        <v>32</v>
      </c>
      <c r="AQ370" s="39">
        <f t="shared" si="200"/>
        <v>853.12</v>
      </c>
      <c r="AR370" s="39">
        <f t="shared" si="201"/>
        <v>0</v>
      </c>
      <c r="AS370" s="136">
        <f t="shared" si="202"/>
        <v>52</v>
      </c>
      <c r="AT370" s="136">
        <f t="shared" ca="1" si="203"/>
        <v>1386.32</v>
      </c>
      <c r="AU370" s="137">
        <f t="shared" ca="1" si="204"/>
        <v>0</v>
      </c>
      <c r="AV370" s="137">
        <f t="shared" si="205"/>
        <v>0</v>
      </c>
      <c r="AW370" s="136">
        <f t="shared" ca="1" si="206"/>
        <v>0</v>
      </c>
      <c r="AX370" s="138">
        <f t="shared" ca="1" si="207"/>
        <v>0</v>
      </c>
      <c r="AY370" s="101"/>
      <c r="AZ370" s="40">
        <f t="shared" si="196"/>
        <v>0</v>
      </c>
      <c r="BA370" s="111" t="str">
        <f t="shared" si="208"/>
        <v>NÃO MEDIDO</v>
      </c>
      <c r="BB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  <c r="BQ370" s="55"/>
      <c r="BR370" s="55"/>
      <c r="BS370" s="55"/>
      <c r="BT370" s="55"/>
      <c r="BU370" s="55"/>
      <c r="BV370" s="55"/>
      <c r="BW370" s="55"/>
      <c r="BX370" s="55"/>
    </row>
    <row r="371" spans="1:76" customFormat="1" ht="30" customHeight="1">
      <c r="A371" s="1" t="s">
        <v>30</v>
      </c>
      <c r="B371" s="1"/>
      <c r="C371" s="64" t="s">
        <v>155</v>
      </c>
      <c r="D371" s="65" t="s">
        <v>545</v>
      </c>
      <c r="E371" s="57" t="s">
        <v>72</v>
      </c>
      <c r="F371" s="35">
        <v>10</v>
      </c>
      <c r="G371" s="46">
        <v>0</v>
      </c>
      <c r="H371" s="47"/>
      <c r="I371" s="155">
        <v>0</v>
      </c>
      <c r="J371" s="35">
        <f t="shared" si="197"/>
        <v>10</v>
      </c>
      <c r="K371" s="44">
        <v>200.24</v>
      </c>
      <c r="L371" s="37">
        <f t="shared" si="198"/>
        <v>2002.4</v>
      </c>
      <c r="M371" s="37"/>
      <c r="N371" s="38">
        <f t="shared" si="199"/>
        <v>0</v>
      </c>
      <c r="O371" s="39"/>
      <c r="P371" s="39">
        <f t="shared" si="224"/>
        <v>0</v>
      </c>
      <c r="Q371" s="39">
        <f t="shared" si="225"/>
        <v>0</v>
      </c>
      <c r="R371" s="39"/>
      <c r="S371" s="39">
        <f t="shared" si="226"/>
        <v>0</v>
      </c>
      <c r="T371" s="39">
        <f t="shared" si="227"/>
        <v>0</v>
      </c>
      <c r="U371" s="39"/>
      <c r="V371" s="39">
        <f t="shared" si="212"/>
        <v>0</v>
      </c>
      <c r="W371" s="39">
        <f t="shared" si="213"/>
        <v>0</v>
      </c>
      <c r="X371" s="39"/>
      <c r="Y371" s="39">
        <f t="shared" si="214"/>
        <v>0</v>
      </c>
      <c r="Z371" s="39">
        <f t="shared" si="215"/>
        <v>0</v>
      </c>
      <c r="AA371" s="39"/>
      <c r="AB371" s="39">
        <f t="shared" si="216"/>
        <v>0</v>
      </c>
      <c r="AC371" s="39">
        <f t="shared" si="217"/>
        <v>0</v>
      </c>
      <c r="AD371" s="39"/>
      <c r="AE371" s="39">
        <f t="shared" si="218"/>
        <v>0</v>
      </c>
      <c r="AF371" s="39">
        <f t="shared" si="219"/>
        <v>0</v>
      </c>
      <c r="AG371" s="39">
        <v>10</v>
      </c>
      <c r="AH371" s="39">
        <f t="shared" si="220"/>
        <v>2002.4</v>
      </c>
      <c r="AI371" s="39">
        <f t="shared" si="221"/>
        <v>0</v>
      </c>
      <c r="AJ371" s="39"/>
      <c r="AK371" s="39">
        <f t="shared" si="222"/>
        <v>0</v>
      </c>
      <c r="AL371" s="39">
        <f t="shared" si="223"/>
        <v>0</v>
      </c>
      <c r="AM371" s="39"/>
      <c r="AN371" s="39">
        <f t="shared" si="210"/>
        <v>0</v>
      </c>
      <c r="AO371" s="39">
        <f t="shared" si="211"/>
        <v>0</v>
      </c>
      <c r="AP371" s="39"/>
      <c r="AQ371" s="39">
        <f t="shared" si="200"/>
        <v>0</v>
      </c>
      <c r="AR371" s="39">
        <f t="shared" si="201"/>
        <v>0</v>
      </c>
      <c r="AS371" s="136">
        <f t="shared" si="202"/>
        <v>10</v>
      </c>
      <c r="AT371" s="136">
        <f t="shared" ca="1" si="203"/>
        <v>2002.4</v>
      </c>
      <c r="AU371" s="137">
        <f t="shared" ca="1" si="204"/>
        <v>0</v>
      </c>
      <c r="AV371" s="137">
        <f t="shared" si="205"/>
        <v>0</v>
      </c>
      <c r="AW371" s="136">
        <f t="shared" ca="1" si="206"/>
        <v>0</v>
      </c>
      <c r="AX371" s="138">
        <f t="shared" ca="1" si="207"/>
        <v>0</v>
      </c>
      <c r="AY371" s="101"/>
      <c r="AZ371" s="40">
        <f t="shared" si="196"/>
        <v>0</v>
      </c>
      <c r="BA371" s="111" t="str">
        <f t="shared" si="208"/>
        <v>NÃO MEDIDO</v>
      </c>
      <c r="BB371" s="55"/>
      <c r="BE371" s="55"/>
      <c r="BF371" s="55"/>
      <c r="BG371" s="55"/>
      <c r="BH371" s="55"/>
      <c r="BI371" s="55"/>
      <c r="BJ371" s="55"/>
      <c r="BK371" s="55"/>
      <c r="BL371" s="55"/>
      <c r="BM371" s="55"/>
      <c r="BN371" s="55"/>
      <c r="BO371" s="55"/>
      <c r="BP371" s="55"/>
      <c r="BQ371" s="55"/>
      <c r="BR371" s="55"/>
      <c r="BS371" s="55"/>
      <c r="BT371" s="55"/>
      <c r="BU371" s="55"/>
      <c r="BV371" s="55"/>
      <c r="BW371" s="55"/>
      <c r="BX371" s="55"/>
    </row>
    <row r="372" spans="1:76" customFormat="1" ht="30" customHeight="1">
      <c r="A372" s="1" t="s">
        <v>30</v>
      </c>
      <c r="B372" s="1"/>
      <c r="C372" s="64" t="s">
        <v>406</v>
      </c>
      <c r="D372" s="65" t="s">
        <v>682</v>
      </c>
      <c r="E372" s="57" t="s">
        <v>72</v>
      </c>
      <c r="F372" s="35">
        <v>1</v>
      </c>
      <c r="G372" s="46">
        <v>0</v>
      </c>
      <c r="H372" s="47"/>
      <c r="I372" s="155">
        <v>0</v>
      </c>
      <c r="J372" s="35">
        <f t="shared" si="197"/>
        <v>1</v>
      </c>
      <c r="K372" s="44">
        <v>130.31</v>
      </c>
      <c r="L372" s="37">
        <f t="shared" si="198"/>
        <v>130.31</v>
      </c>
      <c r="M372" s="37"/>
      <c r="N372" s="38">
        <f t="shared" si="199"/>
        <v>0</v>
      </c>
      <c r="O372" s="39"/>
      <c r="P372" s="39">
        <f t="shared" si="224"/>
        <v>0</v>
      </c>
      <c r="Q372" s="39">
        <f t="shared" si="225"/>
        <v>0</v>
      </c>
      <c r="R372" s="39"/>
      <c r="S372" s="39">
        <f t="shared" si="226"/>
        <v>0</v>
      </c>
      <c r="T372" s="39">
        <f t="shared" si="227"/>
        <v>0</v>
      </c>
      <c r="U372" s="39"/>
      <c r="V372" s="39">
        <f t="shared" si="212"/>
        <v>0</v>
      </c>
      <c r="W372" s="39">
        <f t="shared" si="213"/>
        <v>0</v>
      </c>
      <c r="X372" s="39"/>
      <c r="Y372" s="39">
        <f t="shared" si="214"/>
        <v>0</v>
      </c>
      <c r="Z372" s="39">
        <f t="shared" si="215"/>
        <v>0</v>
      </c>
      <c r="AA372" s="39"/>
      <c r="AB372" s="39">
        <f t="shared" si="216"/>
        <v>0</v>
      </c>
      <c r="AC372" s="39">
        <f t="shared" si="217"/>
        <v>0</v>
      </c>
      <c r="AD372" s="39"/>
      <c r="AE372" s="39">
        <f t="shared" si="218"/>
        <v>0</v>
      </c>
      <c r="AF372" s="39">
        <f t="shared" si="219"/>
        <v>0</v>
      </c>
      <c r="AG372" s="39">
        <v>1</v>
      </c>
      <c r="AH372" s="39">
        <f t="shared" si="220"/>
        <v>130.31</v>
      </c>
      <c r="AI372" s="39">
        <f t="shared" si="221"/>
        <v>0</v>
      </c>
      <c r="AJ372" s="39"/>
      <c r="AK372" s="39">
        <f t="shared" si="222"/>
        <v>0</v>
      </c>
      <c r="AL372" s="39">
        <f t="shared" si="223"/>
        <v>0</v>
      </c>
      <c r="AM372" s="39"/>
      <c r="AN372" s="39">
        <f t="shared" si="210"/>
        <v>0</v>
      </c>
      <c r="AO372" s="39">
        <f t="shared" si="211"/>
        <v>0</v>
      </c>
      <c r="AP372" s="39"/>
      <c r="AQ372" s="39">
        <f t="shared" si="200"/>
        <v>0</v>
      </c>
      <c r="AR372" s="39">
        <f t="shared" si="201"/>
        <v>0</v>
      </c>
      <c r="AS372" s="136">
        <f t="shared" si="202"/>
        <v>1</v>
      </c>
      <c r="AT372" s="136">
        <f t="shared" ca="1" si="203"/>
        <v>130.31</v>
      </c>
      <c r="AU372" s="137">
        <f t="shared" ca="1" si="204"/>
        <v>0</v>
      </c>
      <c r="AV372" s="137">
        <f t="shared" si="205"/>
        <v>0</v>
      </c>
      <c r="AW372" s="136">
        <f t="shared" ca="1" si="206"/>
        <v>0</v>
      </c>
      <c r="AX372" s="138">
        <f t="shared" ca="1" si="207"/>
        <v>0</v>
      </c>
      <c r="AY372" s="101"/>
      <c r="AZ372" s="40">
        <f t="shared" si="196"/>
        <v>0</v>
      </c>
      <c r="BA372" s="111" t="str">
        <f t="shared" si="208"/>
        <v>NÃO MEDIDO</v>
      </c>
      <c r="BB372" s="55"/>
      <c r="BE372" s="55"/>
      <c r="BF372" s="55"/>
      <c r="BG372" s="55"/>
      <c r="BH372" s="55"/>
      <c r="BI372" s="55"/>
      <c r="BJ372" s="55"/>
      <c r="BK372" s="55"/>
      <c r="BL372" s="55"/>
      <c r="BM372" s="55"/>
      <c r="BN372" s="55"/>
      <c r="BO372" s="55"/>
      <c r="BP372" s="55"/>
      <c r="BQ372" s="55"/>
      <c r="BR372" s="55"/>
      <c r="BS372" s="55"/>
      <c r="BT372" s="55"/>
      <c r="BU372" s="55"/>
      <c r="BV372" s="55"/>
      <c r="BW372" s="55"/>
      <c r="BX372" s="55"/>
    </row>
    <row r="373" spans="1:76" customFormat="1" ht="30" customHeight="1">
      <c r="A373" s="1" t="s">
        <v>30</v>
      </c>
      <c r="B373" s="1"/>
      <c r="C373" s="64" t="s">
        <v>407</v>
      </c>
      <c r="D373" s="65" t="s">
        <v>683</v>
      </c>
      <c r="E373" s="57" t="s">
        <v>72</v>
      </c>
      <c r="F373" s="35">
        <v>6</v>
      </c>
      <c r="G373" s="46">
        <v>0</v>
      </c>
      <c r="H373" s="47"/>
      <c r="I373" s="155">
        <v>-3</v>
      </c>
      <c r="J373" s="35">
        <f t="shared" si="197"/>
        <v>3</v>
      </c>
      <c r="K373" s="44">
        <v>57.49</v>
      </c>
      <c r="L373" s="37">
        <f t="shared" si="198"/>
        <v>172.47</v>
      </c>
      <c r="M373" s="37"/>
      <c r="N373" s="38">
        <f t="shared" si="199"/>
        <v>0</v>
      </c>
      <c r="O373" s="39"/>
      <c r="P373" s="39">
        <f t="shared" si="224"/>
        <v>0</v>
      </c>
      <c r="Q373" s="39">
        <f t="shared" si="225"/>
        <v>0</v>
      </c>
      <c r="R373" s="39"/>
      <c r="S373" s="39">
        <f t="shared" si="226"/>
        <v>0</v>
      </c>
      <c r="T373" s="39">
        <f t="shared" si="227"/>
        <v>0</v>
      </c>
      <c r="U373" s="39"/>
      <c r="V373" s="39">
        <f t="shared" si="212"/>
        <v>0</v>
      </c>
      <c r="W373" s="39">
        <f t="shared" si="213"/>
        <v>0</v>
      </c>
      <c r="X373" s="39"/>
      <c r="Y373" s="39">
        <f t="shared" si="214"/>
        <v>0</v>
      </c>
      <c r="Z373" s="39">
        <f t="shared" si="215"/>
        <v>0</v>
      </c>
      <c r="AA373" s="39"/>
      <c r="AB373" s="39">
        <f t="shared" si="216"/>
        <v>0</v>
      </c>
      <c r="AC373" s="39">
        <f t="shared" si="217"/>
        <v>0</v>
      </c>
      <c r="AD373" s="39"/>
      <c r="AE373" s="39">
        <f t="shared" si="218"/>
        <v>0</v>
      </c>
      <c r="AF373" s="39">
        <f t="shared" si="219"/>
        <v>0</v>
      </c>
      <c r="AG373" s="39">
        <v>3</v>
      </c>
      <c r="AH373" s="39">
        <f t="shared" si="220"/>
        <v>172.47</v>
      </c>
      <c r="AI373" s="39">
        <f t="shared" si="221"/>
        <v>0</v>
      </c>
      <c r="AJ373" s="39"/>
      <c r="AK373" s="39">
        <f t="shared" si="222"/>
        <v>0</v>
      </c>
      <c r="AL373" s="39">
        <f t="shared" si="223"/>
        <v>0</v>
      </c>
      <c r="AM373" s="39"/>
      <c r="AN373" s="39">
        <f t="shared" si="210"/>
        <v>0</v>
      </c>
      <c r="AO373" s="39">
        <f t="shared" si="211"/>
        <v>0</v>
      </c>
      <c r="AP373" s="39"/>
      <c r="AQ373" s="39">
        <f t="shared" si="200"/>
        <v>0</v>
      </c>
      <c r="AR373" s="39">
        <f t="shared" si="201"/>
        <v>0</v>
      </c>
      <c r="AS373" s="136">
        <f t="shared" si="202"/>
        <v>3</v>
      </c>
      <c r="AT373" s="136">
        <f t="shared" ca="1" si="203"/>
        <v>172.47</v>
      </c>
      <c r="AU373" s="137">
        <f t="shared" ca="1" si="204"/>
        <v>0</v>
      </c>
      <c r="AV373" s="137">
        <f t="shared" si="205"/>
        <v>0</v>
      </c>
      <c r="AW373" s="136">
        <f t="shared" ca="1" si="206"/>
        <v>0</v>
      </c>
      <c r="AX373" s="138">
        <f t="shared" ca="1" si="207"/>
        <v>0</v>
      </c>
      <c r="AY373" s="101"/>
      <c r="AZ373" s="40">
        <f t="shared" si="196"/>
        <v>0</v>
      </c>
      <c r="BA373" s="111" t="str">
        <f t="shared" si="208"/>
        <v>NÃO MEDIDO</v>
      </c>
      <c r="BB373" s="55"/>
      <c r="BE373" s="55"/>
      <c r="BF373" s="55"/>
      <c r="BG373" s="55"/>
      <c r="BH373" s="55"/>
      <c r="BI373" s="55"/>
      <c r="BJ373" s="55"/>
      <c r="BK373" s="55"/>
      <c r="BL373" s="55"/>
      <c r="BM373" s="55"/>
      <c r="BN373" s="55"/>
      <c r="BO373" s="55"/>
      <c r="BP373" s="55"/>
      <c r="BQ373" s="55"/>
      <c r="BR373" s="55"/>
      <c r="BS373" s="55"/>
      <c r="BT373" s="55"/>
      <c r="BU373" s="55"/>
      <c r="BV373" s="55"/>
      <c r="BW373" s="55"/>
      <c r="BX373" s="55"/>
    </row>
    <row r="374" spans="1:76" customFormat="1" ht="30" customHeight="1">
      <c r="A374" s="1" t="s">
        <v>30</v>
      </c>
      <c r="B374" s="1"/>
      <c r="C374" s="64" t="s">
        <v>408</v>
      </c>
      <c r="D374" s="65" t="s">
        <v>684</v>
      </c>
      <c r="E374" s="57" t="s">
        <v>72</v>
      </c>
      <c r="F374" s="35">
        <v>24</v>
      </c>
      <c r="G374" s="46">
        <v>0</v>
      </c>
      <c r="H374" s="47"/>
      <c r="I374" s="155">
        <v>-24</v>
      </c>
      <c r="J374" s="35">
        <f t="shared" si="197"/>
        <v>0</v>
      </c>
      <c r="K374" s="44">
        <v>19.350000000000001</v>
      </c>
      <c r="L374" s="37">
        <f t="shared" si="198"/>
        <v>0</v>
      </c>
      <c r="M374" s="37"/>
      <c r="N374" s="38">
        <f t="shared" si="199"/>
        <v>0</v>
      </c>
      <c r="O374" s="39"/>
      <c r="P374" s="39">
        <f t="shared" si="224"/>
        <v>0</v>
      </c>
      <c r="Q374" s="39">
        <f t="shared" si="225"/>
        <v>0</v>
      </c>
      <c r="R374" s="39"/>
      <c r="S374" s="39">
        <f t="shared" si="226"/>
        <v>0</v>
      </c>
      <c r="T374" s="39">
        <f t="shared" si="227"/>
        <v>0</v>
      </c>
      <c r="U374" s="39"/>
      <c r="V374" s="39">
        <f t="shared" si="212"/>
        <v>0</v>
      </c>
      <c r="W374" s="39">
        <f t="shared" si="213"/>
        <v>0</v>
      </c>
      <c r="X374" s="39"/>
      <c r="Y374" s="39">
        <f t="shared" si="214"/>
        <v>0</v>
      </c>
      <c r="Z374" s="39">
        <f t="shared" si="215"/>
        <v>0</v>
      </c>
      <c r="AA374" s="39"/>
      <c r="AB374" s="39">
        <f t="shared" si="216"/>
        <v>0</v>
      </c>
      <c r="AC374" s="39">
        <f t="shared" si="217"/>
        <v>0</v>
      </c>
      <c r="AD374" s="39"/>
      <c r="AE374" s="39">
        <f t="shared" si="218"/>
        <v>0</v>
      </c>
      <c r="AF374" s="39">
        <f t="shared" si="219"/>
        <v>0</v>
      </c>
      <c r="AG374" s="39"/>
      <c r="AH374" s="39">
        <f t="shared" si="220"/>
        <v>0</v>
      </c>
      <c r="AI374" s="39">
        <f t="shared" si="221"/>
        <v>0</v>
      </c>
      <c r="AJ374" s="39"/>
      <c r="AK374" s="39">
        <f t="shared" si="222"/>
        <v>0</v>
      </c>
      <c r="AL374" s="39">
        <f t="shared" si="223"/>
        <v>0</v>
      </c>
      <c r="AM374" s="39"/>
      <c r="AN374" s="39">
        <f t="shared" si="210"/>
        <v>0</v>
      </c>
      <c r="AO374" s="39">
        <f t="shared" si="211"/>
        <v>0</v>
      </c>
      <c r="AP374" s="39"/>
      <c r="AQ374" s="39">
        <f t="shared" si="200"/>
        <v>0</v>
      </c>
      <c r="AR374" s="39">
        <f t="shared" si="201"/>
        <v>0</v>
      </c>
      <c r="AS374" s="136">
        <f t="shared" si="202"/>
        <v>0</v>
      </c>
      <c r="AT374" s="136">
        <f t="shared" ca="1" si="203"/>
        <v>0</v>
      </c>
      <c r="AU374" s="137">
        <f t="shared" ca="1" si="204"/>
        <v>0</v>
      </c>
      <c r="AV374" s="137">
        <f t="shared" si="205"/>
        <v>0</v>
      </c>
      <c r="AW374" s="136">
        <f t="shared" ca="1" si="206"/>
        <v>0</v>
      </c>
      <c r="AX374" s="138">
        <f t="shared" ca="1" si="207"/>
        <v>0</v>
      </c>
      <c r="AY374" s="101"/>
      <c r="AZ374" s="40">
        <f t="shared" si="196"/>
        <v>0</v>
      </c>
      <c r="BA374" s="111" t="str">
        <f t="shared" si="208"/>
        <v>NÃO MEDIDO</v>
      </c>
      <c r="BB374" s="55"/>
      <c r="BE374" s="55"/>
      <c r="BF374" s="55"/>
      <c r="BG374" s="55"/>
      <c r="BH374" s="55"/>
      <c r="BI374" s="55"/>
      <c r="BJ374" s="55"/>
      <c r="BK374" s="55"/>
      <c r="BL374" s="55"/>
      <c r="BM374" s="55"/>
      <c r="BN374" s="55"/>
      <c r="BO374" s="55"/>
      <c r="BP374" s="55"/>
      <c r="BQ374" s="55"/>
      <c r="BR374" s="55"/>
      <c r="BS374" s="55"/>
      <c r="BT374" s="55"/>
      <c r="BU374" s="55"/>
      <c r="BV374" s="55"/>
      <c r="BW374" s="55"/>
      <c r="BX374" s="55"/>
    </row>
    <row r="375" spans="1:76" customFormat="1" ht="60" customHeight="1">
      <c r="A375" s="1" t="s">
        <v>30</v>
      </c>
      <c r="B375" s="1"/>
      <c r="C375" s="64" t="s">
        <v>409</v>
      </c>
      <c r="D375" s="65" t="s">
        <v>685</v>
      </c>
      <c r="E375" s="57" t="s">
        <v>72</v>
      </c>
      <c r="F375" s="35">
        <v>1</v>
      </c>
      <c r="G375" s="46">
        <v>1</v>
      </c>
      <c r="H375" s="47"/>
      <c r="I375" s="155">
        <v>0</v>
      </c>
      <c r="J375" s="35">
        <f t="shared" si="197"/>
        <v>2</v>
      </c>
      <c r="K375" s="44">
        <v>290.35000000000002</v>
      </c>
      <c r="L375" s="37">
        <f t="shared" si="198"/>
        <v>580.70000000000005</v>
      </c>
      <c r="M375" s="37"/>
      <c r="N375" s="38">
        <f t="shared" si="199"/>
        <v>0</v>
      </c>
      <c r="O375" s="39"/>
      <c r="P375" s="39">
        <f t="shared" si="224"/>
        <v>0</v>
      </c>
      <c r="Q375" s="39">
        <f t="shared" si="225"/>
        <v>0</v>
      </c>
      <c r="R375" s="39"/>
      <c r="S375" s="39">
        <f t="shared" si="226"/>
        <v>0</v>
      </c>
      <c r="T375" s="39">
        <f t="shared" si="227"/>
        <v>0</v>
      </c>
      <c r="U375" s="39"/>
      <c r="V375" s="39">
        <f t="shared" si="212"/>
        <v>0</v>
      </c>
      <c r="W375" s="39">
        <f t="shared" si="213"/>
        <v>0</v>
      </c>
      <c r="X375" s="39"/>
      <c r="Y375" s="39">
        <f t="shared" si="214"/>
        <v>0</v>
      </c>
      <c r="Z375" s="39">
        <f t="shared" si="215"/>
        <v>0</v>
      </c>
      <c r="AA375" s="39"/>
      <c r="AB375" s="39">
        <f t="shared" si="216"/>
        <v>0</v>
      </c>
      <c r="AC375" s="39">
        <f t="shared" si="217"/>
        <v>0</v>
      </c>
      <c r="AD375" s="39"/>
      <c r="AE375" s="39">
        <f t="shared" si="218"/>
        <v>0</v>
      </c>
      <c r="AF375" s="39">
        <f t="shared" si="219"/>
        <v>0</v>
      </c>
      <c r="AG375" s="39"/>
      <c r="AH375" s="39">
        <f t="shared" si="220"/>
        <v>0</v>
      </c>
      <c r="AI375" s="39">
        <f t="shared" si="221"/>
        <v>0</v>
      </c>
      <c r="AJ375" s="39">
        <v>2</v>
      </c>
      <c r="AK375" s="39">
        <f t="shared" si="222"/>
        <v>580.70000000000005</v>
      </c>
      <c r="AL375" s="39">
        <f t="shared" si="223"/>
        <v>0</v>
      </c>
      <c r="AM375" s="39"/>
      <c r="AN375" s="39">
        <f t="shared" si="210"/>
        <v>0</v>
      </c>
      <c r="AO375" s="39">
        <f t="shared" si="211"/>
        <v>0</v>
      </c>
      <c r="AP375" s="39"/>
      <c r="AQ375" s="39">
        <f t="shared" si="200"/>
        <v>0</v>
      </c>
      <c r="AR375" s="39">
        <f t="shared" si="201"/>
        <v>0</v>
      </c>
      <c r="AS375" s="136">
        <f t="shared" si="202"/>
        <v>2</v>
      </c>
      <c r="AT375" s="136">
        <f t="shared" ca="1" si="203"/>
        <v>580.70000000000005</v>
      </c>
      <c r="AU375" s="137">
        <f t="shared" ca="1" si="204"/>
        <v>0</v>
      </c>
      <c r="AV375" s="137">
        <f t="shared" si="205"/>
        <v>0</v>
      </c>
      <c r="AW375" s="136">
        <f t="shared" ca="1" si="206"/>
        <v>0</v>
      </c>
      <c r="AX375" s="138">
        <f t="shared" ca="1" si="207"/>
        <v>0</v>
      </c>
      <c r="AY375" s="101"/>
      <c r="AZ375" s="40">
        <f t="shared" si="196"/>
        <v>48</v>
      </c>
      <c r="BA375" s="111" t="str">
        <f t="shared" si="208"/>
        <v>MEDIDO</v>
      </c>
      <c r="BB375" s="55"/>
      <c r="BE375" s="55"/>
      <c r="BF375" s="55"/>
      <c r="BG375" s="55"/>
      <c r="BH375" s="55"/>
      <c r="BI375" s="55"/>
      <c r="BJ375" s="55"/>
      <c r="BK375" s="55"/>
      <c r="BL375" s="55"/>
      <c r="BM375" s="55"/>
      <c r="BN375" s="55"/>
      <c r="BO375" s="55"/>
      <c r="BP375" s="55"/>
      <c r="BQ375" s="55"/>
      <c r="BR375" s="55"/>
      <c r="BS375" s="55"/>
      <c r="BT375" s="55"/>
      <c r="BU375" s="55"/>
      <c r="BV375" s="55"/>
      <c r="BW375" s="55"/>
      <c r="BX375" s="55"/>
    </row>
    <row r="376" spans="1:76" customFormat="1" ht="30" customHeight="1">
      <c r="A376" s="1" t="s">
        <v>30</v>
      </c>
      <c r="B376" s="1"/>
      <c r="C376" s="64" t="s">
        <v>410</v>
      </c>
      <c r="D376" s="65" t="s">
        <v>686</v>
      </c>
      <c r="E376" s="57" t="s">
        <v>72</v>
      </c>
      <c r="F376" s="35">
        <v>24</v>
      </c>
      <c r="G376" s="46">
        <v>0</v>
      </c>
      <c r="H376" s="47"/>
      <c r="I376" s="155">
        <v>48</v>
      </c>
      <c r="J376" s="35">
        <f t="shared" si="197"/>
        <v>72</v>
      </c>
      <c r="K376" s="44">
        <v>11.5</v>
      </c>
      <c r="L376" s="37">
        <f t="shared" si="198"/>
        <v>828</v>
      </c>
      <c r="M376" s="37"/>
      <c r="N376" s="38">
        <f t="shared" si="199"/>
        <v>0</v>
      </c>
      <c r="O376" s="39"/>
      <c r="P376" s="39">
        <f t="shared" si="224"/>
        <v>0</v>
      </c>
      <c r="Q376" s="39">
        <f t="shared" si="225"/>
        <v>0</v>
      </c>
      <c r="R376" s="39"/>
      <c r="S376" s="39">
        <f t="shared" si="226"/>
        <v>0</v>
      </c>
      <c r="T376" s="39">
        <f t="shared" si="227"/>
        <v>0</v>
      </c>
      <c r="U376" s="39"/>
      <c r="V376" s="39">
        <f t="shared" si="212"/>
        <v>0</v>
      </c>
      <c r="W376" s="39">
        <f t="shared" si="213"/>
        <v>0</v>
      </c>
      <c r="X376" s="39"/>
      <c r="Y376" s="39">
        <f t="shared" si="214"/>
        <v>0</v>
      </c>
      <c r="Z376" s="39">
        <f t="shared" si="215"/>
        <v>0</v>
      </c>
      <c r="AA376" s="39"/>
      <c r="AB376" s="39">
        <f t="shared" si="216"/>
        <v>0</v>
      </c>
      <c r="AC376" s="39">
        <f t="shared" si="217"/>
        <v>0</v>
      </c>
      <c r="AD376" s="39"/>
      <c r="AE376" s="39">
        <f t="shared" si="218"/>
        <v>0</v>
      </c>
      <c r="AF376" s="39">
        <f t="shared" si="219"/>
        <v>0</v>
      </c>
      <c r="AG376" s="39">
        <v>24</v>
      </c>
      <c r="AH376" s="39">
        <f t="shared" si="220"/>
        <v>276</v>
      </c>
      <c r="AI376" s="39">
        <f t="shared" si="221"/>
        <v>0</v>
      </c>
      <c r="AJ376" s="39"/>
      <c r="AK376" s="39">
        <f t="shared" si="222"/>
        <v>0</v>
      </c>
      <c r="AL376" s="39">
        <f t="shared" si="223"/>
        <v>0</v>
      </c>
      <c r="AM376" s="39"/>
      <c r="AN376" s="39">
        <f t="shared" si="210"/>
        <v>0</v>
      </c>
      <c r="AO376" s="39">
        <f t="shared" si="211"/>
        <v>0</v>
      </c>
      <c r="AP376" s="39">
        <v>48</v>
      </c>
      <c r="AQ376" s="39">
        <f t="shared" si="200"/>
        <v>552</v>
      </c>
      <c r="AR376" s="39">
        <f t="shared" si="201"/>
        <v>0</v>
      </c>
      <c r="AS376" s="136">
        <f t="shared" si="202"/>
        <v>72</v>
      </c>
      <c r="AT376" s="136">
        <f t="shared" ca="1" si="203"/>
        <v>828</v>
      </c>
      <c r="AU376" s="137">
        <f t="shared" ca="1" si="204"/>
        <v>0</v>
      </c>
      <c r="AV376" s="137">
        <f t="shared" si="205"/>
        <v>0</v>
      </c>
      <c r="AW376" s="136">
        <f t="shared" ca="1" si="206"/>
        <v>0</v>
      </c>
      <c r="AX376" s="138">
        <f t="shared" ca="1" si="207"/>
        <v>0</v>
      </c>
      <c r="AY376" s="101"/>
      <c r="AZ376" s="40">
        <f t="shared" si="196"/>
        <v>16</v>
      </c>
      <c r="BA376" s="111" t="str">
        <f t="shared" si="208"/>
        <v>MEDIDO</v>
      </c>
      <c r="BB376" s="55"/>
      <c r="BE376" s="55"/>
      <c r="BF376" s="55"/>
      <c r="BG376" s="55"/>
      <c r="BH376" s="55"/>
      <c r="BI376" s="55"/>
      <c r="BJ376" s="55"/>
      <c r="BK376" s="55"/>
      <c r="BL376" s="55"/>
      <c r="BM376" s="55"/>
      <c r="BN376" s="55"/>
      <c r="BO376" s="55"/>
      <c r="BP376" s="55"/>
      <c r="BQ376" s="55"/>
      <c r="BR376" s="55"/>
      <c r="BS376" s="55"/>
      <c r="BT376" s="55"/>
      <c r="BU376" s="55"/>
      <c r="BV376" s="55"/>
      <c r="BW376" s="55"/>
      <c r="BX376" s="55"/>
    </row>
    <row r="377" spans="1:76" customFormat="1" ht="54.75" customHeight="1">
      <c r="A377" s="1" t="s">
        <v>782</v>
      </c>
      <c r="B377" s="1"/>
      <c r="C377" s="64" t="s">
        <v>822</v>
      </c>
      <c r="D377" s="65" t="s">
        <v>823</v>
      </c>
      <c r="E377" s="57" t="s">
        <v>72</v>
      </c>
      <c r="F377" s="35"/>
      <c r="G377" s="46"/>
      <c r="H377" s="47"/>
      <c r="I377" s="155">
        <v>16</v>
      </c>
      <c r="J377" s="35">
        <f t="shared" si="197"/>
        <v>16</v>
      </c>
      <c r="K377" s="44">
        <v>21.46</v>
      </c>
      <c r="L377" s="37">
        <f t="shared" si="198"/>
        <v>343.36</v>
      </c>
      <c r="M377" s="37"/>
      <c r="N377" s="38">
        <f t="shared" si="199"/>
        <v>0</v>
      </c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>
        <v>16</v>
      </c>
      <c r="AQ377" s="39">
        <f t="shared" si="200"/>
        <v>343.36</v>
      </c>
      <c r="AR377" s="39">
        <f t="shared" si="201"/>
        <v>0</v>
      </c>
      <c r="AS377" s="136">
        <f t="shared" si="202"/>
        <v>16</v>
      </c>
      <c r="AT377" s="136">
        <f t="shared" ca="1" si="203"/>
        <v>343.36</v>
      </c>
      <c r="AU377" s="137">
        <f t="shared" ca="1" si="204"/>
        <v>0</v>
      </c>
      <c r="AV377" s="137">
        <f t="shared" si="205"/>
        <v>0</v>
      </c>
      <c r="AW377" s="136">
        <f t="shared" ca="1" si="206"/>
        <v>0</v>
      </c>
      <c r="AX377" s="138">
        <f t="shared" ca="1" si="207"/>
        <v>0</v>
      </c>
      <c r="AY377" s="101"/>
      <c r="AZ377" s="40">
        <f t="shared" si="196"/>
        <v>141</v>
      </c>
      <c r="BA377" s="111" t="str">
        <f t="shared" ref="BA377:BA378" si="228">IF(AZ377&lt;&gt;0,"MEDIDO","NÃO MEDIDO")</f>
        <v>MEDIDO</v>
      </c>
      <c r="BB377" s="55"/>
      <c r="BE377" s="55"/>
      <c r="BF377" s="55"/>
      <c r="BG377" s="55"/>
      <c r="BH377" s="55"/>
      <c r="BI377" s="55"/>
      <c r="BJ377" s="55"/>
      <c r="BK377" s="55"/>
      <c r="BL377" s="55"/>
      <c r="BM377" s="55"/>
      <c r="BN377" s="55"/>
      <c r="BO377" s="55"/>
      <c r="BP377" s="55"/>
      <c r="BQ377" s="55"/>
      <c r="BR377" s="55"/>
      <c r="BS377" s="55"/>
      <c r="BT377" s="55"/>
      <c r="BU377" s="55"/>
      <c r="BV377" s="55"/>
      <c r="BW377" s="55"/>
      <c r="BX377" s="55"/>
    </row>
    <row r="378" spans="1:76" customFormat="1" ht="30" customHeight="1">
      <c r="A378" s="1" t="s">
        <v>782</v>
      </c>
      <c r="B378" s="1"/>
      <c r="C378" s="64" t="s">
        <v>824</v>
      </c>
      <c r="D378" s="65" t="s">
        <v>825</v>
      </c>
      <c r="E378" s="57" t="s">
        <v>72</v>
      </c>
      <c r="F378" s="35"/>
      <c r="G378" s="46"/>
      <c r="H378" s="47"/>
      <c r="I378" s="155">
        <v>141</v>
      </c>
      <c r="J378" s="35">
        <f t="shared" si="197"/>
        <v>141</v>
      </c>
      <c r="K378" s="44">
        <v>0.08</v>
      </c>
      <c r="L378" s="37">
        <f t="shared" si="198"/>
        <v>11.28</v>
      </c>
      <c r="M378" s="37"/>
      <c r="N378" s="38">
        <f t="shared" si="199"/>
        <v>0</v>
      </c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>
        <v>141</v>
      </c>
      <c r="AQ378" s="39">
        <f t="shared" si="200"/>
        <v>11.28</v>
      </c>
      <c r="AR378" s="39">
        <f t="shared" si="201"/>
        <v>0</v>
      </c>
      <c r="AS378" s="136">
        <f t="shared" si="202"/>
        <v>141</v>
      </c>
      <c r="AT378" s="136">
        <f t="shared" ca="1" si="203"/>
        <v>11.28</v>
      </c>
      <c r="AU378" s="137">
        <f t="shared" ca="1" si="204"/>
        <v>0</v>
      </c>
      <c r="AV378" s="137">
        <f t="shared" si="205"/>
        <v>0</v>
      </c>
      <c r="AW378" s="136">
        <f t="shared" ca="1" si="206"/>
        <v>0</v>
      </c>
      <c r="AX378" s="138">
        <f t="shared" ca="1" si="207"/>
        <v>0</v>
      </c>
      <c r="AY378" s="101"/>
      <c r="AZ378" s="40">
        <f t="shared" si="196"/>
        <v>0</v>
      </c>
      <c r="BA378" s="111" t="str">
        <f t="shared" si="228"/>
        <v>NÃO MEDIDO</v>
      </c>
      <c r="BB378" s="55"/>
      <c r="BE378" s="55"/>
      <c r="BF378" s="55"/>
      <c r="BG378" s="55"/>
      <c r="BH378" s="55"/>
      <c r="BI378" s="55"/>
      <c r="BJ378" s="55"/>
      <c r="BK378" s="55"/>
      <c r="BL378" s="55"/>
      <c r="BM378" s="55"/>
      <c r="BN378" s="55"/>
      <c r="BO378" s="55"/>
      <c r="BP378" s="55"/>
      <c r="BQ378" s="55"/>
      <c r="BR378" s="55"/>
      <c r="BS378" s="55"/>
      <c r="BT378" s="55"/>
      <c r="BU378" s="55"/>
      <c r="BV378" s="55"/>
      <c r="BW378" s="55"/>
      <c r="BX378" s="55"/>
    </row>
    <row r="379" spans="1:76" customFormat="1" ht="30" customHeight="1">
      <c r="A379" s="1" t="s">
        <v>28</v>
      </c>
      <c r="B379" s="1"/>
      <c r="C379" s="64">
        <v>171700</v>
      </c>
      <c r="D379" s="65" t="s">
        <v>113</v>
      </c>
      <c r="E379" s="57"/>
      <c r="F379" s="35"/>
      <c r="G379" s="46">
        <v>0</v>
      </c>
      <c r="H379" s="47"/>
      <c r="I379" s="155">
        <v>0</v>
      </c>
      <c r="J379" s="35">
        <f t="shared" si="197"/>
        <v>0</v>
      </c>
      <c r="K379" s="44"/>
      <c r="L379" s="37">
        <f t="shared" si="198"/>
        <v>0</v>
      </c>
      <c r="M379" s="37"/>
      <c r="N379" s="38">
        <f t="shared" si="199"/>
        <v>0</v>
      </c>
      <c r="O379" s="39"/>
      <c r="P379" s="39">
        <f t="shared" si="224"/>
        <v>0</v>
      </c>
      <c r="Q379" s="39">
        <f t="shared" si="225"/>
        <v>0</v>
      </c>
      <c r="R379" s="39"/>
      <c r="S379" s="39">
        <f t="shared" si="226"/>
        <v>0</v>
      </c>
      <c r="T379" s="39">
        <f t="shared" si="227"/>
        <v>0</v>
      </c>
      <c r="U379" s="39"/>
      <c r="V379" s="39">
        <f t="shared" si="212"/>
        <v>0</v>
      </c>
      <c r="W379" s="39">
        <f t="shared" si="213"/>
        <v>0</v>
      </c>
      <c r="X379" s="39"/>
      <c r="Y379" s="39">
        <f t="shared" si="214"/>
        <v>0</v>
      </c>
      <c r="Z379" s="39">
        <f t="shared" si="215"/>
        <v>0</v>
      </c>
      <c r="AA379" s="39"/>
      <c r="AB379" s="39">
        <f t="shared" si="216"/>
        <v>0</v>
      </c>
      <c r="AC379" s="39">
        <f t="shared" si="217"/>
        <v>0</v>
      </c>
      <c r="AD379" s="39"/>
      <c r="AE379" s="39">
        <f t="shared" si="218"/>
        <v>0</v>
      </c>
      <c r="AF379" s="39">
        <f t="shared" si="219"/>
        <v>0</v>
      </c>
      <c r="AG379" s="39"/>
      <c r="AH379" s="39">
        <f t="shared" si="220"/>
        <v>0</v>
      </c>
      <c r="AI379" s="39">
        <f t="shared" si="221"/>
        <v>0</v>
      </c>
      <c r="AJ379" s="39"/>
      <c r="AK379" s="39">
        <f t="shared" si="222"/>
        <v>0</v>
      </c>
      <c r="AL379" s="39">
        <f t="shared" si="223"/>
        <v>0</v>
      </c>
      <c r="AM379" s="39"/>
      <c r="AN379" s="39">
        <f t="shared" si="210"/>
        <v>0</v>
      </c>
      <c r="AO379" s="39">
        <f t="shared" si="211"/>
        <v>0</v>
      </c>
      <c r="AP379" s="39"/>
      <c r="AQ379" s="39">
        <f t="shared" si="200"/>
        <v>0</v>
      </c>
      <c r="AR379" s="39">
        <f t="shared" si="201"/>
        <v>0</v>
      </c>
      <c r="AS379" s="136">
        <f t="shared" si="202"/>
        <v>0</v>
      </c>
      <c r="AT379" s="136">
        <f t="shared" ca="1" si="203"/>
        <v>0</v>
      </c>
      <c r="AU379" s="137">
        <f t="shared" ca="1" si="204"/>
        <v>0</v>
      </c>
      <c r="AV379" s="137">
        <f t="shared" si="205"/>
        <v>0</v>
      </c>
      <c r="AW379" s="136">
        <f t="shared" ca="1" si="206"/>
        <v>0</v>
      </c>
      <c r="AX379" s="138">
        <f t="shared" ca="1" si="207"/>
        <v>0</v>
      </c>
      <c r="AY379" s="101"/>
      <c r="AZ379" s="40">
        <f t="shared" si="196"/>
        <v>0</v>
      </c>
      <c r="BA379" s="111" t="str">
        <f>IF(COUNTIF(BA380:BA384,"MEDIDO")&gt;0,"MEDIDO","NÃO MEDIDO")</f>
        <v>MEDIDO</v>
      </c>
      <c r="BB379" s="55"/>
      <c r="BE379" s="55"/>
      <c r="BF379" s="55"/>
      <c r="BG379" s="55"/>
      <c r="BH379" s="55"/>
      <c r="BI379" s="55"/>
      <c r="BJ379" s="55"/>
      <c r="BK379" s="55"/>
      <c r="BL379" s="55"/>
      <c r="BM379" s="55"/>
      <c r="BN379" s="55"/>
      <c r="BO379" s="55"/>
      <c r="BP379" s="55"/>
      <c r="BQ379" s="55"/>
      <c r="BR379" s="55"/>
      <c r="BS379" s="55"/>
      <c r="BT379" s="55"/>
      <c r="BU379" s="55"/>
      <c r="BV379" s="55"/>
      <c r="BW379" s="55"/>
      <c r="BX379" s="55"/>
    </row>
    <row r="380" spans="1:76" customFormat="1" ht="30" customHeight="1">
      <c r="A380" s="1" t="s">
        <v>30</v>
      </c>
      <c r="B380" s="1"/>
      <c r="C380" s="64" t="s">
        <v>289</v>
      </c>
      <c r="D380" s="65" t="s">
        <v>520</v>
      </c>
      <c r="E380" s="57" t="s">
        <v>75</v>
      </c>
      <c r="F380" s="35">
        <v>42</v>
      </c>
      <c r="G380" s="46">
        <v>0</v>
      </c>
      <c r="H380" s="47"/>
      <c r="I380" s="155">
        <v>-29</v>
      </c>
      <c r="J380" s="35">
        <f t="shared" si="197"/>
        <v>13</v>
      </c>
      <c r="K380" s="44">
        <v>4.84</v>
      </c>
      <c r="L380" s="37">
        <f t="shared" si="198"/>
        <v>62.92</v>
      </c>
      <c r="M380" s="37"/>
      <c r="N380" s="38">
        <f t="shared" si="199"/>
        <v>0</v>
      </c>
      <c r="O380" s="39"/>
      <c r="P380" s="39">
        <f t="shared" si="224"/>
        <v>0</v>
      </c>
      <c r="Q380" s="39">
        <f t="shared" si="225"/>
        <v>0</v>
      </c>
      <c r="R380" s="39"/>
      <c r="S380" s="39">
        <f t="shared" si="226"/>
        <v>0</v>
      </c>
      <c r="T380" s="39">
        <f t="shared" si="227"/>
        <v>0</v>
      </c>
      <c r="U380" s="39"/>
      <c r="V380" s="39">
        <f t="shared" si="212"/>
        <v>0</v>
      </c>
      <c r="W380" s="39">
        <f t="shared" si="213"/>
        <v>0</v>
      </c>
      <c r="X380" s="39"/>
      <c r="Y380" s="39">
        <f t="shared" si="214"/>
        <v>0</v>
      </c>
      <c r="Z380" s="39">
        <f t="shared" si="215"/>
        <v>0</v>
      </c>
      <c r="AA380" s="39">
        <v>6</v>
      </c>
      <c r="AB380" s="39">
        <f t="shared" si="216"/>
        <v>29.04</v>
      </c>
      <c r="AC380" s="39">
        <f t="shared" si="217"/>
        <v>0</v>
      </c>
      <c r="AD380" s="39"/>
      <c r="AE380" s="39">
        <f t="shared" si="218"/>
        <v>0</v>
      </c>
      <c r="AF380" s="39">
        <f t="shared" si="219"/>
        <v>0</v>
      </c>
      <c r="AG380" s="39"/>
      <c r="AH380" s="39">
        <f t="shared" si="220"/>
        <v>0</v>
      </c>
      <c r="AI380" s="39">
        <f t="shared" si="221"/>
        <v>0</v>
      </c>
      <c r="AJ380" s="39">
        <v>7</v>
      </c>
      <c r="AK380" s="39">
        <f t="shared" si="222"/>
        <v>33.880000000000003</v>
      </c>
      <c r="AL380" s="39">
        <f t="shared" si="223"/>
        <v>0</v>
      </c>
      <c r="AM380" s="39"/>
      <c r="AN380" s="39">
        <f t="shared" si="210"/>
        <v>0</v>
      </c>
      <c r="AO380" s="39">
        <f t="shared" si="211"/>
        <v>0</v>
      </c>
      <c r="AP380" s="39"/>
      <c r="AQ380" s="39">
        <f t="shared" si="200"/>
        <v>0</v>
      </c>
      <c r="AR380" s="39">
        <f t="shared" si="201"/>
        <v>0</v>
      </c>
      <c r="AS380" s="136">
        <f t="shared" si="202"/>
        <v>13</v>
      </c>
      <c r="AT380" s="136">
        <f t="shared" ca="1" si="203"/>
        <v>62.92</v>
      </c>
      <c r="AU380" s="137">
        <f t="shared" ca="1" si="204"/>
        <v>0</v>
      </c>
      <c r="AV380" s="137">
        <f t="shared" si="205"/>
        <v>0</v>
      </c>
      <c r="AW380" s="136">
        <f t="shared" ca="1" si="206"/>
        <v>0</v>
      </c>
      <c r="AX380" s="138">
        <f t="shared" ca="1" si="207"/>
        <v>0</v>
      </c>
      <c r="AY380" s="101"/>
      <c r="AZ380" s="40">
        <f t="shared" si="196"/>
        <v>3</v>
      </c>
      <c r="BA380" s="111" t="str">
        <f t="shared" si="208"/>
        <v>MEDIDO</v>
      </c>
      <c r="BB380" s="55"/>
      <c r="BE380" s="55"/>
      <c r="BF380" s="55"/>
      <c r="BG380" s="55"/>
      <c r="BH380" s="55"/>
      <c r="BI380" s="55"/>
      <c r="BJ380" s="55"/>
      <c r="BK380" s="55"/>
      <c r="BL380" s="55"/>
      <c r="BM380" s="55"/>
      <c r="BN380" s="55"/>
      <c r="BO380" s="55"/>
      <c r="BP380" s="55"/>
      <c r="BQ380" s="55"/>
      <c r="BR380" s="55"/>
      <c r="BS380" s="55"/>
      <c r="BT380" s="55"/>
      <c r="BU380" s="55"/>
      <c r="BV380" s="55"/>
      <c r="BW380" s="55"/>
      <c r="BX380" s="55"/>
    </row>
    <row r="381" spans="1:76" customFormat="1" ht="30" customHeight="1">
      <c r="A381" s="1" t="s">
        <v>30</v>
      </c>
      <c r="B381" s="1"/>
      <c r="C381" s="64" t="s">
        <v>151</v>
      </c>
      <c r="D381" s="65" t="s">
        <v>542</v>
      </c>
      <c r="E381" s="57" t="s">
        <v>72</v>
      </c>
      <c r="F381" s="35">
        <v>2</v>
      </c>
      <c r="G381" s="46">
        <v>0</v>
      </c>
      <c r="H381" s="47"/>
      <c r="I381" s="155">
        <v>3</v>
      </c>
      <c r="J381" s="35">
        <f t="shared" si="197"/>
        <v>5</v>
      </c>
      <c r="K381" s="44">
        <v>5.52</v>
      </c>
      <c r="L381" s="37">
        <f t="shared" si="198"/>
        <v>27.6</v>
      </c>
      <c r="M381" s="37"/>
      <c r="N381" s="38">
        <f t="shared" si="199"/>
        <v>0</v>
      </c>
      <c r="O381" s="39"/>
      <c r="P381" s="39">
        <f t="shared" si="224"/>
        <v>0</v>
      </c>
      <c r="Q381" s="39">
        <f t="shared" si="225"/>
        <v>0</v>
      </c>
      <c r="R381" s="39"/>
      <c r="S381" s="39">
        <f t="shared" si="226"/>
        <v>0</v>
      </c>
      <c r="T381" s="39">
        <f t="shared" si="227"/>
        <v>0</v>
      </c>
      <c r="U381" s="39"/>
      <c r="V381" s="39">
        <f t="shared" si="212"/>
        <v>0</v>
      </c>
      <c r="W381" s="39">
        <f t="shared" si="213"/>
        <v>0</v>
      </c>
      <c r="X381" s="39"/>
      <c r="Y381" s="39">
        <f t="shared" si="214"/>
        <v>0</v>
      </c>
      <c r="Z381" s="39">
        <f t="shared" si="215"/>
        <v>0</v>
      </c>
      <c r="AA381" s="39"/>
      <c r="AB381" s="39">
        <f t="shared" si="216"/>
        <v>0</v>
      </c>
      <c r="AC381" s="39">
        <f t="shared" si="217"/>
        <v>0</v>
      </c>
      <c r="AD381" s="39"/>
      <c r="AE381" s="39">
        <f t="shared" si="218"/>
        <v>0</v>
      </c>
      <c r="AF381" s="39">
        <f t="shared" si="219"/>
        <v>0</v>
      </c>
      <c r="AG381" s="39"/>
      <c r="AH381" s="39">
        <f t="shared" si="220"/>
        <v>0</v>
      </c>
      <c r="AI381" s="39">
        <f t="shared" si="221"/>
        <v>0</v>
      </c>
      <c r="AJ381" s="39">
        <v>2</v>
      </c>
      <c r="AK381" s="39">
        <f t="shared" si="222"/>
        <v>11.04</v>
      </c>
      <c r="AL381" s="39">
        <f t="shared" si="223"/>
        <v>0</v>
      </c>
      <c r="AM381" s="39"/>
      <c r="AN381" s="39">
        <f t="shared" si="210"/>
        <v>0</v>
      </c>
      <c r="AO381" s="39">
        <f t="shared" si="211"/>
        <v>0</v>
      </c>
      <c r="AP381" s="39">
        <v>3</v>
      </c>
      <c r="AQ381" s="39">
        <f t="shared" si="200"/>
        <v>16.559999999999999</v>
      </c>
      <c r="AR381" s="39">
        <f t="shared" si="201"/>
        <v>0</v>
      </c>
      <c r="AS381" s="136">
        <f t="shared" si="202"/>
        <v>5</v>
      </c>
      <c r="AT381" s="136">
        <f t="shared" ca="1" si="203"/>
        <v>27.6</v>
      </c>
      <c r="AU381" s="137">
        <f t="shared" ca="1" si="204"/>
        <v>0</v>
      </c>
      <c r="AV381" s="137">
        <f t="shared" si="205"/>
        <v>0</v>
      </c>
      <c r="AW381" s="136">
        <f t="shared" ca="1" si="206"/>
        <v>0</v>
      </c>
      <c r="AX381" s="138">
        <f t="shared" ca="1" si="207"/>
        <v>0</v>
      </c>
      <c r="AY381" s="101"/>
      <c r="AZ381" s="40">
        <f t="shared" si="196"/>
        <v>9</v>
      </c>
      <c r="BA381" s="111" t="str">
        <f t="shared" si="208"/>
        <v>MEDIDO</v>
      </c>
      <c r="BB381" s="55"/>
      <c r="BE381" s="55"/>
      <c r="BF381" s="55"/>
      <c r="BG381" s="55"/>
      <c r="BH381" s="55"/>
      <c r="BI381" s="55"/>
      <c r="BJ381" s="55"/>
      <c r="BK381" s="55"/>
      <c r="BL381" s="55"/>
      <c r="BM381" s="55"/>
      <c r="BN381" s="55"/>
      <c r="BO381" s="55"/>
      <c r="BP381" s="55"/>
      <c r="BQ381" s="55"/>
      <c r="BR381" s="55"/>
      <c r="BS381" s="55"/>
      <c r="BT381" s="55"/>
      <c r="BU381" s="55"/>
      <c r="BV381" s="55"/>
      <c r="BW381" s="55"/>
      <c r="BX381" s="55"/>
    </row>
    <row r="382" spans="1:76" customFormat="1" ht="60" customHeight="1">
      <c r="A382" s="1" t="s">
        <v>30</v>
      </c>
      <c r="B382" s="1"/>
      <c r="C382" s="64" t="s">
        <v>152</v>
      </c>
      <c r="D382" s="65" t="s">
        <v>511</v>
      </c>
      <c r="E382" s="57" t="s">
        <v>72</v>
      </c>
      <c r="F382" s="35">
        <v>22</v>
      </c>
      <c r="G382" s="46">
        <v>0</v>
      </c>
      <c r="H382" s="47"/>
      <c r="I382" s="155">
        <v>9</v>
      </c>
      <c r="J382" s="35">
        <f t="shared" si="197"/>
        <v>31</v>
      </c>
      <c r="K382" s="44">
        <v>64.290000000000006</v>
      </c>
      <c r="L382" s="37">
        <f t="shared" si="198"/>
        <v>1992.99</v>
      </c>
      <c r="M382" s="37"/>
      <c r="N382" s="38">
        <f t="shared" si="199"/>
        <v>0</v>
      </c>
      <c r="O382" s="39"/>
      <c r="P382" s="39">
        <f t="shared" si="224"/>
        <v>0</v>
      </c>
      <c r="Q382" s="39">
        <f t="shared" si="225"/>
        <v>0</v>
      </c>
      <c r="R382" s="39"/>
      <c r="S382" s="39">
        <f t="shared" si="226"/>
        <v>0</v>
      </c>
      <c r="T382" s="39">
        <f t="shared" si="227"/>
        <v>0</v>
      </c>
      <c r="U382" s="39"/>
      <c r="V382" s="39">
        <f t="shared" si="212"/>
        <v>0</v>
      </c>
      <c r="W382" s="39">
        <f t="shared" si="213"/>
        <v>0</v>
      </c>
      <c r="X382" s="39"/>
      <c r="Y382" s="39">
        <f t="shared" si="214"/>
        <v>0</v>
      </c>
      <c r="Z382" s="39">
        <f t="shared" si="215"/>
        <v>0</v>
      </c>
      <c r="AA382" s="39">
        <v>6</v>
      </c>
      <c r="AB382" s="39">
        <f t="shared" si="216"/>
        <v>385.74</v>
      </c>
      <c r="AC382" s="39">
        <f t="shared" si="217"/>
        <v>0</v>
      </c>
      <c r="AD382" s="39"/>
      <c r="AE382" s="39">
        <f t="shared" si="218"/>
        <v>0</v>
      </c>
      <c r="AF382" s="39">
        <f t="shared" si="219"/>
        <v>0</v>
      </c>
      <c r="AG382" s="39"/>
      <c r="AH382" s="39">
        <f t="shared" si="220"/>
        <v>0</v>
      </c>
      <c r="AI382" s="39">
        <f t="shared" si="221"/>
        <v>0</v>
      </c>
      <c r="AJ382" s="39">
        <v>16</v>
      </c>
      <c r="AK382" s="39">
        <f t="shared" si="222"/>
        <v>1028.6400000000001</v>
      </c>
      <c r="AL382" s="39">
        <f t="shared" si="223"/>
        <v>0</v>
      </c>
      <c r="AM382" s="39"/>
      <c r="AN382" s="39">
        <f t="shared" si="210"/>
        <v>0</v>
      </c>
      <c r="AO382" s="39">
        <f t="shared" si="211"/>
        <v>0</v>
      </c>
      <c r="AP382" s="39">
        <v>9</v>
      </c>
      <c r="AQ382" s="39">
        <f t="shared" si="200"/>
        <v>578.61</v>
      </c>
      <c r="AR382" s="39">
        <f t="shared" si="201"/>
        <v>0</v>
      </c>
      <c r="AS382" s="136">
        <f t="shared" si="202"/>
        <v>31</v>
      </c>
      <c r="AT382" s="136">
        <f t="shared" ca="1" si="203"/>
        <v>1992.99</v>
      </c>
      <c r="AU382" s="137">
        <f t="shared" ca="1" si="204"/>
        <v>0</v>
      </c>
      <c r="AV382" s="137">
        <f t="shared" si="205"/>
        <v>0</v>
      </c>
      <c r="AW382" s="136">
        <f t="shared" ca="1" si="206"/>
        <v>0</v>
      </c>
      <c r="AX382" s="138">
        <f t="shared" ca="1" si="207"/>
        <v>0</v>
      </c>
      <c r="AY382" s="101"/>
      <c r="AZ382" s="40">
        <f t="shared" si="196"/>
        <v>0</v>
      </c>
      <c r="BA382" s="111" t="str">
        <f t="shared" si="208"/>
        <v>NÃO MEDIDO</v>
      </c>
      <c r="BB382" s="55"/>
      <c r="BE382" s="55"/>
      <c r="BF382" s="55"/>
      <c r="BG382" s="55"/>
      <c r="BH382" s="55"/>
      <c r="BI382" s="55"/>
      <c r="BJ382" s="55"/>
      <c r="BK382" s="55"/>
      <c r="BL382" s="55"/>
      <c r="BM382" s="55"/>
      <c r="BN382" s="55"/>
      <c r="BO382" s="55"/>
      <c r="BP382" s="55"/>
      <c r="BQ382" s="55"/>
      <c r="BR382" s="55"/>
      <c r="BS382" s="55"/>
      <c r="BT382" s="55"/>
      <c r="BU382" s="55"/>
      <c r="BV382" s="55"/>
      <c r="BW382" s="55"/>
      <c r="BX382" s="55"/>
    </row>
    <row r="383" spans="1:76" customFormat="1" ht="30" customHeight="1">
      <c r="A383" s="1" t="s">
        <v>30</v>
      </c>
      <c r="B383" s="1"/>
      <c r="C383" s="64" t="s">
        <v>306</v>
      </c>
      <c r="D383" s="65" t="s">
        <v>557</v>
      </c>
      <c r="E383" s="57" t="s">
        <v>72</v>
      </c>
      <c r="F383" s="35">
        <v>12</v>
      </c>
      <c r="G383" s="46">
        <v>0</v>
      </c>
      <c r="H383" s="47"/>
      <c r="I383" s="155">
        <v>-9</v>
      </c>
      <c r="J383" s="35">
        <f t="shared" si="197"/>
        <v>3</v>
      </c>
      <c r="K383" s="44">
        <v>9.49</v>
      </c>
      <c r="L383" s="37">
        <f t="shared" si="198"/>
        <v>28.47</v>
      </c>
      <c r="M383" s="37"/>
      <c r="N383" s="38">
        <f t="shared" si="199"/>
        <v>0</v>
      </c>
      <c r="O383" s="39"/>
      <c r="P383" s="39">
        <f t="shared" si="224"/>
        <v>0</v>
      </c>
      <c r="Q383" s="39">
        <f t="shared" si="225"/>
        <v>0</v>
      </c>
      <c r="R383" s="39"/>
      <c r="S383" s="39">
        <f t="shared" si="226"/>
        <v>0</v>
      </c>
      <c r="T383" s="39">
        <f t="shared" si="227"/>
        <v>0</v>
      </c>
      <c r="U383" s="39"/>
      <c r="V383" s="39">
        <f t="shared" si="212"/>
        <v>0</v>
      </c>
      <c r="W383" s="39">
        <f t="shared" si="213"/>
        <v>0</v>
      </c>
      <c r="X383" s="39"/>
      <c r="Y383" s="39">
        <f t="shared" si="214"/>
        <v>0</v>
      </c>
      <c r="Z383" s="39">
        <f t="shared" si="215"/>
        <v>0</v>
      </c>
      <c r="AA383" s="39">
        <v>3</v>
      </c>
      <c r="AB383" s="39">
        <f t="shared" si="216"/>
        <v>28.47</v>
      </c>
      <c r="AC383" s="39">
        <f t="shared" si="217"/>
        <v>0</v>
      </c>
      <c r="AD383" s="39"/>
      <c r="AE383" s="39">
        <f t="shared" si="218"/>
        <v>0</v>
      </c>
      <c r="AF383" s="39">
        <f t="shared" si="219"/>
        <v>0</v>
      </c>
      <c r="AG383" s="39"/>
      <c r="AH383" s="39">
        <f t="shared" si="220"/>
        <v>0</v>
      </c>
      <c r="AI383" s="39">
        <f t="shared" si="221"/>
        <v>0</v>
      </c>
      <c r="AJ383" s="39"/>
      <c r="AK383" s="39">
        <f t="shared" si="222"/>
        <v>0</v>
      </c>
      <c r="AL383" s="39">
        <f t="shared" si="223"/>
        <v>0</v>
      </c>
      <c r="AM383" s="39"/>
      <c r="AN383" s="39">
        <f t="shared" si="210"/>
        <v>0</v>
      </c>
      <c r="AO383" s="39">
        <f t="shared" si="211"/>
        <v>0</v>
      </c>
      <c r="AP383" s="39"/>
      <c r="AQ383" s="39">
        <f t="shared" si="200"/>
        <v>0</v>
      </c>
      <c r="AR383" s="39">
        <f t="shared" si="201"/>
        <v>0</v>
      </c>
      <c r="AS383" s="136">
        <f t="shared" si="202"/>
        <v>3</v>
      </c>
      <c r="AT383" s="136">
        <f t="shared" ca="1" si="203"/>
        <v>28.47</v>
      </c>
      <c r="AU383" s="137">
        <f t="shared" ca="1" si="204"/>
        <v>0</v>
      </c>
      <c r="AV383" s="137">
        <f t="shared" si="205"/>
        <v>0</v>
      </c>
      <c r="AW383" s="136">
        <f t="shared" ca="1" si="206"/>
        <v>0</v>
      </c>
      <c r="AX383" s="138">
        <f t="shared" ca="1" si="207"/>
        <v>0</v>
      </c>
      <c r="AY383" s="101"/>
      <c r="AZ383" s="40">
        <f t="shared" si="196"/>
        <v>0</v>
      </c>
      <c r="BA383" s="111" t="str">
        <f t="shared" si="208"/>
        <v>NÃO MEDIDO</v>
      </c>
      <c r="BB383" s="55"/>
      <c r="BE383" s="55"/>
      <c r="BF383" s="55"/>
      <c r="BG383" s="55"/>
      <c r="BH383" s="55"/>
      <c r="BI383" s="55"/>
      <c r="BJ383" s="55"/>
      <c r="BK383" s="55"/>
      <c r="BL383" s="55"/>
      <c r="BM383" s="55"/>
      <c r="BN383" s="55"/>
      <c r="BO383" s="55"/>
      <c r="BP383" s="55"/>
      <c r="BQ383" s="55"/>
      <c r="BR383" s="55"/>
      <c r="BS383" s="55"/>
      <c r="BT383" s="55"/>
      <c r="BU383" s="55"/>
      <c r="BV383" s="55"/>
      <c r="BW383" s="55"/>
      <c r="BX383" s="55"/>
    </row>
    <row r="384" spans="1:76" customFormat="1" ht="39.950000000000003" customHeight="1">
      <c r="A384" s="1" t="s">
        <v>30</v>
      </c>
      <c r="B384" s="1"/>
      <c r="C384" s="64" t="s">
        <v>287</v>
      </c>
      <c r="D384" s="65" t="s">
        <v>518</v>
      </c>
      <c r="E384" s="57" t="s">
        <v>72</v>
      </c>
      <c r="F384" s="35">
        <v>66</v>
      </c>
      <c r="G384" s="46">
        <v>0</v>
      </c>
      <c r="H384" s="47"/>
      <c r="I384" s="155">
        <v>-9</v>
      </c>
      <c r="J384" s="35">
        <f t="shared" si="197"/>
        <v>57</v>
      </c>
      <c r="K384" s="44">
        <v>4.8</v>
      </c>
      <c r="L384" s="37">
        <f t="shared" si="198"/>
        <v>273.60000000000002</v>
      </c>
      <c r="M384" s="37"/>
      <c r="N384" s="38">
        <f t="shared" si="199"/>
        <v>0</v>
      </c>
      <c r="O384" s="39"/>
      <c r="P384" s="39">
        <f t="shared" si="224"/>
        <v>0</v>
      </c>
      <c r="Q384" s="39">
        <f t="shared" si="225"/>
        <v>0</v>
      </c>
      <c r="R384" s="39"/>
      <c r="S384" s="39">
        <f t="shared" si="226"/>
        <v>0</v>
      </c>
      <c r="T384" s="39">
        <f t="shared" si="227"/>
        <v>0</v>
      </c>
      <c r="U384" s="39"/>
      <c r="V384" s="39">
        <f t="shared" si="212"/>
        <v>0</v>
      </c>
      <c r="W384" s="39">
        <f t="shared" si="213"/>
        <v>0</v>
      </c>
      <c r="X384" s="39"/>
      <c r="Y384" s="39">
        <f t="shared" si="214"/>
        <v>0</v>
      </c>
      <c r="Z384" s="39">
        <f t="shared" si="215"/>
        <v>0</v>
      </c>
      <c r="AA384" s="39">
        <v>12</v>
      </c>
      <c r="AB384" s="39">
        <f t="shared" si="216"/>
        <v>57.6</v>
      </c>
      <c r="AC384" s="39">
        <f t="shared" si="217"/>
        <v>0</v>
      </c>
      <c r="AD384" s="39"/>
      <c r="AE384" s="39">
        <f t="shared" si="218"/>
        <v>0</v>
      </c>
      <c r="AF384" s="39">
        <f t="shared" si="219"/>
        <v>0</v>
      </c>
      <c r="AG384" s="39"/>
      <c r="AH384" s="39">
        <f t="shared" si="220"/>
        <v>0</v>
      </c>
      <c r="AI384" s="39">
        <f t="shared" si="221"/>
        <v>0</v>
      </c>
      <c r="AJ384" s="39">
        <v>45</v>
      </c>
      <c r="AK384" s="39">
        <f t="shared" si="222"/>
        <v>216</v>
      </c>
      <c r="AL384" s="39">
        <f t="shared" si="223"/>
        <v>0</v>
      </c>
      <c r="AM384" s="39"/>
      <c r="AN384" s="39">
        <f t="shared" si="210"/>
        <v>0</v>
      </c>
      <c r="AO384" s="39">
        <f t="shared" si="211"/>
        <v>0</v>
      </c>
      <c r="AP384" s="39"/>
      <c r="AQ384" s="39">
        <f t="shared" si="200"/>
        <v>0</v>
      </c>
      <c r="AR384" s="39">
        <f t="shared" si="201"/>
        <v>0</v>
      </c>
      <c r="AS384" s="136">
        <f t="shared" si="202"/>
        <v>57</v>
      </c>
      <c r="AT384" s="136">
        <f t="shared" ca="1" si="203"/>
        <v>273.60000000000002</v>
      </c>
      <c r="AU384" s="137">
        <f t="shared" ca="1" si="204"/>
        <v>0</v>
      </c>
      <c r="AV384" s="137">
        <f t="shared" si="205"/>
        <v>0</v>
      </c>
      <c r="AW384" s="136">
        <f t="shared" ca="1" si="206"/>
        <v>0</v>
      </c>
      <c r="AX384" s="138">
        <f t="shared" ca="1" si="207"/>
        <v>0</v>
      </c>
      <c r="AY384" s="101"/>
      <c r="AZ384" s="40">
        <f t="shared" si="196"/>
        <v>0</v>
      </c>
      <c r="BA384" s="111" t="str">
        <f>IF(COUNTIF(BA385:BA388,"MEDIDO")&gt;0,"MEDIDO","NÃO MEDIDO")</f>
        <v>NÃO MEDIDO</v>
      </c>
      <c r="BB384" s="55"/>
      <c r="BE384" s="55"/>
      <c r="BF384" s="55"/>
      <c r="BG384" s="55"/>
      <c r="BH384" s="55"/>
      <c r="BI384" s="55"/>
      <c r="BJ384" s="55"/>
      <c r="BK384" s="55"/>
      <c r="BL384" s="55"/>
      <c r="BM384" s="55"/>
      <c r="BN384" s="55"/>
      <c r="BO384" s="55"/>
      <c r="BP384" s="55"/>
      <c r="BQ384" s="55"/>
      <c r="BR384" s="55"/>
      <c r="BS384" s="55"/>
      <c r="BT384" s="55"/>
      <c r="BU384" s="55"/>
      <c r="BV384" s="55"/>
      <c r="BW384" s="55"/>
      <c r="BX384" s="55"/>
    </row>
    <row r="385" spans="1:76" customFormat="1" ht="30" customHeight="1">
      <c r="A385" s="1" t="s">
        <v>28</v>
      </c>
      <c r="B385" s="1"/>
      <c r="C385" s="64">
        <v>171900</v>
      </c>
      <c r="D385" s="65" t="s">
        <v>211</v>
      </c>
      <c r="E385" s="57"/>
      <c r="F385" s="35"/>
      <c r="G385" s="46">
        <v>0</v>
      </c>
      <c r="H385" s="47"/>
      <c r="I385" s="155">
        <v>0</v>
      </c>
      <c r="J385" s="35">
        <f t="shared" si="197"/>
        <v>0</v>
      </c>
      <c r="K385" s="44"/>
      <c r="L385" s="37">
        <f t="shared" si="198"/>
        <v>0</v>
      </c>
      <c r="M385" s="37"/>
      <c r="N385" s="38">
        <f t="shared" si="199"/>
        <v>0</v>
      </c>
      <c r="O385" s="39"/>
      <c r="P385" s="39">
        <f t="shared" si="224"/>
        <v>0</v>
      </c>
      <c r="Q385" s="39">
        <f t="shared" si="225"/>
        <v>0</v>
      </c>
      <c r="R385" s="39"/>
      <c r="S385" s="39">
        <f t="shared" si="226"/>
        <v>0</v>
      </c>
      <c r="T385" s="39">
        <f t="shared" si="227"/>
        <v>0</v>
      </c>
      <c r="U385" s="39"/>
      <c r="V385" s="39">
        <f t="shared" si="212"/>
        <v>0</v>
      </c>
      <c r="W385" s="39">
        <f t="shared" si="213"/>
        <v>0</v>
      </c>
      <c r="X385" s="39"/>
      <c r="Y385" s="39">
        <f t="shared" si="214"/>
        <v>0</v>
      </c>
      <c r="Z385" s="39">
        <f t="shared" si="215"/>
        <v>0</v>
      </c>
      <c r="AA385" s="39"/>
      <c r="AB385" s="39">
        <f t="shared" si="216"/>
        <v>0</v>
      </c>
      <c r="AC385" s="39">
        <f t="shared" si="217"/>
        <v>0</v>
      </c>
      <c r="AD385" s="39"/>
      <c r="AE385" s="39">
        <f t="shared" si="218"/>
        <v>0</v>
      </c>
      <c r="AF385" s="39">
        <f t="shared" si="219"/>
        <v>0</v>
      </c>
      <c r="AG385" s="39"/>
      <c r="AH385" s="39">
        <f t="shared" si="220"/>
        <v>0</v>
      </c>
      <c r="AI385" s="39">
        <f t="shared" si="221"/>
        <v>0</v>
      </c>
      <c r="AJ385" s="39"/>
      <c r="AK385" s="39">
        <f t="shared" si="222"/>
        <v>0</v>
      </c>
      <c r="AL385" s="39">
        <f t="shared" si="223"/>
        <v>0</v>
      </c>
      <c r="AM385" s="39"/>
      <c r="AN385" s="39">
        <f t="shared" si="210"/>
        <v>0</v>
      </c>
      <c r="AO385" s="39">
        <f t="shared" si="211"/>
        <v>0</v>
      </c>
      <c r="AP385" s="39"/>
      <c r="AQ385" s="39">
        <f t="shared" si="200"/>
        <v>0</v>
      </c>
      <c r="AR385" s="39">
        <f t="shared" si="201"/>
        <v>0</v>
      </c>
      <c r="AS385" s="136">
        <f t="shared" si="202"/>
        <v>0</v>
      </c>
      <c r="AT385" s="136">
        <f t="shared" ca="1" si="203"/>
        <v>0</v>
      </c>
      <c r="AU385" s="137">
        <f t="shared" ca="1" si="204"/>
        <v>0</v>
      </c>
      <c r="AV385" s="137">
        <f t="shared" si="205"/>
        <v>0</v>
      </c>
      <c r="AW385" s="136">
        <f t="shared" ca="1" si="206"/>
        <v>0</v>
      </c>
      <c r="AX385" s="138">
        <f t="shared" ca="1" si="207"/>
        <v>0</v>
      </c>
      <c r="AY385" s="101"/>
      <c r="AZ385" s="40">
        <f t="shared" si="196"/>
        <v>0</v>
      </c>
      <c r="BA385" s="111" t="str">
        <f>IF(COUNTIF(BA386:BA393,"MEDIDO")&gt;0,"MEDIDO","NÃO MEDIDO")</f>
        <v>NÃO MEDIDO</v>
      </c>
      <c r="BB385" s="55"/>
      <c r="BE385" s="55"/>
      <c r="BF385" s="55"/>
      <c r="BG385" s="55"/>
      <c r="BH385" s="55"/>
      <c r="BI385" s="55"/>
      <c r="BJ385" s="55"/>
      <c r="BK385" s="55"/>
      <c r="BL385" s="55"/>
      <c r="BM385" s="55"/>
      <c r="BN385" s="55"/>
      <c r="BO385" s="55"/>
      <c r="BP385" s="55"/>
      <c r="BQ385" s="55"/>
      <c r="BR385" s="55"/>
      <c r="BS385" s="55"/>
      <c r="BT385" s="55"/>
      <c r="BU385" s="55"/>
      <c r="BV385" s="55"/>
      <c r="BW385" s="55"/>
      <c r="BX385" s="55"/>
    </row>
    <row r="386" spans="1:76" customFormat="1" ht="30" customHeight="1">
      <c r="A386" s="1" t="s">
        <v>30</v>
      </c>
      <c r="B386" s="1"/>
      <c r="C386" s="64" t="s">
        <v>289</v>
      </c>
      <c r="D386" s="65" t="s">
        <v>520</v>
      </c>
      <c r="E386" s="57" t="s">
        <v>75</v>
      </c>
      <c r="F386" s="35">
        <v>3</v>
      </c>
      <c r="G386" s="46">
        <v>0</v>
      </c>
      <c r="H386" s="47"/>
      <c r="I386" s="155">
        <v>0</v>
      </c>
      <c r="J386" s="35">
        <f t="shared" si="197"/>
        <v>3</v>
      </c>
      <c r="K386" s="44">
        <v>4.84</v>
      </c>
      <c r="L386" s="37">
        <f t="shared" si="198"/>
        <v>14.52</v>
      </c>
      <c r="M386" s="37"/>
      <c r="N386" s="38">
        <f t="shared" si="199"/>
        <v>0</v>
      </c>
      <c r="O386" s="39"/>
      <c r="P386" s="39">
        <f t="shared" si="224"/>
        <v>0</v>
      </c>
      <c r="Q386" s="39">
        <f t="shared" si="225"/>
        <v>0</v>
      </c>
      <c r="R386" s="39"/>
      <c r="S386" s="39">
        <f t="shared" si="226"/>
        <v>0</v>
      </c>
      <c r="T386" s="39">
        <f t="shared" si="227"/>
        <v>0</v>
      </c>
      <c r="U386" s="39"/>
      <c r="V386" s="39">
        <f t="shared" si="212"/>
        <v>0</v>
      </c>
      <c r="W386" s="39">
        <f t="shared" si="213"/>
        <v>0</v>
      </c>
      <c r="X386" s="39"/>
      <c r="Y386" s="39">
        <f t="shared" si="214"/>
        <v>0</v>
      </c>
      <c r="Z386" s="39">
        <f t="shared" si="215"/>
        <v>0</v>
      </c>
      <c r="AA386" s="39">
        <v>3</v>
      </c>
      <c r="AB386" s="39">
        <f t="shared" si="216"/>
        <v>14.52</v>
      </c>
      <c r="AC386" s="39">
        <f t="shared" si="217"/>
        <v>0</v>
      </c>
      <c r="AD386" s="39"/>
      <c r="AE386" s="39">
        <f t="shared" si="218"/>
        <v>0</v>
      </c>
      <c r="AF386" s="39">
        <f t="shared" si="219"/>
        <v>0</v>
      </c>
      <c r="AG386" s="39"/>
      <c r="AH386" s="39">
        <f t="shared" si="220"/>
        <v>0</v>
      </c>
      <c r="AI386" s="39">
        <f t="shared" si="221"/>
        <v>0</v>
      </c>
      <c r="AJ386" s="39"/>
      <c r="AK386" s="39">
        <f t="shared" si="222"/>
        <v>0</v>
      </c>
      <c r="AL386" s="39">
        <f t="shared" si="223"/>
        <v>0</v>
      </c>
      <c r="AM386" s="39"/>
      <c r="AN386" s="39">
        <f t="shared" si="210"/>
        <v>0</v>
      </c>
      <c r="AO386" s="39">
        <f t="shared" si="211"/>
        <v>0</v>
      </c>
      <c r="AP386" s="39"/>
      <c r="AQ386" s="39">
        <f t="shared" si="200"/>
        <v>0</v>
      </c>
      <c r="AR386" s="39">
        <f t="shared" si="201"/>
        <v>0</v>
      </c>
      <c r="AS386" s="136">
        <f t="shared" si="202"/>
        <v>3</v>
      </c>
      <c r="AT386" s="136">
        <f t="shared" ca="1" si="203"/>
        <v>14.52</v>
      </c>
      <c r="AU386" s="137">
        <f t="shared" ca="1" si="204"/>
        <v>0</v>
      </c>
      <c r="AV386" s="137">
        <f t="shared" si="205"/>
        <v>0</v>
      </c>
      <c r="AW386" s="136">
        <f t="shared" ca="1" si="206"/>
        <v>0</v>
      </c>
      <c r="AX386" s="138">
        <f t="shared" ca="1" si="207"/>
        <v>0</v>
      </c>
      <c r="AY386" s="101"/>
      <c r="AZ386" s="40">
        <f t="shared" si="196"/>
        <v>0</v>
      </c>
      <c r="BA386" s="111" t="str">
        <f t="shared" si="208"/>
        <v>NÃO MEDIDO</v>
      </c>
      <c r="BB386" s="55"/>
      <c r="BE386" s="55"/>
      <c r="BF386" s="55"/>
      <c r="BG386" s="55"/>
      <c r="BH386" s="55"/>
      <c r="BI386" s="55"/>
      <c r="BJ386" s="55"/>
      <c r="BK386" s="55"/>
      <c r="BL386" s="55"/>
      <c r="BM386" s="55"/>
      <c r="BN386" s="55"/>
      <c r="BO386" s="55"/>
      <c r="BP386" s="55"/>
      <c r="BQ386" s="55"/>
      <c r="BR386" s="55"/>
      <c r="BS386" s="55"/>
      <c r="BT386" s="55"/>
      <c r="BU386" s="55"/>
      <c r="BV386" s="55"/>
      <c r="BW386" s="55"/>
      <c r="BX386" s="55"/>
    </row>
    <row r="387" spans="1:76" customFormat="1" ht="30" customHeight="1">
      <c r="A387" s="1" t="s">
        <v>30</v>
      </c>
      <c r="B387" s="1"/>
      <c r="C387" s="64" t="s">
        <v>164</v>
      </c>
      <c r="D387" s="65" t="s">
        <v>687</v>
      </c>
      <c r="E387" s="57" t="s">
        <v>75</v>
      </c>
      <c r="F387" s="35">
        <v>3</v>
      </c>
      <c r="G387" s="46">
        <v>0</v>
      </c>
      <c r="H387" s="47"/>
      <c r="I387" s="155">
        <v>-3</v>
      </c>
      <c r="J387" s="35">
        <f t="shared" si="197"/>
        <v>0</v>
      </c>
      <c r="K387" s="44">
        <v>5.41</v>
      </c>
      <c r="L387" s="37">
        <f t="shared" si="198"/>
        <v>0</v>
      </c>
      <c r="M387" s="37"/>
      <c r="N387" s="38">
        <f t="shared" si="199"/>
        <v>0</v>
      </c>
      <c r="O387" s="39"/>
      <c r="P387" s="39">
        <f t="shared" si="224"/>
        <v>0</v>
      </c>
      <c r="Q387" s="39">
        <f t="shared" si="225"/>
        <v>0</v>
      </c>
      <c r="R387" s="39"/>
      <c r="S387" s="39">
        <f t="shared" si="226"/>
        <v>0</v>
      </c>
      <c r="T387" s="39">
        <f t="shared" si="227"/>
        <v>0</v>
      </c>
      <c r="U387" s="39"/>
      <c r="V387" s="39">
        <f t="shared" si="212"/>
        <v>0</v>
      </c>
      <c r="W387" s="39">
        <f t="shared" si="213"/>
        <v>0</v>
      </c>
      <c r="X387" s="39"/>
      <c r="Y387" s="39">
        <f t="shared" si="214"/>
        <v>0</v>
      </c>
      <c r="Z387" s="39">
        <f t="shared" si="215"/>
        <v>0</v>
      </c>
      <c r="AA387" s="39"/>
      <c r="AB387" s="39">
        <f t="shared" si="216"/>
        <v>0</v>
      </c>
      <c r="AC387" s="39">
        <f t="shared" si="217"/>
        <v>0</v>
      </c>
      <c r="AD387" s="39"/>
      <c r="AE387" s="39">
        <f t="shared" si="218"/>
        <v>0</v>
      </c>
      <c r="AF387" s="39">
        <f t="shared" si="219"/>
        <v>0</v>
      </c>
      <c r="AG387" s="39"/>
      <c r="AH387" s="39">
        <f t="shared" si="220"/>
        <v>0</v>
      </c>
      <c r="AI387" s="39">
        <f t="shared" si="221"/>
        <v>0</v>
      </c>
      <c r="AJ387" s="39"/>
      <c r="AK387" s="39">
        <f t="shared" si="222"/>
        <v>0</v>
      </c>
      <c r="AL387" s="39">
        <f t="shared" si="223"/>
        <v>0</v>
      </c>
      <c r="AM387" s="39"/>
      <c r="AN387" s="39">
        <f t="shared" si="210"/>
        <v>0</v>
      </c>
      <c r="AO387" s="39">
        <f t="shared" si="211"/>
        <v>0</v>
      </c>
      <c r="AP387" s="39"/>
      <c r="AQ387" s="39">
        <f t="shared" si="200"/>
        <v>0</v>
      </c>
      <c r="AR387" s="39">
        <f t="shared" si="201"/>
        <v>0</v>
      </c>
      <c r="AS387" s="136">
        <f t="shared" si="202"/>
        <v>0</v>
      </c>
      <c r="AT387" s="136">
        <f t="shared" ca="1" si="203"/>
        <v>0</v>
      </c>
      <c r="AU387" s="137">
        <f t="shared" ca="1" si="204"/>
        <v>0</v>
      </c>
      <c r="AV387" s="137">
        <f t="shared" si="205"/>
        <v>0</v>
      </c>
      <c r="AW387" s="136">
        <f t="shared" ca="1" si="206"/>
        <v>0</v>
      </c>
      <c r="AX387" s="138">
        <f t="shared" ca="1" si="207"/>
        <v>0</v>
      </c>
      <c r="AY387" s="101"/>
      <c r="AZ387" s="40">
        <f t="shared" si="196"/>
        <v>0</v>
      </c>
      <c r="BA387" s="111" t="str">
        <f t="shared" si="208"/>
        <v>NÃO MEDIDO</v>
      </c>
      <c r="BB387" s="55"/>
      <c r="BE387" s="55"/>
      <c r="BF387" s="55"/>
      <c r="BG387" s="55"/>
      <c r="BH387" s="55"/>
      <c r="BI387" s="55"/>
      <c r="BJ387" s="55"/>
      <c r="BK387" s="55"/>
      <c r="BL387" s="55"/>
      <c r="BM387" s="55"/>
      <c r="BN387" s="55"/>
      <c r="BO387" s="55"/>
      <c r="BP387" s="55"/>
      <c r="BQ387" s="55"/>
      <c r="BR387" s="55"/>
      <c r="BS387" s="55"/>
      <c r="BT387" s="55"/>
      <c r="BU387" s="55"/>
      <c r="BV387" s="55"/>
      <c r="BW387" s="55"/>
      <c r="BX387" s="55"/>
    </row>
    <row r="388" spans="1:76" customFormat="1" ht="30" customHeight="1">
      <c r="A388" s="1" t="s">
        <v>30</v>
      </c>
      <c r="B388" s="1"/>
      <c r="C388" s="64" t="s">
        <v>399</v>
      </c>
      <c r="D388" s="65" t="s">
        <v>675</v>
      </c>
      <c r="E388" s="57" t="s">
        <v>72</v>
      </c>
      <c r="F388" s="35">
        <v>6</v>
      </c>
      <c r="G388" s="46">
        <v>0</v>
      </c>
      <c r="H388" s="47"/>
      <c r="I388" s="155">
        <v>-1</v>
      </c>
      <c r="J388" s="35">
        <f t="shared" si="197"/>
        <v>5</v>
      </c>
      <c r="K388" s="44">
        <v>5.17</v>
      </c>
      <c r="L388" s="37">
        <f t="shared" si="198"/>
        <v>25.85</v>
      </c>
      <c r="M388" s="37"/>
      <c r="N388" s="38">
        <f t="shared" si="199"/>
        <v>0</v>
      </c>
      <c r="O388" s="39"/>
      <c r="P388" s="39">
        <f t="shared" si="224"/>
        <v>0</v>
      </c>
      <c r="Q388" s="39">
        <f t="shared" si="225"/>
        <v>0</v>
      </c>
      <c r="R388" s="39"/>
      <c r="S388" s="39">
        <f t="shared" si="226"/>
        <v>0</v>
      </c>
      <c r="T388" s="39">
        <f t="shared" si="227"/>
        <v>0</v>
      </c>
      <c r="U388" s="39"/>
      <c r="V388" s="39">
        <f t="shared" si="212"/>
        <v>0</v>
      </c>
      <c r="W388" s="39">
        <f t="shared" si="213"/>
        <v>0</v>
      </c>
      <c r="X388" s="39"/>
      <c r="Y388" s="39">
        <f t="shared" si="214"/>
        <v>0</v>
      </c>
      <c r="Z388" s="39">
        <f t="shared" si="215"/>
        <v>0</v>
      </c>
      <c r="AA388" s="39">
        <v>5</v>
      </c>
      <c r="AB388" s="39">
        <f t="shared" si="216"/>
        <v>25.85</v>
      </c>
      <c r="AC388" s="39">
        <f t="shared" si="217"/>
        <v>0</v>
      </c>
      <c r="AD388" s="39"/>
      <c r="AE388" s="39">
        <f t="shared" si="218"/>
        <v>0</v>
      </c>
      <c r="AF388" s="39">
        <f t="shared" si="219"/>
        <v>0</v>
      </c>
      <c r="AG388" s="39"/>
      <c r="AH388" s="39">
        <f t="shared" si="220"/>
        <v>0</v>
      </c>
      <c r="AI388" s="39">
        <f t="shared" si="221"/>
        <v>0</v>
      </c>
      <c r="AJ388" s="39"/>
      <c r="AK388" s="39">
        <f t="shared" si="222"/>
        <v>0</v>
      </c>
      <c r="AL388" s="39">
        <f t="shared" si="223"/>
        <v>0</v>
      </c>
      <c r="AM388" s="39"/>
      <c r="AN388" s="39">
        <f t="shared" si="210"/>
        <v>0</v>
      </c>
      <c r="AO388" s="39">
        <f t="shared" si="211"/>
        <v>0</v>
      </c>
      <c r="AP388" s="39"/>
      <c r="AQ388" s="39">
        <f t="shared" si="200"/>
        <v>0</v>
      </c>
      <c r="AR388" s="39">
        <f t="shared" si="201"/>
        <v>0</v>
      </c>
      <c r="AS388" s="136">
        <f t="shared" si="202"/>
        <v>5</v>
      </c>
      <c r="AT388" s="136">
        <f t="shared" ca="1" si="203"/>
        <v>25.85</v>
      </c>
      <c r="AU388" s="137">
        <f t="shared" ca="1" si="204"/>
        <v>0</v>
      </c>
      <c r="AV388" s="137">
        <f t="shared" si="205"/>
        <v>0</v>
      </c>
      <c r="AW388" s="136">
        <f t="shared" ca="1" si="206"/>
        <v>0</v>
      </c>
      <c r="AX388" s="138">
        <f t="shared" ca="1" si="207"/>
        <v>0</v>
      </c>
      <c r="AY388" s="101"/>
      <c r="AZ388" s="40">
        <f t="shared" si="196"/>
        <v>0</v>
      </c>
      <c r="BA388" s="111" t="str">
        <f t="shared" si="208"/>
        <v>NÃO MEDIDO</v>
      </c>
      <c r="BB388" s="55"/>
      <c r="BE388" s="55"/>
      <c r="BF388" s="55"/>
      <c r="BG388" s="55"/>
      <c r="BH388" s="55"/>
      <c r="BI388" s="55"/>
      <c r="BJ388" s="55"/>
      <c r="BK388" s="55"/>
      <c r="BL388" s="55"/>
      <c r="BM388" s="55"/>
      <c r="BN388" s="55"/>
      <c r="BO388" s="55"/>
      <c r="BP388" s="55"/>
      <c r="BQ388" s="55"/>
      <c r="BR388" s="55"/>
      <c r="BS388" s="55"/>
      <c r="BT388" s="55"/>
      <c r="BU388" s="55"/>
      <c r="BV388" s="55"/>
      <c r="BW388" s="55"/>
      <c r="BX388" s="55"/>
    </row>
    <row r="389" spans="1:76" customFormat="1" ht="60" customHeight="1">
      <c r="A389" s="1" t="s">
        <v>30</v>
      </c>
      <c r="B389" s="1"/>
      <c r="C389" s="64" t="s">
        <v>411</v>
      </c>
      <c r="D389" s="65" t="s">
        <v>688</v>
      </c>
      <c r="E389" s="57" t="s">
        <v>75</v>
      </c>
      <c r="F389" s="35">
        <v>1</v>
      </c>
      <c r="G389" s="46">
        <v>0</v>
      </c>
      <c r="H389" s="47"/>
      <c r="I389" s="155">
        <v>-1</v>
      </c>
      <c r="J389" s="35">
        <f t="shared" si="197"/>
        <v>0</v>
      </c>
      <c r="K389" s="44">
        <v>33.57</v>
      </c>
      <c r="L389" s="37">
        <f t="shared" si="198"/>
        <v>0</v>
      </c>
      <c r="M389" s="37"/>
      <c r="N389" s="38">
        <f t="shared" si="199"/>
        <v>0</v>
      </c>
      <c r="O389" s="39"/>
      <c r="P389" s="39">
        <f t="shared" si="224"/>
        <v>0</v>
      </c>
      <c r="Q389" s="39">
        <f t="shared" si="225"/>
        <v>0</v>
      </c>
      <c r="R389" s="39"/>
      <c r="S389" s="39">
        <f t="shared" si="226"/>
        <v>0</v>
      </c>
      <c r="T389" s="39">
        <f t="shared" si="227"/>
        <v>0</v>
      </c>
      <c r="U389" s="39"/>
      <c r="V389" s="39">
        <f t="shared" si="212"/>
        <v>0</v>
      </c>
      <c r="W389" s="39">
        <f t="shared" si="213"/>
        <v>0</v>
      </c>
      <c r="X389" s="39"/>
      <c r="Y389" s="39">
        <f t="shared" si="214"/>
        <v>0</v>
      </c>
      <c r="Z389" s="39">
        <f t="shared" si="215"/>
        <v>0</v>
      </c>
      <c r="AA389" s="39"/>
      <c r="AB389" s="39">
        <f t="shared" si="216"/>
        <v>0</v>
      </c>
      <c r="AC389" s="39">
        <f t="shared" si="217"/>
        <v>0</v>
      </c>
      <c r="AD389" s="39"/>
      <c r="AE389" s="39">
        <f t="shared" si="218"/>
        <v>0</v>
      </c>
      <c r="AF389" s="39">
        <f t="shared" si="219"/>
        <v>0</v>
      </c>
      <c r="AG389" s="39"/>
      <c r="AH389" s="39">
        <f t="shared" si="220"/>
        <v>0</v>
      </c>
      <c r="AI389" s="39">
        <f t="shared" si="221"/>
        <v>0</v>
      </c>
      <c r="AJ389" s="39"/>
      <c r="AK389" s="39">
        <f t="shared" si="222"/>
        <v>0</v>
      </c>
      <c r="AL389" s="39">
        <f t="shared" si="223"/>
        <v>0</v>
      </c>
      <c r="AM389" s="39"/>
      <c r="AN389" s="39">
        <f t="shared" si="210"/>
        <v>0</v>
      </c>
      <c r="AO389" s="39">
        <f t="shared" si="211"/>
        <v>0</v>
      </c>
      <c r="AP389" s="39"/>
      <c r="AQ389" s="39">
        <f t="shared" si="200"/>
        <v>0</v>
      </c>
      <c r="AR389" s="39">
        <f t="shared" si="201"/>
        <v>0</v>
      </c>
      <c r="AS389" s="136">
        <f t="shared" si="202"/>
        <v>0</v>
      </c>
      <c r="AT389" s="136">
        <f t="shared" ca="1" si="203"/>
        <v>0</v>
      </c>
      <c r="AU389" s="137">
        <f t="shared" ca="1" si="204"/>
        <v>0</v>
      </c>
      <c r="AV389" s="137">
        <f t="shared" si="205"/>
        <v>0</v>
      </c>
      <c r="AW389" s="136">
        <f t="shared" ca="1" si="206"/>
        <v>0</v>
      </c>
      <c r="AX389" s="138">
        <f t="shared" ca="1" si="207"/>
        <v>0</v>
      </c>
      <c r="AY389" s="101"/>
      <c r="AZ389" s="40">
        <f t="shared" si="196"/>
        <v>0</v>
      </c>
      <c r="BA389" s="111" t="str">
        <f>IF(COUNTIF(BA390:BA393,"MEDIDO")&gt;0,"MEDIDO","NÃO MEDIDO")</f>
        <v>NÃO MEDIDO</v>
      </c>
      <c r="BB389" s="55"/>
      <c r="BE389" s="55"/>
      <c r="BF389" s="55"/>
      <c r="BG389" s="55"/>
      <c r="BH389" s="55"/>
      <c r="BI389" s="55"/>
      <c r="BJ389" s="55"/>
      <c r="BK389" s="55"/>
      <c r="BL389" s="55"/>
      <c r="BM389" s="55"/>
      <c r="BN389" s="55"/>
      <c r="BO389" s="55"/>
      <c r="BP389" s="55"/>
      <c r="BQ389" s="55"/>
      <c r="BR389" s="55"/>
      <c r="BS389" s="55"/>
      <c r="BT389" s="55"/>
      <c r="BU389" s="55"/>
      <c r="BV389" s="55"/>
      <c r="BW389" s="55"/>
      <c r="BX389" s="55"/>
    </row>
    <row r="390" spans="1:76" customFormat="1" ht="60" customHeight="1">
      <c r="A390" s="1" t="s">
        <v>30</v>
      </c>
      <c r="B390" s="1"/>
      <c r="C390" s="64" t="s">
        <v>412</v>
      </c>
      <c r="D390" s="65" t="s">
        <v>689</v>
      </c>
      <c r="E390" s="57" t="s">
        <v>75</v>
      </c>
      <c r="F390" s="35">
        <v>18</v>
      </c>
      <c r="G390" s="46">
        <v>0</v>
      </c>
      <c r="H390" s="47"/>
      <c r="I390" s="155">
        <v>-2.9</v>
      </c>
      <c r="J390" s="35">
        <f t="shared" si="197"/>
        <v>15.1</v>
      </c>
      <c r="K390" s="44">
        <v>31.53</v>
      </c>
      <c r="L390" s="37">
        <f t="shared" si="198"/>
        <v>476.1</v>
      </c>
      <c r="M390" s="37"/>
      <c r="N390" s="38">
        <f t="shared" si="199"/>
        <v>0</v>
      </c>
      <c r="O390" s="39"/>
      <c r="P390" s="39">
        <f t="shared" si="224"/>
        <v>0</v>
      </c>
      <c r="Q390" s="39">
        <f t="shared" si="225"/>
        <v>0</v>
      </c>
      <c r="R390" s="39"/>
      <c r="S390" s="39">
        <f t="shared" si="226"/>
        <v>0</v>
      </c>
      <c r="T390" s="39">
        <f t="shared" si="227"/>
        <v>0</v>
      </c>
      <c r="U390" s="39"/>
      <c r="V390" s="39">
        <f t="shared" si="212"/>
        <v>0</v>
      </c>
      <c r="W390" s="39">
        <f t="shared" si="213"/>
        <v>0</v>
      </c>
      <c r="X390" s="39"/>
      <c r="Y390" s="39">
        <f t="shared" si="214"/>
        <v>0</v>
      </c>
      <c r="Z390" s="39">
        <f t="shared" si="215"/>
        <v>0</v>
      </c>
      <c r="AA390" s="39">
        <v>15.1</v>
      </c>
      <c r="AB390" s="39">
        <f t="shared" si="216"/>
        <v>476.1</v>
      </c>
      <c r="AC390" s="39">
        <f t="shared" si="217"/>
        <v>0</v>
      </c>
      <c r="AD390" s="39"/>
      <c r="AE390" s="39">
        <f t="shared" si="218"/>
        <v>0</v>
      </c>
      <c r="AF390" s="39">
        <f t="shared" si="219"/>
        <v>0</v>
      </c>
      <c r="AG390" s="39"/>
      <c r="AH390" s="39">
        <f t="shared" si="220"/>
        <v>0</v>
      </c>
      <c r="AI390" s="39">
        <f t="shared" si="221"/>
        <v>0</v>
      </c>
      <c r="AJ390" s="39"/>
      <c r="AK390" s="39">
        <f t="shared" si="222"/>
        <v>0</v>
      </c>
      <c r="AL390" s="39">
        <f t="shared" si="223"/>
        <v>0</v>
      </c>
      <c r="AM390" s="39"/>
      <c r="AN390" s="39">
        <f t="shared" si="210"/>
        <v>0</v>
      </c>
      <c r="AO390" s="39">
        <f t="shared" si="211"/>
        <v>0</v>
      </c>
      <c r="AP390" s="39"/>
      <c r="AQ390" s="39">
        <f t="shared" si="200"/>
        <v>0</v>
      </c>
      <c r="AR390" s="39">
        <f t="shared" si="201"/>
        <v>0</v>
      </c>
      <c r="AS390" s="136">
        <f t="shared" si="202"/>
        <v>15.1</v>
      </c>
      <c r="AT390" s="136">
        <f t="shared" ca="1" si="203"/>
        <v>476.1</v>
      </c>
      <c r="AU390" s="137">
        <f t="shared" ca="1" si="204"/>
        <v>0</v>
      </c>
      <c r="AV390" s="137">
        <f t="shared" si="205"/>
        <v>0</v>
      </c>
      <c r="AW390" s="136">
        <f t="shared" ca="1" si="206"/>
        <v>0</v>
      </c>
      <c r="AX390" s="138">
        <f t="shared" ca="1" si="207"/>
        <v>0</v>
      </c>
      <c r="AY390" s="101"/>
      <c r="AZ390" s="40">
        <f t="shared" si="196"/>
        <v>0</v>
      </c>
      <c r="BA390" s="111" t="str">
        <f t="shared" si="208"/>
        <v>NÃO MEDIDO</v>
      </c>
      <c r="BB390" s="55"/>
      <c r="BE390" s="55"/>
      <c r="BF390" s="55"/>
      <c r="BG390" s="55"/>
      <c r="BH390" s="55"/>
      <c r="BI390" s="55"/>
      <c r="BJ390" s="55"/>
      <c r="BK390" s="55"/>
      <c r="BL390" s="55"/>
      <c r="BM390" s="55"/>
      <c r="BN390" s="55"/>
      <c r="BO390" s="55"/>
      <c r="BP390" s="55"/>
      <c r="BQ390" s="55"/>
      <c r="BR390" s="55"/>
      <c r="BS390" s="55"/>
      <c r="BT390" s="55"/>
      <c r="BU390" s="55"/>
      <c r="BV390" s="55"/>
      <c r="BW390" s="55"/>
      <c r="BX390" s="55"/>
    </row>
    <row r="391" spans="1:76" customFormat="1" ht="30" customHeight="1">
      <c r="A391" s="1" t="s">
        <v>30</v>
      </c>
      <c r="B391" s="1"/>
      <c r="C391" s="64" t="s">
        <v>181</v>
      </c>
      <c r="D391" s="65" t="s">
        <v>690</v>
      </c>
      <c r="E391" s="57" t="s">
        <v>72</v>
      </c>
      <c r="F391" s="35">
        <v>12</v>
      </c>
      <c r="G391" s="46">
        <v>0</v>
      </c>
      <c r="H391" s="47"/>
      <c r="I391" s="155">
        <v>0</v>
      </c>
      <c r="J391" s="35">
        <f t="shared" si="197"/>
        <v>12</v>
      </c>
      <c r="K391" s="44">
        <v>7.78</v>
      </c>
      <c r="L391" s="37">
        <f t="shared" si="198"/>
        <v>93.36</v>
      </c>
      <c r="M391" s="37"/>
      <c r="N391" s="38">
        <f t="shared" si="199"/>
        <v>0</v>
      </c>
      <c r="O391" s="39"/>
      <c r="P391" s="39">
        <f t="shared" si="224"/>
        <v>0</v>
      </c>
      <c r="Q391" s="39">
        <f t="shared" si="225"/>
        <v>0</v>
      </c>
      <c r="R391" s="39"/>
      <c r="S391" s="39">
        <f t="shared" si="226"/>
        <v>0</v>
      </c>
      <c r="T391" s="39">
        <f t="shared" si="227"/>
        <v>0</v>
      </c>
      <c r="U391" s="39"/>
      <c r="V391" s="39">
        <f t="shared" si="212"/>
        <v>0</v>
      </c>
      <c r="W391" s="39">
        <f t="shared" si="213"/>
        <v>0</v>
      </c>
      <c r="X391" s="39"/>
      <c r="Y391" s="39">
        <f t="shared" si="214"/>
        <v>0</v>
      </c>
      <c r="Z391" s="39">
        <f t="shared" si="215"/>
        <v>0</v>
      </c>
      <c r="AA391" s="39">
        <v>6</v>
      </c>
      <c r="AB391" s="39">
        <f t="shared" si="216"/>
        <v>46.68</v>
      </c>
      <c r="AC391" s="39">
        <f t="shared" si="217"/>
        <v>0</v>
      </c>
      <c r="AD391" s="39"/>
      <c r="AE391" s="39">
        <f t="shared" si="218"/>
        <v>0</v>
      </c>
      <c r="AF391" s="39">
        <f t="shared" si="219"/>
        <v>0</v>
      </c>
      <c r="AG391" s="39"/>
      <c r="AH391" s="39">
        <f t="shared" si="220"/>
        <v>0</v>
      </c>
      <c r="AI391" s="39">
        <f t="shared" si="221"/>
        <v>0</v>
      </c>
      <c r="AJ391" s="39">
        <v>6</v>
      </c>
      <c r="AK391" s="39">
        <f t="shared" si="222"/>
        <v>46.68</v>
      </c>
      <c r="AL391" s="39">
        <f t="shared" si="223"/>
        <v>0</v>
      </c>
      <c r="AM391" s="39"/>
      <c r="AN391" s="39">
        <f t="shared" si="210"/>
        <v>0</v>
      </c>
      <c r="AO391" s="39">
        <f t="shared" si="211"/>
        <v>0</v>
      </c>
      <c r="AP391" s="39"/>
      <c r="AQ391" s="39">
        <f t="shared" si="200"/>
        <v>0</v>
      </c>
      <c r="AR391" s="39">
        <f t="shared" si="201"/>
        <v>0</v>
      </c>
      <c r="AS391" s="136">
        <f t="shared" si="202"/>
        <v>12</v>
      </c>
      <c r="AT391" s="136">
        <f t="shared" ca="1" si="203"/>
        <v>93.36</v>
      </c>
      <c r="AU391" s="137">
        <f t="shared" ca="1" si="204"/>
        <v>0</v>
      </c>
      <c r="AV391" s="137">
        <f t="shared" si="205"/>
        <v>0</v>
      </c>
      <c r="AW391" s="136">
        <f t="shared" ca="1" si="206"/>
        <v>0</v>
      </c>
      <c r="AX391" s="138">
        <f t="shared" ca="1" si="207"/>
        <v>0</v>
      </c>
      <c r="AY391" s="101"/>
      <c r="AZ391" s="40">
        <f t="shared" si="196"/>
        <v>0</v>
      </c>
      <c r="BA391" s="111" t="str">
        <f t="shared" si="208"/>
        <v>NÃO MEDIDO</v>
      </c>
      <c r="BB391" s="55"/>
      <c r="BE391" s="55"/>
      <c r="BF391" s="55"/>
      <c r="BG391" s="55"/>
      <c r="BH391" s="55"/>
      <c r="BI391" s="55"/>
      <c r="BJ391" s="55"/>
      <c r="BK391" s="55"/>
      <c r="BL391" s="55"/>
      <c r="BM391" s="55"/>
      <c r="BN391" s="55"/>
      <c r="BO391" s="55"/>
      <c r="BP391" s="55"/>
      <c r="BQ391" s="55"/>
      <c r="BR391" s="55"/>
      <c r="BS391" s="55"/>
      <c r="BT391" s="55"/>
      <c r="BU391" s="55"/>
      <c r="BV391" s="55"/>
      <c r="BW391" s="55"/>
      <c r="BX391" s="55"/>
    </row>
    <row r="392" spans="1:76" customFormat="1" ht="30" customHeight="1">
      <c r="A392" s="1" t="s">
        <v>30</v>
      </c>
      <c r="B392" s="1"/>
      <c r="C392" s="64" t="s">
        <v>413</v>
      </c>
      <c r="D392" s="65" t="s">
        <v>691</v>
      </c>
      <c r="E392" s="57" t="s">
        <v>72</v>
      </c>
      <c r="F392" s="35">
        <v>2</v>
      </c>
      <c r="G392" s="46">
        <v>0</v>
      </c>
      <c r="H392" s="47"/>
      <c r="I392" s="155">
        <v>-2</v>
      </c>
      <c r="J392" s="35">
        <f t="shared" si="197"/>
        <v>0</v>
      </c>
      <c r="K392" s="44">
        <v>6.19</v>
      </c>
      <c r="L392" s="37">
        <f t="shared" si="198"/>
        <v>0</v>
      </c>
      <c r="M392" s="37"/>
      <c r="N392" s="38">
        <f t="shared" si="199"/>
        <v>0</v>
      </c>
      <c r="O392" s="39"/>
      <c r="P392" s="39">
        <f t="shared" si="224"/>
        <v>0</v>
      </c>
      <c r="Q392" s="39">
        <f t="shared" si="225"/>
        <v>0</v>
      </c>
      <c r="R392" s="39"/>
      <c r="S392" s="39">
        <f t="shared" si="226"/>
        <v>0</v>
      </c>
      <c r="T392" s="39">
        <f t="shared" si="227"/>
        <v>0</v>
      </c>
      <c r="U392" s="39"/>
      <c r="V392" s="39">
        <f t="shared" si="212"/>
        <v>0</v>
      </c>
      <c r="W392" s="39">
        <f t="shared" si="213"/>
        <v>0</v>
      </c>
      <c r="X392" s="39"/>
      <c r="Y392" s="39">
        <f t="shared" si="214"/>
        <v>0</v>
      </c>
      <c r="Z392" s="39">
        <f t="shared" si="215"/>
        <v>0</v>
      </c>
      <c r="AA392" s="39"/>
      <c r="AB392" s="39">
        <f t="shared" si="216"/>
        <v>0</v>
      </c>
      <c r="AC392" s="39">
        <f t="shared" si="217"/>
        <v>0</v>
      </c>
      <c r="AD392" s="39"/>
      <c r="AE392" s="39">
        <f t="shared" si="218"/>
        <v>0</v>
      </c>
      <c r="AF392" s="39">
        <f t="shared" si="219"/>
        <v>0</v>
      </c>
      <c r="AG392" s="39"/>
      <c r="AH392" s="39">
        <f t="shared" si="220"/>
        <v>0</v>
      </c>
      <c r="AI392" s="39">
        <f t="shared" si="221"/>
        <v>0</v>
      </c>
      <c r="AJ392" s="39"/>
      <c r="AK392" s="39">
        <f t="shared" si="222"/>
        <v>0</v>
      </c>
      <c r="AL392" s="39">
        <f t="shared" si="223"/>
        <v>0</v>
      </c>
      <c r="AM392" s="39"/>
      <c r="AN392" s="39">
        <f t="shared" si="210"/>
        <v>0</v>
      </c>
      <c r="AO392" s="39">
        <f t="shared" si="211"/>
        <v>0</v>
      </c>
      <c r="AP392" s="39"/>
      <c r="AQ392" s="39">
        <f t="shared" si="200"/>
        <v>0</v>
      </c>
      <c r="AR392" s="39">
        <f t="shared" si="201"/>
        <v>0</v>
      </c>
      <c r="AS392" s="136">
        <f t="shared" si="202"/>
        <v>0</v>
      </c>
      <c r="AT392" s="136">
        <f t="shared" ca="1" si="203"/>
        <v>0</v>
      </c>
      <c r="AU392" s="137">
        <f t="shared" ca="1" si="204"/>
        <v>0</v>
      </c>
      <c r="AV392" s="137">
        <f t="shared" si="205"/>
        <v>0</v>
      </c>
      <c r="AW392" s="136">
        <f t="shared" ca="1" si="206"/>
        <v>0</v>
      </c>
      <c r="AX392" s="138">
        <f t="shared" ca="1" si="207"/>
        <v>0</v>
      </c>
      <c r="AY392" s="101"/>
      <c r="AZ392" s="40">
        <f t="shared" si="196"/>
        <v>0</v>
      </c>
      <c r="BA392" s="111" t="str">
        <f t="shared" si="208"/>
        <v>NÃO MEDIDO</v>
      </c>
      <c r="BB392" s="55"/>
      <c r="BE392" s="55"/>
      <c r="BF392" s="55"/>
      <c r="BG392" s="55"/>
      <c r="BH392" s="55"/>
      <c r="BI392" s="55"/>
      <c r="BJ392" s="55"/>
      <c r="BK392" s="55"/>
      <c r="BL392" s="55"/>
      <c r="BM392" s="55"/>
      <c r="BN392" s="55"/>
      <c r="BO392" s="55"/>
      <c r="BP392" s="55"/>
      <c r="BQ392" s="55"/>
      <c r="BR392" s="55"/>
      <c r="BS392" s="55"/>
      <c r="BT392" s="55"/>
      <c r="BU392" s="55"/>
      <c r="BV392" s="55"/>
      <c r="BW392" s="55"/>
      <c r="BX392" s="55"/>
    </row>
    <row r="393" spans="1:76" customFormat="1" ht="30" customHeight="1">
      <c r="A393" s="1" t="s">
        <v>30</v>
      </c>
      <c r="B393" s="1"/>
      <c r="C393" s="64" t="s">
        <v>165</v>
      </c>
      <c r="D393" s="65" t="s">
        <v>517</v>
      </c>
      <c r="E393" s="57" t="s">
        <v>217</v>
      </c>
      <c r="F393" s="35">
        <v>0.5</v>
      </c>
      <c r="G393" s="46">
        <v>0</v>
      </c>
      <c r="H393" s="47"/>
      <c r="I393" s="155">
        <v>-0.5</v>
      </c>
      <c r="J393" s="35">
        <f t="shared" si="197"/>
        <v>0</v>
      </c>
      <c r="K393" s="44">
        <v>38.22</v>
      </c>
      <c r="L393" s="37">
        <f t="shared" si="198"/>
        <v>0</v>
      </c>
      <c r="M393" s="37"/>
      <c r="N393" s="38">
        <f t="shared" si="199"/>
        <v>0</v>
      </c>
      <c r="O393" s="39"/>
      <c r="P393" s="39">
        <f t="shared" si="224"/>
        <v>0</v>
      </c>
      <c r="Q393" s="39">
        <f t="shared" si="225"/>
        <v>0</v>
      </c>
      <c r="R393" s="39"/>
      <c r="S393" s="39">
        <f t="shared" si="226"/>
        <v>0</v>
      </c>
      <c r="T393" s="39">
        <f t="shared" si="227"/>
        <v>0</v>
      </c>
      <c r="U393" s="39"/>
      <c r="V393" s="39">
        <f t="shared" si="212"/>
        <v>0</v>
      </c>
      <c r="W393" s="39">
        <f t="shared" si="213"/>
        <v>0</v>
      </c>
      <c r="X393" s="39"/>
      <c r="Y393" s="39">
        <f t="shared" si="214"/>
        <v>0</v>
      </c>
      <c r="Z393" s="39">
        <f t="shared" si="215"/>
        <v>0</v>
      </c>
      <c r="AA393" s="39"/>
      <c r="AB393" s="39">
        <f t="shared" si="216"/>
        <v>0</v>
      </c>
      <c r="AC393" s="39">
        <f t="shared" si="217"/>
        <v>0</v>
      </c>
      <c r="AD393" s="39"/>
      <c r="AE393" s="39">
        <f t="shared" si="218"/>
        <v>0</v>
      </c>
      <c r="AF393" s="39">
        <f t="shared" si="219"/>
        <v>0</v>
      </c>
      <c r="AG393" s="39"/>
      <c r="AH393" s="39">
        <f t="shared" si="220"/>
        <v>0</v>
      </c>
      <c r="AI393" s="39">
        <f t="shared" si="221"/>
        <v>0</v>
      </c>
      <c r="AJ393" s="39"/>
      <c r="AK393" s="39">
        <f t="shared" si="222"/>
        <v>0</v>
      </c>
      <c r="AL393" s="39">
        <f t="shared" si="223"/>
        <v>0</v>
      </c>
      <c r="AM393" s="39"/>
      <c r="AN393" s="39">
        <f t="shared" si="210"/>
        <v>0</v>
      </c>
      <c r="AO393" s="39">
        <f t="shared" si="211"/>
        <v>0</v>
      </c>
      <c r="AP393" s="39"/>
      <c r="AQ393" s="39">
        <f t="shared" si="200"/>
        <v>0</v>
      </c>
      <c r="AR393" s="39">
        <f t="shared" si="201"/>
        <v>0</v>
      </c>
      <c r="AS393" s="136">
        <f t="shared" si="202"/>
        <v>0</v>
      </c>
      <c r="AT393" s="136">
        <f t="shared" ca="1" si="203"/>
        <v>0</v>
      </c>
      <c r="AU393" s="137">
        <f t="shared" ca="1" si="204"/>
        <v>0</v>
      </c>
      <c r="AV393" s="137">
        <f t="shared" si="205"/>
        <v>0</v>
      </c>
      <c r="AW393" s="136">
        <f t="shared" ca="1" si="206"/>
        <v>0</v>
      </c>
      <c r="AX393" s="138">
        <f t="shared" ca="1" si="207"/>
        <v>0</v>
      </c>
      <c r="AY393" s="101"/>
      <c r="AZ393" s="40">
        <f t="shared" si="196"/>
        <v>0</v>
      </c>
      <c r="BA393" s="111" t="str">
        <f t="shared" si="208"/>
        <v>NÃO MEDIDO</v>
      </c>
      <c r="BB393" s="55"/>
      <c r="BE393" s="55"/>
      <c r="BF393" s="55"/>
      <c r="BG393" s="55"/>
      <c r="BH393" s="55"/>
      <c r="BI393" s="55"/>
      <c r="BJ393" s="55"/>
      <c r="BK393" s="55"/>
      <c r="BL393" s="55"/>
      <c r="BM393" s="55"/>
      <c r="BN393" s="55"/>
      <c r="BO393" s="55"/>
      <c r="BP393" s="55"/>
      <c r="BQ393" s="55"/>
      <c r="BR393" s="55"/>
      <c r="BS393" s="55"/>
      <c r="BT393" s="55"/>
      <c r="BU393" s="55"/>
      <c r="BV393" s="55"/>
      <c r="BW393" s="55"/>
      <c r="BX393" s="55"/>
    </row>
    <row r="394" spans="1:76" customFormat="1" ht="30" customHeight="1">
      <c r="A394" s="1" t="s">
        <v>28</v>
      </c>
      <c r="B394" s="1"/>
      <c r="C394" s="64">
        <v>18</v>
      </c>
      <c r="D394" s="65" t="s">
        <v>114</v>
      </c>
      <c r="E394" s="57"/>
      <c r="F394" s="35"/>
      <c r="G394" s="46">
        <v>0</v>
      </c>
      <c r="H394" s="47"/>
      <c r="I394" s="155">
        <v>0</v>
      </c>
      <c r="J394" s="35">
        <f t="shared" si="197"/>
        <v>0</v>
      </c>
      <c r="K394" s="44"/>
      <c r="L394" s="37">
        <f t="shared" si="198"/>
        <v>0</v>
      </c>
      <c r="M394" s="37"/>
      <c r="N394" s="38">
        <f t="shared" si="199"/>
        <v>0</v>
      </c>
      <c r="O394" s="39"/>
      <c r="P394" s="39">
        <f t="shared" si="224"/>
        <v>0</v>
      </c>
      <c r="Q394" s="39">
        <f t="shared" si="225"/>
        <v>0</v>
      </c>
      <c r="R394" s="39"/>
      <c r="S394" s="39">
        <f t="shared" si="226"/>
        <v>0</v>
      </c>
      <c r="T394" s="39">
        <f t="shared" si="227"/>
        <v>0</v>
      </c>
      <c r="U394" s="39"/>
      <c r="V394" s="39">
        <f t="shared" si="212"/>
        <v>0</v>
      </c>
      <c r="W394" s="39">
        <f t="shared" si="213"/>
        <v>0</v>
      </c>
      <c r="X394" s="39"/>
      <c r="Y394" s="39">
        <f t="shared" si="214"/>
        <v>0</v>
      </c>
      <c r="Z394" s="39">
        <f t="shared" si="215"/>
        <v>0</v>
      </c>
      <c r="AA394" s="39"/>
      <c r="AB394" s="39">
        <f t="shared" si="216"/>
        <v>0</v>
      </c>
      <c r="AC394" s="39">
        <f t="shared" si="217"/>
        <v>0</v>
      </c>
      <c r="AD394" s="39"/>
      <c r="AE394" s="39">
        <f t="shared" si="218"/>
        <v>0</v>
      </c>
      <c r="AF394" s="39">
        <f t="shared" si="219"/>
        <v>0</v>
      </c>
      <c r="AG394" s="39"/>
      <c r="AH394" s="39">
        <f t="shared" si="220"/>
        <v>0</v>
      </c>
      <c r="AI394" s="39">
        <f t="shared" si="221"/>
        <v>0</v>
      </c>
      <c r="AJ394" s="39"/>
      <c r="AK394" s="39">
        <f t="shared" si="222"/>
        <v>0</v>
      </c>
      <c r="AL394" s="39">
        <f t="shared" si="223"/>
        <v>0</v>
      </c>
      <c r="AM394" s="39"/>
      <c r="AN394" s="39">
        <f t="shared" si="210"/>
        <v>0</v>
      </c>
      <c r="AO394" s="39">
        <f t="shared" si="211"/>
        <v>0</v>
      </c>
      <c r="AP394" s="39"/>
      <c r="AQ394" s="39">
        <f t="shared" si="200"/>
        <v>0</v>
      </c>
      <c r="AR394" s="39">
        <f t="shared" si="201"/>
        <v>0</v>
      </c>
      <c r="AS394" s="136">
        <f t="shared" si="202"/>
        <v>0</v>
      </c>
      <c r="AT394" s="136">
        <f t="shared" ca="1" si="203"/>
        <v>0</v>
      </c>
      <c r="AU394" s="137">
        <f t="shared" ca="1" si="204"/>
        <v>0</v>
      </c>
      <c r="AV394" s="137">
        <f t="shared" si="205"/>
        <v>0</v>
      </c>
      <c r="AW394" s="136">
        <f t="shared" ca="1" si="206"/>
        <v>0</v>
      </c>
      <c r="AX394" s="138">
        <f t="shared" ca="1" si="207"/>
        <v>0</v>
      </c>
      <c r="AY394" s="101"/>
      <c r="AZ394" s="40">
        <f t="shared" si="196"/>
        <v>0</v>
      </c>
      <c r="BA394" s="111" t="str">
        <f>IF(COUNTIF(BA395:BA399,"MEDIDO")&gt;0,"MEDIDO","NÃO MEDIDO")</f>
        <v>NÃO MEDIDO</v>
      </c>
      <c r="BB394" s="55"/>
      <c r="BE394" s="55"/>
      <c r="BF394" s="55"/>
      <c r="BG394" s="55"/>
      <c r="BH394" s="55"/>
      <c r="BI394" s="55"/>
      <c r="BJ394" s="55"/>
      <c r="BK394" s="55"/>
      <c r="BL394" s="55"/>
      <c r="BM394" s="55"/>
      <c r="BN394" s="55"/>
      <c r="BO394" s="55"/>
      <c r="BP394" s="55"/>
      <c r="BQ394" s="55"/>
      <c r="BR394" s="55"/>
      <c r="BS394" s="55"/>
      <c r="BT394" s="55"/>
      <c r="BU394" s="55"/>
      <c r="BV394" s="55"/>
      <c r="BW394" s="55"/>
      <c r="BX394" s="55"/>
    </row>
    <row r="395" spans="1:76" customFormat="1" ht="30" customHeight="1">
      <c r="A395" s="1" t="s">
        <v>28</v>
      </c>
      <c r="B395" s="1"/>
      <c r="C395" s="64">
        <v>180200</v>
      </c>
      <c r="D395" s="65" t="s">
        <v>212</v>
      </c>
      <c r="E395" s="57"/>
      <c r="F395" s="35"/>
      <c r="G395" s="46">
        <v>0</v>
      </c>
      <c r="H395" s="47"/>
      <c r="I395" s="155">
        <v>0</v>
      </c>
      <c r="J395" s="35">
        <f t="shared" si="197"/>
        <v>0</v>
      </c>
      <c r="K395" s="44"/>
      <c r="L395" s="37">
        <f t="shared" si="198"/>
        <v>0</v>
      </c>
      <c r="M395" s="37"/>
      <c r="N395" s="38">
        <f t="shared" si="199"/>
        <v>0</v>
      </c>
      <c r="O395" s="39"/>
      <c r="P395" s="39">
        <f t="shared" si="224"/>
        <v>0</v>
      </c>
      <c r="Q395" s="39">
        <f t="shared" si="225"/>
        <v>0</v>
      </c>
      <c r="R395" s="39"/>
      <c r="S395" s="39">
        <f t="shared" si="226"/>
        <v>0</v>
      </c>
      <c r="T395" s="39">
        <f t="shared" si="227"/>
        <v>0</v>
      </c>
      <c r="U395" s="39"/>
      <c r="V395" s="39">
        <f t="shared" si="212"/>
        <v>0</v>
      </c>
      <c r="W395" s="39">
        <f t="shared" si="213"/>
        <v>0</v>
      </c>
      <c r="X395" s="39"/>
      <c r="Y395" s="39">
        <f t="shared" si="214"/>
        <v>0</v>
      </c>
      <c r="Z395" s="39">
        <f t="shared" si="215"/>
        <v>0</v>
      </c>
      <c r="AA395" s="39"/>
      <c r="AB395" s="39">
        <f t="shared" si="216"/>
        <v>0</v>
      </c>
      <c r="AC395" s="39">
        <f t="shared" si="217"/>
        <v>0</v>
      </c>
      <c r="AD395" s="39"/>
      <c r="AE395" s="39">
        <f t="shared" si="218"/>
        <v>0</v>
      </c>
      <c r="AF395" s="39">
        <f t="shared" si="219"/>
        <v>0</v>
      </c>
      <c r="AG395" s="39"/>
      <c r="AH395" s="39">
        <f t="shared" si="220"/>
        <v>0</v>
      </c>
      <c r="AI395" s="39">
        <f t="shared" si="221"/>
        <v>0</v>
      </c>
      <c r="AJ395" s="39"/>
      <c r="AK395" s="39">
        <f t="shared" si="222"/>
        <v>0</v>
      </c>
      <c r="AL395" s="39">
        <f t="shared" si="223"/>
        <v>0</v>
      </c>
      <c r="AM395" s="39"/>
      <c r="AN395" s="39">
        <f t="shared" si="210"/>
        <v>0</v>
      </c>
      <c r="AO395" s="39">
        <f t="shared" si="211"/>
        <v>0</v>
      </c>
      <c r="AP395" s="39"/>
      <c r="AQ395" s="39">
        <f t="shared" si="200"/>
        <v>0</v>
      </c>
      <c r="AR395" s="39">
        <f t="shared" si="201"/>
        <v>0</v>
      </c>
      <c r="AS395" s="136">
        <f t="shared" si="202"/>
        <v>0</v>
      </c>
      <c r="AT395" s="136">
        <f t="shared" ca="1" si="203"/>
        <v>0</v>
      </c>
      <c r="AU395" s="137">
        <f t="shared" ca="1" si="204"/>
        <v>0</v>
      </c>
      <c r="AV395" s="137">
        <f t="shared" si="205"/>
        <v>0</v>
      </c>
      <c r="AW395" s="136">
        <f t="shared" ca="1" si="206"/>
        <v>0</v>
      </c>
      <c r="AX395" s="138">
        <f t="shared" ca="1" si="207"/>
        <v>0</v>
      </c>
      <c r="AY395" s="101"/>
      <c r="AZ395" s="40">
        <f t="shared" si="196"/>
        <v>0</v>
      </c>
      <c r="BA395" s="111" t="str">
        <f>IF(COUNTIF(BA396:BA399,"MEDIDO")&gt;0,"MEDIDO","NÃO MEDIDO")</f>
        <v>NÃO MEDIDO</v>
      </c>
      <c r="BB395" s="55"/>
      <c r="BE395" s="55"/>
      <c r="BF395" s="55"/>
      <c r="BG395" s="55"/>
      <c r="BH395" s="55"/>
      <c r="BI395" s="55"/>
      <c r="BJ395" s="55"/>
      <c r="BK395" s="55"/>
      <c r="BL395" s="55"/>
      <c r="BM395" s="55"/>
      <c r="BN395" s="55"/>
      <c r="BO395" s="55"/>
      <c r="BP395" s="55"/>
      <c r="BQ395" s="55"/>
      <c r="BR395" s="55"/>
      <c r="BS395" s="55"/>
      <c r="BT395" s="55"/>
      <c r="BU395" s="55"/>
      <c r="BV395" s="55"/>
      <c r="BW395" s="55"/>
      <c r="BX395" s="55"/>
    </row>
    <row r="396" spans="1:76" customFormat="1" ht="30" customHeight="1">
      <c r="A396" s="1" t="s">
        <v>30</v>
      </c>
      <c r="B396" s="1"/>
      <c r="C396" s="64" t="s">
        <v>182</v>
      </c>
      <c r="D396" s="65" t="s">
        <v>692</v>
      </c>
      <c r="E396" s="57" t="s">
        <v>72</v>
      </c>
      <c r="F396" s="35">
        <v>1</v>
      </c>
      <c r="G396" s="46">
        <v>0</v>
      </c>
      <c r="H396" s="47"/>
      <c r="I396" s="155">
        <v>0</v>
      </c>
      <c r="J396" s="35">
        <f t="shared" si="197"/>
        <v>1</v>
      </c>
      <c r="K396" s="44">
        <v>23.72</v>
      </c>
      <c r="L396" s="37">
        <f t="shared" si="198"/>
        <v>23.72</v>
      </c>
      <c r="M396" s="37"/>
      <c r="N396" s="38">
        <f t="shared" si="199"/>
        <v>0</v>
      </c>
      <c r="O396" s="39"/>
      <c r="P396" s="39">
        <f t="shared" si="224"/>
        <v>0</v>
      </c>
      <c r="Q396" s="39">
        <f t="shared" si="225"/>
        <v>0</v>
      </c>
      <c r="R396" s="39"/>
      <c r="S396" s="39">
        <f t="shared" si="226"/>
        <v>0</v>
      </c>
      <c r="T396" s="39">
        <f t="shared" si="227"/>
        <v>0</v>
      </c>
      <c r="U396" s="39"/>
      <c r="V396" s="39">
        <f t="shared" si="212"/>
        <v>0</v>
      </c>
      <c r="W396" s="39">
        <f t="shared" si="213"/>
        <v>0</v>
      </c>
      <c r="X396" s="39"/>
      <c r="Y396" s="39">
        <f t="shared" si="214"/>
        <v>0</v>
      </c>
      <c r="Z396" s="39">
        <f t="shared" si="215"/>
        <v>0</v>
      </c>
      <c r="AA396" s="39"/>
      <c r="AB396" s="39">
        <f t="shared" si="216"/>
        <v>0</v>
      </c>
      <c r="AC396" s="39">
        <f t="shared" si="217"/>
        <v>0</v>
      </c>
      <c r="AD396" s="39"/>
      <c r="AE396" s="39">
        <f t="shared" si="218"/>
        <v>0</v>
      </c>
      <c r="AF396" s="39">
        <f t="shared" si="219"/>
        <v>0</v>
      </c>
      <c r="AG396" s="39">
        <v>1</v>
      </c>
      <c r="AH396" s="39">
        <f t="shared" si="220"/>
        <v>23.72</v>
      </c>
      <c r="AI396" s="39">
        <f t="shared" si="221"/>
        <v>0</v>
      </c>
      <c r="AJ396" s="39"/>
      <c r="AK396" s="39">
        <f t="shared" si="222"/>
        <v>0</v>
      </c>
      <c r="AL396" s="39">
        <f t="shared" si="223"/>
        <v>0</v>
      </c>
      <c r="AM396" s="39"/>
      <c r="AN396" s="39">
        <f t="shared" si="210"/>
        <v>0</v>
      </c>
      <c r="AO396" s="39">
        <f t="shared" si="211"/>
        <v>0</v>
      </c>
      <c r="AP396" s="39"/>
      <c r="AQ396" s="39">
        <f t="shared" si="200"/>
        <v>0</v>
      </c>
      <c r="AR396" s="39">
        <f t="shared" si="201"/>
        <v>0</v>
      </c>
      <c r="AS396" s="136">
        <f t="shared" si="202"/>
        <v>1</v>
      </c>
      <c r="AT396" s="136">
        <f t="shared" ca="1" si="203"/>
        <v>23.72</v>
      </c>
      <c r="AU396" s="137">
        <f t="shared" ca="1" si="204"/>
        <v>0</v>
      </c>
      <c r="AV396" s="137">
        <f t="shared" si="205"/>
        <v>0</v>
      </c>
      <c r="AW396" s="136">
        <f t="shared" ca="1" si="206"/>
        <v>0</v>
      </c>
      <c r="AX396" s="138">
        <f t="shared" ca="1" si="207"/>
        <v>0</v>
      </c>
      <c r="AY396" s="101"/>
      <c r="AZ396" s="40">
        <f t="shared" si="196"/>
        <v>0</v>
      </c>
      <c r="BA396" s="111" t="str">
        <f t="shared" si="208"/>
        <v>NÃO MEDIDO</v>
      </c>
      <c r="BB396" s="55"/>
      <c r="BE396" s="55"/>
      <c r="BF396" s="55"/>
      <c r="BG396" s="55"/>
      <c r="BH396" s="55"/>
      <c r="BI396" s="55"/>
      <c r="BJ396" s="55"/>
      <c r="BK396" s="55"/>
      <c r="BL396" s="55"/>
      <c r="BM396" s="55"/>
      <c r="BN396" s="55"/>
      <c r="BO396" s="55"/>
      <c r="BP396" s="55"/>
      <c r="BQ396" s="55"/>
      <c r="BR396" s="55"/>
      <c r="BS396" s="55"/>
      <c r="BT396" s="55"/>
      <c r="BU396" s="55"/>
      <c r="BV396" s="55"/>
      <c r="BW396" s="55"/>
      <c r="BX396" s="55"/>
    </row>
    <row r="397" spans="1:76" customFormat="1" ht="30" customHeight="1">
      <c r="A397" s="1" t="s">
        <v>30</v>
      </c>
      <c r="B397" s="1"/>
      <c r="C397" s="64" t="s">
        <v>414</v>
      </c>
      <c r="D397" s="65" t="s">
        <v>693</v>
      </c>
      <c r="E397" s="57" t="s">
        <v>72</v>
      </c>
      <c r="F397" s="35">
        <v>1</v>
      </c>
      <c r="G397" s="46">
        <v>0</v>
      </c>
      <c r="H397" s="47"/>
      <c r="I397" s="155">
        <v>0</v>
      </c>
      <c r="J397" s="35">
        <f t="shared" si="197"/>
        <v>1</v>
      </c>
      <c r="K397" s="44">
        <v>27.67</v>
      </c>
      <c r="L397" s="37">
        <f t="shared" si="198"/>
        <v>27.67</v>
      </c>
      <c r="M397" s="37"/>
      <c r="N397" s="38">
        <f t="shared" si="199"/>
        <v>0</v>
      </c>
      <c r="O397" s="39"/>
      <c r="P397" s="39">
        <f t="shared" si="224"/>
        <v>0</v>
      </c>
      <c r="Q397" s="39">
        <f t="shared" si="225"/>
        <v>0</v>
      </c>
      <c r="R397" s="39"/>
      <c r="S397" s="39">
        <f t="shared" si="226"/>
        <v>0</v>
      </c>
      <c r="T397" s="39">
        <f t="shared" si="227"/>
        <v>0</v>
      </c>
      <c r="U397" s="39"/>
      <c r="V397" s="39">
        <f t="shared" si="212"/>
        <v>0</v>
      </c>
      <c r="W397" s="39">
        <f t="shared" si="213"/>
        <v>0</v>
      </c>
      <c r="X397" s="39"/>
      <c r="Y397" s="39">
        <f t="shared" si="214"/>
        <v>0</v>
      </c>
      <c r="Z397" s="39">
        <f t="shared" si="215"/>
        <v>0</v>
      </c>
      <c r="AA397" s="39"/>
      <c r="AB397" s="39">
        <f t="shared" si="216"/>
        <v>0</v>
      </c>
      <c r="AC397" s="39">
        <f t="shared" si="217"/>
        <v>0</v>
      </c>
      <c r="AD397" s="39"/>
      <c r="AE397" s="39">
        <f t="shared" si="218"/>
        <v>0</v>
      </c>
      <c r="AF397" s="39">
        <f t="shared" si="219"/>
        <v>0</v>
      </c>
      <c r="AG397" s="39">
        <v>1</v>
      </c>
      <c r="AH397" s="39">
        <f t="shared" si="220"/>
        <v>27.67</v>
      </c>
      <c r="AI397" s="39">
        <f t="shared" si="221"/>
        <v>0</v>
      </c>
      <c r="AJ397" s="39"/>
      <c r="AK397" s="39">
        <f t="shared" si="222"/>
        <v>0</v>
      </c>
      <c r="AL397" s="39">
        <f t="shared" si="223"/>
        <v>0</v>
      </c>
      <c r="AM397" s="39"/>
      <c r="AN397" s="39">
        <f t="shared" si="210"/>
        <v>0</v>
      </c>
      <c r="AO397" s="39">
        <f t="shared" si="211"/>
        <v>0</v>
      </c>
      <c r="AP397" s="39"/>
      <c r="AQ397" s="39">
        <f t="shared" si="200"/>
        <v>0</v>
      </c>
      <c r="AR397" s="39">
        <f t="shared" si="201"/>
        <v>0</v>
      </c>
      <c r="AS397" s="136">
        <f t="shared" si="202"/>
        <v>1</v>
      </c>
      <c r="AT397" s="136">
        <f t="shared" ca="1" si="203"/>
        <v>27.67</v>
      </c>
      <c r="AU397" s="137">
        <f t="shared" ca="1" si="204"/>
        <v>0</v>
      </c>
      <c r="AV397" s="137">
        <f t="shared" si="205"/>
        <v>0</v>
      </c>
      <c r="AW397" s="136">
        <f t="shared" ca="1" si="206"/>
        <v>0</v>
      </c>
      <c r="AX397" s="138">
        <f t="shared" ca="1" si="207"/>
        <v>0</v>
      </c>
      <c r="AY397" s="101"/>
      <c r="AZ397" s="40">
        <f t="shared" si="196"/>
        <v>0</v>
      </c>
      <c r="BA397" s="111" t="str">
        <f t="shared" si="208"/>
        <v>NÃO MEDIDO</v>
      </c>
      <c r="BB397" s="55"/>
      <c r="BE397" s="55"/>
      <c r="BF397" s="55"/>
      <c r="BG397" s="55"/>
      <c r="BH397" s="55"/>
      <c r="BI397" s="55"/>
      <c r="BJ397" s="55"/>
      <c r="BK397" s="55"/>
      <c r="BL397" s="55"/>
      <c r="BM397" s="55"/>
      <c r="BN397" s="55"/>
      <c r="BO397" s="55"/>
      <c r="BP397" s="55"/>
      <c r="BQ397" s="55"/>
      <c r="BR397" s="55"/>
      <c r="BS397" s="55"/>
      <c r="BT397" s="55"/>
      <c r="BU397" s="55"/>
      <c r="BV397" s="55"/>
      <c r="BW397" s="55"/>
      <c r="BX397" s="55"/>
    </row>
    <row r="398" spans="1:76" customFormat="1" ht="30" customHeight="1">
      <c r="A398" s="1" t="s">
        <v>30</v>
      </c>
      <c r="B398" s="1"/>
      <c r="C398" s="64" t="s">
        <v>747</v>
      </c>
      <c r="D398" s="65" t="s">
        <v>749</v>
      </c>
      <c r="E398" s="57" t="s">
        <v>72</v>
      </c>
      <c r="F398" s="35">
        <v>1</v>
      </c>
      <c r="G398" s="46">
        <v>0</v>
      </c>
      <c r="H398" s="47"/>
      <c r="I398" s="155">
        <v>0</v>
      </c>
      <c r="J398" s="35">
        <f t="shared" si="197"/>
        <v>1</v>
      </c>
      <c r="K398" s="44">
        <v>2515.5</v>
      </c>
      <c r="L398" s="37">
        <f t="shared" si="198"/>
        <v>2515.5</v>
      </c>
      <c r="M398" s="37"/>
      <c r="N398" s="38">
        <f t="shared" si="199"/>
        <v>0</v>
      </c>
      <c r="O398" s="39"/>
      <c r="P398" s="39">
        <f t="shared" si="224"/>
        <v>0</v>
      </c>
      <c r="Q398" s="39">
        <f t="shared" si="225"/>
        <v>0</v>
      </c>
      <c r="R398" s="39"/>
      <c r="S398" s="39">
        <f t="shared" si="226"/>
        <v>0</v>
      </c>
      <c r="T398" s="39">
        <f t="shared" si="227"/>
        <v>0</v>
      </c>
      <c r="U398" s="39"/>
      <c r="V398" s="39">
        <f t="shared" si="212"/>
        <v>0</v>
      </c>
      <c r="W398" s="39">
        <f t="shared" si="213"/>
        <v>0</v>
      </c>
      <c r="X398" s="39"/>
      <c r="Y398" s="39">
        <f t="shared" si="214"/>
        <v>0</v>
      </c>
      <c r="Z398" s="39">
        <f t="shared" si="215"/>
        <v>0</v>
      </c>
      <c r="AA398" s="39"/>
      <c r="AB398" s="39">
        <f t="shared" si="216"/>
        <v>0</v>
      </c>
      <c r="AC398" s="39">
        <f t="shared" si="217"/>
        <v>0</v>
      </c>
      <c r="AD398" s="39"/>
      <c r="AE398" s="39">
        <f t="shared" si="218"/>
        <v>0</v>
      </c>
      <c r="AF398" s="39">
        <f t="shared" si="219"/>
        <v>0</v>
      </c>
      <c r="AG398" s="39">
        <v>1</v>
      </c>
      <c r="AH398" s="39">
        <f t="shared" si="220"/>
        <v>2515.5</v>
      </c>
      <c r="AI398" s="39">
        <f t="shared" si="221"/>
        <v>0</v>
      </c>
      <c r="AJ398" s="39"/>
      <c r="AK398" s="39">
        <f t="shared" si="222"/>
        <v>0</v>
      </c>
      <c r="AL398" s="39">
        <f t="shared" si="223"/>
        <v>0</v>
      </c>
      <c r="AM398" s="39"/>
      <c r="AN398" s="39">
        <f t="shared" si="210"/>
        <v>0</v>
      </c>
      <c r="AO398" s="39">
        <f t="shared" si="211"/>
        <v>0</v>
      </c>
      <c r="AP398" s="39"/>
      <c r="AQ398" s="39">
        <f t="shared" si="200"/>
        <v>0</v>
      </c>
      <c r="AR398" s="39">
        <f t="shared" si="201"/>
        <v>0</v>
      </c>
      <c r="AS398" s="136">
        <f t="shared" si="202"/>
        <v>1</v>
      </c>
      <c r="AT398" s="136">
        <f t="shared" ca="1" si="203"/>
        <v>2515.5</v>
      </c>
      <c r="AU398" s="137">
        <f t="shared" ca="1" si="204"/>
        <v>0</v>
      </c>
      <c r="AV398" s="137">
        <f t="shared" si="205"/>
        <v>0</v>
      </c>
      <c r="AW398" s="136">
        <f t="shared" ca="1" si="206"/>
        <v>0</v>
      </c>
      <c r="AX398" s="138">
        <f t="shared" ca="1" si="207"/>
        <v>0</v>
      </c>
      <c r="AY398" s="101"/>
      <c r="AZ398" s="40">
        <f t="shared" ref="AZ398:AZ461" si="229">INDEX($O$10:$AR$496,ROW()-8,MATCH($AZ$10,$O$10:$AR$10,0))</f>
        <v>0</v>
      </c>
      <c r="BA398" s="111" t="str">
        <f t="shared" si="208"/>
        <v>NÃO MEDIDO</v>
      </c>
      <c r="BB398" s="55"/>
      <c r="BE398" s="55"/>
      <c r="BF398" s="55"/>
      <c r="BG398" s="55"/>
      <c r="BH398" s="55"/>
      <c r="BI398" s="55"/>
      <c r="BJ398" s="55"/>
      <c r="BK398" s="55"/>
      <c r="BL398" s="55"/>
      <c r="BM398" s="55"/>
      <c r="BN398" s="55"/>
      <c r="BO398" s="55"/>
      <c r="BP398" s="55"/>
      <c r="BQ398" s="55"/>
      <c r="BR398" s="55"/>
      <c r="BS398" s="55"/>
      <c r="BT398" s="55"/>
      <c r="BU398" s="55"/>
      <c r="BV398" s="55"/>
      <c r="BW398" s="55"/>
      <c r="BX398" s="55"/>
    </row>
    <row r="399" spans="1:76" customFormat="1" ht="30" customHeight="1">
      <c r="A399" s="1" t="s">
        <v>30</v>
      </c>
      <c r="B399" s="1"/>
      <c r="C399" s="64" t="s">
        <v>748</v>
      </c>
      <c r="D399" s="65" t="s">
        <v>750</v>
      </c>
      <c r="E399" s="57" t="s">
        <v>72</v>
      </c>
      <c r="F399" s="35">
        <v>1</v>
      </c>
      <c r="G399" s="46">
        <v>0</v>
      </c>
      <c r="H399" s="47"/>
      <c r="I399" s="155">
        <v>0</v>
      </c>
      <c r="J399" s="35">
        <f t="shared" si="197"/>
        <v>1</v>
      </c>
      <c r="K399" s="44">
        <v>3500.87</v>
      </c>
      <c r="L399" s="37">
        <f t="shared" si="198"/>
        <v>3500.87</v>
      </c>
      <c r="M399" s="37"/>
      <c r="N399" s="38">
        <f t="shared" si="199"/>
        <v>0</v>
      </c>
      <c r="O399" s="39"/>
      <c r="P399" s="39">
        <f t="shared" si="224"/>
        <v>0</v>
      </c>
      <c r="Q399" s="39">
        <f t="shared" si="225"/>
        <v>0</v>
      </c>
      <c r="R399" s="39"/>
      <c r="S399" s="39">
        <f t="shared" si="226"/>
        <v>0</v>
      </c>
      <c r="T399" s="39">
        <f t="shared" si="227"/>
        <v>0</v>
      </c>
      <c r="U399" s="39"/>
      <c r="V399" s="39">
        <f t="shared" si="212"/>
        <v>0</v>
      </c>
      <c r="W399" s="39">
        <f t="shared" si="213"/>
        <v>0</v>
      </c>
      <c r="X399" s="39"/>
      <c r="Y399" s="39">
        <f t="shared" si="214"/>
        <v>0</v>
      </c>
      <c r="Z399" s="39">
        <f t="shared" si="215"/>
        <v>0</v>
      </c>
      <c r="AA399" s="39"/>
      <c r="AB399" s="39">
        <f t="shared" si="216"/>
        <v>0</v>
      </c>
      <c r="AC399" s="39">
        <f t="shared" si="217"/>
        <v>0</v>
      </c>
      <c r="AD399" s="39"/>
      <c r="AE399" s="39">
        <f t="shared" si="218"/>
        <v>0</v>
      </c>
      <c r="AF399" s="39">
        <f t="shared" si="219"/>
        <v>0</v>
      </c>
      <c r="AG399" s="39">
        <v>1</v>
      </c>
      <c r="AH399" s="39">
        <f t="shared" si="220"/>
        <v>3500.87</v>
      </c>
      <c r="AI399" s="39">
        <f t="shared" si="221"/>
        <v>0</v>
      </c>
      <c r="AJ399" s="39"/>
      <c r="AK399" s="39">
        <f t="shared" si="222"/>
        <v>0</v>
      </c>
      <c r="AL399" s="39">
        <f t="shared" si="223"/>
        <v>0</v>
      </c>
      <c r="AM399" s="39"/>
      <c r="AN399" s="39">
        <f t="shared" si="210"/>
        <v>0</v>
      </c>
      <c r="AO399" s="39">
        <f t="shared" si="211"/>
        <v>0</v>
      </c>
      <c r="AP399" s="39"/>
      <c r="AQ399" s="39">
        <f t="shared" si="200"/>
        <v>0</v>
      </c>
      <c r="AR399" s="39">
        <f t="shared" si="201"/>
        <v>0</v>
      </c>
      <c r="AS399" s="136">
        <f t="shared" si="202"/>
        <v>1</v>
      </c>
      <c r="AT399" s="136">
        <f t="shared" ca="1" si="203"/>
        <v>3500.87</v>
      </c>
      <c r="AU399" s="137">
        <f t="shared" ca="1" si="204"/>
        <v>0</v>
      </c>
      <c r="AV399" s="137">
        <f t="shared" si="205"/>
        <v>0</v>
      </c>
      <c r="AW399" s="136">
        <f t="shared" ca="1" si="206"/>
        <v>0</v>
      </c>
      <c r="AX399" s="138">
        <f t="shared" ca="1" si="207"/>
        <v>0</v>
      </c>
      <c r="AY399" s="101"/>
      <c r="AZ399" s="40">
        <f t="shared" si="229"/>
        <v>0</v>
      </c>
      <c r="BA399" s="111" t="str">
        <f t="shared" si="208"/>
        <v>NÃO MEDIDO</v>
      </c>
      <c r="BB399" s="55"/>
      <c r="BE399" s="55"/>
      <c r="BF399" s="55"/>
      <c r="BG399" s="55"/>
      <c r="BH399" s="55"/>
      <c r="BI399" s="55"/>
      <c r="BJ399" s="55"/>
      <c r="BK399" s="55"/>
      <c r="BL399" s="55"/>
      <c r="BM399" s="55"/>
      <c r="BN399" s="55"/>
      <c r="BO399" s="55"/>
      <c r="BP399" s="55"/>
      <c r="BQ399" s="55"/>
      <c r="BR399" s="55"/>
      <c r="BS399" s="55"/>
      <c r="BT399" s="55"/>
      <c r="BU399" s="55"/>
      <c r="BV399" s="55"/>
      <c r="BW399" s="55"/>
      <c r="BX399" s="55"/>
    </row>
    <row r="400" spans="1:76" customFormat="1" ht="30" customHeight="1">
      <c r="A400" s="1" t="s">
        <v>28</v>
      </c>
      <c r="B400" s="1"/>
      <c r="C400" s="64">
        <v>19</v>
      </c>
      <c r="D400" s="65" t="s">
        <v>115</v>
      </c>
      <c r="E400" s="57"/>
      <c r="F400" s="35"/>
      <c r="G400" s="46">
        <v>0</v>
      </c>
      <c r="H400" s="47"/>
      <c r="I400" s="155">
        <v>0</v>
      </c>
      <c r="J400" s="35">
        <f t="shared" si="197"/>
        <v>0</v>
      </c>
      <c r="K400" s="44"/>
      <c r="L400" s="37">
        <f t="shared" si="198"/>
        <v>0</v>
      </c>
      <c r="M400" s="37"/>
      <c r="N400" s="38">
        <f t="shared" si="199"/>
        <v>0</v>
      </c>
      <c r="O400" s="39"/>
      <c r="P400" s="39">
        <f t="shared" si="224"/>
        <v>0</v>
      </c>
      <c r="Q400" s="39">
        <f t="shared" si="225"/>
        <v>0</v>
      </c>
      <c r="R400" s="39"/>
      <c r="S400" s="39">
        <f t="shared" si="226"/>
        <v>0</v>
      </c>
      <c r="T400" s="39">
        <f t="shared" si="227"/>
        <v>0</v>
      </c>
      <c r="U400" s="39"/>
      <c r="V400" s="39">
        <f t="shared" si="212"/>
        <v>0</v>
      </c>
      <c r="W400" s="39">
        <f t="shared" si="213"/>
        <v>0</v>
      </c>
      <c r="X400" s="39"/>
      <c r="Y400" s="39">
        <f t="shared" si="214"/>
        <v>0</v>
      </c>
      <c r="Z400" s="39">
        <f t="shared" si="215"/>
        <v>0</v>
      </c>
      <c r="AA400" s="39"/>
      <c r="AB400" s="39">
        <f t="shared" si="216"/>
        <v>0</v>
      </c>
      <c r="AC400" s="39">
        <f t="shared" si="217"/>
        <v>0</v>
      </c>
      <c r="AD400" s="39"/>
      <c r="AE400" s="39">
        <f t="shared" si="218"/>
        <v>0</v>
      </c>
      <c r="AF400" s="39">
        <f t="shared" si="219"/>
        <v>0</v>
      </c>
      <c r="AG400" s="39"/>
      <c r="AH400" s="39">
        <f t="shared" si="220"/>
        <v>0</v>
      </c>
      <c r="AI400" s="39">
        <f t="shared" si="221"/>
        <v>0</v>
      </c>
      <c r="AJ400" s="39"/>
      <c r="AK400" s="39">
        <f t="shared" si="222"/>
        <v>0</v>
      </c>
      <c r="AL400" s="39">
        <f t="shared" si="223"/>
        <v>0</v>
      </c>
      <c r="AM400" s="39"/>
      <c r="AN400" s="39">
        <f t="shared" si="210"/>
        <v>0</v>
      </c>
      <c r="AO400" s="39">
        <f t="shared" si="211"/>
        <v>0</v>
      </c>
      <c r="AP400" s="39"/>
      <c r="AQ400" s="39">
        <f t="shared" si="200"/>
        <v>0</v>
      </c>
      <c r="AR400" s="39">
        <f t="shared" si="201"/>
        <v>0</v>
      </c>
      <c r="AS400" s="136">
        <f t="shared" si="202"/>
        <v>0</v>
      </c>
      <c r="AT400" s="136">
        <f t="shared" ca="1" si="203"/>
        <v>0</v>
      </c>
      <c r="AU400" s="137">
        <f t="shared" ca="1" si="204"/>
        <v>0</v>
      </c>
      <c r="AV400" s="137">
        <f t="shared" si="205"/>
        <v>0</v>
      </c>
      <c r="AW400" s="136">
        <f t="shared" ca="1" si="206"/>
        <v>0</v>
      </c>
      <c r="AX400" s="138">
        <f t="shared" ca="1" si="207"/>
        <v>0</v>
      </c>
      <c r="AY400" s="101"/>
      <c r="AZ400" s="40">
        <f t="shared" si="229"/>
        <v>0</v>
      </c>
      <c r="BA400" s="111" t="str">
        <f>IF(COUNTIF(BA401:BA465,"MEDIDO")&gt;0,"MEDIDO","NÃO MEDIDO")</f>
        <v>MEDIDO</v>
      </c>
      <c r="BB400" s="55"/>
      <c r="BE400" s="55"/>
      <c r="BF400" s="55"/>
      <c r="BG400" s="55"/>
      <c r="BH400" s="55"/>
      <c r="BI400" s="55"/>
      <c r="BJ400" s="55"/>
      <c r="BK400" s="55"/>
      <c r="BL400" s="55"/>
      <c r="BM400" s="55"/>
      <c r="BN400" s="55"/>
      <c r="BO400" s="55"/>
      <c r="BP400" s="55"/>
      <c r="BQ400" s="55"/>
      <c r="BR400" s="55"/>
      <c r="BS400" s="55"/>
      <c r="BT400" s="55"/>
      <c r="BU400" s="55"/>
      <c r="BV400" s="55"/>
      <c r="BW400" s="55"/>
      <c r="BX400" s="55"/>
    </row>
    <row r="401" spans="1:76" customFormat="1" ht="60" customHeight="1">
      <c r="A401" s="1" t="s">
        <v>28</v>
      </c>
      <c r="B401" s="1"/>
      <c r="C401" s="64">
        <v>190200</v>
      </c>
      <c r="D401" s="65" t="s">
        <v>201</v>
      </c>
      <c r="E401" s="57"/>
      <c r="F401" s="35"/>
      <c r="G401" s="46">
        <v>0</v>
      </c>
      <c r="H401" s="47"/>
      <c r="I401" s="155">
        <v>0</v>
      </c>
      <c r="J401" s="35">
        <f t="shared" ref="J401:J464" si="230">F401+G401+H401+I401</f>
        <v>0</v>
      </c>
      <c r="K401" s="44"/>
      <c r="L401" s="37">
        <f t="shared" ref="L401:L464" si="231">ROUND((F401*$K401),2)+ROUND((G401*$K401),2)+ROUND((H401*$K401),2)+ROUND((I401*$K401),2)</f>
        <v>0</v>
      </c>
      <c r="M401" s="37"/>
      <c r="N401" s="38">
        <f t="shared" ref="N401:N464" si="232">ROUND((F401*$M401),2)+ROUND((G401*$M401),2)+ROUND((H401*$M401),2)+ROUND((I401*$M401),2)</f>
        <v>0</v>
      </c>
      <c r="O401" s="39"/>
      <c r="P401" s="39">
        <f t="shared" si="224"/>
        <v>0</v>
      </c>
      <c r="Q401" s="39">
        <f t="shared" si="225"/>
        <v>0</v>
      </c>
      <c r="R401" s="39"/>
      <c r="S401" s="39">
        <f t="shared" si="226"/>
        <v>0</v>
      </c>
      <c r="T401" s="39">
        <f t="shared" si="227"/>
        <v>0</v>
      </c>
      <c r="U401" s="39"/>
      <c r="V401" s="39">
        <f t="shared" si="212"/>
        <v>0</v>
      </c>
      <c r="W401" s="39">
        <f t="shared" si="213"/>
        <v>0</v>
      </c>
      <c r="X401" s="39"/>
      <c r="Y401" s="39">
        <f t="shared" si="214"/>
        <v>0</v>
      </c>
      <c r="Z401" s="39">
        <f t="shared" si="215"/>
        <v>0</v>
      </c>
      <c r="AA401" s="39"/>
      <c r="AB401" s="39">
        <f t="shared" si="216"/>
        <v>0</v>
      </c>
      <c r="AC401" s="39">
        <f t="shared" si="217"/>
        <v>0</v>
      </c>
      <c r="AD401" s="39"/>
      <c r="AE401" s="39">
        <f t="shared" si="218"/>
        <v>0</v>
      </c>
      <c r="AF401" s="39">
        <f t="shared" si="219"/>
        <v>0</v>
      </c>
      <c r="AG401" s="39"/>
      <c r="AH401" s="39">
        <f t="shared" si="220"/>
        <v>0</v>
      </c>
      <c r="AI401" s="39">
        <f t="shared" si="221"/>
        <v>0</v>
      </c>
      <c r="AJ401" s="39"/>
      <c r="AK401" s="39">
        <f t="shared" si="222"/>
        <v>0</v>
      </c>
      <c r="AL401" s="39">
        <f t="shared" si="223"/>
        <v>0</v>
      </c>
      <c r="AM401" s="39"/>
      <c r="AN401" s="39">
        <f t="shared" si="210"/>
        <v>0</v>
      </c>
      <c r="AO401" s="39">
        <f t="shared" si="211"/>
        <v>0</v>
      </c>
      <c r="AP401" s="39"/>
      <c r="AQ401" s="39">
        <f t="shared" ref="AQ401:AQ464" si="233">ROUND($AP401*$K401,2)</f>
        <v>0</v>
      </c>
      <c r="AR401" s="39">
        <f t="shared" ref="AR401:AR464" si="234">ROUND($AP401*$M401,2)</f>
        <v>0</v>
      </c>
      <c r="AS401" s="136">
        <f t="shared" ref="AS401:AS464" si="235">SUMIF($O$9:$AR$9,"QUANTIDADE",O401:AR401)</f>
        <v>0</v>
      </c>
      <c r="AT401" s="136">
        <f t="shared" ref="AT401:AT464" ca="1" si="236">SUMIF($O$10:$AR$11,"COM DESCONTO",O401:AR401)</f>
        <v>0</v>
      </c>
      <c r="AU401" s="137">
        <f t="shared" ref="AU401:AU464" ca="1" si="237">SUMIF($O$10:$AR$11,"SEM DESCONTO",O401:AR401)</f>
        <v>0</v>
      </c>
      <c r="AV401" s="137">
        <f t="shared" ref="AV401:AV464" si="238">J401-AS401</f>
        <v>0</v>
      </c>
      <c r="AW401" s="136">
        <f t="shared" ref="AW401:AW464" ca="1" si="239">L401-AT401</f>
        <v>0</v>
      </c>
      <c r="AX401" s="138">
        <f t="shared" ref="AX401:AX464" ca="1" si="240">N401-AU401</f>
        <v>0</v>
      </c>
      <c r="AY401" s="101"/>
      <c r="AZ401" s="40">
        <f t="shared" si="229"/>
        <v>1.95</v>
      </c>
      <c r="BA401" s="111" t="str">
        <f>IF(COUNTIF(BA402:BA405,"MEDIDO")&gt;0,"MEDIDO","NÃO MEDIDO")</f>
        <v>MEDIDO</v>
      </c>
      <c r="BB401" s="55"/>
      <c r="BE401" s="55"/>
      <c r="BF401" s="55"/>
      <c r="BG401" s="55"/>
      <c r="BH401" s="55"/>
      <c r="BI401" s="55"/>
      <c r="BJ401" s="55"/>
      <c r="BK401" s="55"/>
      <c r="BL401" s="55"/>
      <c r="BM401" s="55"/>
      <c r="BN401" s="55"/>
      <c r="BO401" s="55"/>
      <c r="BP401" s="55"/>
      <c r="BQ401" s="55"/>
      <c r="BR401" s="55"/>
      <c r="BS401" s="55"/>
      <c r="BT401" s="55"/>
      <c r="BU401" s="55"/>
      <c r="BV401" s="55"/>
      <c r="BW401" s="55"/>
      <c r="BX401" s="55"/>
    </row>
    <row r="402" spans="1:76" customFormat="1" ht="60" customHeight="1">
      <c r="A402" s="1" t="s">
        <v>30</v>
      </c>
      <c r="B402" s="1"/>
      <c r="C402" s="64" t="s">
        <v>415</v>
      </c>
      <c r="D402" s="65" t="s">
        <v>694</v>
      </c>
      <c r="E402" s="57" t="s">
        <v>75</v>
      </c>
      <c r="F402" s="35">
        <v>5</v>
      </c>
      <c r="G402" s="46">
        <v>0</v>
      </c>
      <c r="H402" s="47"/>
      <c r="I402" s="155">
        <v>1.95</v>
      </c>
      <c r="J402" s="35">
        <f t="shared" si="230"/>
        <v>6.95</v>
      </c>
      <c r="K402" s="44">
        <v>9.82</v>
      </c>
      <c r="L402" s="37">
        <f t="shared" si="231"/>
        <v>68.25</v>
      </c>
      <c r="M402" s="37"/>
      <c r="N402" s="38">
        <f t="shared" si="232"/>
        <v>0</v>
      </c>
      <c r="O402" s="39"/>
      <c r="P402" s="39">
        <f t="shared" si="224"/>
        <v>0</v>
      </c>
      <c r="Q402" s="39">
        <f t="shared" si="225"/>
        <v>0</v>
      </c>
      <c r="R402" s="39"/>
      <c r="S402" s="39">
        <f t="shared" si="226"/>
        <v>0</v>
      </c>
      <c r="T402" s="39">
        <f t="shared" si="227"/>
        <v>0</v>
      </c>
      <c r="U402" s="39"/>
      <c r="V402" s="39">
        <f t="shared" si="212"/>
        <v>0</v>
      </c>
      <c r="W402" s="39">
        <f t="shared" si="213"/>
        <v>0</v>
      </c>
      <c r="X402" s="39"/>
      <c r="Y402" s="39">
        <f t="shared" si="214"/>
        <v>0</v>
      </c>
      <c r="Z402" s="39">
        <f t="shared" si="215"/>
        <v>0</v>
      </c>
      <c r="AA402" s="39">
        <v>0.75</v>
      </c>
      <c r="AB402" s="39">
        <f t="shared" si="216"/>
        <v>7.37</v>
      </c>
      <c r="AC402" s="39">
        <f t="shared" si="217"/>
        <v>0</v>
      </c>
      <c r="AD402" s="39"/>
      <c r="AE402" s="39">
        <f t="shared" si="218"/>
        <v>0</v>
      </c>
      <c r="AF402" s="39">
        <f t="shared" si="219"/>
        <v>0</v>
      </c>
      <c r="AG402" s="39"/>
      <c r="AH402" s="39">
        <f t="shared" si="220"/>
        <v>0</v>
      </c>
      <c r="AI402" s="39">
        <f t="shared" si="221"/>
        <v>0</v>
      </c>
      <c r="AJ402" s="39">
        <v>4.2</v>
      </c>
      <c r="AK402" s="39">
        <f t="shared" si="222"/>
        <v>41.24</v>
      </c>
      <c r="AL402" s="39">
        <f t="shared" si="223"/>
        <v>0</v>
      </c>
      <c r="AM402" s="39"/>
      <c r="AN402" s="39">
        <f t="shared" si="210"/>
        <v>0</v>
      </c>
      <c r="AO402" s="39">
        <f t="shared" si="211"/>
        <v>0</v>
      </c>
      <c r="AP402" s="39">
        <v>1.95</v>
      </c>
      <c r="AQ402" s="39">
        <f t="shared" si="233"/>
        <v>19.149999999999999</v>
      </c>
      <c r="AR402" s="39">
        <f t="shared" si="234"/>
        <v>0</v>
      </c>
      <c r="AS402" s="136">
        <f t="shared" si="235"/>
        <v>6.9</v>
      </c>
      <c r="AT402" s="136">
        <f t="shared" ca="1" si="236"/>
        <v>67.760000000000005</v>
      </c>
      <c r="AU402" s="137">
        <f t="shared" ca="1" si="237"/>
        <v>0</v>
      </c>
      <c r="AV402" s="137">
        <f t="shared" si="238"/>
        <v>0.05</v>
      </c>
      <c r="AW402" s="136">
        <f t="shared" ca="1" si="239"/>
        <v>0.49</v>
      </c>
      <c r="AX402" s="138">
        <f t="shared" ca="1" si="240"/>
        <v>0</v>
      </c>
      <c r="AY402" s="101"/>
      <c r="AZ402" s="40">
        <f t="shared" si="229"/>
        <v>0</v>
      </c>
      <c r="BA402" s="111" t="str">
        <f t="shared" si="208"/>
        <v>NÃO MEDIDO</v>
      </c>
      <c r="BB402" s="55"/>
      <c r="BE402" s="55"/>
      <c r="BF402" s="55"/>
      <c r="BG402" s="55"/>
      <c r="BH402" s="55"/>
      <c r="BI402" s="55"/>
      <c r="BJ402" s="55"/>
      <c r="BK402" s="55"/>
      <c r="BL402" s="55"/>
      <c r="BM402" s="55"/>
      <c r="BN402" s="55"/>
      <c r="BO402" s="55"/>
      <c r="BP402" s="55"/>
      <c r="BQ402" s="55"/>
      <c r="BR402" s="55"/>
      <c r="BS402" s="55"/>
      <c r="BT402" s="55"/>
      <c r="BU402" s="55"/>
      <c r="BV402" s="55"/>
      <c r="BW402" s="55"/>
      <c r="BX402" s="55"/>
    </row>
    <row r="403" spans="1:76" customFormat="1" ht="60" customHeight="1">
      <c r="A403" s="1" t="s">
        <v>30</v>
      </c>
      <c r="B403" s="1"/>
      <c r="C403" s="64" t="s">
        <v>184</v>
      </c>
      <c r="D403" s="65" t="s">
        <v>695</v>
      </c>
      <c r="E403" s="57" t="s">
        <v>75</v>
      </c>
      <c r="F403" s="35">
        <v>1</v>
      </c>
      <c r="G403" s="46">
        <v>0</v>
      </c>
      <c r="H403" s="47"/>
      <c r="I403" s="155">
        <v>-1</v>
      </c>
      <c r="J403" s="35">
        <f t="shared" si="230"/>
        <v>0</v>
      </c>
      <c r="K403" s="44">
        <v>11.77</v>
      </c>
      <c r="L403" s="37">
        <f t="shared" si="231"/>
        <v>0</v>
      </c>
      <c r="M403" s="37"/>
      <c r="N403" s="38">
        <f t="shared" si="232"/>
        <v>0</v>
      </c>
      <c r="O403" s="39"/>
      <c r="P403" s="39">
        <f t="shared" si="224"/>
        <v>0</v>
      </c>
      <c r="Q403" s="39">
        <f t="shared" si="225"/>
        <v>0</v>
      </c>
      <c r="R403" s="39"/>
      <c r="S403" s="39">
        <f t="shared" si="226"/>
        <v>0</v>
      </c>
      <c r="T403" s="39">
        <f t="shared" si="227"/>
        <v>0</v>
      </c>
      <c r="U403" s="39"/>
      <c r="V403" s="39">
        <f t="shared" si="212"/>
        <v>0</v>
      </c>
      <c r="W403" s="39">
        <f t="shared" si="213"/>
        <v>0</v>
      </c>
      <c r="X403" s="39"/>
      <c r="Y403" s="39">
        <f t="shared" si="214"/>
        <v>0</v>
      </c>
      <c r="Z403" s="39">
        <f t="shared" si="215"/>
        <v>0</v>
      </c>
      <c r="AA403" s="39"/>
      <c r="AB403" s="39">
        <f t="shared" si="216"/>
        <v>0</v>
      </c>
      <c r="AC403" s="39">
        <f t="shared" si="217"/>
        <v>0</v>
      </c>
      <c r="AD403" s="39"/>
      <c r="AE403" s="39">
        <f t="shared" si="218"/>
        <v>0</v>
      </c>
      <c r="AF403" s="39">
        <f t="shared" si="219"/>
        <v>0</v>
      </c>
      <c r="AG403" s="39"/>
      <c r="AH403" s="39">
        <f t="shared" si="220"/>
        <v>0</v>
      </c>
      <c r="AI403" s="39">
        <f t="shared" si="221"/>
        <v>0</v>
      </c>
      <c r="AJ403" s="39"/>
      <c r="AK403" s="39">
        <f t="shared" si="222"/>
        <v>0</v>
      </c>
      <c r="AL403" s="39">
        <f t="shared" si="223"/>
        <v>0</v>
      </c>
      <c r="AM403" s="39"/>
      <c r="AN403" s="39">
        <f t="shared" si="210"/>
        <v>0</v>
      </c>
      <c r="AO403" s="39">
        <f t="shared" si="211"/>
        <v>0</v>
      </c>
      <c r="AP403" s="39"/>
      <c r="AQ403" s="39">
        <f t="shared" si="233"/>
        <v>0</v>
      </c>
      <c r="AR403" s="39">
        <f t="shared" si="234"/>
        <v>0</v>
      </c>
      <c r="AS403" s="136">
        <f t="shared" si="235"/>
        <v>0</v>
      </c>
      <c r="AT403" s="136">
        <f t="shared" ca="1" si="236"/>
        <v>0</v>
      </c>
      <c r="AU403" s="137">
        <f t="shared" ca="1" si="237"/>
        <v>0</v>
      </c>
      <c r="AV403" s="137">
        <f t="shared" si="238"/>
        <v>0</v>
      </c>
      <c r="AW403" s="136">
        <f t="shared" ca="1" si="239"/>
        <v>0</v>
      </c>
      <c r="AX403" s="138">
        <f t="shared" ca="1" si="240"/>
        <v>0</v>
      </c>
      <c r="AY403" s="101"/>
      <c r="AZ403" s="40">
        <f t="shared" si="229"/>
        <v>1.95</v>
      </c>
      <c r="BA403" s="111" t="str">
        <f t="shared" si="208"/>
        <v>MEDIDO</v>
      </c>
      <c r="BB403" s="55"/>
      <c r="BE403" s="55"/>
      <c r="BF403" s="55"/>
      <c r="BG403" s="55"/>
      <c r="BH403" s="55"/>
      <c r="BI403" s="55"/>
      <c r="BJ403" s="55"/>
      <c r="BK403" s="55"/>
      <c r="BL403" s="55"/>
      <c r="BM403" s="55"/>
      <c r="BN403" s="55"/>
      <c r="BO403" s="55"/>
      <c r="BP403" s="55"/>
      <c r="BQ403" s="55"/>
      <c r="BR403" s="55"/>
      <c r="BS403" s="55"/>
      <c r="BT403" s="55"/>
      <c r="BU403" s="55"/>
      <c r="BV403" s="55"/>
      <c r="BW403" s="55"/>
      <c r="BX403" s="55"/>
    </row>
    <row r="404" spans="1:76" customFormat="1" ht="39.950000000000003" customHeight="1">
      <c r="A404" s="1" t="s">
        <v>30</v>
      </c>
      <c r="B404" s="1"/>
      <c r="C404" s="64" t="s">
        <v>380</v>
      </c>
      <c r="D404" s="65" t="s">
        <v>649</v>
      </c>
      <c r="E404" s="57" t="s">
        <v>75</v>
      </c>
      <c r="F404" s="35">
        <v>5</v>
      </c>
      <c r="G404" s="46">
        <v>0</v>
      </c>
      <c r="H404" s="47"/>
      <c r="I404" s="155">
        <v>1.95</v>
      </c>
      <c r="J404" s="35">
        <f t="shared" si="230"/>
        <v>6.95</v>
      </c>
      <c r="K404" s="44">
        <v>6.26</v>
      </c>
      <c r="L404" s="37">
        <f t="shared" si="231"/>
        <v>43.51</v>
      </c>
      <c r="M404" s="37"/>
      <c r="N404" s="38">
        <f t="shared" si="232"/>
        <v>0</v>
      </c>
      <c r="O404" s="39"/>
      <c r="P404" s="39">
        <f t="shared" si="224"/>
        <v>0</v>
      </c>
      <c r="Q404" s="39">
        <f t="shared" si="225"/>
        <v>0</v>
      </c>
      <c r="R404" s="39"/>
      <c r="S404" s="39">
        <f t="shared" si="226"/>
        <v>0</v>
      </c>
      <c r="T404" s="39">
        <f t="shared" si="227"/>
        <v>0</v>
      </c>
      <c r="U404" s="39"/>
      <c r="V404" s="39">
        <f t="shared" si="212"/>
        <v>0</v>
      </c>
      <c r="W404" s="39">
        <f t="shared" si="213"/>
        <v>0</v>
      </c>
      <c r="X404" s="39"/>
      <c r="Y404" s="39">
        <f t="shared" si="214"/>
        <v>0</v>
      </c>
      <c r="Z404" s="39">
        <f t="shared" si="215"/>
        <v>0</v>
      </c>
      <c r="AA404" s="39">
        <v>0.75</v>
      </c>
      <c r="AB404" s="39">
        <f t="shared" si="216"/>
        <v>4.7</v>
      </c>
      <c r="AC404" s="39">
        <f t="shared" si="217"/>
        <v>0</v>
      </c>
      <c r="AD404" s="39"/>
      <c r="AE404" s="39">
        <f t="shared" si="218"/>
        <v>0</v>
      </c>
      <c r="AF404" s="39">
        <f t="shared" si="219"/>
        <v>0</v>
      </c>
      <c r="AG404" s="39"/>
      <c r="AH404" s="39">
        <f t="shared" si="220"/>
        <v>0</v>
      </c>
      <c r="AI404" s="39">
        <f t="shared" si="221"/>
        <v>0</v>
      </c>
      <c r="AJ404" s="39">
        <v>4.2</v>
      </c>
      <c r="AK404" s="39">
        <f t="shared" si="222"/>
        <v>26.29</v>
      </c>
      <c r="AL404" s="39">
        <f t="shared" si="223"/>
        <v>0</v>
      </c>
      <c r="AM404" s="39"/>
      <c r="AN404" s="39">
        <f t="shared" si="210"/>
        <v>0</v>
      </c>
      <c r="AO404" s="39">
        <f t="shared" si="211"/>
        <v>0</v>
      </c>
      <c r="AP404" s="39">
        <v>1.95</v>
      </c>
      <c r="AQ404" s="39">
        <f t="shared" si="233"/>
        <v>12.21</v>
      </c>
      <c r="AR404" s="39">
        <f t="shared" si="234"/>
        <v>0</v>
      </c>
      <c r="AS404" s="136">
        <f t="shared" si="235"/>
        <v>6.9</v>
      </c>
      <c r="AT404" s="136">
        <f t="shared" ca="1" si="236"/>
        <v>43.2</v>
      </c>
      <c r="AU404" s="137">
        <f t="shared" ca="1" si="237"/>
        <v>0</v>
      </c>
      <c r="AV404" s="137">
        <f t="shared" si="238"/>
        <v>0.05</v>
      </c>
      <c r="AW404" s="136">
        <f t="shared" ca="1" si="239"/>
        <v>0.31</v>
      </c>
      <c r="AX404" s="138">
        <f t="shared" ca="1" si="240"/>
        <v>0</v>
      </c>
      <c r="AY404" s="101"/>
      <c r="AZ404" s="40">
        <f t="shared" si="229"/>
        <v>0</v>
      </c>
      <c r="BA404" s="111" t="str">
        <f t="shared" si="208"/>
        <v>NÃO MEDIDO</v>
      </c>
      <c r="BB404" s="55"/>
      <c r="BE404" s="55"/>
      <c r="BF404" s="55"/>
      <c r="BG404" s="55"/>
      <c r="BH404" s="55"/>
      <c r="BI404" s="55"/>
      <c r="BJ404" s="55"/>
      <c r="BK404" s="55"/>
      <c r="BL404" s="55"/>
      <c r="BM404" s="55"/>
      <c r="BN404" s="55"/>
      <c r="BO404" s="55"/>
      <c r="BP404" s="55"/>
      <c r="BQ404" s="55"/>
      <c r="BR404" s="55"/>
      <c r="BS404" s="55"/>
      <c r="BT404" s="55"/>
      <c r="BU404" s="55"/>
      <c r="BV404" s="55"/>
      <c r="BW404" s="55"/>
      <c r="BX404" s="55"/>
    </row>
    <row r="405" spans="1:76" customFormat="1" ht="39.950000000000003" customHeight="1">
      <c r="A405" s="1" t="s">
        <v>30</v>
      </c>
      <c r="B405" s="1"/>
      <c r="C405" s="64" t="s">
        <v>416</v>
      </c>
      <c r="D405" s="65" t="s">
        <v>696</v>
      </c>
      <c r="E405" s="57" t="s">
        <v>75</v>
      </c>
      <c r="F405" s="35">
        <v>1</v>
      </c>
      <c r="G405" s="46">
        <v>0</v>
      </c>
      <c r="H405" s="47"/>
      <c r="I405" s="155">
        <v>-1</v>
      </c>
      <c r="J405" s="35">
        <f t="shared" si="230"/>
        <v>0</v>
      </c>
      <c r="K405" s="44">
        <v>9.7899999999999991</v>
      </c>
      <c r="L405" s="37">
        <f t="shared" si="231"/>
        <v>0</v>
      </c>
      <c r="M405" s="37"/>
      <c r="N405" s="38">
        <f t="shared" si="232"/>
        <v>0</v>
      </c>
      <c r="O405" s="39"/>
      <c r="P405" s="39">
        <f t="shared" si="224"/>
        <v>0</v>
      </c>
      <c r="Q405" s="39">
        <f t="shared" si="225"/>
        <v>0</v>
      </c>
      <c r="R405" s="39"/>
      <c r="S405" s="39">
        <f t="shared" si="226"/>
        <v>0</v>
      </c>
      <c r="T405" s="39">
        <f t="shared" si="227"/>
        <v>0</v>
      </c>
      <c r="U405" s="39"/>
      <c r="V405" s="39">
        <f t="shared" si="212"/>
        <v>0</v>
      </c>
      <c r="W405" s="39">
        <f t="shared" si="213"/>
        <v>0</v>
      </c>
      <c r="X405" s="39"/>
      <c r="Y405" s="39">
        <f t="shared" si="214"/>
        <v>0</v>
      </c>
      <c r="Z405" s="39">
        <f t="shared" si="215"/>
        <v>0</v>
      </c>
      <c r="AA405" s="39"/>
      <c r="AB405" s="39">
        <f t="shared" si="216"/>
        <v>0</v>
      </c>
      <c r="AC405" s="39">
        <f t="shared" si="217"/>
        <v>0</v>
      </c>
      <c r="AD405" s="39"/>
      <c r="AE405" s="39">
        <f t="shared" si="218"/>
        <v>0</v>
      </c>
      <c r="AF405" s="39">
        <f t="shared" si="219"/>
        <v>0</v>
      </c>
      <c r="AG405" s="39"/>
      <c r="AH405" s="39">
        <f t="shared" si="220"/>
        <v>0</v>
      </c>
      <c r="AI405" s="39">
        <f t="shared" si="221"/>
        <v>0</v>
      </c>
      <c r="AJ405" s="39"/>
      <c r="AK405" s="39">
        <f t="shared" si="222"/>
        <v>0</v>
      </c>
      <c r="AL405" s="39">
        <f t="shared" si="223"/>
        <v>0</v>
      </c>
      <c r="AM405" s="39"/>
      <c r="AN405" s="39">
        <f t="shared" si="210"/>
        <v>0</v>
      </c>
      <c r="AO405" s="39">
        <f t="shared" si="211"/>
        <v>0</v>
      </c>
      <c r="AP405" s="39"/>
      <c r="AQ405" s="39">
        <f t="shared" si="233"/>
        <v>0</v>
      </c>
      <c r="AR405" s="39">
        <f t="shared" si="234"/>
        <v>0</v>
      </c>
      <c r="AS405" s="136">
        <f t="shared" si="235"/>
        <v>0</v>
      </c>
      <c r="AT405" s="136">
        <f t="shared" ca="1" si="236"/>
        <v>0</v>
      </c>
      <c r="AU405" s="137">
        <f t="shared" ca="1" si="237"/>
        <v>0</v>
      </c>
      <c r="AV405" s="137">
        <f t="shared" si="238"/>
        <v>0</v>
      </c>
      <c r="AW405" s="136">
        <f t="shared" ca="1" si="239"/>
        <v>0</v>
      </c>
      <c r="AX405" s="138">
        <f t="shared" ca="1" si="240"/>
        <v>0</v>
      </c>
      <c r="AY405" s="101"/>
      <c r="AZ405" s="40">
        <f t="shared" si="229"/>
        <v>0</v>
      </c>
      <c r="BA405" s="111" t="str">
        <f t="shared" si="208"/>
        <v>NÃO MEDIDO</v>
      </c>
      <c r="BB405" s="55"/>
      <c r="BE405" s="55"/>
      <c r="BF405" s="55"/>
      <c r="BG405" s="55"/>
      <c r="BH405" s="55"/>
      <c r="BI405" s="55"/>
      <c r="BJ405" s="55"/>
      <c r="BK405" s="55"/>
      <c r="BL405" s="55"/>
      <c r="BM405" s="55"/>
      <c r="BN405" s="55"/>
      <c r="BO405" s="55"/>
      <c r="BP405" s="55"/>
      <c r="BQ405" s="55"/>
      <c r="BR405" s="55"/>
      <c r="BS405" s="55"/>
      <c r="BT405" s="55"/>
      <c r="BU405" s="55"/>
      <c r="BV405" s="55"/>
      <c r="BW405" s="55"/>
      <c r="BX405" s="55"/>
    </row>
    <row r="406" spans="1:76" customFormat="1" ht="30" customHeight="1">
      <c r="A406" s="1" t="s">
        <v>28</v>
      </c>
      <c r="B406" s="1"/>
      <c r="C406" s="64">
        <v>190500</v>
      </c>
      <c r="D406" s="65" t="s">
        <v>697</v>
      </c>
      <c r="E406" s="57"/>
      <c r="F406" s="35"/>
      <c r="G406" s="46">
        <v>0</v>
      </c>
      <c r="H406" s="47"/>
      <c r="I406" s="155">
        <v>0</v>
      </c>
      <c r="J406" s="35">
        <f t="shared" si="230"/>
        <v>0</v>
      </c>
      <c r="K406" s="44"/>
      <c r="L406" s="37">
        <f t="shared" si="231"/>
        <v>0</v>
      </c>
      <c r="M406" s="37"/>
      <c r="N406" s="38">
        <f t="shared" si="232"/>
        <v>0</v>
      </c>
      <c r="O406" s="39"/>
      <c r="P406" s="39">
        <f t="shared" si="224"/>
        <v>0</v>
      </c>
      <c r="Q406" s="39">
        <f t="shared" si="225"/>
        <v>0</v>
      </c>
      <c r="R406" s="39"/>
      <c r="S406" s="39">
        <f t="shared" si="226"/>
        <v>0</v>
      </c>
      <c r="T406" s="39">
        <f t="shared" si="227"/>
        <v>0</v>
      </c>
      <c r="U406" s="39"/>
      <c r="V406" s="39">
        <f t="shared" si="212"/>
        <v>0</v>
      </c>
      <c r="W406" s="39">
        <f t="shared" si="213"/>
        <v>0</v>
      </c>
      <c r="X406" s="39"/>
      <c r="Y406" s="39">
        <f t="shared" si="214"/>
        <v>0</v>
      </c>
      <c r="Z406" s="39">
        <f t="shared" si="215"/>
        <v>0</v>
      </c>
      <c r="AA406" s="39"/>
      <c r="AB406" s="39">
        <f t="shared" si="216"/>
        <v>0</v>
      </c>
      <c r="AC406" s="39">
        <f t="shared" si="217"/>
        <v>0</v>
      </c>
      <c r="AD406" s="39"/>
      <c r="AE406" s="39">
        <f t="shared" si="218"/>
        <v>0</v>
      </c>
      <c r="AF406" s="39">
        <f t="shared" si="219"/>
        <v>0</v>
      </c>
      <c r="AG406" s="39"/>
      <c r="AH406" s="39">
        <f t="shared" si="220"/>
        <v>0</v>
      </c>
      <c r="AI406" s="39">
        <f t="shared" si="221"/>
        <v>0</v>
      </c>
      <c r="AJ406" s="39"/>
      <c r="AK406" s="39">
        <f t="shared" si="222"/>
        <v>0</v>
      </c>
      <c r="AL406" s="39">
        <f t="shared" si="223"/>
        <v>0</v>
      </c>
      <c r="AM406" s="39"/>
      <c r="AN406" s="39">
        <f t="shared" si="210"/>
        <v>0</v>
      </c>
      <c r="AO406" s="39">
        <f t="shared" si="211"/>
        <v>0</v>
      </c>
      <c r="AP406" s="39"/>
      <c r="AQ406" s="39">
        <f t="shared" si="233"/>
        <v>0</v>
      </c>
      <c r="AR406" s="39">
        <f t="shared" si="234"/>
        <v>0</v>
      </c>
      <c r="AS406" s="136">
        <f t="shared" si="235"/>
        <v>0</v>
      </c>
      <c r="AT406" s="136">
        <f t="shared" ca="1" si="236"/>
        <v>0</v>
      </c>
      <c r="AU406" s="137">
        <f t="shared" ca="1" si="237"/>
        <v>0</v>
      </c>
      <c r="AV406" s="137">
        <f t="shared" si="238"/>
        <v>0</v>
      </c>
      <c r="AW406" s="136">
        <f t="shared" ca="1" si="239"/>
        <v>0</v>
      </c>
      <c r="AX406" s="138">
        <f t="shared" ca="1" si="240"/>
        <v>0</v>
      </c>
      <c r="AY406" s="101"/>
      <c r="AZ406" s="40">
        <f t="shared" si="229"/>
        <v>0</v>
      </c>
      <c r="BA406" s="111" t="str">
        <f>IF(COUNTIF(BA407:BA415,"MEDIDO")&gt;0,"MEDIDO","NÃO MEDIDO")</f>
        <v>NÃO MEDIDO</v>
      </c>
      <c r="BB406" s="55"/>
      <c r="BE406" s="55"/>
      <c r="BF406" s="55"/>
      <c r="BG406" s="55"/>
      <c r="BH406" s="55"/>
      <c r="BI406" s="55"/>
      <c r="BJ406" s="55"/>
      <c r="BK406" s="55"/>
      <c r="BL406" s="55"/>
      <c r="BM406" s="55"/>
      <c r="BN406" s="55"/>
      <c r="BO406" s="55"/>
      <c r="BP406" s="55"/>
      <c r="BQ406" s="55"/>
      <c r="BR406" s="55"/>
      <c r="BS406" s="55"/>
      <c r="BT406" s="55"/>
      <c r="BU406" s="55"/>
      <c r="BV406" s="55"/>
      <c r="BW406" s="55"/>
      <c r="BX406" s="55"/>
    </row>
    <row r="407" spans="1:76" customFormat="1" ht="30" customHeight="1">
      <c r="A407" s="1" t="s">
        <v>30</v>
      </c>
      <c r="B407" s="1"/>
      <c r="C407" s="64" t="s">
        <v>164</v>
      </c>
      <c r="D407" s="65" t="s">
        <v>687</v>
      </c>
      <c r="E407" s="57" t="s">
        <v>75</v>
      </c>
      <c r="F407" s="35">
        <v>1</v>
      </c>
      <c r="G407" s="46">
        <v>0</v>
      </c>
      <c r="H407" s="47"/>
      <c r="I407" s="155">
        <v>-1</v>
      </c>
      <c r="J407" s="35">
        <f t="shared" si="230"/>
        <v>0</v>
      </c>
      <c r="K407" s="44">
        <v>5.41</v>
      </c>
      <c r="L407" s="37">
        <f t="shared" si="231"/>
        <v>0</v>
      </c>
      <c r="M407" s="37"/>
      <c r="N407" s="38">
        <f t="shared" si="232"/>
        <v>0</v>
      </c>
      <c r="O407" s="39"/>
      <c r="P407" s="39">
        <f t="shared" si="224"/>
        <v>0</v>
      </c>
      <c r="Q407" s="39">
        <f t="shared" si="225"/>
        <v>0</v>
      </c>
      <c r="R407" s="39"/>
      <c r="S407" s="39">
        <f t="shared" si="226"/>
        <v>0</v>
      </c>
      <c r="T407" s="39">
        <f t="shared" si="227"/>
        <v>0</v>
      </c>
      <c r="U407" s="39"/>
      <c r="V407" s="39">
        <f t="shared" si="212"/>
        <v>0</v>
      </c>
      <c r="W407" s="39">
        <f t="shared" si="213"/>
        <v>0</v>
      </c>
      <c r="X407" s="39"/>
      <c r="Y407" s="39">
        <f t="shared" si="214"/>
        <v>0</v>
      </c>
      <c r="Z407" s="39">
        <f t="shared" si="215"/>
        <v>0</v>
      </c>
      <c r="AA407" s="39"/>
      <c r="AB407" s="39">
        <f t="shared" si="216"/>
        <v>0</v>
      </c>
      <c r="AC407" s="39">
        <f t="shared" si="217"/>
        <v>0</v>
      </c>
      <c r="AD407" s="39"/>
      <c r="AE407" s="39">
        <f t="shared" si="218"/>
        <v>0</v>
      </c>
      <c r="AF407" s="39">
        <f t="shared" si="219"/>
        <v>0</v>
      </c>
      <c r="AG407" s="39"/>
      <c r="AH407" s="39">
        <f t="shared" si="220"/>
        <v>0</v>
      </c>
      <c r="AI407" s="39">
        <f t="shared" si="221"/>
        <v>0</v>
      </c>
      <c r="AJ407" s="39"/>
      <c r="AK407" s="39">
        <f t="shared" si="222"/>
        <v>0</v>
      </c>
      <c r="AL407" s="39">
        <f t="shared" si="223"/>
        <v>0</v>
      </c>
      <c r="AM407" s="39"/>
      <c r="AN407" s="39">
        <f t="shared" si="210"/>
        <v>0</v>
      </c>
      <c r="AO407" s="39">
        <f t="shared" si="211"/>
        <v>0</v>
      </c>
      <c r="AP407" s="39"/>
      <c r="AQ407" s="39">
        <f t="shared" si="233"/>
        <v>0</v>
      </c>
      <c r="AR407" s="39">
        <f t="shared" si="234"/>
        <v>0</v>
      </c>
      <c r="AS407" s="136">
        <f t="shared" si="235"/>
        <v>0</v>
      </c>
      <c r="AT407" s="136">
        <f t="shared" ca="1" si="236"/>
        <v>0</v>
      </c>
      <c r="AU407" s="137">
        <f t="shared" ca="1" si="237"/>
        <v>0</v>
      </c>
      <c r="AV407" s="137">
        <f t="shared" si="238"/>
        <v>0</v>
      </c>
      <c r="AW407" s="136">
        <f t="shared" ca="1" si="239"/>
        <v>0</v>
      </c>
      <c r="AX407" s="138">
        <f t="shared" ca="1" si="240"/>
        <v>0</v>
      </c>
      <c r="AY407" s="101"/>
      <c r="AZ407" s="40">
        <f t="shared" si="229"/>
        <v>0</v>
      </c>
      <c r="BA407" s="111" t="str">
        <f>IF(COUNTIF(BA408:BA408,"MEDIDO")&gt;0,"MEDIDO","NÃO MEDIDO")</f>
        <v>NÃO MEDIDO</v>
      </c>
      <c r="BB407" s="55"/>
      <c r="BE407" s="55"/>
      <c r="BF407" s="55"/>
      <c r="BG407" s="55"/>
      <c r="BH407" s="55"/>
      <c r="BI407" s="55"/>
      <c r="BJ407" s="55"/>
      <c r="BK407" s="55"/>
      <c r="BL407" s="55"/>
      <c r="BM407" s="55"/>
      <c r="BN407" s="55"/>
      <c r="BO407" s="55"/>
      <c r="BP407" s="55"/>
      <c r="BQ407" s="55"/>
      <c r="BR407" s="55"/>
      <c r="BS407" s="55"/>
      <c r="BT407" s="55"/>
      <c r="BU407" s="55"/>
      <c r="BV407" s="55"/>
      <c r="BW407" s="55"/>
      <c r="BX407" s="55"/>
    </row>
    <row r="408" spans="1:76" customFormat="1" ht="30" customHeight="1">
      <c r="A408" s="1" t="s">
        <v>30</v>
      </c>
      <c r="B408" s="1"/>
      <c r="C408" s="64" t="s">
        <v>399</v>
      </c>
      <c r="D408" s="65" t="s">
        <v>675</v>
      </c>
      <c r="E408" s="57" t="s">
        <v>72</v>
      </c>
      <c r="F408" s="35">
        <v>1</v>
      </c>
      <c r="G408" s="46">
        <v>0</v>
      </c>
      <c r="H408" s="47"/>
      <c r="I408" s="155">
        <v>0</v>
      </c>
      <c r="J408" s="35">
        <f t="shared" si="230"/>
        <v>1</v>
      </c>
      <c r="K408" s="44">
        <v>5.17</v>
      </c>
      <c r="L408" s="37">
        <f t="shared" si="231"/>
        <v>5.17</v>
      </c>
      <c r="M408" s="37"/>
      <c r="N408" s="38">
        <f t="shared" si="232"/>
        <v>0</v>
      </c>
      <c r="O408" s="39"/>
      <c r="P408" s="39">
        <f t="shared" si="224"/>
        <v>0</v>
      </c>
      <c r="Q408" s="39">
        <f t="shared" si="225"/>
        <v>0</v>
      </c>
      <c r="R408" s="39"/>
      <c r="S408" s="39">
        <f t="shared" si="226"/>
        <v>0</v>
      </c>
      <c r="T408" s="39">
        <f t="shared" si="227"/>
        <v>0</v>
      </c>
      <c r="U408" s="39"/>
      <c r="V408" s="39">
        <f t="shared" si="212"/>
        <v>0</v>
      </c>
      <c r="W408" s="39">
        <f t="shared" si="213"/>
        <v>0</v>
      </c>
      <c r="X408" s="39"/>
      <c r="Y408" s="39">
        <f t="shared" si="214"/>
        <v>0</v>
      </c>
      <c r="Z408" s="39">
        <f t="shared" si="215"/>
        <v>0</v>
      </c>
      <c r="AA408" s="39">
        <v>1</v>
      </c>
      <c r="AB408" s="39">
        <f t="shared" si="216"/>
        <v>5.17</v>
      </c>
      <c r="AC408" s="39">
        <f t="shared" si="217"/>
        <v>0</v>
      </c>
      <c r="AD408" s="39"/>
      <c r="AE408" s="39">
        <f t="shared" si="218"/>
        <v>0</v>
      </c>
      <c r="AF408" s="39">
        <f t="shared" si="219"/>
        <v>0</v>
      </c>
      <c r="AG408" s="39"/>
      <c r="AH408" s="39">
        <f t="shared" si="220"/>
        <v>0</v>
      </c>
      <c r="AI408" s="39">
        <f t="shared" si="221"/>
        <v>0</v>
      </c>
      <c r="AJ408" s="39"/>
      <c r="AK408" s="39">
        <f t="shared" si="222"/>
        <v>0</v>
      </c>
      <c r="AL408" s="39">
        <f t="shared" si="223"/>
        <v>0</v>
      </c>
      <c r="AM408" s="39"/>
      <c r="AN408" s="39">
        <f t="shared" si="210"/>
        <v>0</v>
      </c>
      <c r="AO408" s="39">
        <f t="shared" si="211"/>
        <v>0</v>
      </c>
      <c r="AP408" s="39"/>
      <c r="AQ408" s="39">
        <f t="shared" si="233"/>
        <v>0</v>
      </c>
      <c r="AR408" s="39">
        <f t="shared" si="234"/>
        <v>0</v>
      </c>
      <c r="AS408" s="136">
        <f t="shared" si="235"/>
        <v>1</v>
      </c>
      <c r="AT408" s="136">
        <f t="shared" ca="1" si="236"/>
        <v>5.17</v>
      </c>
      <c r="AU408" s="137">
        <f t="shared" ca="1" si="237"/>
        <v>0</v>
      </c>
      <c r="AV408" s="137">
        <f t="shared" si="238"/>
        <v>0</v>
      </c>
      <c r="AW408" s="136">
        <f t="shared" ca="1" si="239"/>
        <v>0</v>
      </c>
      <c r="AX408" s="138">
        <f t="shared" ca="1" si="240"/>
        <v>0</v>
      </c>
      <c r="AY408" s="101"/>
      <c r="AZ408" s="40">
        <f t="shared" si="229"/>
        <v>0</v>
      </c>
      <c r="BA408" s="111" t="str">
        <f>IF(AZ408&lt;&gt;0,"MEDIDO","NÃO MEDIDO")</f>
        <v>NÃO MEDIDO</v>
      </c>
      <c r="BB408" s="55"/>
      <c r="BE408" s="55"/>
      <c r="BF408" s="55"/>
      <c r="BG408" s="55"/>
      <c r="BH408" s="55"/>
      <c r="BI408" s="55"/>
      <c r="BJ408" s="55"/>
      <c r="BK408" s="55"/>
      <c r="BL408" s="55"/>
      <c r="BM408" s="55"/>
      <c r="BN408" s="55"/>
      <c r="BO408" s="55"/>
      <c r="BP408" s="55"/>
      <c r="BQ408" s="55"/>
      <c r="BR408" s="55"/>
      <c r="BS408" s="55"/>
      <c r="BT408" s="55"/>
      <c r="BU408" s="55"/>
      <c r="BV408" s="55"/>
      <c r="BW408" s="55"/>
      <c r="BX408" s="55"/>
    </row>
    <row r="409" spans="1:76" customFormat="1" ht="60" customHeight="1">
      <c r="A409" s="1" t="s">
        <v>30</v>
      </c>
      <c r="B409" s="1"/>
      <c r="C409" s="64" t="s">
        <v>412</v>
      </c>
      <c r="D409" s="65" t="s">
        <v>689</v>
      </c>
      <c r="E409" s="57" t="s">
        <v>75</v>
      </c>
      <c r="F409" s="35">
        <v>3</v>
      </c>
      <c r="G409" s="46">
        <v>0</v>
      </c>
      <c r="H409" s="47"/>
      <c r="I409" s="155">
        <v>-1.3</v>
      </c>
      <c r="J409" s="35">
        <f t="shared" si="230"/>
        <v>1.7</v>
      </c>
      <c r="K409" s="44">
        <v>31.53</v>
      </c>
      <c r="L409" s="37">
        <f t="shared" si="231"/>
        <v>53.6</v>
      </c>
      <c r="M409" s="37"/>
      <c r="N409" s="38">
        <f t="shared" si="232"/>
        <v>0</v>
      </c>
      <c r="O409" s="39"/>
      <c r="P409" s="39">
        <f t="shared" si="224"/>
        <v>0</v>
      </c>
      <c r="Q409" s="39">
        <f t="shared" si="225"/>
        <v>0</v>
      </c>
      <c r="R409" s="39"/>
      <c r="S409" s="39">
        <f t="shared" si="226"/>
        <v>0</v>
      </c>
      <c r="T409" s="39">
        <f t="shared" si="227"/>
        <v>0</v>
      </c>
      <c r="U409" s="39"/>
      <c r="V409" s="39">
        <f t="shared" si="212"/>
        <v>0</v>
      </c>
      <c r="W409" s="39">
        <f t="shared" si="213"/>
        <v>0</v>
      </c>
      <c r="X409" s="39"/>
      <c r="Y409" s="39">
        <f t="shared" si="214"/>
        <v>0</v>
      </c>
      <c r="Z409" s="39">
        <f t="shared" si="215"/>
        <v>0</v>
      </c>
      <c r="AA409" s="39">
        <v>1.7</v>
      </c>
      <c r="AB409" s="39">
        <f t="shared" si="216"/>
        <v>53.6</v>
      </c>
      <c r="AC409" s="39">
        <f t="shared" si="217"/>
        <v>0</v>
      </c>
      <c r="AD409" s="39"/>
      <c r="AE409" s="39">
        <f t="shared" si="218"/>
        <v>0</v>
      </c>
      <c r="AF409" s="39">
        <f t="shared" si="219"/>
        <v>0</v>
      </c>
      <c r="AG409" s="39"/>
      <c r="AH409" s="39">
        <f t="shared" si="220"/>
        <v>0</v>
      </c>
      <c r="AI409" s="39">
        <f t="shared" si="221"/>
        <v>0</v>
      </c>
      <c r="AJ409" s="39"/>
      <c r="AK409" s="39">
        <f t="shared" si="222"/>
        <v>0</v>
      </c>
      <c r="AL409" s="39">
        <f t="shared" si="223"/>
        <v>0</v>
      </c>
      <c r="AM409" s="39"/>
      <c r="AN409" s="39">
        <f t="shared" si="210"/>
        <v>0</v>
      </c>
      <c r="AO409" s="39">
        <f t="shared" si="211"/>
        <v>0</v>
      </c>
      <c r="AP409" s="39"/>
      <c r="AQ409" s="39">
        <f t="shared" si="233"/>
        <v>0</v>
      </c>
      <c r="AR409" s="39">
        <f t="shared" si="234"/>
        <v>0</v>
      </c>
      <c r="AS409" s="136">
        <f t="shared" si="235"/>
        <v>1.7</v>
      </c>
      <c r="AT409" s="136">
        <f t="shared" ca="1" si="236"/>
        <v>53.6</v>
      </c>
      <c r="AU409" s="137">
        <f t="shared" ca="1" si="237"/>
        <v>0</v>
      </c>
      <c r="AV409" s="137">
        <f t="shared" si="238"/>
        <v>0</v>
      </c>
      <c r="AW409" s="136">
        <f t="shared" ca="1" si="239"/>
        <v>0</v>
      </c>
      <c r="AX409" s="138">
        <f t="shared" ca="1" si="240"/>
        <v>0</v>
      </c>
      <c r="AY409" s="101"/>
      <c r="AZ409" s="40">
        <f t="shared" si="229"/>
        <v>0</v>
      </c>
      <c r="BA409" s="111" t="str">
        <f t="shared" ref="BA409:BA410" si="241">IF(AZ409&lt;&gt;0,"MEDIDO","NÃO MEDIDO")</f>
        <v>NÃO MEDIDO</v>
      </c>
      <c r="BB409" s="55"/>
      <c r="BE409" s="55"/>
      <c r="BF409" s="55"/>
      <c r="BG409" s="55"/>
      <c r="BH409" s="55"/>
      <c r="BI409" s="55"/>
      <c r="BJ409" s="55"/>
      <c r="BK409" s="55"/>
      <c r="BL409" s="55"/>
      <c r="BM409" s="55"/>
      <c r="BN409" s="55"/>
      <c r="BO409" s="55"/>
      <c r="BP409" s="55"/>
      <c r="BQ409" s="55"/>
      <c r="BR409" s="55"/>
      <c r="BS409" s="55"/>
      <c r="BT409" s="55"/>
      <c r="BU409" s="55"/>
      <c r="BV409" s="55"/>
      <c r="BW409" s="55"/>
      <c r="BX409" s="55"/>
    </row>
    <row r="410" spans="1:76" customFormat="1" ht="60" customHeight="1">
      <c r="A410" s="1" t="s">
        <v>30</v>
      </c>
      <c r="B410" s="1"/>
      <c r="C410" s="64" t="s">
        <v>152</v>
      </c>
      <c r="D410" s="65" t="s">
        <v>511</v>
      </c>
      <c r="E410" s="57" t="s">
        <v>72</v>
      </c>
      <c r="F410" s="35">
        <v>2</v>
      </c>
      <c r="G410" s="46">
        <v>0</v>
      </c>
      <c r="H410" s="47"/>
      <c r="I410" s="155">
        <v>-1</v>
      </c>
      <c r="J410" s="35">
        <f t="shared" si="230"/>
        <v>1</v>
      </c>
      <c r="K410" s="44">
        <v>64.290000000000006</v>
      </c>
      <c r="L410" s="37">
        <f t="shared" si="231"/>
        <v>64.290000000000006</v>
      </c>
      <c r="M410" s="37"/>
      <c r="N410" s="38">
        <f t="shared" si="232"/>
        <v>0</v>
      </c>
      <c r="O410" s="39"/>
      <c r="P410" s="39">
        <f t="shared" si="224"/>
        <v>0</v>
      </c>
      <c r="Q410" s="39">
        <f t="shared" si="225"/>
        <v>0</v>
      </c>
      <c r="R410" s="39"/>
      <c r="S410" s="39">
        <f t="shared" si="226"/>
        <v>0</v>
      </c>
      <c r="T410" s="39">
        <f t="shared" si="227"/>
        <v>0</v>
      </c>
      <c r="U410" s="39"/>
      <c r="V410" s="39">
        <f t="shared" si="212"/>
        <v>0</v>
      </c>
      <c r="W410" s="39">
        <f t="shared" si="213"/>
        <v>0</v>
      </c>
      <c r="X410" s="39"/>
      <c r="Y410" s="39">
        <f t="shared" si="214"/>
        <v>0</v>
      </c>
      <c r="Z410" s="39">
        <f t="shared" si="215"/>
        <v>0</v>
      </c>
      <c r="AA410" s="39">
        <v>1</v>
      </c>
      <c r="AB410" s="39">
        <f t="shared" si="216"/>
        <v>64.290000000000006</v>
      </c>
      <c r="AC410" s="39">
        <f t="shared" si="217"/>
        <v>0</v>
      </c>
      <c r="AD410" s="39"/>
      <c r="AE410" s="39">
        <f t="shared" si="218"/>
        <v>0</v>
      </c>
      <c r="AF410" s="39">
        <f t="shared" si="219"/>
        <v>0</v>
      </c>
      <c r="AG410" s="39"/>
      <c r="AH410" s="39">
        <f t="shared" si="220"/>
        <v>0</v>
      </c>
      <c r="AI410" s="39">
        <f t="shared" si="221"/>
        <v>0</v>
      </c>
      <c r="AJ410" s="39"/>
      <c r="AK410" s="39">
        <f t="shared" si="222"/>
        <v>0</v>
      </c>
      <c r="AL410" s="39">
        <f t="shared" si="223"/>
        <v>0</v>
      </c>
      <c r="AM410" s="39"/>
      <c r="AN410" s="39">
        <f t="shared" si="210"/>
        <v>0</v>
      </c>
      <c r="AO410" s="39">
        <f t="shared" si="211"/>
        <v>0</v>
      </c>
      <c r="AP410" s="39"/>
      <c r="AQ410" s="39">
        <f t="shared" si="233"/>
        <v>0</v>
      </c>
      <c r="AR410" s="39">
        <f t="shared" si="234"/>
        <v>0</v>
      </c>
      <c r="AS410" s="136">
        <f t="shared" si="235"/>
        <v>1</v>
      </c>
      <c r="AT410" s="136">
        <f t="shared" ca="1" si="236"/>
        <v>64.290000000000006</v>
      </c>
      <c r="AU410" s="137">
        <f t="shared" ca="1" si="237"/>
        <v>0</v>
      </c>
      <c r="AV410" s="137">
        <f t="shared" si="238"/>
        <v>0</v>
      </c>
      <c r="AW410" s="136">
        <f t="shared" ca="1" si="239"/>
        <v>0</v>
      </c>
      <c r="AX410" s="138">
        <f t="shared" ca="1" si="240"/>
        <v>0</v>
      </c>
      <c r="AY410" s="101"/>
      <c r="AZ410" s="40">
        <f t="shared" si="229"/>
        <v>0</v>
      </c>
      <c r="BA410" s="111" t="str">
        <f t="shared" si="241"/>
        <v>NÃO MEDIDO</v>
      </c>
      <c r="BB410" s="55"/>
      <c r="BE410" s="55"/>
      <c r="BF410" s="55"/>
      <c r="BG410" s="55"/>
      <c r="BH410" s="55"/>
      <c r="BI410" s="55"/>
      <c r="BJ410" s="55"/>
      <c r="BK410" s="55"/>
      <c r="BL410" s="55"/>
      <c r="BM410" s="55"/>
      <c r="BN410" s="55"/>
      <c r="BO410" s="55"/>
      <c r="BP410" s="55"/>
      <c r="BQ410" s="55"/>
      <c r="BR410" s="55"/>
      <c r="BS410" s="55"/>
      <c r="BT410" s="55"/>
      <c r="BU410" s="55"/>
      <c r="BV410" s="55"/>
      <c r="BW410" s="55"/>
      <c r="BX410" s="55"/>
    </row>
    <row r="411" spans="1:76" customFormat="1" ht="60" customHeight="1">
      <c r="A411" s="1" t="s">
        <v>30</v>
      </c>
      <c r="B411" s="1"/>
      <c r="C411" s="64" t="s">
        <v>181</v>
      </c>
      <c r="D411" s="65" t="s">
        <v>690</v>
      </c>
      <c r="E411" s="57" t="s">
        <v>72</v>
      </c>
      <c r="F411" s="35">
        <v>1</v>
      </c>
      <c r="G411" s="46">
        <v>0</v>
      </c>
      <c r="H411" s="47"/>
      <c r="I411" s="155">
        <v>0</v>
      </c>
      <c r="J411" s="35">
        <f t="shared" si="230"/>
        <v>1</v>
      </c>
      <c r="K411" s="44">
        <v>7.78</v>
      </c>
      <c r="L411" s="37">
        <f t="shared" si="231"/>
        <v>7.78</v>
      </c>
      <c r="M411" s="37"/>
      <c r="N411" s="38">
        <f t="shared" si="232"/>
        <v>0</v>
      </c>
      <c r="O411" s="39"/>
      <c r="P411" s="39">
        <f t="shared" si="224"/>
        <v>0</v>
      </c>
      <c r="Q411" s="39">
        <f t="shared" si="225"/>
        <v>0</v>
      </c>
      <c r="R411" s="39"/>
      <c r="S411" s="39">
        <f t="shared" si="226"/>
        <v>0</v>
      </c>
      <c r="T411" s="39">
        <f t="shared" si="227"/>
        <v>0</v>
      </c>
      <c r="U411" s="39"/>
      <c r="V411" s="39">
        <f t="shared" si="212"/>
        <v>0</v>
      </c>
      <c r="W411" s="39">
        <f t="shared" si="213"/>
        <v>0</v>
      </c>
      <c r="X411" s="39"/>
      <c r="Y411" s="39">
        <f t="shared" si="214"/>
        <v>0</v>
      </c>
      <c r="Z411" s="39">
        <f t="shared" si="215"/>
        <v>0</v>
      </c>
      <c r="AA411" s="39">
        <v>1</v>
      </c>
      <c r="AB411" s="39">
        <f t="shared" si="216"/>
        <v>7.78</v>
      </c>
      <c r="AC411" s="39">
        <f t="shared" si="217"/>
        <v>0</v>
      </c>
      <c r="AD411" s="39"/>
      <c r="AE411" s="39">
        <f t="shared" si="218"/>
        <v>0</v>
      </c>
      <c r="AF411" s="39">
        <f t="shared" si="219"/>
        <v>0</v>
      </c>
      <c r="AG411" s="39"/>
      <c r="AH411" s="39">
        <f t="shared" si="220"/>
        <v>0</v>
      </c>
      <c r="AI411" s="39">
        <f t="shared" si="221"/>
        <v>0</v>
      </c>
      <c r="AJ411" s="39"/>
      <c r="AK411" s="39">
        <f t="shared" si="222"/>
        <v>0</v>
      </c>
      <c r="AL411" s="39">
        <f t="shared" si="223"/>
        <v>0</v>
      </c>
      <c r="AM411" s="39"/>
      <c r="AN411" s="39">
        <f t="shared" si="210"/>
        <v>0</v>
      </c>
      <c r="AO411" s="39">
        <f t="shared" si="211"/>
        <v>0</v>
      </c>
      <c r="AP411" s="39"/>
      <c r="AQ411" s="39">
        <f t="shared" si="233"/>
        <v>0</v>
      </c>
      <c r="AR411" s="39">
        <f t="shared" si="234"/>
        <v>0</v>
      </c>
      <c r="AS411" s="136">
        <f t="shared" si="235"/>
        <v>1</v>
      </c>
      <c r="AT411" s="136">
        <f t="shared" ca="1" si="236"/>
        <v>7.78</v>
      </c>
      <c r="AU411" s="137">
        <f t="shared" ca="1" si="237"/>
        <v>0</v>
      </c>
      <c r="AV411" s="137">
        <f t="shared" si="238"/>
        <v>0</v>
      </c>
      <c r="AW411" s="136">
        <f t="shared" ca="1" si="239"/>
        <v>0</v>
      </c>
      <c r="AX411" s="138">
        <f t="shared" ca="1" si="240"/>
        <v>0</v>
      </c>
      <c r="AY411" s="101"/>
      <c r="AZ411" s="40">
        <f t="shared" si="229"/>
        <v>0</v>
      </c>
      <c r="BA411" s="111" t="str">
        <f>IF(AZ411&lt;&gt;0,"MEDIDO","NÃO MEDIDO")</f>
        <v>NÃO MEDIDO</v>
      </c>
      <c r="BB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</row>
    <row r="412" spans="1:76" customFormat="1" ht="30" customHeight="1">
      <c r="A412" s="1" t="s">
        <v>30</v>
      </c>
      <c r="B412" s="1"/>
      <c r="C412" s="64" t="s">
        <v>413</v>
      </c>
      <c r="D412" s="65" t="s">
        <v>691</v>
      </c>
      <c r="E412" s="57" t="s">
        <v>72</v>
      </c>
      <c r="F412" s="35">
        <v>1</v>
      </c>
      <c r="G412" s="46">
        <v>0</v>
      </c>
      <c r="H412" s="47"/>
      <c r="I412" s="155">
        <v>0</v>
      </c>
      <c r="J412" s="35">
        <f t="shared" si="230"/>
        <v>1</v>
      </c>
      <c r="K412" s="44">
        <v>6.19</v>
      </c>
      <c r="L412" s="37">
        <f t="shared" si="231"/>
        <v>6.19</v>
      </c>
      <c r="M412" s="37"/>
      <c r="N412" s="38">
        <f t="shared" si="232"/>
        <v>0</v>
      </c>
      <c r="O412" s="39"/>
      <c r="P412" s="39">
        <f t="shared" si="224"/>
        <v>0</v>
      </c>
      <c r="Q412" s="39">
        <f t="shared" si="225"/>
        <v>0</v>
      </c>
      <c r="R412" s="39"/>
      <c r="S412" s="39">
        <f t="shared" si="226"/>
        <v>0</v>
      </c>
      <c r="T412" s="39">
        <f t="shared" si="227"/>
        <v>0</v>
      </c>
      <c r="U412" s="39"/>
      <c r="V412" s="39">
        <f t="shared" si="212"/>
        <v>0</v>
      </c>
      <c r="W412" s="39">
        <f t="shared" si="213"/>
        <v>0</v>
      </c>
      <c r="X412" s="39"/>
      <c r="Y412" s="39">
        <f t="shared" si="214"/>
        <v>0</v>
      </c>
      <c r="Z412" s="39">
        <f t="shared" si="215"/>
        <v>0</v>
      </c>
      <c r="AA412" s="39">
        <v>1</v>
      </c>
      <c r="AB412" s="39">
        <f t="shared" si="216"/>
        <v>6.19</v>
      </c>
      <c r="AC412" s="39">
        <f t="shared" si="217"/>
        <v>0</v>
      </c>
      <c r="AD412" s="39"/>
      <c r="AE412" s="39">
        <f t="shared" si="218"/>
        <v>0</v>
      </c>
      <c r="AF412" s="39">
        <f t="shared" si="219"/>
        <v>0</v>
      </c>
      <c r="AG412" s="39"/>
      <c r="AH412" s="39">
        <f t="shared" si="220"/>
        <v>0</v>
      </c>
      <c r="AI412" s="39">
        <f t="shared" si="221"/>
        <v>0</v>
      </c>
      <c r="AJ412" s="39"/>
      <c r="AK412" s="39">
        <f t="shared" si="222"/>
        <v>0</v>
      </c>
      <c r="AL412" s="39">
        <f t="shared" si="223"/>
        <v>0</v>
      </c>
      <c r="AM412" s="39"/>
      <c r="AN412" s="39">
        <f t="shared" si="210"/>
        <v>0</v>
      </c>
      <c r="AO412" s="39">
        <f t="shared" si="211"/>
        <v>0</v>
      </c>
      <c r="AP412" s="39"/>
      <c r="AQ412" s="39">
        <f t="shared" si="233"/>
        <v>0</v>
      </c>
      <c r="AR412" s="39">
        <f t="shared" si="234"/>
        <v>0</v>
      </c>
      <c r="AS412" s="136">
        <f t="shared" si="235"/>
        <v>1</v>
      </c>
      <c r="AT412" s="136">
        <f t="shared" ca="1" si="236"/>
        <v>6.19</v>
      </c>
      <c r="AU412" s="137">
        <f t="shared" ca="1" si="237"/>
        <v>0</v>
      </c>
      <c r="AV412" s="137">
        <f t="shared" si="238"/>
        <v>0</v>
      </c>
      <c r="AW412" s="136">
        <f t="shared" ca="1" si="239"/>
        <v>0</v>
      </c>
      <c r="AX412" s="138">
        <f t="shared" ca="1" si="240"/>
        <v>0</v>
      </c>
      <c r="AY412" s="101"/>
      <c r="AZ412" s="40">
        <f t="shared" si="229"/>
        <v>0</v>
      </c>
      <c r="BA412" s="111" t="str">
        <f>IF(AZ412&lt;&gt;0,"MEDIDO","NÃO MEDIDO")</f>
        <v>NÃO MEDIDO</v>
      </c>
      <c r="BB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</row>
    <row r="413" spans="1:76" customFormat="1" ht="30" customHeight="1">
      <c r="A413" s="1" t="s">
        <v>30</v>
      </c>
      <c r="B413" s="1"/>
      <c r="C413" s="64" t="s">
        <v>165</v>
      </c>
      <c r="D413" s="65" t="s">
        <v>517</v>
      </c>
      <c r="E413" s="57" t="s">
        <v>217</v>
      </c>
      <c r="F413" s="35">
        <v>0.1</v>
      </c>
      <c r="G413" s="46">
        <v>0</v>
      </c>
      <c r="H413" s="47"/>
      <c r="I413" s="155">
        <v>-0.1</v>
      </c>
      <c r="J413" s="35">
        <f t="shared" si="230"/>
        <v>0</v>
      </c>
      <c r="K413" s="44">
        <v>38.22</v>
      </c>
      <c r="L413" s="37">
        <f t="shared" si="231"/>
        <v>0</v>
      </c>
      <c r="M413" s="37"/>
      <c r="N413" s="38">
        <f t="shared" si="232"/>
        <v>0</v>
      </c>
      <c r="O413" s="39"/>
      <c r="P413" s="39">
        <f t="shared" si="224"/>
        <v>0</v>
      </c>
      <c r="Q413" s="39">
        <f t="shared" si="225"/>
        <v>0</v>
      </c>
      <c r="R413" s="39"/>
      <c r="S413" s="39">
        <f t="shared" si="226"/>
        <v>0</v>
      </c>
      <c r="T413" s="39">
        <f t="shared" si="227"/>
        <v>0</v>
      </c>
      <c r="U413" s="39"/>
      <c r="V413" s="39">
        <f t="shared" si="212"/>
        <v>0</v>
      </c>
      <c r="W413" s="39">
        <f t="shared" si="213"/>
        <v>0</v>
      </c>
      <c r="X413" s="39"/>
      <c r="Y413" s="39">
        <f t="shared" si="214"/>
        <v>0</v>
      </c>
      <c r="Z413" s="39">
        <f t="shared" si="215"/>
        <v>0</v>
      </c>
      <c r="AA413" s="39"/>
      <c r="AB413" s="39">
        <f t="shared" si="216"/>
        <v>0</v>
      </c>
      <c r="AC413" s="39">
        <f t="shared" si="217"/>
        <v>0</v>
      </c>
      <c r="AD413" s="39"/>
      <c r="AE413" s="39">
        <f t="shared" si="218"/>
        <v>0</v>
      </c>
      <c r="AF413" s="39">
        <f t="shared" si="219"/>
        <v>0</v>
      </c>
      <c r="AG413" s="39"/>
      <c r="AH413" s="39">
        <f t="shared" si="220"/>
        <v>0</v>
      </c>
      <c r="AI413" s="39">
        <f t="shared" si="221"/>
        <v>0</v>
      </c>
      <c r="AJ413" s="39"/>
      <c r="AK413" s="39">
        <f t="shared" si="222"/>
        <v>0</v>
      </c>
      <c r="AL413" s="39">
        <f t="shared" si="223"/>
        <v>0</v>
      </c>
      <c r="AM413" s="39"/>
      <c r="AN413" s="39">
        <f t="shared" si="210"/>
        <v>0</v>
      </c>
      <c r="AO413" s="39">
        <f t="shared" si="211"/>
        <v>0</v>
      </c>
      <c r="AP413" s="39"/>
      <c r="AQ413" s="39">
        <f t="shared" si="233"/>
        <v>0</v>
      </c>
      <c r="AR413" s="39">
        <f t="shared" si="234"/>
        <v>0</v>
      </c>
      <c r="AS413" s="136">
        <f t="shared" si="235"/>
        <v>0</v>
      </c>
      <c r="AT413" s="136">
        <f t="shared" ca="1" si="236"/>
        <v>0</v>
      </c>
      <c r="AU413" s="137">
        <f t="shared" ca="1" si="237"/>
        <v>0</v>
      </c>
      <c r="AV413" s="137">
        <f t="shared" si="238"/>
        <v>0</v>
      </c>
      <c r="AW413" s="136">
        <f t="shared" ca="1" si="239"/>
        <v>0</v>
      </c>
      <c r="AX413" s="138">
        <f t="shared" ca="1" si="240"/>
        <v>0</v>
      </c>
      <c r="AY413" s="101"/>
      <c r="AZ413" s="40">
        <f t="shared" si="229"/>
        <v>0</v>
      </c>
      <c r="BA413" s="111" t="str">
        <f t="shared" ref="BA413:BA485" si="242">IF(AZ413&lt;&gt;0,"MEDIDO","NÃO MEDIDO")</f>
        <v>NÃO MEDIDO</v>
      </c>
      <c r="BB413" s="55"/>
      <c r="BE413" s="55"/>
      <c r="BF413" s="55"/>
      <c r="BG413" s="55"/>
      <c r="BH413" s="55"/>
      <c r="BI413" s="55"/>
      <c r="BJ413" s="55"/>
      <c r="BK413" s="55"/>
      <c r="BL413" s="55"/>
      <c r="BM413" s="55"/>
      <c r="BN413" s="55"/>
      <c r="BO413" s="55"/>
      <c r="BP413" s="55"/>
      <c r="BQ413" s="55"/>
      <c r="BR413" s="55"/>
      <c r="BS413" s="55"/>
      <c r="BT413" s="55"/>
      <c r="BU413" s="55"/>
      <c r="BV413" s="55"/>
      <c r="BW413" s="55"/>
      <c r="BX413" s="55"/>
    </row>
    <row r="414" spans="1:76" customFormat="1" ht="30" customHeight="1">
      <c r="A414" s="1" t="s">
        <v>30</v>
      </c>
      <c r="B414" s="1"/>
      <c r="C414" s="64" t="s">
        <v>188</v>
      </c>
      <c r="D414" s="65" t="s">
        <v>698</v>
      </c>
      <c r="E414" s="57" t="s">
        <v>75</v>
      </c>
      <c r="F414" s="35">
        <v>25</v>
      </c>
      <c r="G414" s="46">
        <v>0</v>
      </c>
      <c r="H414" s="47"/>
      <c r="I414" s="155">
        <v>-5.5</v>
      </c>
      <c r="J414" s="35">
        <f t="shared" si="230"/>
        <v>19.5</v>
      </c>
      <c r="K414" s="44">
        <v>6.01</v>
      </c>
      <c r="L414" s="37">
        <f t="shared" si="231"/>
        <v>117.19</v>
      </c>
      <c r="M414" s="37"/>
      <c r="N414" s="38">
        <f t="shared" si="232"/>
        <v>0</v>
      </c>
      <c r="O414" s="39"/>
      <c r="P414" s="39">
        <f t="shared" si="224"/>
        <v>0</v>
      </c>
      <c r="Q414" s="39">
        <f t="shared" si="225"/>
        <v>0</v>
      </c>
      <c r="R414" s="39"/>
      <c r="S414" s="39">
        <f t="shared" si="226"/>
        <v>0</v>
      </c>
      <c r="T414" s="39">
        <f t="shared" si="227"/>
        <v>0</v>
      </c>
      <c r="U414" s="39"/>
      <c r="V414" s="39">
        <f t="shared" si="212"/>
        <v>0</v>
      </c>
      <c r="W414" s="39">
        <f t="shared" si="213"/>
        <v>0</v>
      </c>
      <c r="X414" s="39"/>
      <c r="Y414" s="39">
        <f t="shared" si="214"/>
        <v>0</v>
      </c>
      <c r="Z414" s="39">
        <f t="shared" si="215"/>
        <v>0</v>
      </c>
      <c r="AA414" s="39">
        <v>19.5</v>
      </c>
      <c r="AB414" s="39">
        <f t="shared" si="216"/>
        <v>117.2</v>
      </c>
      <c r="AC414" s="39">
        <f t="shared" si="217"/>
        <v>0</v>
      </c>
      <c r="AD414" s="39"/>
      <c r="AE414" s="39">
        <f t="shared" si="218"/>
        <v>0</v>
      </c>
      <c r="AF414" s="39">
        <f t="shared" si="219"/>
        <v>0</v>
      </c>
      <c r="AG414" s="39"/>
      <c r="AH414" s="39">
        <f t="shared" si="220"/>
        <v>0</v>
      </c>
      <c r="AI414" s="39">
        <f t="shared" si="221"/>
        <v>0</v>
      </c>
      <c r="AJ414" s="39"/>
      <c r="AK414" s="39">
        <f t="shared" si="222"/>
        <v>0</v>
      </c>
      <c r="AL414" s="39">
        <f t="shared" si="223"/>
        <v>0</v>
      </c>
      <c r="AM414" s="39"/>
      <c r="AN414" s="39">
        <f t="shared" si="210"/>
        <v>0</v>
      </c>
      <c r="AO414" s="39">
        <f t="shared" si="211"/>
        <v>0</v>
      </c>
      <c r="AP414" s="39"/>
      <c r="AQ414" s="39">
        <f>ROUND($AP414*$K414,2)-0.01</f>
        <v>-0.01</v>
      </c>
      <c r="AR414" s="39">
        <f t="shared" si="234"/>
        <v>0</v>
      </c>
      <c r="AS414" s="136">
        <f t="shared" si="235"/>
        <v>19.5</v>
      </c>
      <c r="AT414" s="136">
        <f t="shared" ca="1" si="236"/>
        <v>117.19</v>
      </c>
      <c r="AU414" s="137">
        <f t="shared" ca="1" si="237"/>
        <v>0</v>
      </c>
      <c r="AV414" s="137">
        <f t="shared" si="238"/>
        <v>0</v>
      </c>
      <c r="AW414" s="136">
        <f t="shared" ca="1" si="239"/>
        <v>0</v>
      </c>
      <c r="AX414" s="138">
        <f t="shared" ca="1" si="240"/>
        <v>0</v>
      </c>
      <c r="AY414" s="101"/>
      <c r="AZ414" s="40">
        <f t="shared" si="229"/>
        <v>0</v>
      </c>
      <c r="BA414" s="111" t="str">
        <f t="shared" si="242"/>
        <v>NÃO MEDIDO</v>
      </c>
      <c r="BB414" s="55"/>
      <c r="BE414" s="55"/>
      <c r="BF414" s="55"/>
      <c r="BG414" s="55"/>
      <c r="BH414" s="55"/>
      <c r="BI414" s="55"/>
      <c r="BJ414" s="55"/>
      <c r="BK414" s="55"/>
      <c r="BL414" s="55"/>
      <c r="BM414" s="55"/>
      <c r="BN414" s="55"/>
      <c r="BO414" s="55"/>
      <c r="BP414" s="55"/>
      <c r="BQ414" s="55"/>
      <c r="BR414" s="55"/>
      <c r="BS414" s="55"/>
      <c r="BT414" s="55"/>
      <c r="BU414" s="55"/>
      <c r="BV414" s="55"/>
      <c r="BW414" s="55"/>
      <c r="BX414" s="55"/>
    </row>
    <row r="415" spans="1:76" customFormat="1" ht="30" customHeight="1">
      <c r="A415" s="1" t="s">
        <v>30</v>
      </c>
      <c r="B415" s="1"/>
      <c r="C415" s="64" t="s">
        <v>287</v>
      </c>
      <c r="D415" s="65" t="s">
        <v>518</v>
      </c>
      <c r="E415" s="57" t="s">
        <v>72</v>
      </c>
      <c r="F415" s="35">
        <v>4</v>
      </c>
      <c r="G415" s="46">
        <v>0</v>
      </c>
      <c r="H415" s="47"/>
      <c r="I415" s="155">
        <v>-4</v>
      </c>
      <c r="J415" s="35">
        <f t="shared" si="230"/>
        <v>0</v>
      </c>
      <c r="K415" s="44">
        <v>4.8</v>
      </c>
      <c r="L415" s="37">
        <f t="shared" si="231"/>
        <v>0</v>
      </c>
      <c r="M415" s="37"/>
      <c r="N415" s="38">
        <f t="shared" si="232"/>
        <v>0</v>
      </c>
      <c r="O415" s="39"/>
      <c r="P415" s="39">
        <f t="shared" si="224"/>
        <v>0</v>
      </c>
      <c r="Q415" s="39">
        <f t="shared" si="225"/>
        <v>0</v>
      </c>
      <c r="R415" s="39"/>
      <c r="S415" s="39">
        <f t="shared" si="226"/>
        <v>0</v>
      </c>
      <c r="T415" s="39">
        <f t="shared" si="227"/>
        <v>0</v>
      </c>
      <c r="U415" s="39"/>
      <c r="V415" s="39">
        <f t="shared" si="212"/>
        <v>0</v>
      </c>
      <c r="W415" s="39">
        <f t="shared" si="213"/>
        <v>0</v>
      </c>
      <c r="X415" s="39"/>
      <c r="Y415" s="39">
        <f t="shared" si="214"/>
        <v>0</v>
      </c>
      <c r="Z415" s="39">
        <f t="shared" si="215"/>
        <v>0</v>
      </c>
      <c r="AA415" s="39"/>
      <c r="AB415" s="39">
        <f t="shared" si="216"/>
        <v>0</v>
      </c>
      <c r="AC415" s="39">
        <f t="shared" si="217"/>
        <v>0</v>
      </c>
      <c r="AD415" s="39"/>
      <c r="AE415" s="39">
        <f t="shared" si="218"/>
        <v>0</v>
      </c>
      <c r="AF415" s="39">
        <f t="shared" si="219"/>
        <v>0</v>
      </c>
      <c r="AG415" s="39"/>
      <c r="AH415" s="39">
        <f t="shared" si="220"/>
        <v>0</v>
      </c>
      <c r="AI415" s="39">
        <f t="shared" si="221"/>
        <v>0</v>
      </c>
      <c r="AJ415" s="39"/>
      <c r="AK415" s="39">
        <f t="shared" si="222"/>
        <v>0</v>
      </c>
      <c r="AL415" s="39">
        <f t="shared" si="223"/>
        <v>0</v>
      </c>
      <c r="AM415" s="39"/>
      <c r="AN415" s="39">
        <f t="shared" si="210"/>
        <v>0</v>
      </c>
      <c r="AO415" s="39">
        <f t="shared" si="211"/>
        <v>0</v>
      </c>
      <c r="AP415" s="39"/>
      <c r="AQ415" s="39">
        <f t="shared" si="233"/>
        <v>0</v>
      </c>
      <c r="AR415" s="39">
        <f t="shared" si="234"/>
        <v>0</v>
      </c>
      <c r="AS415" s="136">
        <f t="shared" si="235"/>
        <v>0</v>
      </c>
      <c r="AT415" s="136">
        <f t="shared" ca="1" si="236"/>
        <v>0</v>
      </c>
      <c r="AU415" s="137">
        <f t="shared" ca="1" si="237"/>
        <v>0</v>
      </c>
      <c r="AV415" s="137">
        <f t="shared" si="238"/>
        <v>0</v>
      </c>
      <c r="AW415" s="136">
        <f t="shared" ca="1" si="239"/>
        <v>0</v>
      </c>
      <c r="AX415" s="138">
        <f t="shared" ca="1" si="240"/>
        <v>0</v>
      </c>
      <c r="AY415" s="101"/>
      <c r="AZ415" s="40">
        <f t="shared" si="229"/>
        <v>0</v>
      </c>
      <c r="BA415" s="111" t="str">
        <f t="shared" si="242"/>
        <v>NÃO MEDIDO</v>
      </c>
      <c r="BB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</row>
    <row r="416" spans="1:76" customFormat="1" ht="30" customHeight="1">
      <c r="A416" s="1" t="s">
        <v>28</v>
      </c>
      <c r="B416" s="1"/>
      <c r="C416" s="64">
        <v>190700</v>
      </c>
      <c r="D416" s="65" t="s">
        <v>213</v>
      </c>
      <c r="E416" s="57"/>
      <c r="F416" s="35"/>
      <c r="G416" s="46">
        <v>0</v>
      </c>
      <c r="H416" s="47"/>
      <c r="I416" s="155">
        <v>0</v>
      </c>
      <c r="J416" s="35">
        <f t="shared" si="230"/>
        <v>0</v>
      </c>
      <c r="K416" s="44"/>
      <c r="L416" s="37">
        <f t="shared" si="231"/>
        <v>0</v>
      </c>
      <c r="M416" s="37"/>
      <c r="N416" s="38">
        <f t="shared" si="232"/>
        <v>0</v>
      </c>
      <c r="O416" s="39"/>
      <c r="P416" s="39">
        <f t="shared" si="224"/>
        <v>0</v>
      </c>
      <c r="Q416" s="39">
        <f t="shared" si="225"/>
        <v>0</v>
      </c>
      <c r="R416" s="39"/>
      <c r="S416" s="39">
        <f t="shared" si="226"/>
        <v>0</v>
      </c>
      <c r="T416" s="39">
        <f t="shared" si="227"/>
        <v>0</v>
      </c>
      <c r="U416" s="39"/>
      <c r="V416" s="39">
        <f t="shared" si="212"/>
        <v>0</v>
      </c>
      <c r="W416" s="39">
        <f t="shared" si="213"/>
        <v>0</v>
      </c>
      <c r="X416" s="39"/>
      <c r="Y416" s="39">
        <f t="shared" si="214"/>
        <v>0</v>
      </c>
      <c r="Z416" s="39">
        <f t="shared" si="215"/>
        <v>0</v>
      </c>
      <c r="AA416" s="39"/>
      <c r="AB416" s="39">
        <f t="shared" si="216"/>
        <v>0</v>
      </c>
      <c r="AC416" s="39">
        <f t="shared" si="217"/>
        <v>0</v>
      </c>
      <c r="AD416" s="39"/>
      <c r="AE416" s="39">
        <f t="shared" si="218"/>
        <v>0</v>
      </c>
      <c r="AF416" s="39">
        <f t="shared" si="219"/>
        <v>0</v>
      </c>
      <c r="AG416" s="39"/>
      <c r="AH416" s="39">
        <f t="shared" si="220"/>
        <v>0</v>
      </c>
      <c r="AI416" s="39">
        <f t="shared" si="221"/>
        <v>0</v>
      </c>
      <c r="AJ416" s="39"/>
      <c r="AK416" s="39">
        <f t="shared" si="222"/>
        <v>0</v>
      </c>
      <c r="AL416" s="39">
        <f t="shared" si="223"/>
        <v>0</v>
      </c>
      <c r="AM416" s="39"/>
      <c r="AN416" s="39">
        <f t="shared" si="210"/>
        <v>0</v>
      </c>
      <c r="AO416" s="39">
        <f t="shared" si="211"/>
        <v>0</v>
      </c>
      <c r="AP416" s="39"/>
      <c r="AQ416" s="39">
        <f t="shared" si="233"/>
        <v>0</v>
      </c>
      <c r="AR416" s="39">
        <f t="shared" si="234"/>
        <v>0</v>
      </c>
      <c r="AS416" s="136">
        <f t="shared" si="235"/>
        <v>0</v>
      </c>
      <c r="AT416" s="136">
        <f t="shared" ca="1" si="236"/>
        <v>0</v>
      </c>
      <c r="AU416" s="137">
        <f t="shared" ca="1" si="237"/>
        <v>0</v>
      </c>
      <c r="AV416" s="137">
        <f t="shared" si="238"/>
        <v>0</v>
      </c>
      <c r="AW416" s="136">
        <f t="shared" ca="1" si="239"/>
        <v>0</v>
      </c>
      <c r="AX416" s="138">
        <f t="shared" ca="1" si="240"/>
        <v>0</v>
      </c>
      <c r="AY416" s="101"/>
      <c r="AZ416" s="40">
        <f t="shared" si="229"/>
        <v>0</v>
      </c>
      <c r="BA416" s="111" t="str">
        <f>IF(COUNTIF(BA417:BA447,"MEDIDO")&gt;0,"MEDIDO","NÃO MEDIDO")</f>
        <v>MEDIDO</v>
      </c>
      <c r="BB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</row>
    <row r="417" spans="1:76" customFormat="1" ht="30" customHeight="1">
      <c r="A417" s="1" t="s">
        <v>30</v>
      </c>
      <c r="B417" s="1"/>
      <c r="C417" s="64" t="s">
        <v>289</v>
      </c>
      <c r="D417" s="65" t="s">
        <v>520</v>
      </c>
      <c r="E417" s="57" t="s">
        <v>75</v>
      </c>
      <c r="F417" s="35">
        <v>19</v>
      </c>
      <c r="G417" s="46">
        <v>0</v>
      </c>
      <c r="H417" s="47"/>
      <c r="I417" s="155">
        <v>-4</v>
      </c>
      <c r="J417" s="35">
        <f t="shared" si="230"/>
        <v>15</v>
      </c>
      <c r="K417" s="44">
        <v>4.84</v>
      </c>
      <c r="L417" s="37">
        <f t="shared" si="231"/>
        <v>72.599999999999994</v>
      </c>
      <c r="M417" s="37"/>
      <c r="N417" s="38">
        <f t="shared" si="232"/>
        <v>0</v>
      </c>
      <c r="O417" s="39"/>
      <c r="P417" s="39">
        <f t="shared" si="224"/>
        <v>0</v>
      </c>
      <c r="Q417" s="39">
        <f t="shared" si="225"/>
        <v>0</v>
      </c>
      <c r="R417" s="39"/>
      <c r="S417" s="39">
        <f t="shared" si="226"/>
        <v>0</v>
      </c>
      <c r="T417" s="39">
        <f t="shared" si="227"/>
        <v>0</v>
      </c>
      <c r="U417" s="39"/>
      <c r="V417" s="39">
        <f t="shared" si="212"/>
        <v>0</v>
      </c>
      <c r="W417" s="39">
        <f t="shared" si="213"/>
        <v>0</v>
      </c>
      <c r="X417" s="39"/>
      <c r="Y417" s="39">
        <f t="shared" si="214"/>
        <v>0</v>
      </c>
      <c r="Z417" s="39">
        <f t="shared" si="215"/>
        <v>0</v>
      </c>
      <c r="AA417" s="39">
        <v>15</v>
      </c>
      <c r="AB417" s="39">
        <f t="shared" si="216"/>
        <v>72.599999999999994</v>
      </c>
      <c r="AC417" s="39">
        <f t="shared" si="217"/>
        <v>0</v>
      </c>
      <c r="AD417" s="39"/>
      <c r="AE417" s="39">
        <f t="shared" si="218"/>
        <v>0</v>
      </c>
      <c r="AF417" s="39">
        <f t="shared" si="219"/>
        <v>0</v>
      </c>
      <c r="AG417" s="39"/>
      <c r="AH417" s="39">
        <f t="shared" si="220"/>
        <v>0</v>
      </c>
      <c r="AI417" s="39">
        <f t="shared" si="221"/>
        <v>0</v>
      </c>
      <c r="AJ417" s="39"/>
      <c r="AK417" s="39">
        <f t="shared" si="222"/>
        <v>0</v>
      </c>
      <c r="AL417" s="39">
        <f t="shared" si="223"/>
        <v>0</v>
      </c>
      <c r="AM417" s="39"/>
      <c r="AN417" s="39">
        <f t="shared" ref="AN417:AN482" si="243">ROUND($AM417*$K417,2)</f>
        <v>0</v>
      </c>
      <c r="AO417" s="39">
        <f t="shared" si="211"/>
        <v>0</v>
      </c>
      <c r="AP417" s="39"/>
      <c r="AQ417" s="39">
        <f t="shared" si="233"/>
        <v>0</v>
      </c>
      <c r="AR417" s="39">
        <f t="shared" si="234"/>
        <v>0</v>
      </c>
      <c r="AS417" s="136">
        <f t="shared" si="235"/>
        <v>15</v>
      </c>
      <c r="AT417" s="136">
        <f t="shared" ca="1" si="236"/>
        <v>72.599999999999994</v>
      </c>
      <c r="AU417" s="137">
        <f t="shared" ca="1" si="237"/>
        <v>0</v>
      </c>
      <c r="AV417" s="137">
        <f t="shared" si="238"/>
        <v>0</v>
      </c>
      <c r="AW417" s="136">
        <f t="shared" ca="1" si="239"/>
        <v>0</v>
      </c>
      <c r="AX417" s="138">
        <f t="shared" ca="1" si="240"/>
        <v>0</v>
      </c>
      <c r="AY417" s="101"/>
      <c r="AZ417" s="40">
        <f t="shared" si="229"/>
        <v>0</v>
      </c>
      <c r="BA417" s="111" t="str">
        <f t="shared" si="242"/>
        <v>NÃO MEDIDO</v>
      </c>
      <c r="BB417" s="55"/>
      <c r="BE417" s="55"/>
      <c r="BF417" s="55"/>
      <c r="BG417" s="55"/>
      <c r="BH417" s="55"/>
      <c r="BI417" s="55"/>
      <c r="BJ417" s="55"/>
      <c r="BK417" s="55"/>
      <c r="BL417" s="55"/>
      <c r="BM417" s="55"/>
      <c r="BN417" s="55"/>
      <c r="BO417" s="55"/>
      <c r="BP417" s="55"/>
      <c r="BQ417" s="55"/>
      <c r="BR417" s="55"/>
      <c r="BS417" s="55"/>
      <c r="BT417" s="55"/>
      <c r="BU417" s="55"/>
      <c r="BV417" s="55"/>
      <c r="BW417" s="55"/>
      <c r="BX417" s="55"/>
    </row>
    <row r="418" spans="1:76" customFormat="1" ht="30" customHeight="1">
      <c r="A418" s="1" t="s">
        <v>30</v>
      </c>
      <c r="B418" s="1"/>
      <c r="C418" s="64" t="s">
        <v>399</v>
      </c>
      <c r="D418" s="65" t="s">
        <v>675</v>
      </c>
      <c r="E418" s="57" t="s">
        <v>72</v>
      </c>
      <c r="F418" s="35">
        <v>14</v>
      </c>
      <c r="G418" s="46">
        <v>0</v>
      </c>
      <c r="H418" s="47"/>
      <c r="I418" s="155">
        <v>0</v>
      </c>
      <c r="J418" s="35">
        <f t="shared" si="230"/>
        <v>14</v>
      </c>
      <c r="K418" s="44">
        <v>5.17</v>
      </c>
      <c r="L418" s="37">
        <f t="shared" si="231"/>
        <v>72.38</v>
      </c>
      <c r="M418" s="37"/>
      <c r="N418" s="38">
        <f t="shared" si="232"/>
        <v>0</v>
      </c>
      <c r="O418" s="39"/>
      <c r="P418" s="39">
        <f t="shared" si="224"/>
        <v>0</v>
      </c>
      <c r="Q418" s="39">
        <f t="shared" si="225"/>
        <v>0</v>
      </c>
      <c r="R418" s="39"/>
      <c r="S418" s="39">
        <f t="shared" si="226"/>
        <v>0</v>
      </c>
      <c r="T418" s="39">
        <f t="shared" si="227"/>
        <v>0</v>
      </c>
      <c r="U418" s="39"/>
      <c r="V418" s="39">
        <f t="shared" si="212"/>
        <v>0</v>
      </c>
      <c r="W418" s="39">
        <f t="shared" si="213"/>
        <v>0</v>
      </c>
      <c r="X418" s="39"/>
      <c r="Y418" s="39">
        <f t="shared" si="214"/>
        <v>0</v>
      </c>
      <c r="Z418" s="39">
        <f t="shared" si="215"/>
        <v>0</v>
      </c>
      <c r="AA418" s="39">
        <v>5</v>
      </c>
      <c r="AB418" s="39">
        <f t="shared" si="216"/>
        <v>25.85</v>
      </c>
      <c r="AC418" s="39">
        <f t="shared" si="217"/>
        <v>0</v>
      </c>
      <c r="AD418" s="39"/>
      <c r="AE418" s="39">
        <f t="shared" si="218"/>
        <v>0</v>
      </c>
      <c r="AF418" s="39">
        <f t="shared" si="219"/>
        <v>0</v>
      </c>
      <c r="AG418" s="39"/>
      <c r="AH418" s="39">
        <f t="shared" si="220"/>
        <v>0</v>
      </c>
      <c r="AI418" s="39">
        <f t="shared" si="221"/>
        <v>0</v>
      </c>
      <c r="AJ418" s="39">
        <v>9</v>
      </c>
      <c r="AK418" s="39">
        <f t="shared" si="222"/>
        <v>46.53</v>
      </c>
      <c r="AL418" s="39">
        <f t="shared" si="223"/>
        <v>0</v>
      </c>
      <c r="AM418" s="39"/>
      <c r="AN418" s="39">
        <f t="shared" si="243"/>
        <v>0</v>
      </c>
      <c r="AO418" s="39">
        <f t="shared" ref="AO418:AO483" si="244">ROUND($AM418*$M418,2)</f>
        <v>0</v>
      </c>
      <c r="AP418" s="39"/>
      <c r="AQ418" s="39">
        <f t="shared" si="233"/>
        <v>0</v>
      </c>
      <c r="AR418" s="39">
        <f t="shared" si="234"/>
        <v>0</v>
      </c>
      <c r="AS418" s="136">
        <f t="shared" si="235"/>
        <v>14</v>
      </c>
      <c r="AT418" s="136">
        <f t="shared" ca="1" si="236"/>
        <v>72.38</v>
      </c>
      <c r="AU418" s="137">
        <f t="shared" ca="1" si="237"/>
        <v>0</v>
      </c>
      <c r="AV418" s="137">
        <f t="shared" si="238"/>
        <v>0</v>
      </c>
      <c r="AW418" s="136">
        <f t="shared" ca="1" si="239"/>
        <v>0</v>
      </c>
      <c r="AX418" s="138">
        <f t="shared" ca="1" si="240"/>
        <v>0</v>
      </c>
      <c r="AY418" s="101"/>
      <c r="AZ418" s="40">
        <f t="shared" si="229"/>
        <v>0</v>
      </c>
      <c r="BA418" s="111" t="str">
        <f t="shared" si="242"/>
        <v>NÃO MEDIDO</v>
      </c>
      <c r="BB418" s="55"/>
      <c r="BE418" s="55"/>
      <c r="BF418" s="55"/>
      <c r="BG418" s="55"/>
      <c r="BH418" s="55"/>
      <c r="BI418" s="55"/>
      <c r="BJ418" s="55"/>
      <c r="BK418" s="55"/>
      <c r="BL418" s="55"/>
      <c r="BM418" s="55"/>
      <c r="BN418" s="55"/>
      <c r="BO418" s="55"/>
      <c r="BP418" s="55"/>
      <c r="BQ418" s="55"/>
      <c r="BR418" s="55"/>
      <c r="BS418" s="55"/>
      <c r="BT418" s="55"/>
      <c r="BU418" s="55"/>
      <c r="BV418" s="55"/>
      <c r="BW418" s="55"/>
      <c r="BX418" s="55"/>
    </row>
    <row r="419" spans="1:76" customFormat="1" ht="30" customHeight="1">
      <c r="A419" s="1" t="s">
        <v>30</v>
      </c>
      <c r="B419" s="1"/>
      <c r="C419" s="64" t="s">
        <v>281</v>
      </c>
      <c r="D419" s="65" t="s">
        <v>509</v>
      </c>
      <c r="E419" s="57" t="s">
        <v>72</v>
      </c>
      <c r="F419" s="35">
        <v>10</v>
      </c>
      <c r="G419" s="46">
        <v>0</v>
      </c>
      <c r="H419" s="47"/>
      <c r="I419" s="155">
        <v>-5</v>
      </c>
      <c r="J419" s="35">
        <f t="shared" si="230"/>
        <v>5</v>
      </c>
      <c r="K419" s="44">
        <v>5.99</v>
      </c>
      <c r="L419" s="37">
        <f t="shared" si="231"/>
        <v>29.95</v>
      </c>
      <c r="M419" s="37"/>
      <c r="N419" s="38">
        <f t="shared" si="232"/>
        <v>0</v>
      </c>
      <c r="O419" s="39"/>
      <c r="P419" s="39">
        <f t="shared" si="224"/>
        <v>0</v>
      </c>
      <c r="Q419" s="39">
        <f t="shared" si="225"/>
        <v>0</v>
      </c>
      <c r="R419" s="39"/>
      <c r="S419" s="39">
        <f t="shared" si="226"/>
        <v>0</v>
      </c>
      <c r="T419" s="39">
        <f t="shared" si="227"/>
        <v>0</v>
      </c>
      <c r="U419" s="39"/>
      <c r="V419" s="39">
        <f t="shared" si="212"/>
        <v>0</v>
      </c>
      <c r="W419" s="39">
        <f t="shared" si="213"/>
        <v>0</v>
      </c>
      <c r="X419" s="39"/>
      <c r="Y419" s="39">
        <f t="shared" si="214"/>
        <v>0</v>
      </c>
      <c r="Z419" s="39">
        <f t="shared" si="215"/>
        <v>0</v>
      </c>
      <c r="AA419" s="39">
        <v>5</v>
      </c>
      <c r="AB419" s="39">
        <f t="shared" si="216"/>
        <v>29.95</v>
      </c>
      <c r="AC419" s="39">
        <f t="shared" si="217"/>
        <v>0</v>
      </c>
      <c r="AD419" s="39"/>
      <c r="AE419" s="39">
        <f t="shared" si="218"/>
        <v>0</v>
      </c>
      <c r="AF419" s="39">
        <f t="shared" si="219"/>
        <v>0</v>
      </c>
      <c r="AG419" s="39"/>
      <c r="AH419" s="39">
        <f t="shared" si="220"/>
        <v>0</v>
      </c>
      <c r="AI419" s="39">
        <f t="shared" si="221"/>
        <v>0</v>
      </c>
      <c r="AJ419" s="39"/>
      <c r="AK419" s="39">
        <f t="shared" si="222"/>
        <v>0</v>
      </c>
      <c r="AL419" s="39">
        <f t="shared" si="223"/>
        <v>0</v>
      </c>
      <c r="AM419" s="39"/>
      <c r="AN419" s="39">
        <f t="shared" si="243"/>
        <v>0</v>
      </c>
      <c r="AO419" s="39">
        <f t="shared" si="244"/>
        <v>0</v>
      </c>
      <c r="AP419" s="39"/>
      <c r="AQ419" s="39">
        <f t="shared" si="233"/>
        <v>0</v>
      </c>
      <c r="AR419" s="39">
        <f t="shared" si="234"/>
        <v>0</v>
      </c>
      <c r="AS419" s="136">
        <f t="shared" si="235"/>
        <v>5</v>
      </c>
      <c r="AT419" s="136">
        <f t="shared" ca="1" si="236"/>
        <v>29.95</v>
      </c>
      <c r="AU419" s="137">
        <f t="shared" ca="1" si="237"/>
        <v>0</v>
      </c>
      <c r="AV419" s="137">
        <f t="shared" si="238"/>
        <v>0</v>
      </c>
      <c r="AW419" s="136">
        <f t="shared" ca="1" si="239"/>
        <v>0</v>
      </c>
      <c r="AX419" s="138">
        <f t="shared" ca="1" si="240"/>
        <v>0</v>
      </c>
      <c r="AY419" s="101"/>
      <c r="AZ419" s="40">
        <f t="shared" si="229"/>
        <v>0</v>
      </c>
      <c r="BA419" s="111" t="str">
        <f t="shared" si="242"/>
        <v>NÃO MEDIDO</v>
      </c>
      <c r="BB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</row>
    <row r="420" spans="1:76" customFormat="1" ht="60" customHeight="1">
      <c r="A420" s="1" t="s">
        <v>30</v>
      </c>
      <c r="B420" s="1"/>
      <c r="C420" s="64" t="s">
        <v>412</v>
      </c>
      <c r="D420" s="65" t="s">
        <v>689</v>
      </c>
      <c r="E420" s="57" t="s">
        <v>75</v>
      </c>
      <c r="F420" s="35">
        <v>21</v>
      </c>
      <c r="G420" s="46">
        <v>0</v>
      </c>
      <c r="H420" s="47"/>
      <c r="I420" s="155">
        <v>0</v>
      </c>
      <c r="J420" s="35">
        <f t="shared" si="230"/>
        <v>21</v>
      </c>
      <c r="K420" s="44">
        <v>31.53</v>
      </c>
      <c r="L420" s="37">
        <f t="shared" si="231"/>
        <v>662.13</v>
      </c>
      <c r="M420" s="37"/>
      <c r="N420" s="38">
        <f t="shared" si="232"/>
        <v>0</v>
      </c>
      <c r="O420" s="39"/>
      <c r="P420" s="39">
        <f t="shared" si="224"/>
        <v>0</v>
      </c>
      <c r="Q420" s="39">
        <f t="shared" si="225"/>
        <v>0</v>
      </c>
      <c r="R420" s="39"/>
      <c r="S420" s="39">
        <f t="shared" si="226"/>
        <v>0</v>
      </c>
      <c r="T420" s="39">
        <f t="shared" si="227"/>
        <v>0</v>
      </c>
      <c r="U420" s="39"/>
      <c r="V420" s="39">
        <f t="shared" si="212"/>
        <v>0</v>
      </c>
      <c r="W420" s="39">
        <f t="shared" si="213"/>
        <v>0</v>
      </c>
      <c r="X420" s="39"/>
      <c r="Y420" s="39">
        <f t="shared" si="214"/>
        <v>0</v>
      </c>
      <c r="Z420" s="39">
        <f t="shared" si="215"/>
        <v>0</v>
      </c>
      <c r="AA420" s="39">
        <v>11.5</v>
      </c>
      <c r="AB420" s="39">
        <f t="shared" si="216"/>
        <v>362.6</v>
      </c>
      <c r="AC420" s="39">
        <f t="shared" si="217"/>
        <v>0</v>
      </c>
      <c r="AD420" s="39"/>
      <c r="AE420" s="39">
        <f t="shared" si="218"/>
        <v>0</v>
      </c>
      <c r="AF420" s="39">
        <f t="shared" si="219"/>
        <v>0</v>
      </c>
      <c r="AG420" s="39"/>
      <c r="AH420" s="39">
        <f t="shared" si="220"/>
        <v>0</v>
      </c>
      <c r="AI420" s="39">
        <f t="shared" si="221"/>
        <v>0</v>
      </c>
      <c r="AJ420" s="39">
        <v>9.5</v>
      </c>
      <c r="AK420" s="39">
        <f>ROUND($AJ420*$K420,2)-0.01</f>
        <v>299.52999999999997</v>
      </c>
      <c r="AL420" s="39">
        <f t="shared" si="223"/>
        <v>0</v>
      </c>
      <c r="AM420" s="39"/>
      <c r="AN420" s="39">
        <f t="shared" si="243"/>
        <v>0</v>
      </c>
      <c r="AO420" s="39">
        <f t="shared" si="244"/>
        <v>0</v>
      </c>
      <c r="AP420" s="39"/>
      <c r="AQ420" s="39">
        <f t="shared" si="233"/>
        <v>0</v>
      </c>
      <c r="AR420" s="39">
        <f t="shared" si="234"/>
        <v>0</v>
      </c>
      <c r="AS420" s="136">
        <f t="shared" si="235"/>
        <v>21</v>
      </c>
      <c r="AT420" s="136">
        <f t="shared" ca="1" si="236"/>
        <v>662.13</v>
      </c>
      <c r="AU420" s="137">
        <f t="shared" ca="1" si="237"/>
        <v>0</v>
      </c>
      <c r="AV420" s="137">
        <f t="shared" si="238"/>
        <v>0</v>
      </c>
      <c r="AW420" s="136">
        <f t="shared" ca="1" si="239"/>
        <v>0</v>
      </c>
      <c r="AX420" s="138">
        <f t="shared" ca="1" si="240"/>
        <v>0</v>
      </c>
      <c r="AY420" s="101"/>
      <c r="AZ420" s="40">
        <f t="shared" si="229"/>
        <v>0</v>
      </c>
      <c r="BA420" s="111" t="str">
        <f t="shared" si="242"/>
        <v>NÃO MEDIDO</v>
      </c>
      <c r="BB420" s="55"/>
      <c r="BE420" s="55"/>
      <c r="BF420" s="55"/>
      <c r="BG420" s="55"/>
      <c r="BH420" s="55"/>
      <c r="BI420" s="55"/>
      <c r="BJ420" s="55"/>
      <c r="BK420" s="55"/>
      <c r="BL420" s="55"/>
      <c r="BM420" s="55"/>
      <c r="BN420" s="55"/>
      <c r="BO420" s="55"/>
      <c r="BP420" s="55"/>
      <c r="BQ420" s="55"/>
      <c r="BR420" s="55"/>
      <c r="BS420" s="55"/>
      <c r="BT420" s="55"/>
      <c r="BU420" s="55"/>
      <c r="BV420" s="55"/>
      <c r="BW420" s="55"/>
      <c r="BX420" s="55"/>
    </row>
    <row r="421" spans="1:76" customFormat="1" ht="60" customHeight="1">
      <c r="A421" s="1" t="s">
        <v>30</v>
      </c>
      <c r="B421" s="1"/>
      <c r="C421" s="64" t="s">
        <v>417</v>
      </c>
      <c r="D421" s="65" t="s">
        <v>699</v>
      </c>
      <c r="E421" s="57" t="s">
        <v>75</v>
      </c>
      <c r="F421" s="35">
        <v>15</v>
      </c>
      <c r="G421" s="46">
        <v>0</v>
      </c>
      <c r="H421" s="47"/>
      <c r="I421" s="155">
        <v>-4.2</v>
      </c>
      <c r="J421" s="35">
        <f t="shared" si="230"/>
        <v>10.8</v>
      </c>
      <c r="K421" s="44">
        <v>44.28</v>
      </c>
      <c r="L421" s="37">
        <f t="shared" si="231"/>
        <v>478.22</v>
      </c>
      <c r="M421" s="37"/>
      <c r="N421" s="38">
        <f t="shared" si="232"/>
        <v>0</v>
      </c>
      <c r="O421" s="39"/>
      <c r="P421" s="39">
        <f t="shared" si="224"/>
        <v>0</v>
      </c>
      <c r="Q421" s="39">
        <f t="shared" si="225"/>
        <v>0</v>
      </c>
      <c r="R421" s="39"/>
      <c r="S421" s="39">
        <f t="shared" si="226"/>
        <v>0</v>
      </c>
      <c r="T421" s="39">
        <f t="shared" si="227"/>
        <v>0</v>
      </c>
      <c r="U421" s="39"/>
      <c r="V421" s="39">
        <f t="shared" si="212"/>
        <v>0</v>
      </c>
      <c r="W421" s="39">
        <f t="shared" si="213"/>
        <v>0</v>
      </c>
      <c r="X421" s="39"/>
      <c r="Y421" s="39">
        <f t="shared" si="214"/>
        <v>0</v>
      </c>
      <c r="Z421" s="39">
        <f t="shared" si="215"/>
        <v>0</v>
      </c>
      <c r="AA421" s="39">
        <v>10.8</v>
      </c>
      <c r="AB421" s="39">
        <f t="shared" si="216"/>
        <v>478.22</v>
      </c>
      <c r="AC421" s="39">
        <f t="shared" si="217"/>
        <v>0</v>
      </c>
      <c r="AD421" s="39"/>
      <c r="AE421" s="39">
        <f t="shared" si="218"/>
        <v>0</v>
      </c>
      <c r="AF421" s="39">
        <f t="shared" si="219"/>
        <v>0</v>
      </c>
      <c r="AG421" s="39"/>
      <c r="AH421" s="39">
        <f t="shared" si="220"/>
        <v>0</v>
      </c>
      <c r="AI421" s="39">
        <f t="shared" si="221"/>
        <v>0</v>
      </c>
      <c r="AJ421" s="39"/>
      <c r="AK421" s="39">
        <f t="shared" si="222"/>
        <v>0</v>
      </c>
      <c r="AL421" s="39">
        <f t="shared" si="223"/>
        <v>0</v>
      </c>
      <c r="AM421" s="39"/>
      <c r="AN421" s="39">
        <f t="shared" si="243"/>
        <v>0</v>
      </c>
      <c r="AO421" s="39">
        <f t="shared" si="244"/>
        <v>0</v>
      </c>
      <c r="AP421" s="39"/>
      <c r="AQ421" s="39">
        <f t="shared" si="233"/>
        <v>0</v>
      </c>
      <c r="AR421" s="39">
        <f t="shared" si="234"/>
        <v>0</v>
      </c>
      <c r="AS421" s="136">
        <f t="shared" si="235"/>
        <v>10.8</v>
      </c>
      <c r="AT421" s="136">
        <f t="shared" ca="1" si="236"/>
        <v>478.22</v>
      </c>
      <c r="AU421" s="137">
        <f t="shared" ca="1" si="237"/>
        <v>0</v>
      </c>
      <c r="AV421" s="137">
        <f t="shared" si="238"/>
        <v>0</v>
      </c>
      <c r="AW421" s="136">
        <f t="shared" ca="1" si="239"/>
        <v>0</v>
      </c>
      <c r="AX421" s="138">
        <f t="shared" ca="1" si="240"/>
        <v>0</v>
      </c>
      <c r="AY421" s="101"/>
      <c r="AZ421" s="40">
        <f t="shared" si="229"/>
        <v>0</v>
      </c>
      <c r="BA421" s="111" t="str">
        <f t="shared" si="242"/>
        <v>NÃO MEDIDO</v>
      </c>
      <c r="BB421" s="55"/>
      <c r="BE421" s="55"/>
      <c r="BF421" s="55"/>
      <c r="BG421" s="55"/>
      <c r="BH421" s="55"/>
      <c r="BI421" s="55"/>
      <c r="BJ421" s="55"/>
      <c r="BK421" s="55"/>
      <c r="BL421" s="55"/>
      <c r="BM421" s="55"/>
      <c r="BN421" s="55"/>
      <c r="BO421" s="55"/>
      <c r="BP421" s="55"/>
      <c r="BQ421" s="55"/>
      <c r="BR421" s="55"/>
      <c r="BS421" s="55"/>
      <c r="BT421" s="55"/>
      <c r="BU421" s="55"/>
      <c r="BV421" s="55"/>
      <c r="BW421" s="55"/>
      <c r="BX421" s="55"/>
    </row>
    <row r="422" spans="1:76" customFormat="1" ht="30" customHeight="1">
      <c r="A422" s="1" t="s">
        <v>30</v>
      </c>
      <c r="B422" s="1"/>
      <c r="C422" s="64" t="s">
        <v>402</v>
      </c>
      <c r="D422" s="65" t="s">
        <v>678</v>
      </c>
      <c r="E422" s="57" t="s">
        <v>75</v>
      </c>
      <c r="F422" s="35">
        <v>3</v>
      </c>
      <c r="G422" s="46">
        <v>0</v>
      </c>
      <c r="H422" s="47"/>
      <c r="I422" s="155">
        <v>-3</v>
      </c>
      <c r="J422" s="35">
        <f t="shared" si="230"/>
        <v>0</v>
      </c>
      <c r="K422" s="44">
        <v>26.11</v>
      </c>
      <c r="L422" s="37">
        <f t="shared" si="231"/>
        <v>0</v>
      </c>
      <c r="M422" s="37"/>
      <c r="N422" s="38">
        <f t="shared" si="232"/>
        <v>0</v>
      </c>
      <c r="O422" s="39"/>
      <c r="P422" s="39">
        <f t="shared" si="224"/>
        <v>0</v>
      </c>
      <c r="Q422" s="39">
        <f t="shared" si="225"/>
        <v>0</v>
      </c>
      <c r="R422" s="39"/>
      <c r="S422" s="39">
        <f t="shared" si="226"/>
        <v>0</v>
      </c>
      <c r="T422" s="39">
        <f t="shared" si="227"/>
        <v>0</v>
      </c>
      <c r="U422" s="39"/>
      <c r="V422" s="39">
        <f t="shared" si="212"/>
        <v>0</v>
      </c>
      <c r="W422" s="39">
        <f t="shared" si="213"/>
        <v>0</v>
      </c>
      <c r="X422" s="39"/>
      <c r="Y422" s="39">
        <f t="shared" si="214"/>
        <v>0</v>
      </c>
      <c r="Z422" s="39">
        <f t="shared" si="215"/>
        <v>0</v>
      </c>
      <c r="AA422" s="39"/>
      <c r="AB422" s="39">
        <f t="shared" si="216"/>
        <v>0</v>
      </c>
      <c r="AC422" s="39">
        <f t="shared" si="217"/>
        <v>0</v>
      </c>
      <c r="AD422" s="39"/>
      <c r="AE422" s="39">
        <f t="shared" si="218"/>
        <v>0</v>
      </c>
      <c r="AF422" s="39">
        <f t="shared" si="219"/>
        <v>0</v>
      </c>
      <c r="AG422" s="39"/>
      <c r="AH422" s="39">
        <f t="shared" si="220"/>
        <v>0</v>
      </c>
      <c r="AI422" s="39">
        <f t="shared" si="221"/>
        <v>0</v>
      </c>
      <c r="AJ422" s="39"/>
      <c r="AK422" s="39">
        <f t="shared" si="222"/>
        <v>0</v>
      </c>
      <c r="AL422" s="39">
        <f t="shared" si="223"/>
        <v>0</v>
      </c>
      <c r="AM422" s="39"/>
      <c r="AN422" s="39">
        <f t="shared" si="243"/>
        <v>0</v>
      </c>
      <c r="AO422" s="39">
        <f t="shared" si="244"/>
        <v>0</v>
      </c>
      <c r="AP422" s="39"/>
      <c r="AQ422" s="39">
        <f t="shared" si="233"/>
        <v>0</v>
      </c>
      <c r="AR422" s="39">
        <f t="shared" si="234"/>
        <v>0</v>
      </c>
      <c r="AS422" s="136">
        <f t="shared" si="235"/>
        <v>0</v>
      </c>
      <c r="AT422" s="136">
        <f t="shared" ca="1" si="236"/>
        <v>0</v>
      </c>
      <c r="AU422" s="137">
        <f t="shared" ca="1" si="237"/>
        <v>0</v>
      </c>
      <c r="AV422" s="137">
        <f t="shared" si="238"/>
        <v>0</v>
      </c>
      <c r="AW422" s="136">
        <f t="shared" ca="1" si="239"/>
        <v>0</v>
      </c>
      <c r="AX422" s="138">
        <f t="shared" ca="1" si="240"/>
        <v>0</v>
      </c>
      <c r="AY422" s="101"/>
      <c r="AZ422" s="40">
        <f t="shared" si="229"/>
        <v>0</v>
      </c>
      <c r="BA422" s="111" t="str">
        <f t="shared" si="242"/>
        <v>NÃO MEDIDO</v>
      </c>
      <c r="BB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</row>
    <row r="423" spans="1:76" customFormat="1" ht="30" customHeight="1">
      <c r="A423" s="1" t="s">
        <v>30</v>
      </c>
      <c r="B423" s="1"/>
      <c r="C423" s="64" t="s">
        <v>418</v>
      </c>
      <c r="D423" s="65" t="s">
        <v>700</v>
      </c>
      <c r="E423" s="57" t="s">
        <v>72</v>
      </c>
      <c r="F423" s="35">
        <v>1</v>
      </c>
      <c r="G423" s="46">
        <v>0</v>
      </c>
      <c r="H423" s="47"/>
      <c r="I423" s="155">
        <v>0</v>
      </c>
      <c r="J423" s="35">
        <f t="shared" si="230"/>
        <v>1</v>
      </c>
      <c r="K423" s="44">
        <v>87.39</v>
      </c>
      <c r="L423" s="37">
        <f t="shared" si="231"/>
        <v>87.39</v>
      </c>
      <c r="M423" s="37"/>
      <c r="N423" s="38">
        <f t="shared" si="232"/>
        <v>0</v>
      </c>
      <c r="O423" s="39"/>
      <c r="P423" s="39">
        <f t="shared" si="224"/>
        <v>0</v>
      </c>
      <c r="Q423" s="39">
        <f t="shared" si="225"/>
        <v>0</v>
      </c>
      <c r="R423" s="39"/>
      <c r="S423" s="39">
        <f t="shared" si="226"/>
        <v>0</v>
      </c>
      <c r="T423" s="39">
        <f t="shared" si="227"/>
        <v>0</v>
      </c>
      <c r="U423" s="39"/>
      <c r="V423" s="39">
        <f t="shared" si="212"/>
        <v>0</v>
      </c>
      <c r="W423" s="39">
        <f t="shared" si="213"/>
        <v>0</v>
      </c>
      <c r="X423" s="39"/>
      <c r="Y423" s="39">
        <f t="shared" si="214"/>
        <v>0</v>
      </c>
      <c r="Z423" s="39">
        <f t="shared" si="215"/>
        <v>0</v>
      </c>
      <c r="AA423" s="39">
        <v>1</v>
      </c>
      <c r="AB423" s="39">
        <f t="shared" si="216"/>
        <v>87.39</v>
      </c>
      <c r="AC423" s="39">
        <f t="shared" si="217"/>
        <v>0</v>
      </c>
      <c r="AD423" s="39"/>
      <c r="AE423" s="39">
        <f t="shared" si="218"/>
        <v>0</v>
      </c>
      <c r="AF423" s="39">
        <f t="shared" si="219"/>
        <v>0</v>
      </c>
      <c r="AG423" s="39"/>
      <c r="AH423" s="39">
        <f t="shared" si="220"/>
        <v>0</v>
      </c>
      <c r="AI423" s="39">
        <f t="shared" si="221"/>
        <v>0</v>
      </c>
      <c r="AJ423" s="39"/>
      <c r="AK423" s="39">
        <f t="shared" si="222"/>
        <v>0</v>
      </c>
      <c r="AL423" s="39">
        <f t="shared" si="223"/>
        <v>0</v>
      </c>
      <c r="AM423" s="39"/>
      <c r="AN423" s="39">
        <f t="shared" si="243"/>
        <v>0</v>
      </c>
      <c r="AO423" s="39">
        <f t="shared" si="244"/>
        <v>0</v>
      </c>
      <c r="AP423" s="39"/>
      <c r="AQ423" s="39">
        <f t="shared" si="233"/>
        <v>0</v>
      </c>
      <c r="AR423" s="39">
        <f t="shared" si="234"/>
        <v>0</v>
      </c>
      <c r="AS423" s="136">
        <f t="shared" si="235"/>
        <v>1</v>
      </c>
      <c r="AT423" s="136">
        <f t="shared" ca="1" si="236"/>
        <v>87.39</v>
      </c>
      <c r="AU423" s="137">
        <f t="shared" ca="1" si="237"/>
        <v>0</v>
      </c>
      <c r="AV423" s="137">
        <f t="shared" si="238"/>
        <v>0</v>
      </c>
      <c r="AW423" s="136">
        <f t="shared" ca="1" si="239"/>
        <v>0</v>
      </c>
      <c r="AX423" s="138">
        <f t="shared" ca="1" si="240"/>
        <v>0</v>
      </c>
      <c r="AY423" s="101"/>
      <c r="AZ423" s="40">
        <f t="shared" si="229"/>
        <v>4.5599999999999996</v>
      </c>
      <c r="BA423" s="111" t="str">
        <f t="shared" si="242"/>
        <v>MEDIDO</v>
      </c>
      <c r="BB423" s="55"/>
      <c r="BE423" s="55"/>
      <c r="BF423" s="55"/>
      <c r="BG423" s="55"/>
      <c r="BH423" s="55"/>
      <c r="BI423" s="55"/>
      <c r="BJ423" s="55"/>
      <c r="BK423" s="55"/>
      <c r="BL423" s="55"/>
      <c r="BM423" s="55"/>
      <c r="BN423" s="55"/>
      <c r="BO423" s="55"/>
      <c r="BP423" s="55"/>
      <c r="BQ423" s="55"/>
      <c r="BR423" s="55"/>
      <c r="BS423" s="55"/>
      <c r="BT423" s="55"/>
      <c r="BU423" s="55"/>
      <c r="BV423" s="55"/>
      <c r="BW423" s="55"/>
      <c r="BX423" s="55"/>
    </row>
    <row r="424" spans="1:76" customFormat="1" ht="30" customHeight="1">
      <c r="A424" s="1" t="s">
        <v>30</v>
      </c>
      <c r="B424" s="1"/>
      <c r="C424" s="64" t="s">
        <v>239</v>
      </c>
      <c r="D424" s="65" t="s">
        <v>701</v>
      </c>
      <c r="E424" s="57" t="s">
        <v>75</v>
      </c>
      <c r="F424" s="35">
        <v>50</v>
      </c>
      <c r="G424" s="46">
        <v>0</v>
      </c>
      <c r="H424" s="47"/>
      <c r="I424" s="155">
        <v>4.5599999999999996</v>
      </c>
      <c r="J424" s="35">
        <f t="shared" si="230"/>
        <v>54.56</v>
      </c>
      <c r="K424" s="44">
        <v>4.34</v>
      </c>
      <c r="L424" s="37">
        <f t="shared" si="231"/>
        <v>236.79</v>
      </c>
      <c r="M424" s="37"/>
      <c r="N424" s="38">
        <f t="shared" si="232"/>
        <v>0</v>
      </c>
      <c r="O424" s="39"/>
      <c r="P424" s="39">
        <f t="shared" si="224"/>
        <v>0</v>
      </c>
      <c r="Q424" s="39">
        <f t="shared" si="225"/>
        <v>0</v>
      </c>
      <c r="R424" s="39"/>
      <c r="S424" s="39">
        <f t="shared" si="226"/>
        <v>0</v>
      </c>
      <c r="T424" s="39">
        <f t="shared" si="227"/>
        <v>0</v>
      </c>
      <c r="U424" s="39"/>
      <c r="V424" s="39">
        <f t="shared" si="212"/>
        <v>0</v>
      </c>
      <c r="W424" s="39">
        <f t="shared" si="213"/>
        <v>0</v>
      </c>
      <c r="X424" s="39"/>
      <c r="Y424" s="39">
        <f t="shared" si="214"/>
        <v>0</v>
      </c>
      <c r="Z424" s="39">
        <f t="shared" si="215"/>
        <v>0</v>
      </c>
      <c r="AA424" s="39"/>
      <c r="AB424" s="39">
        <f t="shared" si="216"/>
        <v>0</v>
      </c>
      <c r="AC424" s="39">
        <f t="shared" si="217"/>
        <v>0</v>
      </c>
      <c r="AD424" s="39"/>
      <c r="AE424" s="39">
        <f t="shared" si="218"/>
        <v>0</v>
      </c>
      <c r="AF424" s="39">
        <f t="shared" si="219"/>
        <v>0</v>
      </c>
      <c r="AG424" s="39"/>
      <c r="AH424" s="39">
        <f t="shared" si="220"/>
        <v>0</v>
      </c>
      <c r="AI424" s="39">
        <f t="shared" si="221"/>
        <v>0</v>
      </c>
      <c r="AJ424" s="39">
        <v>50</v>
      </c>
      <c r="AK424" s="39">
        <f t="shared" si="222"/>
        <v>217</v>
      </c>
      <c r="AL424" s="39">
        <f t="shared" si="223"/>
        <v>0</v>
      </c>
      <c r="AM424" s="39"/>
      <c r="AN424" s="39">
        <f t="shared" si="243"/>
        <v>0</v>
      </c>
      <c r="AO424" s="39">
        <f t="shared" si="244"/>
        <v>0</v>
      </c>
      <c r="AP424" s="39">
        <v>4.5599999999999996</v>
      </c>
      <c r="AQ424" s="39">
        <f t="shared" si="233"/>
        <v>19.79</v>
      </c>
      <c r="AR424" s="39">
        <f t="shared" si="234"/>
        <v>0</v>
      </c>
      <c r="AS424" s="136">
        <f t="shared" si="235"/>
        <v>54.56</v>
      </c>
      <c r="AT424" s="136">
        <f t="shared" ca="1" si="236"/>
        <v>236.79</v>
      </c>
      <c r="AU424" s="137">
        <f t="shared" ca="1" si="237"/>
        <v>0</v>
      </c>
      <c r="AV424" s="137">
        <f t="shared" si="238"/>
        <v>0</v>
      </c>
      <c r="AW424" s="136">
        <f t="shared" ca="1" si="239"/>
        <v>0</v>
      </c>
      <c r="AX424" s="138">
        <f t="shared" ca="1" si="240"/>
        <v>0</v>
      </c>
      <c r="AY424" s="101"/>
      <c r="AZ424" s="40">
        <f t="shared" si="229"/>
        <v>0</v>
      </c>
      <c r="BA424" s="111" t="str">
        <f t="shared" si="242"/>
        <v>NÃO MEDIDO</v>
      </c>
      <c r="BB424" s="55"/>
      <c r="BE424" s="55"/>
      <c r="BF424" s="55"/>
      <c r="BG424" s="55"/>
      <c r="BH424" s="55"/>
      <c r="BI424" s="55"/>
      <c r="BJ424" s="55"/>
      <c r="BK424" s="55"/>
      <c r="BL424" s="55"/>
      <c r="BM424" s="55"/>
      <c r="BN424" s="55"/>
      <c r="BO424" s="55"/>
      <c r="BP424" s="55"/>
      <c r="BQ424" s="55"/>
      <c r="BR424" s="55"/>
      <c r="BS424" s="55"/>
      <c r="BT424" s="55"/>
      <c r="BU424" s="55"/>
      <c r="BV424" s="55"/>
      <c r="BW424" s="55"/>
      <c r="BX424" s="55"/>
    </row>
    <row r="425" spans="1:76" customFormat="1" ht="30" customHeight="1">
      <c r="A425" s="1" t="s">
        <v>30</v>
      </c>
      <c r="B425" s="1"/>
      <c r="C425" s="64" t="s">
        <v>419</v>
      </c>
      <c r="D425" s="65" t="s">
        <v>702</v>
      </c>
      <c r="E425" s="57" t="s">
        <v>72</v>
      </c>
      <c r="F425" s="35">
        <v>4</v>
      </c>
      <c r="G425" s="46">
        <v>0</v>
      </c>
      <c r="H425" s="47"/>
      <c r="I425" s="155">
        <v>0</v>
      </c>
      <c r="J425" s="35">
        <f t="shared" si="230"/>
        <v>4</v>
      </c>
      <c r="K425" s="44">
        <v>13.82</v>
      </c>
      <c r="L425" s="37">
        <f t="shared" si="231"/>
        <v>55.28</v>
      </c>
      <c r="M425" s="37"/>
      <c r="N425" s="38">
        <f t="shared" si="232"/>
        <v>0</v>
      </c>
      <c r="O425" s="39"/>
      <c r="P425" s="39">
        <f t="shared" si="224"/>
        <v>0</v>
      </c>
      <c r="Q425" s="39">
        <f t="shared" si="225"/>
        <v>0</v>
      </c>
      <c r="R425" s="39"/>
      <c r="S425" s="39">
        <f t="shared" si="226"/>
        <v>0</v>
      </c>
      <c r="T425" s="39">
        <f t="shared" si="227"/>
        <v>0</v>
      </c>
      <c r="U425" s="39"/>
      <c r="V425" s="39">
        <f t="shared" ref="V425:V490" si="245">ROUND($U425*$K425,2)</f>
        <v>0</v>
      </c>
      <c r="W425" s="39">
        <f t="shared" ref="W425:W490" si="246">ROUND($U425*$M425,2)</f>
        <v>0</v>
      </c>
      <c r="X425" s="39"/>
      <c r="Y425" s="39">
        <f t="shared" ref="Y425:Y490" si="247">ROUND($X425*$K425,2)</f>
        <v>0</v>
      </c>
      <c r="Z425" s="39">
        <f t="shared" ref="Z425:Z490" si="248">ROUND($X425*$M425,2)</f>
        <v>0</v>
      </c>
      <c r="AA425" s="39"/>
      <c r="AB425" s="39">
        <f t="shared" ref="AB425:AB490" si="249">ROUND($AA425*$K425,2)</f>
        <v>0</v>
      </c>
      <c r="AC425" s="39">
        <f t="shared" ref="AC425:AC490" si="250">ROUND($AA425*$M425,2)</f>
        <v>0</v>
      </c>
      <c r="AD425" s="39"/>
      <c r="AE425" s="39">
        <f t="shared" ref="AE425:AE490" si="251">ROUND($AD425*$K425,2)</f>
        <v>0</v>
      </c>
      <c r="AF425" s="39">
        <f t="shared" ref="AF425:AF490" si="252">ROUND($AD425*$M425,2)</f>
        <v>0</v>
      </c>
      <c r="AG425" s="39"/>
      <c r="AH425" s="39">
        <f t="shared" ref="AH425:AH490" si="253">ROUND($AG425*$K425,2)</f>
        <v>0</v>
      </c>
      <c r="AI425" s="39">
        <f t="shared" ref="AI425:AI490" si="254">ROUND($AG425*$M425,2)</f>
        <v>0</v>
      </c>
      <c r="AJ425" s="39">
        <v>4</v>
      </c>
      <c r="AK425" s="39">
        <f t="shared" ref="AK425:AK490" si="255">ROUND($AJ425*$K425,2)</f>
        <v>55.28</v>
      </c>
      <c r="AL425" s="39">
        <f t="shared" ref="AL425:AL490" si="256">ROUND($AJ425*$M425,2)</f>
        <v>0</v>
      </c>
      <c r="AM425" s="39"/>
      <c r="AN425" s="39">
        <f t="shared" si="243"/>
        <v>0</v>
      </c>
      <c r="AO425" s="39">
        <f t="shared" si="244"/>
        <v>0</v>
      </c>
      <c r="AP425" s="39"/>
      <c r="AQ425" s="39">
        <f t="shared" si="233"/>
        <v>0</v>
      </c>
      <c r="AR425" s="39">
        <f t="shared" si="234"/>
        <v>0</v>
      </c>
      <c r="AS425" s="136">
        <f t="shared" si="235"/>
        <v>4</v>
      </c>
      <c r="AT425" s="136">
        <f t="shared" ca="1" si="236"/>
        <v>55.28</v>
      </c>
      <c r="AU425" s="137">
        <f t="shared" ca="1" si="237"/>
        <v>0</v>
      </c>
      <c r="AV425" s="137">
        <f t="shared" si="238"/>
        <v>0</v>
      </c>
      <c r="AW425" s="136">
        <f t="shared" ca="1" si="239"/>
        <v>0</v>
      </c>
      <c r="AX425" s="138">
        <f t="shared" ca="1" si="240"/>
        <v>0</v>
      </c>
      <c r="AY425" s="101"/>
      <c r="AZ425" s="40">
        <f t="shared" si="229"/>
        <v>0</v>
      </c>
      <c r="BA425" s="111" t="str">
        <f t="shared" si="242"/>
        <v>NÃO MEDIDO</v>
      </c>
      <c r="BB425" s="55"/>
      <c r="BE425" s="55"/>
      <c r="BF425" s="55"/>
      <c r="BG425" s="55"/>
      <c r="BH425" s="55"/>
      <c r="BI425" s="55"/>
      <c r="BJ425" s="55"/>
      <c r="BK425" s="55"/>
      <c r="BL425" s="55"/>
      <c r="BM425" s="55"/>
      <c r="BN425" s="55"/>
      <c r="BO425" s="55"/>
      <c r="BP425" s="55"/>
      <c r="BQ425" s="55"/>
      <c r="BR425" s="55"/>
      <c r="BS425" s="55"/>
      <c r="BT425" s="55"/>
      <c r="BU425" s="55"/>
      <c r="BV425" s="55"/>
      <c r="BW425" s="55"/>
      <c r="BX425" s="55"/>
    </row>
    <row r="426" spans="1:76" customFormat="1" ht="30" customHeight="1">
      <c r="A426" s="1" t="s">
        <v>30</v>
      </c>
      <c r="B426" s="1"/>
      <c r="C426" s="64" t="s">
        <v>420</v>
      </c>
      <c r="D426" s="65" t="s">
        <v>703</v>
      </c>
      <c r="E426" s="57" t="s">
        <v>75</v>
      </c>
      <c r="F426" s="35">
        <v>3</v>
      </c>
      <c r="G426" s="46">
        <v>0</v>
      </c>
      <c r="H426" s="47"/>
      <c r="I426" s="155">
        <v>-1</v>
      </c>
      <c r="J426" s="35">
        <f t="shared" si="230"/>
        <v>2</v>
      </c>
      <c r="K426" s="44">
        <v>24.87</v>
      </c>
      <c r="L426" s="37">
        <f t="shared" si="231"/>
        <v>49.74</v>
      </c>
      <c r="M426" s="37"/>
      <c r="N426" s="38">
        <f t="shared" si="232"/>
        <v>0</v>
      </c>
      <c r="O426" s="39"/>
      <c r="P426" s="39">
        <f t="shared" si="224"/>
        <v>0</v>
      </c>
      <c r="Q426" s="39">
        <f t="shared" si="225"/>
        <v>0</v>
      </c>
      <c r="R426" s="39"/>
      <c r="S426" s="39">
        <f t="shared" si="226"/>
        <v>0</v>
      </c>
      <c r="T426" s="39">
        <f t="shared" si="227"/>
        <v>0</v>
      </c>
      <c r="U426" s="39"/>
      <c r="V426" s="39">
        <f t="shared" si="245"/>
        <v>0</v>
      </c>
      <c r="W426" s="39">
        <f t="shared" si="246"/>
        <v>0</v>
      </c>
      <c r="X426" s="39"/>
      <c r="Y426" s="39">
        <f t="shared" si="247"/>
        <v>0</v>
      </c>
      <c r="Z426" s="39">
        <f t="shared" si="248"/>
        <v>0</v>
      </c>
      <c r="AA426" s="39"/>
      <c r="AB426" s="39">
        <f t="shared" si="249"/>
        <v>0</v>
      </c>
      <c r="AC426" s="39">
        <f t="shared" si="250"/>
        <v>0</v>
      </c>
      <c r="AD426" s="39"/>
      <c r="AE426" s="39">
        <f t="shared" si="251"/>
        <v>0</v>
      </c>
      <c r="AF426" s="39">
        <f t="shared" si="252"/>
        <v>0</v>
      </c>
      <c r="AG426" s="39"/>
      <c r="AH426" s="39">
        <f t="shared" si="253"/>
        <v>0</v>
      </c>
      <c r="AI426" s="39">
        <f t="shared" si="254"/>
        <v>0</v>
      </c>
      <c r="AJ426" s="39">
        <v>2</v>
      </c>
      <c r="AK426" s="39">
        <f t="shared" si="255"/>
        <v>49.74</v>
      </c>
      <c r="AL426" s="39">
        <f t="shared" si="256"/>
        <v>0</v>
      </c>
      <c r="AM426" s="39"/>
      <c r="AN426" s="39">
        <f t="shared" si="243"/>
        <v>0</v>
      </c>
      <c r="AO426" s="39">
        <f t="shared" si="244"/>
        <v>0</v>
      </c>
      <c r="AP426" s="39"/>
      <c r="AQ426" s="39">
        <f t="shared" si="233"/>
        <v>0</v>
      </c>
      <c r="AR426" s="39">
        <f t="shared" si="234"/>
        <v>0</v>
      </c>
      <c r="AS426" s="136">
        <f t="shared" si="235"/>
        <v>2</v>
      </c>
      <c r="AT426" s="136">
        <f t="shared" ca="1" si="236"/>
        <v>49.74</v>
      </c>
      <c r="AU426" s="137">
        <f t="shared" ca="1" si="237"/>
        <v>0</v>
      </c>
      <c r="AV426" s="137">
        <f t="shared" si="238"/>
        <v>0</v>
      </c>
      <c r="AW426" s="136">
        <f t="shared" ca="1" si="239"/>
        <v>0</v>
      </c>
      <c r="AX426" s="138">
        <f t="shared" ca="1" si="240"/>
        <v>0</v>
      </c>
      <c r="AY426" s="101"/>
      <c r="AZ426" s="40">
        <f t="shared" si="229"/>
        <v>0</v>
      </c>
      <c r="BA426" s="111" t="str">
        <f t="shared" si="242"/>
        <v>NÃO MEDIDO</v>
      </c>
      <c r="BB426" s="55"/>
      <c r="BE426" s="55"/>
      <c r="BF426" s="55"/>
      <c r="BG426" s="55"/>
      <c r="BH426" s="55"/>
      <c r="BI426" s="55"/>
      <c r="BJ426" s="55"/>
      <c r="BK426" s="55"/>
      <c r="BL426" s="55"/>
      <c r="BM426" s="55"/>
      <c r="BN426" s="55"/>
      <c r="BO426" s="55"/>
      <c r="BP426" s="55"/>
      <c r="BQ426" s="55"/>
      <c r="BR426" s="55"/>
      <c r="BS426" s="55"/>
      <c r="BT426" s="55"/>
      <c r="BU426" s="55"/>
      <c r="BV426" s="55"/>
      <c r="BW426" s="55"/>
      <c r="BX426" s="55"/>
    </row>
    <row r="427" spans="1:76" customFormat="1" ht="30" customHeight="1">
      <c r="A427" s="1" t="s">
        <v>30</v>
      </c>
      <c r="B427" s="1"/>
      <c r="C427" s="64" t="s">
        <v>383</v>
      </c>
      <c r="D427" s="65" t="s">
        <v>654</v>
      </c>
      <c r="E427" s="57" t="s">
        <v>72</v>
      </c>
      <c r="F427" s="35">
        <v>3</v>
      </c>
      <c r="G427" s="46">
        <v>0</v>
      </c>
      <c r="H427" s="47"/>
      <c r="I427" s="155">
        <v>-1</v>
      </c>
      <c r="J427" s="35">
        <f t="shared" si="230"/>
        <v>2</v>
      </c>
      <c r="K427" s="44">
        <v>7.2</v>
      </c>
      <c r="L427" s="37">
        <f t="shared" si="231"/>
        <v>14.4</v>
      </c>
      <c r="M427" s="37"/>
      <c r="N427" s="38">
        <f t="shared" si="232"/>
        <v>0</v>
      </c>
      <c r="O427" s="39"/>
      <c r="P427" s="39">
        <f t="shared" ref="P427:P493" si="257">ROUND($O427*$K427,2)</f>
        <v>0</v>
      </c>
      <c r="Q427" s="39">
        <f t="shared" ref="Q427:Q493" si="258">ROUND($O427*$M427,2)</f>
        <v>0</v>
      </c>
      <c r="R427" s="39"/>
      <c r="S427" s="39">
        <f t="shared" ref="S427:S493" si="259">ROUND($R427*$K427,2)</f>
        <v>0</v>
      </c>
      <c r="T427" s="39">
        <f t="shared" ref="T427:T493" si="260">ROUND($R427*$M427,2)</f>
        <v>0</v>
      </c>
      <c r="U427" s="39"/>
      <c r="V427" s="39">
        <f t="shared" si="245"/>
        <v>0</v>
      </c>
      <c r="W427" s="39">
        <f t="shared" si="246"/>
        <v>0</v>
      </c>
      <c r="X427" s="39"/>
      <c r="Y427" s="39">
        <f t="shared" si="247"/>
        <v>0</v>
      </c>
      <c r="Z427" s="39">
        <f t="shared" si="248"/>
        <v>0</v>
      </c>
      <c r="AA427" s="39"/>
      <c r="AB427" s="39">
        <f t="shared" si="249"/>
        <v>0</v>
      </c>
      <c r="AC427" s="39">
        <f t="shared" si="250"/>
        <v>0</v>
      </c>
      <c r="AD427" s="39"/>
      <c r="AE427" s="39">
        <f t="shared" si="251"/>
        <v>0</v>
      </c>
      <c r="AF427" s="39">
        <f t="shared" si="252"/>
        <v>0</v>
      </c>
      <c r="AG427" s="39"/>
      <c r="AH427" s="39">
        <f t="shared" si="253"/>
        <v>0</v>
      </c>
      <c r="AI427" s="39">
        <f t="shared" si="254"/>
        <v>0</v>
      </c>
      <c r="AJ427" s="39">
        <v>2</v>
      </c>
      <c r="AK427" s="39">
        <f t="shared" si="255"/>
        <v>14.4</v>
      </c>
      <c r="AL427" s="39">
        <f t="shared" si="256"/>
        <v>0</v>
      </c>
      <c r="AM427" s="39"/>
      <c r="AN427" s="39">
        <f t="shared" si="243"/>
        <v>0</v>
      </c>
      <c r="AO427" s="39">
        <f t="shared" si="244"/>
        <v>0</v>
      </c>
      <c r="AP427" s="39"/>
      <c r="AQ427" s="39">
        <f t="shared" si="233"/>
        <v>0</v>
      </c>
      <c r="AR427" s="39">
        <f t="shared" si="234"/>
        <v>0</v>
      </c>
      <c r="AS427" s="136">
        <f t="shared" si="235"/>
        <v>2</v>
      </c>
      <c r="AT427" s="136">
        <f t="shared" ca="1" si="236"/>
        <v>14.4</v>
      </c>
      <c r="AU427" s="137">
        <f t="shared" ca="1" si="237"/>
        <v>0</v>
      </c>
      <c r="AV427" s="137">
        <f t="shared" si="238"/>
        <v>0</v>
      </c>
      <c r="AW427" s="136">
        <f t="shared" ca="1" si="239"/>
        <v>0</v>
      </c>
      <c r="AX427" s="138">
        <f t="shared" ca="1" si="240"/>
        <v>0</v>
      </c>
      <c r="AY427" s="101"/>
      <c r="AZ427" s="40">
        <f t="shared" si="229"/>
        <v>0</v>
      </c>
      <c r="BA427" s="111" t="str">
        <f t="shared" si="242"/>
        <v>NÃO MEDIDO</v>
      </c>
      <c r="BB427" s="55"/>
      <c r="BE427" s="55"/>
      <c r="BF427" s="55"/>
      <c r="BG427" s="55"/>
      <c r="BH427" s="55"/>
      <c r="BI427" s="55"/>
      <c r="BJ427" s="55"/>
      <c r="BK427" s="55"/>
      <c r="BL427" s="55"/>
      <c r="BM427" s="55"/>
      <c r="BN427" s="55"/>
      <c r="BO427" s="55"/>
      <c r="BP427" s="55"/>
      <c r="BQ427" s="55"/>
      <c r="BR427" s="55"/>
      <c r="BS427" s="55"/>
      <c r="BT427" s="55"/>
      <c r="BU427" s="55"/>
      <c r="BV427" s="55"/>
      <c r="BW427" s="55"/>
      <c r="BX427" s="55"/>
    </row>
    <row r="428" spans="1:76" customFormat="1" ht="30" customHeight="1">
      <c r="A428" s="1" t="s">
        <v>30</v>
      </c>
      <c r="B428" s="1"/>
      <c r="C428" s="64" t="s">
        <v>170</v>
      </c>
      <c r="D428" s="65" t="s">
        <v>704</v>
      </c>
      <c r="E428" s="57" t="s">
        <v>75</v>
      </c>
      <c r="F428" s="35">
        <v>1</v>
      </c>
      <c r="G428" s="46">
        <v>0</v>
      </c>
      <c r="H428" s="47"/>
      <c r="I428" s="155">
        <v>0</v>
      </c>
      <c r="J428" s="35">
        <f t="shared" si="230"/>
        <v>1</v>
      </c>
      <c r="K428" s="44">
        <v>67.87</v>
      </c>
      <c r="L428" s="37">
        <f t="shared" si="231"/>
        <v>67.87</v>
      </c>
      <c r="M428" s="37"/>
      <c r="N428" s="38">
        <f t="shared" si="232"/>
        <v>0</v>
      </c>
      <c r="O428" s="39"/>
      <c r="P428" s="39">
        <f t="shared" si="257"/>
        <v>0</v>
      </c>
      <c r="Q428" s="39">
        <f t="shared" si="258"/>
        <v>0</v>
      </c>
      <c r="R428" s="39"/>
      <c r="S428" s="39">
        <f t="shared" si="259"/>
        <v>0</v>
      </c>
      <c r="T428" s="39">
        <f t="shared" si="260"/>
        <v>0</v>
      </c>
      <c r="U428" s="39"/>
      <c r="V428" s="39">
        <f t="shared" si="245"/>
        <v>0</v>
      </c>
      <c r="W428" s="39">
        <f t="shared" si="246"/>
        <v>0</v>
      </c>
      <c r="X428" s="39"/>
      <c r="Y428" s="39">
        <f t="shared" si="247"/>
        <v>0</v>
      </c>
      <c r="Z428" s="39">
        <f t="shared" si="248"/>
        <v>0</v>
      </c>
      <c r="AA428" s="39">
        <v>1</v>
      </c>
      <c r="AB428" s="39">
        <f t="shared" si="249"/>
        <v>67.87</v>
      </c>
      <c r="AC428" s="39">
        <f t="shared" si="250"/>
        <v>0</v>
      </c>
      <c r="AD428" s="39"/>
      <c r="AE428" s="39">
        <f t="shared" si="251"/>
        <v>0</v>
      </c>
      <c r="AF428" s="39">
        <f t="shared" si="252"/>
        <v>0</v>
      </c>
      <c r="AG428" s="39"/>
      <c r="AH428" s="39">
        <f t="shared" si="253"/>
        <v>0</v>
      </c>
      <c r="AI428" s="39">
        <f t="shared" si="254"/>
        <v>0</v>
      </c>
      <c r="AJ428" s="39"/>
      <c r="AK428" s="39">
        <f t="shared" si="255"/>
        <v>0</v>
      </c>
      <c r="AL428" s="39">
        <f t="shared" si="256"/>
        <v>0</v>
      </c>
      <c r="AM428" s="39"/>
      <c r="AN428" s="39">
        <f t="shared" si="243"/>
        <v>0</v>
      </c>
      <c r="AO428" s="39">
        <f t="shared" si="244"/>
        <v>0</v>
      </c>
      <c r="AP428" s="39"/>
      <c r="AQ428" s="39">
        <f t="shared" si="233"/>
        <v>0</v>
      </c>
      <c r="AR428" s="39">
        <f t="shared" si="234"/>
        <v>0</v>
      </c>
      <c r="AS428" s="136">
        <f t="shared" si="235"/>
        <v>1</v>
      </c>
      <c r="AT428" s="136">
        <f t="shared" ca="1" si="236"/>
        <v>67.87</v>
      </c>
      <c r="AU428" s="137">
        <f t="shared" ca="1" si="237"/>
        <v>0</v>
      </c>
      <c r="AV428" s="137">
        <f t="shared" si="238"/>
        <v>0</v>
      </c>
      <c r="AW428" s="136">
        <f t="shared" ca="1" si="239"/>
        <v>0</v>
      </c>
      <c r="AX428" s="138">
        <f t="shared" ca="1" si="240"/>
        <v>0</v>
      </c>
      <c r="AY428" s="101"/>
      <c r="AZ428" s="40">
        <f t="shared" si="229"/>
        <v>3</v>
      </c>
      <c r="BA428" s="111" t="str">
        <f t="shared" si="242"/>
        <v>MEDIDO</v>
      </c>
      <c r="BB428" s="55"/>
      <c r="BE428" s="55"/>
      <c r="BF428" s="55"/>
      <c r="BG428" s="55"/>
      <c r="BH428" s="55"/>
      <c r="BI428" s="55"/>
      <c r="BJ428" s="55"/>
      <c r="BK428" s="55"/>
      <c r="BL428" s="55"/>
      <c r="BM428" s="55"/>
      <c r="BN428" s="55"/>
      <c r="BO428" s="55"/>
      <c r="BP428" s="55"/>
      <c r="BQ428" s="55"/>
      <c r="BR428" s="55"/>
      <c r="BS428" s="55"/>
      <c r="BT428" s="55"/>
      <c r="BU428" s="55"/>
      <c r="BV428" s="55"/>
      <c r="BW428" s="55"/>
      <c r="BX428" s="55"/>
    </row>
    <row r="429" spans="1:76" customFormat="1" ht="60" customHeight="1">
      <c r="A429" s="1" t="s">
        <v>30</v>
      </c>
      <c r="B429" s="1"/>
      <c r="C429" s="64" t="s">
        <v>153</v>
      </c>
      <c r="D429" s="65" t="s">
        <v>705</v>
      </c>
      <c r="E429" s="57" t="s">
        <v>72</v>
      </c>
      <c r="F429" s="35">
        <v>5</v>
      </c>
      <c r="G429" s="46">
        <v>0</v>
      </c>
      <c r="H429" s="47"/>
      <c r="I429" s="155">
        <v>3</v>
      </c>
      <c r="J429" s="35">
        <f t="shared" si="230"/>
        <v>8</v>
      </c>
      <c r="K429" s="44">
        <v>74.16</v>
      </c>
      <c r="L429" s="37">
        <f t="shared" si="231"/>
        <v>593.28</v>
      </c>
      <c r="M429" s="37"/>
      <c r="N429" s="38">
        <f t="shared" si="232"/>
        <v>0</v>
      </c>
      <c r="O429" s="39"/>
      <c r="P429" s="39">
        <f t="shared" si="257"/>
        <v>0</v>
      </c>
      <c r="Q429" s="39">
        <f t="shared" si="258"/>
        <v>0</v>
      </c>
      <c r="R429" s="39"/>
      <c r="S429" s="39">
        <f t="shared" si="259"/>
        <v>0</v>
      </c>
      <c r="T429" s="39">
        <f t="shared" si="260"/>
        <v>0</v>
      </c>
      <c r="U429" s="39"/>
      <c r="V429" s="39">
        <f t="shared" si="245"/>
        <v>0</v>
      </c>
      <c r="W429" s="39">
        <f t="shared" si="246"/>
        <v>0</v>
      </c>
      <c r="X429" s="39"/>
      <c r="Y429" s="39">
        <f t="shared" si="247"/>
        <v>0</v>
      </c>
      <c r="Z429" s="39">
        <f t="shared" si="248"/>
        <v>0</v>
      </c>
      <c r="AA429" s="39">
        <v>2</v>
      </c>
      <c r="AB429" s="39">
        <f t="shared" si="249"/>
        <v>148.32</v>
      </c>
      <c r="AC429" s="39">
        <f t="shared" si="250"/>
        <v>0</v>
      </c>
      <c r="AD429" s="39"/>
      <c r="AE429" s="39">
        <f t="shared" si="251"/>
        <v>0</v>
      </c>
      <c r="AF429" s="39">
        <f t="shared" si="252"/>
        <v>0</v>
      </c>
      <c r="AG429" s="39"/>
      <c r="AH429" s="39">
        <f t="shared" si="253"/>
        <v>0</v>
      </c>
      <c r="AI429" s="39">
        <f t="shared" si="254"/>
        <v>0</v>
      </c>
      <c r="AJ429" s="39">
        <v>3</v>
      </c>
      <c r="AK429" s="39">
        <f t="shared" si="255"/>
        <v>222.48</v>
      </c>
      <c r="AL429" s="39">
        <f t="shared" si="256"/>
        <v>0</v>
      </c>
      <c r="AM429" s="39"/>
      <c r="AN429" s="39">
        <f t="shared" si="243"/>
        <v>0</v>
      </c>
      <c r="AO429" s="39">
        <f t="shared" si="244"/>
        <v>0</v>
      </c>
      <c r="AP429" s="39">
        <v>3</v>
      </c>
      <c r="AQ429" s="39">
        <f t="shared" si="233"/>
        <v>222.48</v>
      </c>
      <c r="AR429" s="39">
        <f t="shared" si="234"/>
        <v>0</v>
      </c>
      <c r="AS429" s="136">
        <f t="shared" si="235"/>
        <v>8</v>
      </c>
      <c r="AT429" s="136">
        <f t="shared" ca="1" si="236"/>
        <v>593.28</v>
      </c>
      <c r="AU429" s="137">
        <f t="shared" ca="1" si="237"/>
        <v>0</v>
      </c>
      <c r="AV429" s="137">
        <f t="shared" si="238"/>
        <v>0</v>
      </c>
      <c r="AW429" s="136">
        <f t="shared" ca="1" si="239"/>
        <v>0</v>
      </c>
      <c r="AX429" s="138">
        <f t="shared" ca="1" si="240"/>
        <v>0</v>
      </c>
      <c r="AY429" s="101"/>
      <c r="AZ429" s="40">
        <f t="shared" si="229"/>
        <v>0</v>
      </c>
      <c r="BA429" s="111" t="str">
        <f t="shared" si="242"/>
        <v>NÃO MEDIDO</v>
      </c>
      <c r="BB429" s="55"/>
      <c r="BE429" s="55"/>
      <c r="BF429" s="55"/>
      <c r="BG429" s="55"/>
      <c r="BH429" s="55"/>
      <c r="BI429" s="55"/>
      <c r="BJ429" s="55"/>
      <c r="BK429" s="55"/>
      <c r="BL429" s="55"/>
      <c r="BM429" s="55"/>
      <c r="BN429" s="55"/>
      <c r="BO429" s="55"/>
      <c r="BP429" s="55"/>
      <c r="BQ429" s="55"/>
      <c r="BR429" s="55"/>
      <c r="BS429" s="55"/>
      <c r="BT429" s="55"/>
      <c r="BU429" s="55"/>
      <c r="BV429" s="55"/>
      <c r="BW429" s="55"/>
      <c r="BX429" s="55"/>
    </row>
    <row r="430" spans="1:76" customFormat="1" ht="60" customHeight="1">
      <c r="A430" s="1" t="s">
        <v>30</v>
      </c>
      <c r="B430" s="1"/>
      <c r="C430" s="64" t="s">
        <v>185</v>
      </c>
      <c r="D430" s="65" t="s">
        <v>706</v>
      </c>
      <c r="E430" s="57" t="s">
        <v>72</v>
      </c>
      <c r="F430" s="35">
        <v>3</v>
      </c>
      <c r="G430" s="46">
        <v>0</v>
      </c>
      <c r="H430" s="47"/>
      <c r="I430" s="155">
        <v>0</v>
      </c>
      <c r="J430" s="35">
        <f t="shared" si="230"/>
        <v>3</v>
      </c>
      <c r="K430" s="44">
        <v>77.13</v>
      </c>
      <c r="L430" s="37">
        <f t="shared" si="231"/>
        <v>231.39</v>
      </c>
      <c r="M430" s="37"/>
      <c r="N430" s="38">
        <f t="shared" si="232"/>
        <v>0</v>
      </c>
      <c r="O430" s="39"/>
      <c r="P430" s="39">
        <f t="shared" si="257"/>
        <v>0</v>
      </c>
      <c r="Q430" s="39">
        <f t="shared" si="258"/>
        <v>0</v>
      </c>
      <c r="R430" s="39"/>
      <c r="S430" s="39">
        <f t="shared" si="259"/>
        <v>0</v>
      </c>
      <c r="T430" s="39">
        <f t="shared" si="260"/>
        <v>0</v>
      </c>
      <c r="U430" s="39"/>
      <c r="V430" s="39">
        <f t="shared" si="245"/>
        <v>0</v>
      </c>
      <c r="W430" s="39">
        <f t="shared" si="246"/>
        <v>0</v>
      </c>
      <c r="X430" s="39"/>
      <c r="Y430" s="39">
        <f t="shared" si="247"/>
        <v>0</v>
      </c>
      <c r="Z430" s="39">
        <f t="shared" si="248"/>
        <v>0</v>
      </c>
      <c r="AA430" s="39">
        <v>3</v>
      </c>
      <c r="AB430" s="39">
        <f t="shared" si="249"/>
        <v>231.39</v>
      </c>
      <c r="AC430" s="39">
        <f t="shared" si="250"/>
        <v>0</v>
      </c>
      <c r="AD430" s="39"/>
      <c r="AE430" s="39">
        <f t="shared" si="251"/>
        <v>0</v>
      </c>
      <c r="AF430" s="39">
        <f t="shared" si="252"/>
        <v>0</v>
      </c>
      <c r="AG430" s="39"/>
      <c r="AH430" s="39">
        <f t="shared" si="253"/>
        <v>0</v>
      </c>
      <c r="AI430" s="39">
        <f t="shared" si="254"/>
        <v>0</v>
      </c>
      <c r="AJ430" s="39"/>
      <c r="AK430" s="39">
        <f t="shared" si="255"/>
        <v>0</v>
      </c>
      <c r="AL430" s="39">
        <f t="shared" si="256"/>
        <v>0</v>
      </c>
      <c r="AM430" s="39"/>
      <c r="AN430" s="39">
        <f t="shared" si="243"/>
        <v>0</v>
      </c>
      <c r="AO430" s="39">
        <f t="shared" si="244"/>
        <v>0</v>
      </c>
      <c r="AP430" s="39"/>
      <c r="AQ430" s="39">
        <f t="shared" si="233"/>
        <v>0</v>
      </c>
      <c r="AR430" s="39">
        <f t="shared" si="234"/>
        <v>0</v>
      </c>
      <c r="AS430" s="136">
        <f t="shared" si="235"/>
        <v>3</v>
      </c>
      <c r="AT430" s="136">
        <f t="shared" ca="1" si="236"/>
        <v>231.39</v>
      </c>
      <c r="AU430" s="137">
        <f t="shared" ca="1" si="237"/>
        <v>0</v>
      </c>
      <c r="AV430" s="137">
        <f t="shared" si="238"/>
        <v>0</v>
      </c>
      <c r="AW430" s="136">
        <f t="shared" ca="1" si="239"/>
        <v>0</v>
      </c>
      <c r="AX430" s="138">
        <f t="shared" ca="1" si="240"/>
        <v>0</v>
      </c>
      <c r="AY430" s="101"/>
      <c r="AZ430" s="40">
        <f t="shared" si="229"/>
        <v>0</v>
      </c>
      <c r="BA430" s="111" t="str">
        <f t="shared" si="242"/>
        <v>NÃO MEDIDO</v>
      </c>
      <c r="BB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</row>
    <row r="431" spans="1:76" customFormat="1" ht="30" customHeight="1">
      <c r="A431" s="1" t="s">
        <v>30</v>
      </c>
      <c r="B431" s="1"/>
      <c r="C431" s="64" t="s">
        <v>181</v>
      </c>
      <c r="D431" s="65" t="s">
        <v>690</v>
      </c>
      <c r="E431" s="57" t="s">
        <v>72</v>
      </c>
      <c r="F431" s="35">
        <v>6</v>
      </c>
      <c r="G431" s="46">
        <v>0</v>
      </c>
      <c r="H431" s="47"/>
      <c r="I431" s="155">
        <v>-1</v>
      </c>
      <c r="J431" s="35">
        <f t="shared" si="230"/>
        <v>5</v>
      </c>
      <c r="K431" s="44">
        <v>7.78</v>
      </c>
      <c r="L431" s="37">
        <f t="shared" si="231"/>
        <v>38.9</v>
      </c>
      <c r="M431" s="37"/>
      <c r="N431" s="38">
        <f t="shared" si="232"/>
        <v>0</v>
      </c>
      <c r="O431" s="39"/>
      <c r="P431" s="39">
        <f t="shared" si="257"/>
        <v>0</v>
      </c>
      <c r="Q431" s="39">
        <f t="shared" si="258"/>
        <v>0</v>
      </c>
      <c r="R431" s="39"/>
      <c r="S431" s="39">
        <f t="shared" si="259"/>
        <v>0</v>
      </c>
      <c r="T431" s="39">
        <f t="shared" si="260"/>
        <v>0</v>
      </c>
      <c r="U431" s="39"/>
      <c r="V431" s="39">
        <f t="shared" si="245"/>
        <v>0</v>
      </c>
      <c r="W431" s="39">
        <f t="shared" si="246"/>
        <v>0</v>
      </c>
      <c r="X431" s="39"/>
      <c r="Y431" s="39">
        <f t="shared" si="247"/>
        <v>0</v>
      </c>
      <c r="Z431" s="39">
        <f t="shared" si="248"/>
        <v>0</v>
      </c>
      <c r="AA431" s="39">
        <v>2</v>
      </c>
      <c r="AB431" s="39">
        <f t="shared" si="249"/>
        <v>15.56</v>
      </c>
      <c r="AC431" s="39">
        <f t="shared" si="250"/>
        <v>0</v>
      </c>
      <c r="AD431" s="39"/>
      <c r="AE431" s="39">
        <f t="shared" si="251"/>
        <v>0</v>
      </c>
      <c r="AF431" s="39">
        <f t="shared" si="252"/>
        <v>0</v>
      </c>
      <c r="AG431" s="39"/>
      <c r="AH431" s="39">
        <f t="shared" si="253"/>
        <v>0</v>
      </c>
      <c r="AI431" s="39">
        <f t="shared" si="254"/>
        <v>0</v>
      </c>
      <c r="AJ431" s="39">
        <v>3</v>
      </c>
      <c r="AK431" s="39">
        <f t="shared" si="255"/>
        <v>23.34</v>
      </c>
      <c r="AL431" s="39">
        <f t="shared" si="256"/>
        <v>0</v>
      </c>
      <c r="AM431" s="39"/>
      <c r="AN431" s="39">
        <f t="shared" si="243"/>
        <v>0</v>
      </c>
      <c r="AO431" s="39">
        <f t="shared" si="244"/>
        <v>0</v>
      </c>
      <c r="AP431" s="39"/>
      <c r="AQ431" s="39">
        <f t="shared" si="233"/>
        <v>0</v>
      </c>
      <c r="AR431" s="39">
        <f t="shared" si="234"/>
        <v>0</v>
      </c>
      <c r="AS431" s="136">
        <f t="shared" si="235"/>
        <v>5</v>
      </c>
      <c r="AT431" s="136">
        <f t="shared" ca="1" si="236"/>
        <v>38.9</v>
      </c>
      <c r="AU431" s="137">
        <f t="shared" ca="1" si="237"/>
        <v>0</v>
      </c>
      <c r="AV431" s="137">
        <f t="shared" si="238"/>
        <v>0</v>
      </c>
      <c r="AW431" s="136">
        <f t="shared" ca="1" si="239"/>
        <v>0</v>
      </c>
      <c r="AX431" s="138">
        <f t="shared" ca="1" si="240"/>
        <v>0</v>
      </c>
      <c r="AY431" s="101"/>
      <c r="AZ431" s="40">
        <f t="shared" si="229"/>
        <v>0</v>
      </c>
      <c r="BA431" s="111" t="str">
        <f t="shared" si="242"/>
        <v>NÃO MEDIDO</v>
      </c>
      <c r="BB431" s="55"/>
      <c r="BE431" s="55"/>
      <c r="BF431" s="55"/>
      <c r="BG431" s="55"/>
      <c r="BH431" s="55"/>
      <c r="BI431" s="55"/>
      <c r="BJ431" s="55"/>
      <c r="BK431" s="55"/>
      <c r="BL431" s="55"/>
      <c r="BM431" s="55"/>
      <c r="BN431" s="55"/>
      <c r="BO431" s="55"/>
      <c r="BP431" s="55"/>
      <c r="BQ431" s="55"/>
      <c r="BR431" s="55"/>
      <c r="BS431" s="55"/>
      <c r="BT431" s="55"/>
      <c r="BU431" s="55"/>
      <c r="BV431" s="55"/>
      <c r="BW431" s="55"/>
      <c r="BX431" s="55"/>
    </row>
    <row r="432" spans="1:76" customFormat="1" ht="30" customHeight="1">
      <c r="A432" s="1" t="s">
        <v>30</v>
      </c>
      <c r="B432" s="1"/>
      <c r="C432" s="64" t="s">
        <v>283</v>
      </c>
      <c r="D432" s="65" t="s">
        <v>513</v>
      </c>
      <c r="E432" s="57" t="s">
        <v>72</v>
      </c>
      <c r="F432" s="35">
        <v>2</v>
      </c>
      <c r="G432" s="46">
        <v>0</v>
      </c>
      <c r="H432" s="47"/>
      <c r="I432" s="155">
        <v>0</v>
      </c>
      <c r="J432" s="35">
        <f t="shared" si="230"/>
        <v>2</v>
      </c>
      <c r="K432" s="44">
        <v>9.34</v>
      </c>
      <c r="L432" s="37">
        <f t="shared" si="231"/>
        <v>18.68</v>
      </c>
      <c r="M432" s="37"/>
      <c r="N432" s="38">
        <f t="shared" si="232"/>
        <v>0</v>
      </c>
      <c r="O432" s="39"/>
      <c r="P432" s="39">
        <f t="shared" si="257"/>
        <v>0</v>
      </c>
      <c r="Q432" s="39">
        <f t="shared" si="258"/>
        <v>0</v>
      </c>
      <c r="R432" s="39"/>
      <c r="S432" s="39">
        <f t="shared" si="259"/>
        <v>0</v>
      </c>
      <c r="T432" s="39">
        <f t="shared" si="260"/>
        <v>0</v>
      </c>
      <c r="U432" s="39"/>
      <c r="V432" s="39">
        <f t="shared" si="245"/>
        <v>0</v>
      </c>
      <c r="W432" s="39">
        <f t="shared" si="246"/>
        <v>0</v>
      </c>
      <c r="X432" s="39"/>
      <c r="Y432" s="39">
        <f t="shared" si="247"/>
        <v>0</v>
      </c>
      <c r="Z432" s="39">
        <f t="shared" si="248"/>
        <v>0</v>
      </c>
      <c r="AA432" s="39">
        <v>2</v>
      </c>
      <c r="AB432" s="39">
        <f t="shared" si="249"/>
        <v>18.68</v>
      </c>
      <c r="AC432" s="39">
        <f t="shared" si="250"/>
        <v>0</v>
      </c>
      <c r="AD432" s="39"/>
      <c r="AE432" s="39">
        <f t="shared" si="251"/>
        <v>0</v>
      </c>
      <c r="AF432" s="39">
        <f t="shared" si="252"/>
        <v>0</v>
      </c>
      <c r="AG432" s="39"/>
      <c r="AH432" s="39">
        <f t="shared" si="253"/>
        <v>0</v>
      </c>
      <c r="AI432" s="39">
        <f t="shared" si="254"/>
        <v>0</v>
      </c>
      <c r="AJ432" s="39"/>
      <c r="AK432" s="39">
        <f t="shared" si="255"/>
        <v>0</v>
      </c>
      <c r="AL432" s="39">
        <f t="shared" si="256"/>
        <v>0</v>
      </c>
      <c r="AM432" s="39"/>
      <c r="AN432" s="39">
        <f t="shared" si="243"/>
        <v>0</v>
      </c>
      <c r="AO432" s="39">
        <f t="shared" si="244"/>
        <v>0</v>
      </c>
      <c r="AP432" s="39"/>
      <c r="AQ432" s="39">
        <f t="shared" si="233"/>
        <v>0</v>
      </c>
      <c r="AR432" s="39">
        <f t="shared" si="234"/>
        <v>0</v>
      </c>
      <c r="AS432" s="136">
        <f t="shared" si="235"/>
        <v>2</v>
      </c>
      <c r="AT432" s="136">
        <f t="shared" ca="1" si="236"/>
        <v>18.68</v>
      </c>
      <c r="AU432" s="137">
        <f t="shared" ca="1" si="237"/>
        <v>0</v>
      </c>
      <c r="AV432" s="137">
        <f t="shared" si="238"/>
        <v>0</v>
      </c>
      <c r="AW432" s="136">
        <f t="shared" ca="1" si="239"/>
        <v>0</v>
      </c>
      <c r="AX432" s="138">
        <f t="shared" ca="1" si="240"/>
        <v>0</v>
      </c>
      <c r="AY432" s="101"/>
      <c r="AZ432" s="40">
        <f t="shared" si="229"/>
        <v>0</v>
      </c>
      <c r="BA432" s="111" t="str">
        <f t="shared" si="242"/>
        <v>NÃO MEDIDO</v>
      </c>
      <c r="BB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</row>
    <row r="433" spans="1:76" customFormat="1" ht="30" customHeight="1">
      <c r="A433" s="1" t="s">
        <v>30</v>
      </c>
      <c r="B433" s="1"/>
      <c r="C433" s="64" t="s">
        <v>421</v>
      </c>
      <c r="D433" s="65" t="s">
        <v>707</v>
      </c>
      <c r="E433" s="57" t="s">
        <v>72</v>
      </c>
      <c r="F433" s="35">
        <v>3</v>
      </c>
      <c r="G433" s="46">
        <v>0</v>
      </c>
      <c r="H433" s="47"/>
      <c r="I433" s="155">
        <v>-1</v>
      </c>
      <c r="J433" s="35">
        <f t="shared" si="230"/>
        <v>2</v>
      </c>
      <c r="K433" s="44">
        <v>4.49</v>
      </c>
      <c r="L433" s="37">
        <f t="shared" si="231"/>
        <v>8.98</v>
      </c>
      <c r="M433" s="37"/>
      <c r="N433" s="38">
        <f t="shared" si="232"/>
        <v>0</v>
      </c>
      <c r="O433" s="39"/>
      <c r="P433" s="39">
        <f t="shared" si="257"/>
        <v>0</v>
      </c>
      <c r="Q433" s="39">
        <f t="shared" si="258"/>
        <v>0</v>
      </c>
      <c r="R433" s="39"/>
      <c r="S433" s="39">
        <f t="shared" si="259"/>
        <v>0</v>
      </c>
      <c r="T433" s="39">
        <f t="shared" si="260"/>
        <v>0</v>
      </c>
      <c r="U433" s="39"/>
      <c r="V433" s="39">
        <f t="shared" si="245"/>
        <v>0</v>
      </c>
      <c r="W433" s="39">
        <f t="shared" si="246"/>
        <v>0</v>
      </c>
      <c r="X433" s="39"/>
      <c r="Y433" s="39">
        <f t="shared" si="247"/>
        <v>0</v>
      </c>
      <c r="Z433" s="39">
        <f t="shared" si="248"/>
        <v>0</v>
      </c>
      <c r="AA433" s="39"/>
      <c r="AB433" s="39">
        <f t="shared" si="249"/>
        <v>0</v>
      </c>
      <c r="AC433" s="39">
        <f t="shared" si="250"/>
        <v>0</v>
      </c>
      <c r="AD433" s="39"/>
      <c r="AE433" s="39">
        <f t="shared" si="251"/>
        <v>0</v>
      </c>
      <c r="AF433" s="39">
        <f t="shared" si="252"/>
        <v>0</v>
      </c>
      <c r="AG433" s="39"/>
      <c r="AH433" s="39">
        <f t="shared" si="253"/>
        <v>0</v>
      </c>
      <c r="AI433" s="39">
        <f t="shared" si="254"/>
        <v>0</v>
      </c>
      <c r="AJ433" s="39">
        <v>2</v>
      </c>
      <c r="AK433" s="39">
        <f t="shared" si="255"/>
        <v>8.98</v>
      </c>
      <c r="AL433" s="39">
        <f t="shared" si="256"/>
        <v>0</v>
      </c>
      <c r="AM433" s="39"/>
      <c r="AN433" s="39">
        <f t="shared" si="243"/>
        <v>0</v>
      </c>
      <c r="AO433" s="39">
        <f t="shared" si="244"/>
        <v>0</v>
      </c>
      <c r="AP433" s="39"/>
      <c r="AQ433" s="39">
        <f t="shared" si="233"/>
        <v>0</v>
      </c>
      <c r="AR433" s="39">
        <f t="shared" si="234"/>
        <v>0</v>
      </c>
      <c r="AS433" s="136">
        <f t="shared" si="235"/>
        <v>2</v>
      </c>
      <c r="AT433" s="136">
        <f t="shared" ca="1" si="236"/>
        <v>8.98</v>
      </c>
      <c r="AU433" s="137">
        <f t="shared" ca="1" si="237"/>
        <v>0</v>
      </c>
      <c r="AV433" s="137">
        <f t="shared" si="238"/>
        <v>0</v>
      </c>
      <c r="AW433" s="136">
        <f t="shared" ca="1" si="239"/>
        <v>0</v>
      </c>
      <c r="AX433" s="138">
        <f t="shared" ca="1" si="240"/>
        <v>0</v>
      </c>
      <c r="AY433" s="101"/>
      <c r="AZ433" s="40">
        <f t="shared" si="229"/>
        <v>0</v>
      </c>
      <c r="BA433" s="111" t="str">
        <f t="shared" si="242"/>
        <v>NÃO MEDIDO</v>
      </c>
      <c r="BB433" s="55"/>
      <c r="BE433" s="55"/>
      <c r="BF433" s="55"/>
      <c r="BG433" s="55"/>
      <c r="BH433" s="55"/>
      <c r="BI433" s="55"/>
      <c r="BJ433" s="55"/>
      <c r="BK433" s="55"/>
      <c r="BL433" s="55"/>
      <c r="BM433" s="55"/>
      <c r="BN433" s="55"/>
      <c r="BO433" s="55"/>
      <c r="BP433" s="55"/>
      <c r="BQ433" s="55"/>
      <c r="BR433" s="55"/>
      <c r="BS433" s="55"/>
      <c r="BT433" s="55"/>
      <c r="BU433" s="55"/>
      <c r="BV433" s="55"/>
      <c r="BW433" s="55"/>
      <c r="BX433" s="55"/>
    </row>
    <row r="434" spans="1:76" customFormat="1" ht="30" customHeight="1">
      <c r="A434" s="1" t="s">
        <v>30</v>
      </c>
      <c r="B434" s="1"/>
      <c r="C434" s="64" t="s">
        <v>186</v>
      </c>
      <c r="D434" s="65" t="s">
        <v>708</v>
      </c>
      <c r="E434" s="57" t="s">
        <v>72</v>
      </c>
      <c r="F434" s="35">
        <v>4</v>
      </c>
      <c r="G434" s="46">
        <v>0</v>
      </c>
      <c r="H434" s="47"/>
      <c r="I434" s="155">
        <v>0</v>
      </c>
      <c r="J434" s="35">
        <f t="shared" si="230"/>
        <v>4</v>
      </c>
      <c r="K434" s="44">
        <v>4.43</v>
      </c>
      <c r="L434" s="37">
        <f t="shared" si="231"/>
        <v>17.72</v>
      </c>
      <c r="M434" s="37"/>
      <c r="N434" s="38">
        <f t="shared" si="232"/>
        <v>0</v>
      </c>
      <c r="O434" s="39"/>
      <c r="P434" s="39">
        <f t="shared" si="257"/>
        <v>0</v>
      </c>
      <c r="Q434" s="39">
        <f t="shared" si="258"/>
        <v>0</v>
      </c>
      <c r="R434" s="39"/>
      <c r="S434" s="39">
        <f t="shared" si="259"/>
        <v>0</v>
      </c>
      <c r="T434" s="39">
        <f t="shared" si="260"/>
        <v>0</v>
      </c>
      <c r="U434" s="39"/>
      <c r="V434" s="39">
        <f t="shared" si="245"/>
        <v>0</v>
      </c>
      <c r="W434" s="39">
        <f t="shared" si="246"/>
        <v>0</v>
      </c>
      <c r="X434" s="39"/>
      <c r="Y434" s="39">
        <f t="shared" si="247"/>
        <v>0</v>
      </c>
      <c r="Z434" s="39">
        <f t="shared" si="248"/>
        <v>0</v>
      </c>
      <c r="AA434" s="39"/>
      <c r="AB434" s="39">
        <f t="shared" si="249"/>
        <v>0</v>
      </c>
      <c r="AC434" s="39">
        <f t="shared" si="250"/>
        <v>0</v>
      </c>
      <c r="AD434" s="39"/>
      <c r="AE434" s="39">
        <f t="shared" si="251"/>
        <v>0</v>
      </c>
      <c r="AF434" s="39">
        <f t="shared" si="252"/>
        <v>0</v>
      </c>
      <c r="AG434" s="39"/>
      <c r="AH434" s="39">
        <f t="shared" si="253"/>
        <v>0</v>
      </c>
      <c r="AI434" s="39">
        <f t="shared" si="254"/>
        <v>0</v>
      </c>
      <c r="AJ434" s="39">
        <v>4</v>
      </c>
      <c r="AK434" s="39">
        <f t="shared" si="255"/>
        <v>17.72</v>
      </c>
      <c r="AL434" s="39">
        <f t="shared" si="256"/>
        <v>0</v>
      </c>
      <c r="AM434" s="39"/>
      <c r="AN434" s="39">
        <f t="shared" si="243"/>
        <v>0</v>
      </c>
      <c r="AO434" s="39">
        <f t="shared" si="244"/>
        <v>0</v>
      </c>
      <c r="AP434" s="39"/>
      <c r="AQ434" s="39">
        <f t="shared" si="233"/>
        <v>0</v>
      </c>
      <c r="AR434" s="39">
        <f t="shared" si="234"/>
        <v>0</v>
      </c>
      <c r="AS434" s="136">
        <f t="shared" si="235"/>
        <v>4</v>
      </c>
      <c r="AT434" s="136">
        <f t="shared" ca="1" si="236"/>
        <v>17.72</v>
      </c>
      <c r="AU434" s="137">
        <f t="shared" ca="1" si="237"/>
        <v>0</v>
      </c>
      <c r="AV434" s="137">
        <f t="shared" si="238"/>
        <v>0</v>
      </c>
      <c r="AW434" s="136">
        <f t="shared" ca="1" si="239"/>
        <v>0</v>
      </c>
      <c r="AX434" s="138">
        <f t="shared" ca="1" si="240"/>
        <v>0</v>
      </c>
      <c r="AY434" s="101"/>
      <c r="AZ434" s="40">
        <f t="shared" si="229"/>
        <v>0</v>
      </c>
      <c r="BA434" s="111" t="str">
        <f t="shared" si="242"/>
        <v>NÃO MEDIDO</v>
      </c>
      <c r="BB434" s="55"/>
      <c r="BE434" s="55"/>
      <c r="BF434" s="55"/>
      <c r="BG434" s="55"/>
      <c r="BH434" s="55"/>
      <c r="BI434" s="55"/>
      <c r="BJ434" s="55"/>
      <c r="BK434" s="55"/>
      <c r="BL434" s="55"/>
      <c r="BM434" s="55"/>
      <c r="BN434" s="55"/>
      <c r="BO434" s="55"/>
      <c r="BP434" s="55"/>
      <c r="BQ434" s="55"/>
      <c r="BR434" s="55"/>
      <c r="BS434" s="55"/>
      <c r="BT434" s="55"/>
      <c r="BU434" s="55"/>
      <c r="BV434" s="55"/>
      <c r="BW434" s="55"/>
      <c r="BX434" s="55"/>
    </row>
    <row r="435" spans="1:76" customFormat="1" ht="30" customHeight="1">
      <c r="A435" s="1" t="s">
        <v>30</v>
      </c>
      <c r="B435" s="1"/>
      <c r="C435" s="64" t="s">
        <v>413</v>
      </c>
      <c r="D435" s="65" t="s">
        <v>691</v>
      </c>
      <c r="E435" s="57" t="s">
        <v>72</v>
      </c>
      <c r="F435" s="35">
        <v>1</v>
      </c>
      <c r="G435" s="46">
        <v>0</v>
      </c>
      <c r="H435" s="47"/>
      <c r="I435" s="155">
        <v>0</v>
      </c>
      <c r="J435" s="35">
        <f t="shared" si="230"/>
        <v>1</v>
      </c>
      <c r="K435" s="44">
        <v>6.19</v>
      </c>
      <c r="L435" s="37">
        <f t="shared" si="231"/>
        <v>6.19</v>
      </c>
      <c r="M435" s="37"/>
      <c r="N435" s="38">
        <f t="shared" si="232"/>
        <v>0</v>
      </c>
      <c r="O435" s="39"/>
      <c r="P435" s="39">
        <f t="shared" si="257"/>
        <v>0</v>
      </c>
      <c r="Q435" s="39">
        <f t="shared" si="258"/>
        <v>0</v>
      </c>
      <c r="R435" s="39"/>
      <c r="S435" s="39">
        <f t="shared" si="259"/>
        <v>0</v>
      </c>
      <c r="T435" s="39">
        <f t="shared" si="260"/>
        <v>0</v>
      </c>
      <c r="U435" s="39"/>
      <c r="V435" s="39">
        <f t="shared" si="245"/>
        <v>0</v>
      </c>
      <c r="W435" s="39">
        <f t="shared" si="246"/>
        <v>0</v>
      </c>
      <c r="X435" s="39"/>
      <c r="Y435" s="39">
        <f t="shared" si="247"/>
        <v>0</v>
      </c>
      <c r="Z435" s="39">
        <f t="shared" si="248"/>
        <v>0</v>
      </c>
      <c r="AA435" s="39">
        <v>1</v>
      </c>
      <c r="AB435" s="39">
        <f t="shared" si="249"/>
        <v>6.19</v>
      </c>
      <c r="AC435" s="39">
        <f t="shared" si="250"/>
        <v>0</v>
      </c>
      <c r="AD435" s="39"/>
      <c r="AE435" s="39">
        <f t="shared" si="251"/>
        <v>0</v>
      </c>
      <c r="AF435" s="39">
        <f t="shared" si="252"/>
        <v>0</v>
      </c>
      <c r="AG435" s="39"/>
      <c r="AH435" s="39">
        <f t="shared" si="253"/>
        <v>0</v>
      </c>
      <c r="AI435" s="39">
        <f t="shared" si="254"/>
        <v>0</v>
      </c>
      <c r="AJ435" s="39"/>
      <c r="AK435" s="39">
        <f t="shared" si="255"/>
        <v>0</v>
      </c>
      <c r="AL435" s="39">
        <f t="shared" si="256"/>
        <v>0</v>
      </c>
      <c r="AM435" s="39"/>
      <c r="AN435" s="39">
        <f t="shared" si="243"/>
        <v>0</v>
      </c>
      <c r="AO435" s="39">
        <f t="shared" si="244"/>
        <v>0</v>
      </c>
      <c r="AP435" s="39"/>
      <c r="AQ435" s="39">
        <f t="shared" si="233"/>
        <v>0</v>
      </c>
      <c r="AR435" s="39">
        <f t="shared" si="234"/>
        <v>0</v>
      </c>
      <c r="AS435" s="136">
        <f t="shared" si="235"/>
        <v>1</v>
      </c>
      <c r="AT435" s="136">
        <f t="shared" ca="1" si="236"/>
        <v>6.19</v>
      </c>
      <c r="AU435" s="137">
        <f t="shared" ca="1" si="237"/>
        <v>0</v>
      </c>
      <c r="AV435" s="137">
        <f t="shared" si="238"/>
        <v>0</v>
      </c>
      <c r="AW435" s="136">
        <f t="shared" ca="1" si="239"/>
        <v>0</v>
      </c>
      <c r="AX435" s="138">
        <f t="shared" ca="1" si="240"/>
        <v>0</v>
      </c>
      <c r="AY435" s="101"/>
      <c r="AZ435" s="40">
        <f t="shared" si="229"/>
        <v>0</v>
      </c>
      <c r="BA435" s="111" t="str">
        <f t="shared" si="242"/>
        <v>NÃO MEDIDO</v>
      </c>
      <c r="BB435" s="55"/>
      <c r="BE435" s="55"/>
      <c r="BF435" s="55"/>
      <c r="BG435" s="55"/>
      <c r="BH435" s="55"/>
      <c r="BI435" s="55"/>
      <c r="BJ435" s="55"/>
      <c r="BK435" s="55"/>
      <c r="BL435" s="55"/>
      <c r="BM435" s="55"/>
      <c r="BN435" s="55"/>
      <c r="BO435" s="55"/>
      <c r="BP435" s="55"/>
      <c r="BQ435" s="55"/>
      <c r="BR435" s="55"/>
      <c r="BS435" s="55"/>
      <c r="BT435" s="55"/>
      <c r="BU435" s="55"/>
      <c r="BV435" s="55"/>
      <c r="BW435" s="55"/>
      <c r="BX435" s="55"/>
    </row>
    <row r="436" spans="1:76" customFormat="1" ht="30" customHeight="1">
      <c r="A436" s="1" t="s">
        <v>30</v>
      </c>
      <c r="B436" s="1"/>
      <c r="C436" s="64" t="s">
        <v>187</v>
      </c>
      <c r="D436" s="65" t="s">
        <v>709</v>
      </c>
      <c r="E436" s="57" t="s">
        <v>72</v>
      </c>
      <c r="F436" s="35">
        <v>1</v>
      </c>
      <c r="G436" s="46">
        <v>0</v>
      </c>
      <c r="H436" s="47"/>
      <c r="I436" s="155">
        <v>0</v>
      </c>
      <c r="J436" s="35">
        <f t="shared" si="230"/>
        <v>1</v>
      </c>
      <c r="K436" s="44">
        <v>6.34</v>
      </c>
      <c r="L436" s="37">
        <f t="shared" si="231"/>
        <v>6.34</v>
      </c>
      <c r="M436" s="37"/>
      <c r="N436" s="38">
        <f t="shared" si="232"/>
        <v>0</v>
      </c>
      <c r="O436" s="39"/>
      <c r="P436" s="39">
        <f t="shared" si="257"/>
        <v>0</v>
      </c>
      <c r="Q436" s="39">
        <f t="shared" si="258"/>
        <v>0</v>
      </c>
      <c r="R436" s="39"/>
      <c r="S436" s="39">
        <f t="shared" si="259"/>
        <v>0</v>
      </c>
      <c r="T436" s="39">
        <f t="shared" si="260"/>
        <v>0</v>
      </c>
      <c r="U436" s="39"/>
      <c r="V436" s="39">
        <f t="shared" si="245"/>
        <v>0</v>
      </c>
      <c r="W436" s="39">
        <f t="shared" si="246"/>
        <v>0</v>
      </c>
      <c r="X436" s="39"/>
      <c r="Y436" s="39">
        <f t="shared" si="247"/>
        <v>0</v>
      </c>
      <c r="Z436" s="39">
        <f t="shared" si="248"/>
        <v>0</v>
      </c>
      <c r="AA436" s="39">
        <v>1</v>
      </c>
      <c r="AB436" s="39">
        <f t="shared" si="249"/>
        <v>6.34</v>
      </c>
      <c r="AC436" s="39">
        <f t="shared" si="250"/>
        <v>0</v>
      </c>
      <c r="AD436" s="39"/>
      <c r="AE436" s="39">
        <f t="shared" si="251"/>
        <v>0</v>
      </c>
      <c r="AF436" s="39">
        <f t="shared" si="252"/>
        <v>0</v>
      </c>
      <c r="AG436" s="39"/>
      <c r="AH436" s="39">
        <f t="shared" si="253"/>
        <v>0</v>
      </c>
      <c r="AI436" s="39">
        <f t="shared" si="254"/>
        <v>0</v>
      </c>
      <c r="AJ436" s="39"/>
      <c r="AK436" s="39">
        <f t="shared" si="255"/>
        <v>0</v>
      </c>
      <c r="AL436" s="39">
        <f t="shared" si="256"/>
        <v>0</v>
      </c>
      <c r="AM436" s="39"/>
      <c r="AN436" s="39">
        <f t="shared" si="243"/>
        <v>0</v>
      </c>
      <c r="AO436" s="39">
        <f t="shared" si="244"/>
        <v>0</v>
      </c>
      <c r="AP436" s="39"/>
      <c r="AQ436" s="39">
        <f t="shared" si="233"/>
        <v>0</v>
      </c>
      <c r="AR436" s="39">
        <f t="shared" si="234"/>
        <v>0</v>
      </c>
      <c r="AS436" s="136">
        <f t="shared" si="235"/>
        <v>1</v>
      </c>
      <c r="AT436" s="136">
        <f t="shared" ca="1" si="236"/>
        <v>6.34</v>
      </c>
      <c r="AU436" s="137">
        <f t="shared" ca="1" si="237"/>
        <v>0</v>
      </c>
      <c r="AV436" s="137">
        <f t="shared" si="238"/>
        <v>0</v>
      </c>
      <c r="AW436" s="136">
        <f t="shared" ca="1" si="239"/>
        <v>0</v>
      </c>
      <c r="AX436" s="138">
        <f t="shared" ca="1" si="240"/>
        <v>0</v>
      </c>
      <c r="AY436" s="101"/>
      <c r="AZ436" s="40">
        <f t="shared" si="229"/>
        <v>0</v>
      </c>
      <c r="BA436" s="111" t="str">
        <f t="shared" si="242"/>
        <v>NÃO MEDIDO</v>
      </c>
      <c r="BB436" s="55"/>
      <c r="BE436" s="55"/>
      <c r="BF436" s="55"/>
      <c r="BG436" s="55"/>
      <c r="BH436" s="55"/>
      <c r="BI436" s="55"/>
      <c r="BJ436" s="55"/>
      <c r="BK436" s="55"/>
      <c r="BL436" s="55"/>
      <c r="BM436" s="55"/>
      <c r="BN436" s="55"/>
      <c r="BO436" s="55"/>
      <c r="BP436" s="55"/>
      <c r="BQ436" s="55"/>
      <c r="BR436" s="55"/>
      <c r="BS436" s="55"/>
      <c r="BT436" s="55"/>
      <c r="BU436" s="55"/>
      <c r="BV436" s="55"/>
      <c r="BW436" s="55"/>
      <c r="BX436" s="55"/>
    </row>
    <row r="437" spans="1:76" customFormat="1" ht="30" customHeight="1">
      <c r="A437" s="1" t="s">
        <v>30</v>
      </c>
      <c r="B437" s="1"/>
      <c r="C437" s="64" t="s">
        <v>165</v>
      </c>
      <c r="D437" s="65" t="s">
        <v>517</v>
      </c>
      <c r="E437" s="57" t="s">
        <v>217</v>
      </c>
      <c r="F437" s="35">
        <v>0.7</v>
      </c>
      <c r="G437" s="46">
        <v>0</v>
      </c>
      <c r="H437" s="47"/>
      <c r="I437" s="155">
        <v>-0.7</v>
      </c>
      <c r="J437" s="35">
        <f t="shared" si="230"/>
        <v>0</v>
      </c>
      <c r="K437" s="44">
        <v>38.22</v>
      </c>
      <c r="L437" s="37">
        <f t="shared" si="231"/>
        <v>0</v>
      </c>
      <c r="M437" s="37"/>
      <c r="N437" s="38">
        <f t="shared" si="232"/>
        <v>0</v>
      </c>
      <c r="O437" s="39"/>
      <c r="P437" s="39">
        <f t="shared" si="257"/>
        <v>0</v>
      </c>
      <c r="Q437" s="39">
        <f t="shared" si="258"/>
        <v>0</v>
      </c>
      <c r="R437" s="39"/>
      <c r="S437" s="39">
        <f t="shared" si="259"/>
        <v>0</v>
      </c>
      <c r="T437" s="39">
        <f t="shared" si="260"/>
        <v>0</v>
      </c>
      <c r="U437" s="39"/>
      <c r="V437" s="39">
        <f t="shared" si="245"/>
        <v>0</v>
      </c>
      <c r="W437" s="39">
        <f t="shared" si="246"/>
        <v>0</v>
      </c>
      <c r="X437" s="39"/>
      <c r="Y437" s="39">
        <f t="shared" si="247"/>
        <v>0</v>
      </c>
      <c r="Z437" s="39">
        <f t="shared" si="248"/>
        <v>0</v>
      </c>
      <c r="AA437" s="39"/>
      <c r="AB437" s="39">
        <f t="shared" si="249"/>
        <v>0</v>
      </c>
      <c r="AC437" s="39">
        <f t="shared" si="250"/>
        <v>0</v>
      </c>
      <c r="AD437" s="39"/>
      <c r="AE437" s="39">
        <f t="shared" si="251"/>
        <v>0</v>
      </c>
      <c r="AF437" s="39">
        <f t="shared" si="252"/>
        <v>0</v>
      </c>
      <c r="AG437" s="39"/>
      <c r="AH437" s="39">
        <f t="shared" si="253"/>
        <v>0</v>
      </c>
      <c r="AI437" s="39">
        <f t="shared" si="254"/>
        <v>0</v>
      </c>
      <c r="AJ437" s="39"/>
      <c r="AK437" s="39">
        <f t="shared" si="255"/>
        <v>0</v>
      </c>
      <c r="AL437" s="39">
        <f t="shared" si="256"/>
        <v>0</v>
      </c>
      <c r="AM437" s="39"/>
      <c r="AN437" s="39">
        <f t="shared" si="243"/>
        <v>0</v>
      </c>
      <c r="AO437" s="39">
        <f t="shared" si="244"/>
        <v>0</v>
      </c>
      <c r="AP437" s="39"/>
      <c r="AQ437" s="39">
        <f t="shared" si="233"/>
        <v>0</v>
      </c>
      <c r="AR437" s="39">
        <f t="shared" si="234"/>
        <v>0</v>
      </c>
      <c r="AS437" s="136">
        <f t="shared" si="235"/>
        <v>0</v>
      </c>
      <c r="AT437" s="136">
        <f t="shared" ca="1" si="236"/>
        <v>0</v>
      </c>
      <c r="AU437" s="137">
        <f t="shared" ca="1" si="237"/>
        <v>0</v>
      </c>
      <c r="AV437" s="137">
        <f t="shared" si="238"/>
        <v>0</v>
      </c>
      <c r="AW437" s="136">
        <f t="shared" ca="1" si="239"/>
        <v>0</v>
      </c>
      <c r="AX437" s="138">
        <f t="shared" ca="1" si="240"/>
        <v>0</v>
      </c>
      <c r="AY437" s="101"/>
      <c r="AZ437" s="40">
        <f t="shared" si="229"/>
        <v>0</v>
      </c>
      <c r="BA437" s="111" t="str">
        <f t="shared" si="242"/>
        <v>NÃO MEDIDO</v>
      </c>
      <c r="BB437" s="55"/>
      <c r="BE437" s="55"/>
      <c r="BF437" s="55"/>
      <c r="BG437" s="55"/>
      <c r="BH437" s="55"/>
      <c r="BI437" s="55"/>
      <c r="BJ437" s="55"/>
      <c r="BK437" s="55"/>
      <c r="BL437" s="55"/>
      <c r="BM437" s="55"/>
      <c r="BN437" s="55"/>
      <c r="BO437" s="55"/>
      <c r="BP437" s="55"/>
      <c r="BQ437" s="55"/>
      <c r="BR437" s="55"/>
      <c r="BS437" s="55"/>
      <c r="BT437" s="55"/>
      <c r="BU437" s="55"/>
      <c r="BV437" s="55"/>
      <c r="BW437" s="55"/>
      <c r="BX437" s="55"/>
    </row>
    <row r="438" spans="1:76" customFormat="1" ht="30" customHeight="1">
      <c r="A438" s="1" t="s">
        <v>30</v>
      </c>
      <c r="B438" s="1"/>
      <c r="C438" s="64" t="s">
        <v>422</v>
      </c>
      <c r="D438" s="65" t="s">
        <v>710</v>
      </c>
      <c r="E438" s="57" t="s">
        <v>72</v>
      </c>
      <c r="F438" s="35">
        <v>1</v>
      </c>
      <c r="G438" s="46">
        <v>0</v>
      </c>
      <c r="H438" s="47"/>
      <c r="I438" s="155">
        <v>0</v>
      </c>
      <c r="J438" s="35">
        <f t="shared" si="230"/>
        <v>1</v>
      </c>
      <c r="K438" s="44">
        <v>59.39</v>
      </c>
      <c r="L438" s="37">
        <f t="shared" si="231"/>
        <v>59.39</v>
      </c>
      <c r="M438" s="37"/>
      <c r="N438" s="38">
        <f t="shared" si="232"/>
        <v>0</v>
      </c>
      <c r="O438" s="39"/>
      <c r="P438" s="39">
        <f t="shared" si="257"/>
        <v>0</v>
      </c>
      <c r="Q438" s="39">
        <f t="shared" si="258"/>
        <v>0</v>
      </c>
      <c r="R438" s="39"/>
      <c r="S438" s="39">
        <f t="shared" si="259"/>
        <v>0</v>
      </c>
      <c r="T438" s="39">
        <f t="shared" si="260"/>
        <v>0</v>
      </c>
      <c r="U438" s="39"/>
      <c r="V438" s="39">
        <f t="shared" si="245"/>
        <v>0</v>
      </c>
      <c r="W438" s="39">
        <f t="shared" si="246"/>
        <v>0</v>
      </c>
      <c r="X438" s="39"/>
      <c r="Y438" s="39">
        <f t="shared" si="247"/>
        <v>0</v>
      </c>
      <c r="Z438" s="39">
        <f t="shared" si="248"/>
        <v>0</v>
      </c>
      <c r="AA438" s="39">
        <v>1</v>
      </c>
      <c r="AB438" s="39">
        <f t="shared" si="249"/>
        <v>59.39</v>
      </c>
      <c r="AC438" s="39">
        <f t="shared" si="250"/>
        <v>0</v>
      </c>
      <c r="AD438" s="39"/>
      <c r="AE438" s="39">
        <f t="shared" si="251"/>
        <v>0</v>
      </c>
      <c r="AF438" s="39">
        <f t="shared" si="252"/>
        <v>0</v>
      </c>
      <c r="AG438" s="39"/>
      <c r="AH438" s="39">
        <f t="shared" si="253"/>
        <v>0</v>
      </c>
      <c r="AI438" s="39">
        <f t="shared" si="254"/>
        <v>0</v>
      </c>
      <c r="AJ438" s="39"/>
      <c r="AK438" s="39">
        <f t="shared" si="255"/>
        <v>0</v>
      </c>
      <c r="AL438" s="39">
        <f t="shared" si="256"/>
        <v>0</v>
      </c>
      <c r="AM438" s="39"/>
      <c r="AN438" s="39">
        <f t="shared" si="243"/>
        <v>0</v>
      </c>
      <c r="AO438" s="39">
        <f t="shared" si="244"/>
        <v>0</v>
      </c>
      <c r="AP438" s="39"/>
      <c r="AQ438" s="39">
        <f t="shared" si="233"/>
        <v>0</v>
      </c>
      <c r="AR438" s="39">
        <f t="shared" si="234"/>
        <v>0</v>
      </c>
      <c r="AS438" s="136">
        <f t="shared" si="235"/>
        <v>1</v>
      </c>
      <c r="AT438" s="136">
        <f t="shared" ca="1" si="236"/>
        <v>59.39</v>
      </c>
      <c r="AU438" s="137">
        <f t="shared" ca="1" si="237"/>
        <v>0</v>
      </c>
      <c r="AV438" s="137">
        <f t="shared" si="238"/>
        <v>0</v>
      </c>
      <c r="AW438" s="136">
        <f t="shared" ca="1" si="239"/>
        <v>0</v>
      </c>
      <c r="AX438" s="138">
        <f t="shared" ca="1" si="240"/>
        <v>0</v>
      </c>
      <c r="AY438" s="101"/>
      <c r="AZ438" s="40">
        <f t="shared" si="229"/>
        <v>0</v>
      </c>
      <c r="BA438" s="111" t="str">
        <f t="shared" si="242"/>
        <v>NÃO MEDIDO</v>
      </c>
      <c r="BB438" s="55"/>
      <c r="BE438" s="55"/>
      <c r="BF438" s="55"/>
      <c r="BG438" s="55"/>
      <c r="BH438" s="55"/>
      <c r="BI438" s="55"/>
      <c r="BJ438" s="55"/>
      <c r="BK438" s="55"/>
      <c r="BL438" s="55"/>
      <c r="BM438" s="55"/>
      <c r="BN438" s="55"/>
      <c r="BO438" s="55"/>
      <c r="BP438" s="55"/>
      <c r="BQ438" s="55"/>
      <c r="BR438" s="55"/>
      <c r="BS438" s="55"/>
      <c r="BT438" s="55"/>
      <c r="BU438" s="55"/>
      <c r="BV438" s="55"/>
      <c r="BW438" s="55"/>
      <c r="BX438" s="55"/>
    </row>
    <row r="439" spans="1:76" customFormat="1" ht="30" customHeight="1">
      <c r="A439" s="1" t="s">
        <v>30</v>
      </c>
      <c r="B439" s="1"/>
      <c r="C439" s="64" t="s">
        <v>423</v>
      </c>
      <c r="D439" s="65" t="s">
        <v>711</v>
      </c>
      <c r="E439" s="57" t="s">
        <v>72</v>
      </c>
      <c r="F439" s="35">
        <v>1</v>
      </c>
      <c r="G439" s="46">
        <v>0</v>
      </c>
      <c r="H439" s="47"/>
      <c r="I439" s="155">
        <v>0</v>
      </c>
      <c r="J439" s="35">
        <f t="shared" si="230"/>
        <v>1</v>
      </c>
      <c r="K439" s="44">
        <v>63.92</v>
      </c>
      <c r="L439" s="37">
        <f t="shared" si="231"/>
        <v>63.92</v>
      </c>
      <c r="M439" s="37"/>
      <c r="N439" s="38">
        <f t="shared" si="232"/>
        <v>0</v>
      </c>
      <c r="O439" s="39"/>
      <c r="P439" s="39">
        <f t="shared" si="257"/>
        <v>0</v>
      </c>
      <c r="Q439" s="39">
        <f t="shared" si="258"/>
        <v>0</v>
      </c>
      <c r="R439" s="39"/>
      <c r="S439" s="39">
        <f t="shared" si="259"/>
        <v>0</v>
      </c>
      <c r="T439" s="39">
        <f t="shared" si="260"/>
        <v>0</v>
      </c>
      <c r="U439" s="39"/>
      <c r="V439" s="39">
        <f t="shared" si="245"/>
        <v>0</v>
      </c>
      <c r="W439" s="39">
        <f t="shared" si="246"/>
        <v>0</v>
      </c>
      <c r="X439" s="39"/>
      <c r="Y439" s="39">
        <f t="shared" si="247"/>
        <v>0</v>
      </c>
      <c r="Z439" s="39">
        <f t="shared" si="248"/>
        <v>0</v>
      </c>
      <c r="AA439" s="39">
        <v>1</v>
      </c>
      <c r="AB439" s="39">
        <f t="shared" si="249"/>
        <v>63.92</v>
      </c>
      <c r="AC439" s="39">
        <f t="shared" si="250"/>
        <v>0</v>
      </c>
      <c r="AD439" s="39"/>
      <c r="AE439" s="39">
        <f t="shared" si="251"/>
        <v>0</v>
      </c>
      <c r="AF439" s="39">
        <f t="shared" si="252"/>
        <v>0</v>
      </c>
      <c r="AG439" s="39"/>
      <c r="AH439" s="39">
        <f t="shared" si="253"/>
        <v>0</v>
      </c>
      <c r="AI439" s="39">
        <f t="shared" si="254"/>
        <v>0</v>
      </c>
      <c r="AJ439" s="39"/>
      <c r="AK439" s="39">
        <f t="shared" si="255"/>
        <v>0</v>
      </c>
      <c r="AL439" s="39">
        <f t="shared" si="256"/>
        <v>0</v>
      </c>
      <c r="AM439" s="39"/>
      <c r="AN439" s="39">
        <f t="shared" si="243"/>
        <v>0</v>
      </c>
      <c r="AO439" s="39">
        <f t="shared" si="244"/>
        <v>0</v>
      </c>
      <c r="AP439" s="39"/>
      <c r="AQ439" s="39">
        <f t="shared" si="233"/>
        <v>0</v>
      </c>
      <c r="AR439" s="39">
        <f t="shared" si="234"/>
        <v>0</v>
      </c>
      <c r="AS439" s="136">
        <f t="shared" si="235"/>
        <v>1</v>
      </c>
      <c r="AT439" s="136">
        <f t="shared" ca="1" si="236"/>
        <v>63.92</v>
      </c>
      <c r="AU439" s="137">
        <f t="shared" ca="1" si="237"/>
        <v>0</v>
      </c>
      <c r="AV439" s="137">
        <f t="shared" si="238"/>
        <v>0</v>
      </c>
      <c r="AW439" s="136">
        <f t="shared" ca="1" si="239"/>
        <v>0</v>
      </c>
      <c r="AX439" s="138">
        <f t="shared" ca="1" si="240"/>
        <v>0</v>
      </c>
      <c r="AY439" s="101"/>
      <c r="AZ439" s="40">
        <f t="shared" si="229"/>
        <v>0</v>
      </c>
      <c r="BA439" s="111" t="str">
        <f t="shared" si="242"/>
        <v>NÃO MEDIDO</v>
      </c>
      <c r="BB439" s="55"/>
      <c r="BE439" s="55"/>
      <c r="BF439" s="55"/>
      <c r="BG439" s="55"/>
      <c r="BH439" s="55"/>
      <c r="BI439" s="55"/>
      <c r="BJ439" s="55"/>
      <c r="BK439" s="55"/>
      <c r="BL439" s="55"/>
      <c r="BM439" s="55"/>
      <c r="BN439" s="55"/>
      <c r="BO439" s="55"/>
      <c r="BP439" s="55"/>
      <c r="BQ439" s="55"/>
      <c r="BR439" s="55"/>
      <c r="BS439" s="55"/>
      <c r="BT439" s="55"/>
      <c r="BU439" s="55"/>
      <c r="BV439" s="55"/>
      <c r="BW439" s="55"/>
      <c r="BX439" s="55"/>
    </row>
    <row r="440" spans="1:76" customFormat="1" ht="30" customHeight="1">
      <c r="A440" s="1" t="s">
        <v>30</v>
      </c>
      <c r="B440" s="1"/>
      <c r="C440" s="64" t="s">
        <v>424</v>
      </c>
      <c r="D440" s="65" t="s">
        <v>712</v>
      </c>
      <c r="E440" s="57" t="s">
        <v>75</v>
      </c>
      <c r="F440" s="35">
        <v>6</v>
      </c>
      <c r="G440" s="46">
        <v>0</v>
      </c>
      <c r="H440" s="47"/>
      <c r="I440" s="155">
        <v>0</v>
      </c>
      <c r="J440" s="35">
        <f t="shared" si="230"/>
        <v>6</v>
      </c>
      <c r="K440" s="44">
        <v>87.94</v>
      </c>
      <c r="L440" s="37">
        <f t="shared" si="231"/>
        <v>527.64</v>
      </c>
      <c r="M440" s="37"/>
      <c r="N440" s="38">
        <f t="shared" si="232"/>
        <v>0</v>
      </c>
      <c r="O440" s="39"/>
      <c r="P440" s="39">
        <f t="shared" si="257"/>
        <v>0</v>
      </c>
      <c r="Q440" s="39">
        <f t="shared" si="258"/>
        <v>0</v>
      </c>
      <c r="R440" s="39"/>
      <c r="S440" s="39">
        <f t="shared" si="259"/>
        <v>0</v>
      </c>
      <c r="T440" s="39">
        <f t="shared" si="260"/>
        <v>0</v>
      </c>
      <c r="U440" s="39"/>
      <c r="V440" s="39">
        <f t="shared" si="245"/>
        <v>0</v>
      </c>
      <c r="W440" s="39">
        <f t="shared" si="246"/>
        <v>0</v>
      </c>
      <c r="X440" s="39"/>
      <c r="Y440" s="39">
        <f t="shared" si="247"/>
        <v>0</v>
      </c>
      <c r="Z440" s="39">
        <f t="shared" si="248"/>
        <v>0</v>
      </c>
      <c r="AA440" s="39">
        <v>6</v>
      </c>
      <c r="AB440" s="39">
        <f t="shared" si="249"/>
        <v>527.64</v>
      </c>
      <c r="AC440" s="39">
        <f t="shared" si="250"/>
        <v>0</v>
      </c>
      <c r="AD440" s="39"/>
      <c r="AE440" s="39">
        <f t="shared" si="251"/>
        <v>0</v>
      </c>
      <c r="AF440" s="39">
        <f t="shared" si="252"/>
        <v>0</v>
      </c>
      <c r="AG440" s="39"/>
      <c r="AH440" s="39">
        <f t="shared" si="253"/>
        <v>0</v>
      </c>
      <c r="AI440" s="39">
        <f t="shared" si="254"/>
        <v>0</v>
      </c>
      <c r="AJ440" s="39"/>
      <c r="AK440" s="39">
        <f t="shared" si="255"/>
        <v>0</v>
      </c>
      <c r="AL440" s="39">
        <f t="shared" si="256"/>
        <v>0</v>
      </c>
      <c r="AM440" s="39"/>
      <c r="AN440" s="39">
        <f t="shared" si="243"/>
        <v>0</v>
      </c>
      <c r="AO440" s="39">
        <f t="shared" si="244"/>
        <v>0</v>
      </c>
      <c r="AP440" s="39"/>
      <c r="AQ440" s="39">
        <f t="shared" si="233"/>
        <v>0</v>
      </c>
      <c r="AR440" s="39">
        <f t="shared" si="234"/>
        <v>0</v>
      </c>
      <c r="AS440" s="136">
        <f t="shared" si="235"/>
        <v>6</v>
      </c>
      <c r="AT440" s="136">
        <f t="shared" ca="1" si="236"/>
        <v>527.64</v>
      </c>
      <c r="AU440" s="137">
        <f t="shared" ca="1" si="237"/>
        <v>0</v>
      </c>
      <c r="AV440" s="137">
        <f t="shared" si="238"/>
        <v>0</v>
      </c>
      <c r="AW440" s="136">
        <f t="shared" ca="1" si="239"/>
        <v>0</v>
      </c>
      <c r="AX440" s="138">
        <f t="shared" ca="1" si="240"/>
        <v>0</v>
      </c>
      <c r="AY440" s="101"/>
      <c r="AZ440" s="40">
        <f t="shared" si="229"/>
        <v>0</v>
      </c>
      <c r="BA440" s="111" t="str">
        <f t="shared" si="242"/>
        <v>NÃO MEDIDO</v>
      </c>
      <c r="BB440" s="55"/>
      <c r="BE440" s="55"/>
      <c r="BF440" s="55"/>
      <c r="BG440" s="55"/>
      <c r="BH440" s="55"/>
      <c r="BI440" s="55"/>
      <c r="BJ440" s="55"/>
      <c r="BK440" s="55"/>
      <c r="BL440" s="55"/>
      <c r="BM440" s="55"/>
      <c r="BN440" s="55"/>
      <c r="BO440" s="55"/>
      <c r="BP440" s="55"/>
      <c r="BQ440" s="55"/>
      <c r="BR440" s="55"/>
      <c r="BS440" s="55"/>
      <c r="BT440" s="55"/>
      <c r="BU440" s="55"/>
      <c r="BV440" s="55"/>
      <c r="BW440" s="55"/>
      <c r="BX440" s="55"/>
    </row>
    <row r="441" spans="1:76" customFormat="1" ht="30" customHeight="1">
      <c r="A441" s="1" t="s">
        <v>30</v>
      </c>
      <c r="B441" s="1"/>
      <c r="C441" s="64" t="s">
        <v>425</v>
      </c>
      <c r="D441" s="65" t="s">
        <v>713</v>
      </c>
      <c r="E441" s="57" t="s">
        <v>72</v>
      </c>
      <c r="F441" s="35">
        <v>1</v>
      </c>
      <c r="G441" s="46">
        <v>0</v>
      </c>
      <c r="H441" s="47"/>
      <c r="I441" s="155">
        <v>0</v>
      </c>
      <c r="J441" s="35">
        <f t="shared" si="230"/>
        <v>1</v>
      </c>
      <c r="K441" s="44">
        <v>44.09</v>
      </c>
      <c r="L441" s="37">
        <f t="shared" si="231"/>
        <v>44.09</v>
      </c>
      <c r="M441" s="37"/>
      <c r="N441" s="38">
        <f t="shared" si="232"/>
        <v>0</v>
      </c>
      <c r="O441" s="39"/>
      <c r="P441" s="39">
        <f t="shared" si="257"/>
        <v>0</v>
      </c>
      <c r="Q441" s="39">
        <f t="shared" si="258"/>
        <v>0</v>
      </c>
      <c r="R441" s="39"/>
      <c r="S441" s="39">
        <f t="shared" si="259"/>
        <v>0</v>
      </c>
      <c r="T441" s="39">
        <f t="shared" si="260"/>
        <v>0</v>
      </c>
      <c r="U441" s="39"/>
      <c r="V441" s="39">
        <f t="shared" si="245"/>
        <v>0</v>
      </c>
      <c r="W441" s="39">
        <f t="shared" si="246"/>
        <v>0</v>
      </c>
      <c r="X441" s="39"/>
      <c r="Y441" s="39">
        <f t="shared" si="247"/>
        <v>0</v>
      </c>
      <c r="Z441" s="39">
        <f t="shared" si="248"/>
        <v>0</v>
      </c>
      <c r="AA441" s="39">
        <v>1</v>
      </c>
      <c r="AB441" s="39">
        <f t="shared" si="249"/>
        <v>44.09</v>
      </c>
      <c r="AC441" s="39">
        <f t="shared" si="250"/>
        <v>0</v>
      </c>
      <c r="AD441" s="39"/>
      <c r="AE441" s="39">
        <f t="shared" si="251"/>
        <v>0</v>
      </c>
      <c r="AF441" s="39">
        <f t="shared" si="252"/>
        <v>0</v>
      </c>
      <c r="AG441" s="39"/>
      <c r="AH441" s="39">
        <f t="shared" si="253"/>
        <v>0</v>
      </c>
      <c r="AI441" s="39">
        <f t="shared" si="254"/>
        <v>0</v>
      </c>
      <c r="AJ441" s="39"/>
      <c r="AK441" s="39">
        <f t="shared" si="255"/>
        <v>0</v>
      </c>
      <c r="AL441" s="39">
        <f t="shared" si="256"/>
        <v>0</v>
      </c>
      <c r="AM441" s="39"/>
      <c r="AN441" s="39">
        <f t="shared" si="243"/>
        <v>0</v>
      </c>
      <c r="AO441" s="39">
        <f t="shared" si="244"/>
        <v>0</v>
      </c>
      <c r="AP441" s="39"/>
      <c r="AQ441" s="39">
        <f t="shared" si="233"/>
        <v>0</v>
      </c>
      <c r="AR441" s="39">
        <f t="shared" si="234"/>
        <v>0</v>
      </c>
      <c r="AS441" s="136">
        <f t="shared" si="235"/>
        <v>1</v>
      </c>
      <c r="AT441" s="136">
        <f t="shared" ca="1" si="236"/>
        <v>44.09</v>
      </c>
      <c r="AU441" s="137">
        <f t="shared" ca="1" si="237"/>
        <v>0</v>
      </c>
      <c r="AV441" s="137">
        <f t="shared" si="238"/>
        <v>0</v>
      </c>
      <c r="AW441" s="136">
        <f t="shared" ca="1" si="239"/>
        <v>0</v>
      </c>
      <c r="AX441" s="138">
        <f t="shared" ca="1" si="240"/>
        <v>0</v>
      </c>
      <c r="AY441" s="101"/>
      <c r="AZ441" s="40">
        <f t="shared" si="229"/>
        <v>0</v>
      </c>
      <c r="BA441" s="111" t="str">
        <f t="shared" si="242"/>
        <v>NÃO MEDIDO</v>
      </c>
      <c r="BB441" s="55"/>
      <c r="BE441" s="55"/>
      <c r="BF441" s="55"/>
      <c r="BG441" s="55"/>
      <c r="BH441" s="55"/>
      <c r="BI441" s="55"/>
      <c r="BJ441" s="55"/>
      <c r="BK441" s="55"/>
      <c r="BL441" s="55"/>
      <c r="BM441" s="55"/>
      <c r="BN441" s="55"/>
      <c r="BO441" s="55"/>
      <c r="BP441" s="55"/>
      <c r="BQ441" s="55"/>
      <c r="BR441" s="55"/>
      <c r="BS441" s="55"/>
      <c r="BT441" s="55"/>
      <c r="BU441" s="55"/>
      <c r="BV441" s="55"/>
      <c r="BW441" s="55"/>
      <c r="BX441" s="55"/>
    </row>
    <row r="442" spans="1:76" customFormat="1" ht="30" customHeight="1">
      <c r="A442" s="1" t="s">
        <v>30</v>
      </c>
      <c r="B442" s="1"/>
      <c r="C442" s="64" t="s">
        <v>426</v>
      </c>
      <c r="D442" s="65" t="s">
        <v>714</v>
      </c>
      <c r="E442" s="57" t="s">
        <v>72</v>
      </c>
      <c r="F442" s="35">
        <v>1</v>
      </c>
      <c r="G442" s="46">
        <v>0</v>
      </c>
      <c r="H442" s="47"/>
      <c r="I442" s="155">
        <v>0</v>
      </c>
      <c r="J442" s="35">
        <f t="shared" si="230"/>
        <v>1</v>
      </c>
      <c r="K442" s="44">
        <v>40.11</v>
      </c>
      <c r="L442" s="37">
        <f t="shared" si="231"/>
        <v>40.11</v>
      </c>
      <c r="M442" s="37"/>
      <c r="N442" s="38">
        <f t="shared" si="232"/>
        <v>0</v>
      </c>
      <c r="O442" s="39"/>
      <c r="P442" s="39">
        <f t="shared" si="257"/>
        <v>0</v>
      </c>
      <c r="Q442" s="39">
        <f t="shared" si="258"/>
        <v>0</v>
      </c>
      <c r="R442" s="39"/>
      <c r="S442" s="39">
        <f t="shared" si="259"/>
        <v>0</v>
      </c>
      <c r="T442" s="39">
        <f t="shared" si="260"/>
        <v>0</v>
      </c>
      <c r="U442" s="39"/>
      <c r="V442" s="39">
        <f t="shared" si="245"/>
        <v>0</v>
      </c>
      <c r="W442" s="39">
        <f t="shared" si="246"/>
        <v>0</v>
      </c>
      <c r="X442" s="39"/>
      <c r="Y442" s="39">
        <f t="shared" si="247"/>
        <v>0</v>
      </c>
      <c r="Z442" s="39">
        <f t="shared" si="248"/>
        <v>0</v>
      </c>
      <c r="AA442" s="39">
        <v>1</v>
      </c>
      <c r="AB442" s="39">
        <f t="shared" si="249"/>
        <v>40.11</v>
      </c>
      <c r="AC442" s="39">
        <f t="shared" si="250"/>
        <v>0</v>
      </c>
      <c r="AD442" s="39"/>
      <c r="AE442" s="39">
        <f t="shared" si="251"/>
        <v>0</v>
      </c>
      <c r="AF442" s="39">
        <f t="shared" si="252"/>
        <v>0</v>
      </c>
      <c r="AG442" s="39"/>
      <c r="AH442" s="39">
        <f t="shared" si="253"/>
        <v>0</v>
      </c>
      <c r="AI442" s="39">
        <f t="shared" si="254"/>
        <v>0</v>
      </c>
      <c r="AJ442" s="39"/>
      <c r="AK442" s="39">
        <f t="shared" si="255"/>
        <v>0</v>
      </c>
      <c r="AL442" s="39">
        <f t="shared" si="256"/>
        <v>0</v>
      </c>
      <c r="AM442" s="39"/>
      <c r="AN442" s="39">
        <f t="shared" si="243"/>
        <v>0</v>
      </c>
      <c r="AO442" s="39">
        <f t="shared" si="244"/>
        <v>0</v>
      </c>
      <c r="AP442" s="39"/>
      <c r="AQ442" s="39">
        <f t="shared" si="233"/>
        <v>0</v>
      </c>
      <c r="AR442" s="39">
        <f t="shared" si="234"/>
        <v>0</v>
      </c>
      <c r="AS442" s="136">
        <f t="shared" si="235"/>
        <v>1</v>
      </c>
      <c r="AT442" s="136">
        <f t="shared" ca="1" si="236"/>
        <v>40.11</v>
      </c>
      <c r="AU442" s="137">
        <f t="shared" ca="1" si="237"/>
        <v>0</v>
      </c>
      <c r="AV442" s="137">
        <f t="shared" si="238"/>
        <v>0</v>
      </c>
      <c r="AW442" s="136">
        <f t="shared" ca="1" si="239"/>
        <v>0</v>
      </c>
      <c r="AX442" s="138">
        <f t="shared" ca="1" si="240"/>
        <v>0</v>
      </c>
      <c r="AY442" s="101"/>
      <c r="AZ442" s="40">
        <f t="shared" si="229"/>
        <v>0</v>
      </c>
      <c r="BA442" s="111" t="str">
        <f t="shared" si="242"/>
        <v>NÃO MEDIDO</v>
      </c>
      <c r="BB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  <c r="BQ442" s="55"/>
      <c r="BR442" s="55"/>
      <c r="BS442" s="55"/>
      <c r="BT442" s="55"/>
      <c r="BU442" s="55"/>
      <c r="BV442" s="55"/>
      <c r="BW442" s="55"/>
      <c r="BX442" s="55"/>
    </row>
    <row r="443" spans="1:76" customFormat="1" ht="30" customHeight="1">
      <c r="A443" s="1" t="s">
        <v>30</v>
      </c>
      <c r="B443" s="1"/>
      <c r="C443" s="64" t="s">
        <v>188</v>
      </c>
      <c r="D443" s="65" t="s">
        <v>698</v>
      </c>
      <c r="E443" s="57" t="s">
        <v>75</v>
      </c>
      <c r="F443" s="35">
        <v>100</v>
      </c>
      <c r="G443" s="46">
        <v>0</v>
      </c>
      <c r="H443" s="47"/>
      <c r="I443" s="155">
        <v>-1</v>
      </c>
      <c r="J443" s="35">
        <f t="shared" si="230"/>
        <v>99</v>
      </c>
      <c r="K443" s="44">
        <v>6.01</v>
      </c>
      <c r="L443" s="37">
        <f t="shared" si="231"/>
        <v>594.99</v>
      </c>
      <c r="M443" s="37"/>
      <c r="N443" s="38">
        <f t="shared" si="232"/>
        <v>0</v>
      </c>
      <c r="O443" s="39"/>
      <c r="P443" s="39">
        <f t="shared" si="257"/>
        <v>0</v>
      </c>
      <c r="Q443" s="39">
        <f t="shared" si="258"/>
        <v>0</v>
      </c>
      <c r="R443" s="39"/>
      <c r="S443" s="39">
        <f t="shared" si="259"/>
        <v>0</v>
      </c>
      <c r="T443" s="39">
        <f t="shared" si="260"/>
        <v>0</v>
      </c>
      <c r="U443" s="39"/>
      <c r="V443" s="39">
        <f t="shared" si="245"/>
        <v>0</v>
      </c>
      <c r="W443" s="39">
        <f t="shared" si="246"/>
        <v>0</v>
      </c>
      <c r="X443" s="39"/>
      <c r="Y443" s="39">
        <f t="shared" si="247"/>
        <v>0</v>
      </c>
      <c r="Z443" s="39">
        <f t="shared" si="248"/>
        <v>0</v>
      </c>
      <c r="AA443" s="39"/>
      <c r="AB443" s="39">
        <f t="shared" si="249"/>
        <v>0</v>
      </c>
      <c r="AC443" s="39">
        <f t="shared" si="250"/>
        <v>0</v>
      </c>
      <c r="AD443" s="39"/>
      <c r="AE443" s="39">
        <f t="shared" si="251"/>
        <v>0</v>
      </c>
      <c r="AF443" s="39">
        <f t="shared" si="252"/>
        <v>0</v>
      </c>
      <c r="AG443" s="39"/>
      <c r="AH443" s="39">
        <f t="shared" si="253"/>
        <v>0</v>
      </c>
      <c r="AI443" s="39">
        <f t="shared" si="254"/>
        <v>0</v>
      </c>
      <c r="AJ443" s="39">
        <v>99</v>
      </c>
      <c r="AK443" s="39">
        <f t="shared" si="255"/>
        <v>594.99</v>
      </c>
      <c r="AL443" s="39">
        <f t="shared" si="256"/>
        <v>0</v>
      </c>
      <c r="AM443" s="39"/>
      <c r="AN443" s="39">
        <f t="shared" si="243"/>
        <v>0</v>
      </c>
      <c r="AO443" s="39">
        <f t="shared" si="244"/>
        <v>0</v>
      </c>
      <c r="AP443" s="39"/>
      <c r="AQ443" s="39">
        <f t="shared" si="233"/>
        <v>0</v>
      </c>
      <c r="AR443" s="39">
        <f t="shared" si="234"/>
        <v>0</v>
      </c>
      <c r="AS443" s="136">
        <f t="shared" si="235"/>
        <v>99</v>
      </c>
      <c r="AT443" s="136">
        <f t="shared" ca="1" si="236"/>
        <v>594.99</v>
      </c>
      <c r="AU443" s="137">
        <f t="shared" ca="1" si="237"/>
        <v>0</v>
      </c>
      <c r="AV443" s="137">
        <f t="shared" si="238"/>
        <v>0</v>
      </c>
      <c r="AW443" s="136">
        <f t="shared" ca="1" si="239"/>
        <v>0</v>
      </c>
      <c r="AX443" s="138">
        <f t="shared" ca="1" si="240"/>
        <v>0</v>
      </c>
      <c r="AY443" s="101"/>
      <c r="AZ443" s="40">
        <f t="shared" si="229"/>
        <v>0</v>
      </c>
      <c r="BA443" s="111" t="str">
        <f t="shared" si="242"/>
        <v>NÃO MEDIDO</v>
      </c>
      <c r="BB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</row>
    <row r="444" spans="1:76" customFormat="1" ht="30" customHeight="1">
      <c r="A444" s="1" t="s">
        <v>30</v>
      </c>
      <c r="B444" s="1"/>
      <c r="C444" s="64" t="s">
        <v>189</v>
      </c>
      <c r="D444" s="65" t="s">
        <v>715</v>
      </c>
      <c r="E444" s="57" t="s">
        <v>72</v>
      </c>
      <c r="F444" s="35">
        <v>4</v>
      </c>
      <c r="G444" s="46">
        <v>0</v>
      </c>
      <c r="H444" s="47"/>
      <c r="I444" s="155">
        <v>0</v>
      </c>
      <c r="J444" s="35">
        <f t="shared" si="230"/>
        <v>4</v>
      </c>
      <c r="K444" s="44">
        <v>7.38</v>
      </c>
      <c r="L444" s="37">
        <f t="shared" si="231"/>
        <v>29.52</v>
      </c>
      <c r="M444" s="37"/>
      <c r="N444" s="38">
        <f t="shared" si="232"/>
        <v>0</v>
      </c>
      <c r="O444" s="39"/>
      <c r="P444" s="39">
        <f t="shared" si="257"/>
        <v>0</v>
      </c>
      <c r="Q444" s="39">
        <f t="shared" si="258"/>
        <v>0</v>
      </c>
      <c r="R444" s="39"/>
      <c r="S444" s="39">
        <f t="shared" si="259"/>
        <v>0</v>
      </c>
      <c r="T444" s="39">
        <f t="shared" si="260"/>
        <v>0</v>
      </c>
      <c r="U444" s="39"/>
      <c r="V444" s="39">
        <f t="shared" si="245"/>
        <v>0</v>
      </c>
      <c r="W444" s="39">
        <f t="shared" si="246"/>
        <v>0</v>
      </c>
      <c r="X444" s="39"/>
      <c r="Y444" s="39">
        <f t="shared" si="247"/>
        <v>0</v>
      </c>
      <c r="Z444" s="39">
        <f t="shared" si="248"/>
        <v>0</v>
      </c>
      <c r="AA444" s="39"/>
      <c r="AB444" s="39">
        <f t="shared" si="249"/>
        <v>0</v>
      </c>
      <c r="AC444" s="39">
        <f t="shared" si="250"/>
        <v>0</v>
      </c>
      <c r="AD444" s="39"/>
      <c r="AE444" s="39">
        <f t="shared" si="251"/>
        <v>0</v>
      </c>
      <c r="AF444" s="39">
        <f t="shared" si="252"/>
        <v>0</v>
      </c>
      <c r="AG444" s="39"/>
      <c r="AH444" s="39">
        <f t="shared" si="253"/>
        <v>0</v>
      </c>
      <c r="AI444" s="39">
        <f t="shared" si="254"/>
        <v>0</v>
      </c>
      <c r="AJ444" s="39">
        <v>4</v>
      </c>
      <c r="AK444" s="39">
        <f t="shared" si="255"/>
        <v>29.52</v>
      </c>
      <c r="AL444" s="39">
        <f t="shared" si="256"/>
        <v>0</v>
      </c>
      <c r="AM444" s="39"/>
      <c r="AN444" s="39">
        <f t="shared" si="243"/>
        <v>0</v>
      </c>
      <c r="AO444" s="39">
        <f t="shared" si="244"/>
        <v>0</v>
      </c>
      <c r="AP444" s="39"/>
      <c r="AQ444" s="39">
        <f t="shared" si="233"/>
        <v>0</v>
      </c>
      <c r="AR444" s="39">
        <f t="shared" si="234"/>
        <v>0</v>
      </c>
      <c r="AS444" s="136">
        <f t="shared" si="235"/>
        <v>4</v>
      </c>
      <c r="AT444" s="136">
        <f t="shared" ca="1" si="236"/>
        <v>29.52</v>
      </c>
      <c r="AU444" s="137">
        <f t="shared" ca="1" si="237"/>
        <v>0</v>
      </c>
      <c r="AV444" s="137">
        <f t="shared" si="238"/>
        <v>0</v>
      </c>
      <c r="AW444" s="136">
        <f t="shared" ca="1" si="239"/>
        <v>0</v>
      </c>
      <c r="AX444" s="138">
        <f t="shared" ca="1" si="240"/>
        <v>0</v>
      </c>
      <c r="AY444" s="101"/>
      <c r="AZ444" s="40">
        <f t="shared" si="229"/>
        <v>0</v>
      </c>
      <c r="BA444" s="111" t="str">
        <f>IF(AZ444&lt;&gt;0,"MEDIDO","NÃO MEDIDO")</f>
        <v>NÃO MEDIDO</v>
      </c>
      <c r="BB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  <c r="BQ444" s="55"/>
      <c r="BR444" s="55"/>
      <c r="BS444" s="55"/>
      <c r="BT444" s="55"/>
      <c r="BU444" s="55"/>
      <c r="BV444" s="55"/>
      <c r="BW444" s="55"/>
      <c r="BX444" s="55"/>
    </row>
    <row r="445" spans="1:76" customFormat="1" ht="60" customHeight="1">
      <c r="A445" s="1" t="s">
        <v>30</v>
      </c>
      <c r="B445" s="1"/>
      <c r="C445" s="64" t="s">
        <v>427</v>
      </c>
      <c r="D445" s="65" t="s">
        <v>716</v>
      </c>
      <c r="E445" s="57" t="s">
        <v>72</v>
      </c>
      <c r="F445" s="35">
        <v>1</v>
      </c>
      <c r="G445" s="46">
        <v>0</v>
      </c>
      <c r="H445" s="47"/>
      <c r="I445" s="155">
        <v>0</v>
      </c>
      <c r="J445" s="35">
        <f t="shared" si="230"/>
        <v>1</v>
      </c>
      <c r="K445" s="44">
        <v>418.07</v>
      </c>
      <c r="L445" s="37">
        <f t="shared" si="231"/>
        <v>418.07</v>
      </c>
      <c r="M445" s="37"/>
      <c r="N445" s="38">
        <f t="shared" si="232"/>
        <v>0</v>
      </c>
      <c r="O445" s="39"/>
      <c r="P445" s="39">
        <f t="shared" si="257"/>
        <v>0</v>
      </c>
      <c r="Q445" s="39">
        <f t="shared" si="258"/>
        <v>0</v>
      </c>
      <c r="R445" s="39"/>
      <c r="S445" s="39">
        <f t="shared" si="259"/>
        <v>0</v>
      </c>
      <c r="T445" s="39">
        <f t="shared" si="260"/>
        <v>0</v>
      </c>
      <c r="U445" s="39"/>
      <c r="V445" s="39">
        <f t="shared" si="245"/>
        <v>0</v>
      </c>
      <c r="W445" s="39">
        <f t="shared" si="246"/>
        <v>0</v>
      </c>
      <c r="X445" s="39"/>
      <c r="Y445" s="39">
        <f t="shared" si="247"/>
        <v>0</v>
      </c>
      <c r="Z445" s="39">
        <f t="shared" si="248"/>
        <v>0</v>
      </c>
      <c r="AA445" s="39"/>
      <c r="AB445" s="39">
        <f t="shared" si="249"/>
        <v>0</v>
      </c>
      <c r="AC445" s="39">
        <f t="shared" si="250"/>
        <v>0</v>
      </c>
      <c r="AD445" s="39"/>
      <c r="AE445" s="39">
        <f t="shared" si="251"/>
        <v>0</v>
      </c>
      <c r="AF445" s="39">
        <f t="shared" si="252"/>
        <v>0</v>
      </c>
      <c r="AG445" s="39"/>
      <c r="AH445" s="39">
        <f t="shared" si="253"/>
        <v>0</v>
      </c>
      <c r="AI445" s="39">
        <f t="shared" si="254"/>
        <v>0</v>
      </c>
      <c r="AJ445" s="39">
        <v>1</v>
      </c>
      <c r="AK445" s="39">
        <f t="shared" si="255"/>
        <v>418.07</v>
      </c>
      <c r="AL445" s="39">
        <f t="shared" si="256"/>
        <v>0</v>
      </c>
      <c r="AM445" s="39"/>
      <c r="AN445" s="39">
        <f t="shared" si="243"/>
        <v>0</v>
      </c>
      <c r="AO445" s="39">
        <f t="shared" si="244"/>
        <v>0</v>
      </c>
      <c r="AP445" s="39"/>
      <c r="AQ445" s="39">
        <f t="shared" si="233"/>
        <v>0</v>
      </c>
      <c r="AR445" s="39">
        <f t="shared" si="234"/>
        <v>0</v>
      </c>
      <c r="AS445" s="136">
        <f t="shared" si="235"/>
        <v>1</v>
      </c>
      <c r="AT445" s="136">
        <f t="shared" ca="1" si="236"/>
        <v>418.07</v>
      </c>
      <c r="AU445" s="137">
        <f t="shared" ca="1" si="237"/>
        <v>0</v>
      </c>
      <c r="AV445" s="137">
        <f t="shared" si="238"/>
        <v>0</v>
      </c>
      <c r="AW445" s="136">
        <f t="shared" ca="1" si="239"/>
        <v>0</v>
      </c>
      <c r="AX445" s="138">
        <f t="shared" ca="1" si="240"/>
        <v>0</v>
      </c>
      <c r="AY445" s="101"/>
      <c r="AZ445" s="40">
        <f t="shared" si="229"/>
        <v>1</v>
      </c>
      <c r="BA445" s="111" t="str">
        <f t="shared" ref="BA445:BA449" si="261">IF(AZ445&lt;&gt;0,"MEDIDO","NÃO MEDIDO")</f>
        <v>MEDIDO</v>
      </c>
      <c r="BB445" s="55"/>
      <c r="BE445" s="55"/>
      <c r="BF445" s="55"/>
      <c r="BG445" s="55"/>
      <c r="BH445" s="55"/>
      <c r="BI445" s="55"/>
      <c r="BJ445" s="55"/>
      <c r="BK445" s="55"/>
      <c r="BL445" s="55"/>
      <c r="BM445" s="55"/>
      <c r="BN445" s="55"/>
      <c r="BO445" s="55"/>
      <c r="BP445" s="55"/>
      <c r="BQ445" s="55"/>
      <c r="BR445" s="55"/>
      <c r="BS445" s="55"/>
      <c r="BT445" s="55"/>
      <c r="BU445" s="55"/>
      <c r="BV445" s="55"/>
      <c r="BW445" s="55"/>
      <c r="BX445" s="55"/>
    </row>
    <row r="446" spans="1:76" customFormat="1" ht="39.950000000000003" customHeight="1">
      <c r="A446" s="1" t="s">
        <v>30</v>
      </c>
      <c r="B446" s="1"/>
      <c r="C446" s="64" t="s">
        <v>428</v>
      </c>
      <c r="D446" s="65" t="s">
        <v>717</v>
      </c>
      <c r="E446" s="57" t="s">
        <v>72</v>
      </c>
      <c r="F446" s="35">
        <v>10</v>
      </c>
      <c r="G446" s="46">
        <v>0</v>
      </c>
      <c r="H446" s="47"/>
      <c r="I446" s="155">
        <v>1</v>
      </c>
      <c r="J446" s="35">
        <f t="shared" si="230"/>
        <v>11</v>
      </c>
      <c r="K446" s="44">
        <v>7.01</v>
      </c>
      <c r="L446" s="37">
        <f t="shared" si="231"/>
        <v>77.11</v>
      </c>
      <c r="M446" s="37"/>
      <c r="N446" s="38">
        <f t="shared" si="232"/>
        <v>0</v>
      </c>
      <c r="O446" s="39"/>
      <c r="P446" s="39">
        <f t="shared" si="257"/>
        <v>0</v>
      </c>
      <c r="Q446" s="39">
        <f t="shared" si="258"/>
        <v>0</v>
      </c>
      <c r="R446" s="39"/>
      <c r="S446" s="39">
        <f t="shared" si="259"/>
        <v>0</v>
      </c>
      <c r="T446" s="39">
        <f t="shared" si="260"/>
        <v>0</v>
      </c>
      <c r="U446" s="39"/>
      <c r="V446" s="39">
        <f t="shared" si="245"/>
        <v>0</v>
      </c>
      <c r="W446" s="39">
        <f t="shared" si="246"/>
        <v>0</v>
      </c>
      <c r="X446" s="39"/>
      <c r="Y446" s="39">
        <f t="shared" si="247"/>
        <v>0</v>
      </c>
      <c r="Z446" s="39">
        <f t="shared" si="248"/>
        <v>0</v>
      </c>
      <c r="AA446" s="39">
        <v>4</v>
      </c>
      <c r="AB446" s="39">
        <f t="shared" si="249"/>
        <v>28.04</v>
      </c>
      <c r="AC446" s="39">
        <f t="shared" si="250"/>
        <v>0</v>
      </c>
      <c r="AD446" s="39"/>
      <c r="AE446" s="39">
        <f t="shared" si="251"/>
        <v>0</v>
      </c>
      <c r="AF446" s="39">
        <f t="shared" si="252"/>
        <v>0</v>
      </c>
      <c r="AG446" s="39"/>
      <c r="AH446" s="39">
        <f t="shared" si="253"/>
        <v>0</v>
      </c>
      <c r="AI446" s="39">
        <f t="shared" si="254"/>
        <v>0</v>
      </c>
      <c r="AJ446" s="39">
        <v>6</v>
      </c>
      <c r="AK446" s="39">
        <f t="shared" si="255"/>
        <v>42.06</v>
      </c>
      <c r="AL446" s="39">
        <f t="shared" si="256"/>
        <v>0</v>
      </c>
      <c r="AM446" s="39"/>
      <c r="AN446" s="39">
        <f t="shared" si="243"/>
        <v>0</v>
      </c>
      <c r="AO446" s="39">
        <f t="shared" si="244"/>
        <v>0</v>
      </c>
      <c r="AP446" s="39">
        <v>1</v>
      </c>
      <c r="AQ446" s="39">
        <f t="shared" si="233"/>
        <v>7.01</v>
      </c>
      <c r="AR446" s="39">
        <f t="shared" si="234"/>
        <v>0</v>
      </c>
      <c r="AS446" s="136">
        <f t="shared" si="235"/>
        <v>11</v>
      </c>
      <c r="AT446" s="136">
        <f t="shared" ca="1" si="236"/>
        <v>77.11</v>
      </c>
      <c r="AU446" s="137">
        <f t="shared" ca="1" si="237"/>
        <v>0</v>
      </c>
      <c r="AV446" s="137">
        <f t="shared" si="238"/>
        <v>0</v>
      </c>
      <c r="AW446" s="136">
        <f t="shared" ca="1" si="239"/>
        <v>0</v>
      </c>
      <c r="AX446" s="138">
        <f t="shared" ca="1" si="240"/>
        <v>0</v>
      </c>
      <c r="AY446" s="101"/>
      <c r="AZ446" s="40">
        <f t="shared" si="229"/>
        <v>1</v>
      </c>
      <c r="BA446" s="111" t="str">
        <f t="shared" si="261"/>
        <v>MEDIDO</v>
      </c>
      <c r="BB446" s="55"/>
      <c r="BE446" s="55"/>
      <c r="BF446" s="55"/>
      <c r="BG446" s="55"/>
      <c r="BH446" s="55"/>
      <c r="BI446" s="55"/>
      <c r="BJ446" s="55"/>
      <c r="BK446" s="55"/>
      <c r="BL446" s="55"/>
      <c r="BM446" s="55"/>
      <c r="BN446" s="55"/>
      <c r="BO446" s="55"/>
      <c r="BP446" s="55"/>
      <c r="BQ446" s="55"/>
      <c r="BR446" s="55"/>
      <c r="BS446" s="55"/>
      <c r="BT446" s="55"/>
      <c r="BU446" s="55"/>
      <c r="BV446" s="55"/>
      <c r="BW446" s="55"/>
      <c r="BX446" s="55"/>
    </row>
    <row r="447" spans="1:76" customFormat="1" ht="39.950000000000003" customHeight="1">
      <c r="A447" s="1" t="s">
        <v>30</v>
      </c>
      <c r="B447" s="1"/>
      <c r="C447" s="64" t="s">
        <v>429</v>
      </c>
      <c r="D447" s="65" t="s">
        <v>718</v>
      </c>
      <c r="E447" s="57" t="s">
        <v>72</v>
      </c>
      <c r="F447" s="35">
        <v>12</v>
      </c>
      <c r="G447" s="46">
        <v>0</v>
      </c>
      <c r="H447" s="47"/>
      <c r="I447" s="155">
        <v>-5</v>
      </c>
      <c r="J447" s="35">
        <f t="shared" si="230"/>
        <v>7</v>
      </c>
      <c r="K447" s="44">
        <v>8.35</v>
      </c>
      <c r="L447" s="37">
        <f t="shared" si="231"/>
        <v>58.45</v>
      </c>
      <c r="M447" s="37"/>
      <c r="N447" s="38">
        <f t="shared" si="232"/>
        <v>0</v>
      </c>
      <c r="O447" s="39"/>
      <c r="P447" s="39">
        <f t="shared" si="257"/>
        <v>0</v>
      </c>
      <c r="Q447" s="39">
        <f t="shared" si="258"/>
        <v>0</v>
      </c>
      <c r="R447" s="39"/>
      <c r="S447" s="39">
        <f t="shared" si="259"/>
        <v>0</v>
      </c>
      <c r="T447" s="39">
        <f t="shared" si="260"/>
        <v>0</v>
      </c>
      <c r="U447" s="39"/>
      <c r="V447" s="39">
        <f t="shared" si="245"/>
        <v>0</v>
      </c>
      <c r="W447" s="39">
        <f t="shared" si="246"/>
        <v>0</v>
      </c>
      <c r="X447" s="39"/>
      <c r="Y447" s="39">
        <f t="shared" si="247"/>
        <v>0</v>
      </c>
      <c r="Z447" s="39">
        <f t="shared" si="248"/>
        <v>0</v>
      </c>
      <c r="AA447" s="39">
        <v>6</v>
      </c>
      <c r="AB447" s="39">
        <f t="shared" si="249"/>
        <v>50.1</v>
      </c>
      <c r="AC447" s="39">
        <f t="shared" si="250"/>
        <v>0</v>
      </c>
      <c r="AD447" s="39"/>
      <c r="AE447" s="39">
        <f t="shared" si="251"/>
        <v>0</v>
      </c>
      <c r="AF447" s="39">
        <f t="shared" si="252"/>
        <v>0</v>
      </c>
      <c r="AG447" s="39"/>
      <c r="AH447" s="39">
        <f t="shared" si="253"/>
        <v>0</v>
      </c>
      <c r="AI447" s="39">
        <f t="shared" si="254"/>
        <v>0</v>
      </c>
      <c r="AJ447" s="39"/>
      <c r="AK447" s="39">
        <f t="shared" si="255"/>
        <v>0</v>
      </c>
      <c r="AL447" s="39">
        <f t="shared" si="256"/>
        <v>0</v>
      </c>
      <c r="AM447" s="39"/>
      <c r="AN447" s="39">
        <f t="shared" si="243"/>
        <v>0</v>
      </c>
      <c r="AO447" s="39">
        <f t="shared" si="244"/>
        <v>0</v>
      </c>
      <c r="AP447" s="39">
        <v>1</v>
      </c>
      <c r="AQ447" s="39">
        <f t="shared" si="233"/>
        <v>8.35</v>
      </c>
      <c r="AR447" s="39">
        <f t="shared" si="234"/>
        <v>0</v>
      </c>
      <c r="AS447" s="136">
        <f t="shared" si="235"/>
        <v>7</v>
      </c>
      <c r="AT447" s="136">
        <f t="shared" ca="1" si="236"/>
        <v>58.45</v>
      </c>
      <c r="AU447" s="137">
        <f t="shared" ca="1" si="237"/>
        <v>0</v>
      </c>
      <c r="AV447" s="137">
        <f t="shared" si="238"/>
        <v>0</v>
      </c>
      <c r="AW447" s="136">
        <f t="shared" ca="1" si="239"/>
        <v>0</v>
      </c>
      <c r="AX447" s="138">
        <f t="shared" ca="1" si="240"/>
        <v>0</v>
      </c>
      <c r="AY447" s="101"/>
      <c r="AZ447" s="40">
        <f t="shared" si="229"/>
        <v>0</v>
      </c>
      <c r="BA447" s="111" t="str">
        <f t="shared" si="261"/>
        <v>NÃO MEDIDO</v>
      </c>
      <c r="BB447" s="55"/>
      <c r="BE447" s="55"/>
      <c r="BF447" s="55"/>
      <c r="BG447" s="55"/>
      <c r="BH447" s="55"/>
      <c r="BI447" s="55"/>
      <c r="BJ447" s="55"/>
      <c r="BK447" s="55"/>
      <c r="BL447" s="55"/>
      <c r="BM447" s="55"/>
      <c r="BN447" s="55"/>
      <c r="BO447" s="55"/>
      <c r="BP447" s="55"/>
      <c r="BQ447" s="55"/>
      <c r="BR447" s="55"/>
      <c r="BS447" s="55"/>
      <c r="BT447" s="55"/>
      <c r="BU447" s="55"/>
      <c r="BV447" s="55"/>
      <c r="BW447" s="55"/>
      <c r="BX447" s="55"/>
    </row>
    <row r="448" spans="1:76" customFormat="1" ht="30" customHeight="1">
      <c r="A448" s="1" t="s">
        <v>28</v>
      </c>
      <c r="B448" s="1"/>
      <c r="C448" s="64">
        <v>190900</v>
      </c>
      <c r="D448" s="65" t="s">
        <v>719</v>
      </c>
      <c r="E448" s="57"/>
      <c r="F448" s="35"/>
      <c r="G448" s="46">
        <v>0</v>
      </c>
      <c r="H448" s="47"/>
      <c r="I448" s="155">
        <v>0</v>
      </c>
      <c r="J448" s="35">
        <f t="shared" si="230"/>
        <v>0</v>
      </c>
      <c r="K448" s="44"/>
      <c r="L448" s="37">
        <f t="shared" si="231"/>
        <v>0</v>
      </c>
      <c r="M448" s="37"/>
      <c r="N448" s="38">
        <f t="shared" si="232"/>
        <v>0</v>
      </c>
      <c r="O448" s="39"/>
      <c r="P448" s="39">
        <f t="shared" si="257"/>
        <v>0</v>
      </c>
      <c r="Q448" s="39">
        <f t="shared" si="258"/>
        <v>0</v>
      </c>
      <c r="R448" s="39"/>
      <c r="S448" s="39">
        <f t="shared" si="259"/>
        <v>0</v>
      </c>
      <c r="T448" s="39">
        <f t="shared" si="260"/>
        <v>0</v>
      </c>
      <c r="U448" s="39"/>
      <c r="V448" s="39">
        <f t="shared" si="245"/>
        <v>0</v>
      </c>
      <c r="W448" s="39">
        <f t="shared" si="246"/>
        <v>0</v>
      </c>
      <c r="X448" s="39"/>
      <c r="Y448" s="39">
        <f t="shared" si="247"/>
        <v>0</v>
      </c>
      <c r="Z448" s="39">
        <f t="shared" si="248"/>
        <v>0</v>
      </c>
      <c r="AA448" s="39"/>
      <c r="AB448" s="39">
        <f t="shared" si="249"/>
        <v>0</v>
      </c>
      <c r="AC448" s="39">
        <f t="shared" si="250"/>
        <v>0</v>
      </c>
      <c r="AD448" s="39"/>
      <c r="AE448" s="39">
        <f t="shared" si="251"/>
        <v>0</v>
      </c>
      <c r="AF448" s="39">
        <f t="shared" si="252"/>
        <v>0</v>
      </c>
      <c r="AG448" s="39"/>
      <c r="AH448" s="39">
        <f t="shared" si="253"/>
        <v>0</v>
      </c>
      <c r="AI448" s="39">
        <f t="shared" si="254"/>
        <v>0</v>
      </c>
      <c r="AJ448" s="39"/>
      <c r="AK448" s="39">
        <f t="shared" si="255"/>
        <v>0</v>
      </c>
      <c r="AL448" s="39">
        <f t="shared" si="256"/>
        <v>0</v>
      </c>
      <c r="AM448" s="39"/>
      <c r="AN448" s="39">
        <f t="shared" si="243"/>
        <v>0</v>
      </c>
      <c r="AO448" s="39">
        <f t="shared" si="244"/>
        <v>0</v>
      </c>
      <c r="AP448" s="39"/>
      <c r="AQ448" s="39">
        <f t="shared" si="233"/>
        <v>0</v>
      </c>
      <c r="AR448" s="39">
        <f t="shared" si="234"/>
        <v>0</v>
      </c>
      <c r="AS448" s="136">
        <f t="shared" si="235"/>
        <v>0</v>
      </c>
      <c r="AT448" s="136">
        <f t="shared" ca="1" si="236"/>
        <v>0</v>
      </c>
      <c r="AU448" s="137">
        <f t="shared" ca="1" si="237"/>
        <v>0</v>
      </c>
      <c r="AV448" s="137">
        <f t="shared" si="238"/>
        <v>0</v>
      </c>
      <c r="AW448" s="136">
        <f t="shared" ca="1" si="239"/>
        <v>0</v>
      </c>
      <c r="AX448" s="138">
        <f t="shared" ca="1" si="240"/>
        <v>0</v>
      </c>
      <c r="AY448" s="101"/>
      <c r="AZ448" s="40">
        <f t="shared" si="229"/>
        <v>0</v>
      </c>
      <c r="BA448" s="111" t="str">
        <f>IF(COUNTIF(BA449:BA465,"MEDIDO")&gt;0,"MEDIDO","NÃO MEDIDO")</f>
        <v>MEDIDO</v>
      </c>
      <c r="BB448" s="55"/>
      <c r="BE448" s="55"/>
      <c r="BF448" s="55"/>
      <c r="BG448" s="55"/>
      <c r="BH448" s="55"/>
      <c r="BI448" s="55"/>
      <c r="BJ448" s="55"/>
      <c r="BK448" s="55"/>
      <c r="BL448" s="55"/>
      <c r="BM448" s="55"/>
      <c r="BN448" s="55"/>
      <c r="BO448" s="55"/>
      <c r="BP448" s="55"/>
      <c r="BQ448" s="55"/>
      <c r="BR448" s="55"/>
      <c r="BS448" s="55"/>
      <c r="BT448" s="55"/>
      <c r="BU448" s="55"/>
      <c r="BV448" s="55"/>
      <c r="BW448" s="55"/>
      <c r="BX448" s="55"/>
    </row>
    <row r="449" spans="1:76" customFormat="1" ht="30" customHeight="1">
      <c r="A449" s="1" t="s">
        <v>30</v>
      </c>
      <c r="B449" s="1"/>
      <c r="C449" s="64" t="s">
        <v>289</v>
      </c>
      <c r="D449" s="65" t="s">
        <v>520</v>
      </c>
      <c r="E449" s="57" t="s">
        <v>75</v>
      </c>
      <c r="F449" s="35">
        <v>16</v>
      </c>
      <c r="G449" s="46">
        <v>0</v>
      </c>
      <c r="H449" s="47"/>
      <c r="I449" s="155">
        <v>-6</v>
      </c>
      <c r="J449" s="35">
        <f t="shared" si="230"/>
        <v>10</v>
      </c>
      <c r="K449" s="44">
        <v>4.84</v>
      </c>
      <c r="L449" s="37">
        <f t="shared" si="231"/>
        <v>48.4</v>
      </c>
      <c r="M449" s="37"/>
      <c r="N449" s="38">
        <f t="shared" si="232"/>
        <v>0</v>
      </c>
      <c r="O449" s="39"/>
      <c r="P449" s="39">
        <f t="shared" si="257"/>
        <v>0</v>
      </c>
      <c r="Q449" s="39">
        <f t="shared" si="258"/>
        <v>0</v>
      </c>
      <c r="R449" s="39"/>
      <c r="S449" s="39">
        <f t="shared" si="259"/>
        <v>0</v>
      </c>
      <c r="T449" s="39">
        <f t="shared" si="260"/>
        <v>0</v>
      </c>
      <c r="U449" s="39"/>
      <c r="V449" s="39">
        <f t="shared" si="245"/>
        <v>0</v>
      </c>
      <c r="W449" s="39">
        <f t="shared" si="246"/>
        <v>0</v>
      </c>
      <c r="X449" s="39"/>
      <c r="Y449" s="39">
        <f t="shared" si="247"/>
        <v>0</v>
      </c>
      <c r="Z449" s="39">
        <f t="shared" si="248"/>
        <v>0</v>
      </c>
      <c r="AA449" s="39">
        <v>10</v>
      </c>
      <c r="AB449" s="39">
        <f t="shared" si="249"/>
        <v>48.4</v>
      </c>
      <c r="AC449" s="39">
        <f t="shared" si="250"/>
        <v>0</v>
      </c>
      <c r="AD449" s="39"/>
      <c r="AE449" s="39">
        <f t="shared" si="251"/>
        <v>0</v>
      </c>
      <c r="AF449" s="39">
        <f t="shared" si="252"/>
        <v>0</v>
      </c>
      <c r="AG449" s="39"/>
      <c r="AH449" s="39">
        <f t="shared" si="253"/>
        <v>0</v>
      </c>
      <c r="AI449" s="39">
        <f t="shared" si="254"/>
        <v>0</v>
      </c>
      <c r="AJ449" s="39"/>
      <c r="AK449" s="39">
        <f t="shared" si="255"/>
        <v>0</v>
      </c>
      <c r="AL449" s="39">
        <f t="shared" si="256"/>
        <v>0</v>
      </c>
      <c r="AM449" s="39"/>
      <c r="AN449" s="39">
        <f t="shared" si="243"/>
        <v>0</v>
      </c>
      <c r="AO449" s="39">
        <f t="shared" si="244"/>
        <v>0</v>
      </c>
      <c r="AP449" s="39"/>
      <c r="AQ449" s="39">
        <f t="shared" si="233"/>
        <v>0</v>
      </c>
      <c r="AR449" s="39">
        <f t="shared" si="234"/>
        <v>0</v>
      </c>
      <c r="AS449" s="136">
        <f t="shared" si="235"/>
        <v>10</v>
      </c>
      <c r="AT449" s="136">
        <f t="shared" ca="1" si="236"/>
        <v>48.4</v>
      </c>
      <c r="AU449" s="137">
        <f t="shared" ca="1" si="237"/>
        <v>0</v>
      </c>
      <c r="AV449" s="137">
        <f t="shared" si="238"/>
        <v>0</v>
      </c>
      <c r="AW449" s="136">
        <f t="shared" ca="1" si="239"/>
        <v>0</v>
      </c>
      <c r="AX449" s="138">
        <f t="shared" ca="1" si="240"/>
        <v>0</v>
      </c>
      <c r="AY449" s="101"/>
      <c r="AZ449" s="40">
        <f t="shared" si="229"/>
        <v>0</v>
      </c>
      <c r="BA449" s="111" t="str">
        <f t="shared" si="261"/>
        <v>NÃO MEDIDO</v>
      </c>
      <c r="BB449" s="55"/>
      <c r="BE449" s="55"/>
      <c r="BF449" s="55"/>
      <c r="BG449" s="55"/>
      <c r="BH449" s="55"/>
      <c r="BI449" s="55"/>
      <c r="BJ449" s="55"/>
      <c r="BK449" s="55"/>
      <c r="BL449" s="55"/>
      <c r="BM449" s="55"/>
      <c r="BN449" s="55"/>
      <c r="BO449" s="55"/>
      <c r="BP449" s="55"/>
      <c r="BQ449" s="55"/>
      <c r="BR449" s="55"/>
      <c r="BS449" s="55"/>
      <c r="BT449" s="55"/>
      <c r="BU449" s="55"/>
      <c r="BV449" s="55"/>
      <c r="BW449" s="55"/>
      <c r="BX449" s="55"/>
    </row>
    <row r="450" spans="1:76" customFormat="1" ht="30" customHeight="1">
      <c r="A450" s="1" t="s">
        <v>30</v>
      </c>
      <c r="B450" s="1"/>
      <c r="C450" s="64" t="s">
        <v>399</v>
      </c>
      <c r="D450" s="65" t="s">
        <v>675</v>
      </c>
      <c r="E450" s="57" t="s">
        <v>72</v>
      </c>
      <c r="F450" s="35">
        <v>14</v>
      </c>
      <c r="G450" s="46">
        <v>0</v>
      </c>
      <c r="H450" s="47"/>
      <c r="I450" s="155">
        <v>-8</v>
      </c>
      <c r="J450" s="35">
        <f t="shared" si="230"/>
        <v>6</v>
      </c>
      <c r="K450" s="44">
        <v>5.17</v>
      </c>
      <c r="L450" s="37">
        <f t="shared" si="231"/>
        <v>31.02</v>
      </c>
      <c r="M450" s="37"/>
      <c r="N450" s="38">
        <f t="shared" si="232"/>
        <v>0</v>
      </c>
      <c r="O450" s="39"/>
      <c r="P450" s="39">
        <f t="shared" si="257"/>
        <v>0</v>
      </c>
      <c r="Q450" s="39">
        <f t="shared" si="258"/>
        <v>0</v>
      </c>
      <c r="R450" s="39"/>
      <c r="S450" s="39">
        <f t="shared" si="259"/>
        <v>0</v>
      </c>
      <c r="T450" s="39">
        <f t="shared" si="260"/>
        <v>0</v>
      </c>
      <c r="U450" s="39"/>
      <c r="V450" s="39">
        <f t="shared" si="245"/>
        <v>0</v>
      </c>
      <c r="W450" s="39">
        <f t="shared" si="246"/>
        <v>0</v>
      </c>
      <c r="X450" s="39"/>
      <c r="Y450" s="39">
        <f t="shared" si="247"/>
        <v>0</v>
      </c>
      <c r="Z450" s="39">
        <f t="shared" si="248"/>
        <v>0</v>
      </c>
      <c r="AA450" s="39">
        <v>5</v>
      </c>
      <c r="AB450" s="39">
        <f t="shared" si="249"/>
        <v>25.85</v>
      </c>
      <c r="AC450" s="39">
        <f t="shared" si="250"/>
        <v>0</v>
      </c>
      <c r="AD450" s="39"/>
      <c r="AE450" s="39">
        <f t="shared" si="251"/>
        <v>0</v>
      </c>
      <c r="AF450" s="39">
        <f t="shared" si="252"/>
        <v>0</v>
      </c>
      <c r="AG450" s="39"/>
      <c r="AH450" s="39">
        <f t="shared" si="253"/>
        <v>0</v>
      </c>
      <c r="AI450" s="39">
        <f t="shared" si="254"/>
        <v>0</v>
      </c>
      <c r="AJ450" s="39">
        <v>1</v>
      </c>
      <c r="AK450" s="39">
        <f t="shared" si="255"/>
        <v>5.17</v>
      </c>
      <c r="AL450" s="39">
        <f t="shared" si="256"/>
        <v>0</v>
      </c>
      <c r="AM450" s="39"/>
      <c r="AN450" s="39">
        <f t="shared" si="243"/>
        <v>0</v>
      </c>
      <c r="AO450" s="39">
        <f t="shared" si="244"/>
        <v>0</v>
      </c>
      <c r="AP450" s="39"/>
      <c r="AQ450" s="39">
        <f t="shared" si="233"/>
        <v>0</v>
      </c>
      <c r="AR450" s="39">
        <f t="shared" si="234"/>
        <v>0</v>
      </c>
      <c r="AS450" s="136">
        <f t="shared" si="235"/>
        <v>6</v>
      </c>
      <c r="AT450" s="136">
        <f t="shared" ca="1" si="236"/>
        <v>31.02</v>
      </c>
      <c r="AU450" s="137">
        <f t="shared" ca="1" si="237"/>
        <v>0</v>
      </c>
      <c r="AV450" s="137">
        <f t="shared" si="238"/>
        <v>0</v>
      </c>
      <c r="AW450" s="136">
        <f t="shared" ca="1" si="239"/>
        <v>0</v>
      </c>
      <c r="AX450" s="138">
        <f t="shared" ca="1" si="240"/>
        <v>0</v>
      </c>
      <c r="AY450" s="101"/>
      <c r="AZ450" s="40">
        <f t="shared" si="229"/>
        <v>0</v>
      </c>
      <c r="BA450" s="111" t="str">
        <f>IF(COUNTIF(BA451:BA452,"MEDIDO")&gt;0,"MEDIDO","NÃO MEDIDO")</f>
        <v>NÃO MEDIDO</v>
      </c>
      <c r="BB450" s="55"/>
      <c r="BE450" s="55"/>
      <c r="BF450" s="55"/>
      <c r="BG450" s="55"/>
      <c r="BH450" s="55"/>
      <c r="BI450" s="55"/>
      <c r="BJ450" s="55"/>
      <c r="BK450" s="55"/>
      <c r="BL450" s="55"/>
      <c r="BM450" s="55"/>
      <c r="BN450" s="55"/>
      <c r="BO450" s="55"/>
      <c r="BP450" s="55"/>
      <c r="BQ450" s="55"/>
      <c r="BR450" s="55"/>
      <c r="BS450" s="55"/>
      <c r="BT450" s="55"/>
      <c r="BU450" s="55"/>
      <c r="BV450" s="55"/>
      <c r="BW450" s="55"/>
      <c r="BX450" s="55"/>
    </row>
    <row r="451" spans="1:76" customFormat="1" ht="30" customHeight="1">
      <c r="A451" s="1" t="s">
        <v>30</v>
      </c>
      <c r="B451" s="1"/>
      <c r="C451" s="64" t="s">
        <v>430</v>
      </c>
      <c r="D451" s="65" t="s">
        <v>720</v>
      </c>
      <c r="E451" s="57" t="s">
        <v>72</v>
      </c>
      <c r="F451" s="35">
        <v>2</v>
      </c>
      <c r="G451" s="46">
        <v>0</v>
      </c>
      <c r="H451" s="47"/>
      <c r="I451" s="155">
        <v>-2</v>
      </c>
      <c r="J451" s="35">
        <f t="shared" si="230"/>
        <v>0</v>
      </c>
      <c r="K451" s="44">
        <v>6.31</v>
      </c>
      <c r="L451" s="37">
        <f t="shared" si="231"/>
        <v>0</v>
      </c>
      <c r="M451" s="37"/>
      <c r="N451" s="38">
        <f t="shared" si="232"/>
        <v>0</v>
      </c>
      <c r="O451" s="39"/>
      <c r="P451" s="39">
        <f t="shared" si="257"/>
        <v>0</v>
      </c>
      <c r="Q451" s="39">
        <f t="shared" si="258"/>
        <v>0</v>
      </c>
      <c r="R451" s="39"/>
      <c r="S451" s="39">
        <f t="shared" si="259"/>
        <v>0</v>
      </c>
      <c r="T451" s="39">
        <f t="shared" si="260"/>
        <v>0</v>
      </c>
      <c r="U451" s="39"/>
      <c r="V451" s="39">
        <f t="shared" si="245"/>
        <v>0</v>
      </c>
      <c r="W451" s="39">
        <f t="shared" si="246"/>
        <v>0</v>
      </c>
      <c r="X451" s="39"/>
      <c r="Y451" s="39">
        <f t="shared" si="247"/>
        <v>0</v>
      </c>
      <c r="Z451" s="39">
        <f t="shared" si="248"/>
        <v>0</v>
      </c>
      <c r="AA451" s="39"/>
      <c r="AB451" s="39">
        <f t="shared" si="249"/>
        <v>0</v>
      </c>
      <c r="AC451" s="39">
        <f t="shared" si="250"/>
        <v>0</v>
      </c>
      <c r="AD451" s="39"/>
      <c r="AE451" s="39">
        <f t="shared" si="251"/>
        <v>0</v>
      </c>
      <c r="AF451" s="39">
        <f t="shared" si="252"/>
        <v>0</v>
      </c>
      <c r="AG451" s="39"/>
      <c r="AH451" s="39">
        <f t="shared" si="253"/>
        <v>0</v>
      </c>
      <c r="AI451" s="39">
        <f t="shared" si="254"/>
        <v>0</v>
      </c>
      <c r="AJ451" s="39"/>
      <c r="AK451" s="39">
        <f t="shared" si="255"/>
        <v>0</v>
      </c>
      <c r="AL451" s="39">
        <f t="shared" si="256"/>
        <v>0</v>
      </c>
      <c r="AM451" s="39"/>
      <c r="AN451" s="39">
        <f t="shared" si="243"/>
        <v>0</v>
      </c>
      <c r="AO451" s="39">
        <f t="shared" si="244"/>
        <v>0</v>
      </c>
      <c r="AP451" s="39"/>
      <c r="AQ451" s="39">
        <f t="shared" si="233"/>
        <v>0</v>
      </c>
      <c r="AR451" s="39">
        <f t="shared" si="234"/>
        <v>0</v>
      </c>
      <c r="AS451" s="136">
        <f t="shared" si="235"/>
        <v>0</v>
      </c>
      <c r="AT451" s="136">
        <f t="shared" ca="1" si="236"/>
        <v>0</v>
      </c>
      <c r="AU451" s="137">
        <f t="shared" ca="1" si="237"/>
        <v>0</v>
      </c>
      <c r="AV451" s="137">
        <f t="shared" si="238"/>
        <v>0</v>
      </c>
      <c r="AW451" s="136">
        <f t="shared" ca="1" si="239"/>
        <v>0</v>
      </c>
      <c r="AX451" s="138">
        <f t="shared" ca="1" si="240"/>
        <v>0</v>
      </c>
      <c r="AY451" s="101"/>
      <c r="AZ451" s="40">
        <f t="shared" si="229"/>
        <v>0</v>
      </c>
      <c r="BA451" s="111" t="str">
        <f t="shared" si="242"/>
        <v>NÃO MEDIDO</v>
      </c>
      <c r="BB451" s="55"/>
      <c r="BE451" s="55"/>
      <c r="BF451" s="55"/>
      <c r="BG451" s="55"/>
      <c r="BH451" s="55"/>
      <c r="BI451" s="55"/>
      <c r="BJ451" s="55"/>
      <c r="BK451" s="55"/>
      <c r="BL451" s="55"/>
      <c r="BM451" s="55"/>
      <c r="BN451" s="55"/>
      <c r="BO451" s="55"/>
      <c r="BP451" s="55"/>
      <c r="BQ451" s="55"/>
      <c r="BR451" s="55"/>
      <c r="BS451" s="55"/>
      <c r="BT451" s="55"/>
      <c r="BU451" s="55"/>
      <c r="BV451" s="55"/>
      <c r="BW451" s="55"/>
      <c r="BX451" s="55"/>
    </row>
    <row r="452" spans="1:76" customFormat="1" ht="60" customHeight="1">
      <c r="A452" s="1" t="s">
        <v>30</v>
      </c>
      <c r="B452" s="1"/>
      <c r="C452" s="64" t="s">
        <v>411</v>
      </c>
      <c r="D452" s="65" t="s">
        <v>688</v>
      </c>
      <c r="E452" s="57" t="s">
        <v>75</v>
      </c>
      <c r="F452" s="35">
        <v>3</v>
      </c>
      <c r="G452" s="46">
        <v>0</v>
      </c>
      <c r="H452" s="47"/>
      <c r="I452" s="155">
        <v>0</v>
      </c>
      <c r="J452" s="35">
        <f t="shared" si="230"/>
        <v>3</v>
      </c>
      <c r="K452" s="44">
        <v>33.57</v>
      </c>
      <c r="L452" s="37">
        <f t="shared" si="231"/>
        <v>100.71</v>
      </c>
      <c r="M452" s="37"/>
      <c r="N452" s="38">
        <f t="shared" si="232"/>
        <v>0</v>
      </c>
      <c r="O452" s="39"/>
      <c r="P452" s="39">
        <f t="shared" si="257"/>
        <v>0</v>
      </c>
      <c r="Q452" s="39">
        <f t="shared" si="258"/>
        <v>0</v>
      </c>
      <c r="R452" s="39"/>
      <c r="S452" s="39">
        <f t="shared" si="259"/>
        <v>0</v>
      </c>
      <c r="T452" s="39">
        <f t="shared" si="260"/>
        <v>0</v>
      </c>
      <c r="U452" s="39"/>
      <c r="V452" s="39">
        <f t="shared" si="245"/>
        <v>0</v>
      </c>
      <c r="W452" s="39">
        <f t="shared" si="246"/>
        <v>0</v>
      </c>
      <c r="X452" s="39"/>
      <c r="Y452" s="39">
        <f t="shared" si="247"/>
        <v>0</v>
      </c>
      <c r="Z452" s="39">
        <f t="shared" si="248"/>
        <v>0</v>
      </c>
      <c r="AA452" s="39"/>
      <c r="AB452" s="39">
        <f t="shared" si="249"/>
        <v>0</v>
      </c>
      <c r="AC452" s="39">
        <f t="shared" si="250"/>
        <v>0</v>
      </c>
      <c r="AD452" s="39"/>
      <c r="AE452" s="39">
        <f t="shared" si="251"/>
        <v>0</v>
      </c>
      <c r="AF452" s="39">
        <f t="shared" si="252"/>
        <v>0</v>
      </c>
      <c r="AG452" s="39">
        <v>3</v>
      </c>
      <c r="AH452" s="39">
        <f t="shared" si="253"/>
        <v>100.71</v>
      </c>
      <c r="AI452" s="39">
        <f t="shared" si="254"/>
        <v>0</v>
      </c>
      <c r="AJ452" s="39"/>
      <c r="AK452" s="39">
        <f t="shared" si="255"/>
        <v>0</v>
      </c>
      <c r="AL452" s="39">
        <f t="shared" si="256"/>
        <v>0</v>
      </c>
      <c r="AM452" s="39"/>
      <c r="AN452" s="39">
        <f t="shared" si="243"/>
        <v>0</v>
      </c>
      <c r="AO452" s="39">
        <f t="shared" si="244"/>
        <v>0</v>
      </c>
      <c r="AP452" s="39"/>
      <c r="AQ452" s="39">
        <f t="shared" si="233"/>
        <v>0</v>
      </c>
      <c r="AR452" s="39">
        <f t="shared" si="234"/>
        <v>0</v>
      </c>
      <c r="AS452" s="136">
        <f t="shared" si="235"/>
        <v>3</v>
      </c>
      <c r="AT452" s="136">
        <f t="shared" ca="1" si="236"/>
        <v>100.71</v>
      </c>
      <c r="AU452" s="137">
        <f t="shared" ca="1" si="237"/>
        <v>0</v>
      </c>
      <c r="AV452" s="137">
        <f t="shared" si="238"/>
        <v>0</v>
      </c>
      <c r="AW452" s="136">
        <f t="shared" ca="1" si="239"/>
        <v>0</v>
      </c>
      <c r="AX452" s="138">
        <f t="shared" ca="1" si="240"/>
        <v>0</v>
      </c>
      <c r="AY452" s="101"/>
      <c r="AZ452" s="40">
        <f t="shared" si="229"/>
        <v>0</v>
      </c>
      <c r="BA452" s="111" t="str">
        <f t="shared" si="242"/>
        <v>NÃO MEDIDO</v>
      </c>
      <c r="BB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  <c r="BQ452" s="55"/>
      <c r="BR452" s="55"/>
      <c r="BS452" s="55"/>
      <c r="BT452" s="55"/>
      <c r="BU452" s="55"/>
      <c r="BV452" s="55"/>
      <c r="BW452" s="55"/>
      <c r="BX452" s="55"/>
    </row>
    <row r="453" spans="1:76" customFormat="1" ht="60" customHeight="1">
      <c r="A453" s="1" t="s">
        <v>30</v>
      </c>
      <c r="B453" s="1"/>
      <c r="C453" s="64" t="s">
        <v>412</v>
      </c>
      <c r="D453" s="65" t="s">
        <v>689</v>
      </c>
      <c r="E453" s="57" t="s">
        <v>75</v>
      </c>
      <c r="F453" s="35">
        <v>18</v>
      </c>
      <c r="G453" s="46">
        <v>0</v>
      </c>
      <c r="H453" s="47"/>
      <c r="I453" s="155">
        <v>-2.9</v>
      </c>
      <c r="J453" s="35">
        <f t="shared" si="230"/>
        <v>15.1</v>
      </c>
      <c r="K453" s="44">
        <v>31.53</v>
      </c>
      <c r="L453" s="37">
        <f t="shared" si="231"/>
        <v>476.1</v>
      </c>
      <c r="M453" s="37"/>
      <c r="N453" s="38">
        <f t="shared" si="232"/>
        <v>0</v>
      </c>
      <c r="O453" s="39"/>
      <c r="P453" s="39">
        <f t="shared" si="257"/>
        <v>0</v>
      </c>
      <c r="Q453" s="39">
        <f t="shared" si="258"/>
        <v>0</v>
      </c>
      <c r="R453" s="39"/>
      <c r="S453" s="39">
        <f t="shared" si="259"/>
        <v>0</v>
      </c>
      <c r="T453" s="39">
        <f t="shared" si="260"/>
        <v>0</v>
      </c>
      <c r="U453" s="39"/>
      <c r="V453" s="39">
        <f t="shared" si="245"/>
        <v>0</v>
      </c>
      <c r="W453" s="39">
        <f t="shared" si="246"/>
        <v>0</v>
      </c>
      <c r="X453" s="39"/>
      <c r="Y453" s="39">
        <f t="shared" si="247"/>
        <v>0</v>
      </c>
      <c r="Z453" s="39">
        <f t="shared" si="248"/>
        <v>0</v>
      </c>
      <c r="AA453" s="39">
        <v>15.1</v>
      </c>
      <c r="AB453" s="39">
        <f t="shared" si="249"/>
        <v>476.1</v>
      </c>
      <c r="AC453" s="39">
        <f t="shared" si="250"/>
        <v>0</v>
      </c>
      <c r="AD453" s="39"/>
      <c r="AE453" s="39">
        <f t="shared" si="251"/>
        <v>0</v>
      </c>
      <c r="AF453" s="39">
        <f t="shared" si="252"/>
        <v>0</v>
      </c>
      <c r="AG453" s="39"/>
      <c r="AH453" s="39">
        <f t="shared" si="253"/>
        <v>0</v>
      </c>
      <c r="AI453" s="39">
        <f t="shared" si="254"/>
        <v>0</v>
      </c>
      <c r="AJ453" s="39"/>
      <c r="AK453" s="39">
        <f t="shared" si="255"/>
        <v>0</v>
      </c>
      <c r="AL453" s="39">
        <f t="shared" si="256"/>
        <v>0</v>
      </c>
      <c r="AM453" s="39"/>
      <c r="AN453" s="39">
        <f t="shared" si="243"/>
        <v>0</v>
      </c>
      <c r="AO453" s="39">
        <f t="shared" si="244"/>
        <v>0</v>
      </c>
      <c r="AP453" s="39"/>
      <c r="AQ453" s="39">
        <f t="shared" si="233"/>
        <v>0</v>
      </c>
      <c r="AR453" s="39">
        <f t="shared" si="234"/>
        <v>0</v>
      </c>
      <c r="AS453" s="136">
        <f t="shared" si="235"/>
        <v>15.1</v>
      </c>
      <c r="AT453" s="136">
        <f t="shared" ca="1" si="236"/>
        <v>476.1</v>
      </c>
      <c r="AU453" s="137">
        <f t="shared" ca="1" si="237"/>
        <v>0</v>
      </c>
      <c r="AV453" s="137">
        <f t="shared" si="238"/>
        <v>0</v>
      </c>
      <c r="AW453" s="136">
        <f t="shared" ca="1" si="239"/>
        <v>0</v>
      </c>
      <c r="AX453" s="138">
        <f t="shared" ca="1" si="240"/>
        <v>0</v>
      </c>
      <c r="AY453" s="101"/>
      <c r="AZ453" s="40">
        <f t="shared" si="229"/>
        <v>0</v>
      </c>
      <c r="BA453" s="111" t="str">
        <f>IF(COUNTIF(BA454:BA462,"MEDIDO")&gt;0,"MEDIDO","NÃO MEDIDO")</f>
        <v>MEDIDO</v>
      </c>
      <c r="BB453" s="55"/>
      <c r="BE453" s="55"/>
      <c r="BF453" s="55"/>
      <c r="BG453" s="55"/>
      <c r="BH453" s="55"/>
      <c r="BI453" s="55"/>
      <c r="BJ453" s="55"/>
      <c r="BK453" s="55"/>
      <c r="BL453" s="55"/>
      <c r="BM453" s="55"/>
      <c r="BN453" s="55"/>
      <c r="BO453" s="55"/>
      <c r="BP453" s="55"/>
      <c r="BQ453" s="55"/>
      <c r="BR453" s="55"/>
      <c r="BS453" s="55"/>
      <c r="BT453" s="55"/>
      <c r="BU453" s="55"/>
      <c r="BV453" s="55"/>
      <c r="BW453" s="55"/>
      <c r="BX453" s="55"/>
    </row>
    <row r="454" spans="1:76" customFormat="1" ht="60" customHeight="1">
      <c r="A454" s="1" t="s">
        <v>30</v>
      </c>
      <c r="B454" s="1"/>
      <c r="C454" s="64" t="s">
        <v>431</v>
      </c>
      <c r="D454" s="65" t="s">
        <v>721</v>
      </c>
      <c r="E454" s="57" t="s">
        <v>75</v>
      </c>
      <c r="F454" s="35">
        <v>3</v>
      </c>
      <c r="G454" s="46">
        <v>0</v>
      </c>
      <c r="H454" s="47"/>
      <c r="I454" s="155">
        <v>-3</v>
      </c>
      <c r="J454" s="35">
        <f t="shared" si="230"/>
        <v>0</v>
      </c>
      <c r="K454" s="44">
        <v>53.49</v>
      </c>
      <c r="L454" s="37">
        <f t="shared" si="231"/>
        <v>0</v>
      </c>
      <c r="M454" s="37"/>
      <c r="N454" s="38">
        <f t="shared" si="232"/>
        <v>0</v>
      </c>
      <c r="O454" s="39"/>
      <c r="P454" s="39">
        <f t="shared" si="257"/>
        <v>0</v>
      </c>
      <c r="Q454" s="39">
        <f t="shared" si="258"/>
        <v>0</v>
      </c>
      <c r="R454" s="39"/>
      <c r="S454" s="39">
        <f t="shared" si="259"/>
        <v>0</v>
      </c>
      <c r="T454" s="39">
        <f t="shared" si="260"/>
        <v>0</v>
      </c>
      <c r="U454" s="39"/>
      <c r="V454" s="39">
        <f t="shared" si="245"/>
        <v>0</v>
      </c>
      <c r="W454" s="39">
        <f t="shared" si="246"/>
        <v>0</v>
      </c>
      <c r="X454" s="39"/>
      <c r="Y454" s="39">
        <f t="shared" si="247"/>
        <v>0</v>
      </c>
      <c r="Z454" s="39">
        <f t="shared" si="248"/>
        <v>0</v>
      </c>
      <c r="AA454" s="39"/>
      <c r="AB454" s="39">
        <f t="shared" si="249"/>
        <v>0</v>
      </c>
      <c r="AC454" s="39">
        <f t="shared" si="250"/>
        <v>0</v>
      </c>
      <c r="AD454" s="39"/>
      <c r="AE454" s="39">
        <f t="shared" si="251"/>
        <v>0</v>
      </c>
      <c r="AF454" s="39">
        <f t="shared" si="252"/>
        <v>0</v>
      </c>
      <c r="AG454" s="39"/>
      <c r="AH454" s="39">
        <f t="shared" si="253"/>
        <v>0</v>
      </c>
      <c r="AI454" s="39">
        <f t="shared" si="254"/>
        <v>0</v>
      </c>
      <c r="AJ454" s="39"/>
      <c r="AK454" s="39">
        <f t="shared" si="255"/>
        <v>0</v>
      </c>
      <c r="AL454" s="39">
        <f t="shared" si="256"/>
        <v>0</v>
      </c>
      <c r="AM454" s="39"/>
      <c r="AN454" s="39">
        <f t="shared" si="243"/>
        <v>0</v>
      </c>
      <c r="AO454" s="39">
        <f t="shared" si="244"/>
        <v>0</v>
      </c>
      <c r="AP454" s="39"/>
      <c r="AQ454" s="39">
        <f t="shared" si="233"/>
        <v>0</v>
      </c>
      <c r="AR454" s="39">
        <f t="shared" si="234"/>
        <v>0</v>
      </c>
      <c r="AS454" s="136">
        <f t="shared" si="235"/>
        <v>0</v>
      </c>
      <c r="AT454" s="136">
        <f t="shared" ca="1" si="236"/>
        <v>0</v>
      </c>
      <c r="AU454" s="137">
        <f t="shared" ca="1" si="237"/>
        <v>0</v>
      </c>
      <c r="AV454" s="137">
        <f t="shared" si="238"/>
        <v>0</v>
      </c>
      <c r="AW454" s="136">
        <f t="shared" ca="1" si="239"/>
        <v>0</v>
      </c>
      <c r="AX454" s="138">
        <f t="shared" ca="1" si="240"/>
        <v>0</v>
      </c>
      <c r="AY454" s="101"/>
      <c r="AZ454" s="40">
        <f t="shared" si="229"/>
        <v>1</v>
      </c>
      <c r="BA454" s="111" t="str">
        <f t="shared" si="242"/>
        <v>MEDIDO</v>
      </c>
      <c r="BB454" s="55"/>
      <c r="BE454" s="55"/>
      <c r="BF454" s="55"/>
      <c r="BG454" s="55"/>
      <c r="BH454" s="55"/>
      <c r="BI454" s="55"/>
      <c r="BJ454" s="55"/>
      <c r="BK454" s="55"/>
      <c r="BL454" s="55"/>
      <c r="BM454" s="55"/>
      <c r="BN454" s="55"/>
      <c r="BO454" s="55"/>
      <c r="BP454" s="55"/>
      <c r="BQ454" s="55"/>
      <c r="BR454" s="55"/>
      <c r="BS454" s="55"/>
      <c r="BT454" s="55"/>
      <c r="BU454" s="55"/>
      <c r="BV454" s="55"/>
      <c r="BW454" s="55"/>
      <c r="BX454" s="55"/>
    </row>
    <row r="455" spans="1:76" customFormat="1" ht="30" customHeight="1">
      <c r="A455" s="1" t="s">
        <v>30</v>
      </c>
      <c r="B455" s="1"/>
      <c r="C455" s="64" t="s">
        <v>418</v>
      </c>
      <c r="D455" s="65" t="s">
        <v>700</v>
      </c>
      <c r="E455" s="57" t="s">
        <v>72</v>
      </c>
      <c r="F455" s="35">
        <v>3</v>
      </c>
      <c r="G455" s="46">
        <v>0</v>
      </c>
      <c r="H455" s="47"/>
      <c r="I455" s="155">
        <v>1</v>
      </c>
      <c r="J455" s="35">
        <f t="shared" si="230"/>
        <v>4</v>
      </c>
      <c r="K455" s="44">
        <v>87.39</v>
      </c>
      <c r="L455" s="37">
        <f t="shared" si="231"/>
        <v>349.56</v>
      </c>
      <c r="M455" s="37"/>
      <c r="N455" s="38">
        <f t="shared" si="232"/>
        <v>0</v>
      </c>
      <c r="O455" s="39"/>
      <c r="P455" s="39">
        <f t="shared" si="257"/>
        <v>0</v>
      </c>
      <c r="Q455" s="39">
        <f t="shared" si="258"/>
        <v>0</v>
      </c>
      <c r="R455" s="39"/>
      <c r="S455" s="39">
        <f t="shared" si="259"/>
        <v>0</v>
      </c>
      <c r="T455" s="39">
        <f t="shared" si="260"/>
        <v>0</v>
      </c>
      <c r="U455" s="39"/>
      <c r="V455" s="39">
        <f t="shared" si="245"/>
        <v>0</v>
      </c>
      <c r="W455" s="39">
        <f t="shared" si="246"/>
        <v>0</v>
      </c>
      <c r="X455" s="39"/>
      <c r="Y455" s="39">
        <f t="shared" si="247"/>
        <v>0</v>
      </c>
      <c r="Z455" s="39">
        <f t="shared" si="248"/>
        <v>0</v>
      </c>
      <c r="AA455" s="39">
        <v>3</v>
      </c>
      <c r="AB455" s="39">
        <f t="shared" si="249"/>
        <v>262.17</v>
      </c>
      <c r="AC455" s="39">
        <f t="shared" si="250"/>
        <v>0</v>
      </c>
      <c r="AD455" s="39"/>
      <c r="AE455" s="39">
        <f t="shared" si="251"/>
        <v>0</v>
      </c>
      <c r="AF455" s="39">
        <f t="shared" si="252"/>
        <v>0</v>
      </c>
      <c r="AG455" s="39"/>
      <c r="AH455" s="39">
        <f t="shared" si="253"/>
        <v>0</v>
      </c>
      <c r="AI455" s="39">
        <f t="shared" si="254"/>
        <v>0</v>
      </c>
      <c r="AJ455" s="39"/>
      <c r="AK455" s="39">
        <f t="shared" si="255"/>
        <v>0</v>
      </c>
      <c r="AL455" s="39">
        <f t="shared" si="256"/>
        <v>0</v>
      </c>
      <c r="AM455" s="39"/>
      <c r="AN455" s="39">
        <f t="shared" si="243"/>
        <v>0</v>
      </c>
      <c r="AO455" s="39">
        <f t="shared" si="244"/>
        <v>0</v>
      </c>
      <c r="AP455" s="39">
        <v>1</v>
      </c>
      <c r="AQ455" s="39">
        <f t="shared" si="233"/>
        <v>87.39</v>
      </c>
      <c r="AR455" s="39">
        <f t="shared" si="234"/>
        <v>0</v>
      </c>
      <c r="AS455" s="136">
        <f t="shared" si="235"/>
        <v>4</v>
      </c>
      <c r="AT455" s="136">
        <f t="shared" ca="1" si="236"/>
        <v>349.56</v>
      </c>
      <c r="AU455" s="137">
        <f t="shared" ca="1" si="237"/>
        <v>0</v>
      </c>
      <c r="AV455" s="137">
        <f t="shared" si="238"/>
        <v>0</v>
      </c>
      <c r="AW455" s="136">
        <f t="shared" ca="1" si="239"/>
        <v>0</v>
      </c>
      <c r="AX455" s="138">
        <f t="shared" ca="1" si="240"/>
        <v>0</v>
      </c>
      <c r="AY455" s="101"/>
      <c r="AZ455" s="40">
        <f t="shared" si="229"/>
        <v>0</v>
      </c>
      <c r="BA455" s="111" t="str">
        <f t="shared" si="242"/>
        <v>NÃO MEDIDO</v>
      </c>
      <c r="BB455" s="55"/>
      <c r="BE455" s="55"/>
      <c r="BF455" s="55"/>
      <c r="BG455" s="55"/>
      <c r="BH455" s="55"/>
      <c r="BI455" s="55"/>
      <c r="BJ455" s="55"/>
      <c r="BK455" s="55"/>
      <c r="BL455" s="55"/>
      <c r="BM455" s="55"/>
      <c r="BN455" s="55"/>
      <c r="BO455" s="55"/>
      <c r="BP455" s="55"/>
      <c r="BQ455" s="55"/>
      <c r="BR455" s="55"/>
      <c r="BS455" s="55"/>
      <c r="BT455" s="55"/>
      <c r="BU455" s="55"/>
      <c r="BV455" s="55"/>
      <c r="BW455" s="55"/>
      <c r="BX455" s="55"/>
    </row>
    <row r="456" spans="1:76" customFormat="1" ht="30" customHeight="1">
      <c r="A456" s="1" t="s">
        <v>30</v>
      </c>
      <c r="B456" s="1"/>
      <c r="C456" s="64" t="s">
        <v>181</v>
      </c>
      <c r="D456" s="65" t="s">
        <v>690</v>
      </c>
      <c r="E456" s="57" t="s">
        <v>72</v>
      </c>
      <c r="F456" s="35">
        <v>3</v>
      </c>
      <c r="G456" s="46">
        <v>0</v>
      </c>
      <c r="H456" s="47"/>
      <c r="I456" s="155">
        <v>0</v>
      </c>
      <c r="J456" s="35">
        <f t="shared" si="230"/>
        <v>3</v>
      </c>
      <c r="K456" s="44">
        <v>7.78</v>
      </c>
      <c r="L456" s="37">
        <f t="shared" si="231"/>
        <v>23.34</v>
      </c>
      <c r="M456" s="37"/>
      <c r="N456" s="38">
        <f t="shared" si="232"/>
        <v>0</v>
      </c>
      <c r="O456" s="39"/>
      <c r="P456" s="39">
        <f t="shared" si="257"/>
        <v>0</v>
      </c>
      <c r="Q456" s="39">
        <f t="shared" si="258"/>
        <v>0</v>
      </c>
      <c r="R456" s="39"/>
      <c r="S456" s="39">
        <f t="shared" si="259"/>
        <v>0</v>
      </c>
      <c r="T456" s="39">
        <f t="shared" si="260"/>
        <v>0</v>
      </c>
      <c r="U456" s="39"/>
      <c r="V456" s="39">
        <f t="shared" si="245"/>
        <v>0</v>
      </c>
      <c r="W456" s="39">
        <f t="shared" si="246"/>
        <v>0</v>
      </c>
      <c r="X456" s="39"/>
      <c r="Y456" s="39">
        <f t="shared" si="247"/>
        <v>0</v>
      </c>
      <c r="Z456" s="39">
        <f t="shared" si="248"/>
        <v>0</v>
      </c>
      <c r="AA456" s="39">
        <v>3</v>
      </c>
      <c r="AB456" s="39">
        <f t="shared" si="249"/>
        <v>23.34</v>
      </c>
      <c r="AC456" s="39">
        <f t="shared" si="250"/>
        <v>0</v>
      </c>
      <c r="AD456" s="39"/>
      <c r="AE456" s="39">
        <f t="shared" si="251"/>
        <v>0</v>
      </c>
      <c r="AF456" s="39">
        <f t="shared" si="252"/>
        <v>0</v>
      </c>
      <c r="AG456" s="39"/>
      <c r="AH456" s="39">
        <f t="shared" si="253"/>
        <v>0</v>
      </c>
      <c r="AI456" s="39">
        <f t="shared" si="254"/>
        <v>0</v>
      </c>
      <c r="AJ456" s="39"/>
      <c r="AK456" s="39">
        <f t="shared" si="255"/>
        <v>0</v>
      </c>
      <c r="AL456" s="39">
        <f t="shared" si="256"/>
        <v>0</v>
      </c>
      <c r="AM456" s="39"/>
      <c r="AN456" s="39">
        <f t="shared" si="243"/>
        <v>0</v>
      </c>
      <c r="AO456" s="39">
        <f t="shared" si="244"/>
        <v>0</v>
      </c>
      <c r="AP456" s="39"/>
      <c r="AQ456" s="39">
        <f t="shared" si="233"/>
        <v>0</v>
      </c>
      <c r="AR456" s="39">
        <f t="shared" si="234"/>
        <v>0</v>
      </c>
      <c r="AS456" s="136">
        <f t="shared" si="235"/>
        <v>3</v>
      </c>
      <c r="AT456" s="136">
        <f t="shared" ca="1" si="236"/>
        <v>23.34</v>
      </c>
      <c r="AU456" s="137">
        <f t="shared" ca="1" si="237"/>
        <v>0</v>
      </c>
      <c r="AV456" s="137">
        <f t="shared" si="238"/>
        <v>0</v>
      </c>
      <c r="AW456" s="136">
        <f t="shared" ca="1" si="239"/>
        <v>0</v>
      </c>
      <c r="AX456" s="138">
        <f t="shared" ca="1" si="240"/>
        <v>0</v>
      </c>
      <c r="AY456" s="101"/>
      <c r="AZ456" s="40">
        <f t="shared" si="229"/>
        <v>0</v>
      </c>
      <c r="BA456" s="111" t="str">
        <f t="shared" si="242"/>
        <v>NÃO MEDIDO</v>
      </c>
      <c r="BB456" s="55"/>
      <c r="BE456" s="55"/>
      <c r="BF456" s="55"/>
      <c r="BG456" s="55"/>
      <c r="BH456" s="55"/>
      <c r="BI456" s="55"/>
      <c r="BJ456" s="55"/>
      <c r="BK456" s="55"/>
      <c r="BL456" s="55"/>
      <c r="BM456" s="55"/>
      <c r="BN456" s="55"/>
      <c r="BO456" s="55"/>
      <c r="BP456" s="55"/>
      <c r="BQ456" s="55"/>
      <c r="BR456" s="55"/>
      <c r="BS456" s="55"/>
      <c r="BT456" s="55"/>
      <c r="BU456" s="55"/>
      <c r="BV456" s="55"/>
      <c r="BW456" s="55"/>
      <c r="BX456" s="55"/>
    </row>
    <row r="457" spans="1:76" customFormat="1" ht="60" customHeight="1">
      <c r="A457" s="1" t="s">
        <v>30</v>
      </c>
      <c r="B457" s="1"/>
      <c r="C457" s="64" t="s">
        <v>432</v>
      </c>
      <c r="D457" s="65" t="s">
        <v>722</v>
      </c>
      <c r="E457" s="57" t="s">
        <v>72</v>
      </c>
      <c r="F457" s="35">
        <v>1</v>
      </c>
      <c r="G457" s="46">
        <v>0</v>
      </c>
      <c r="H457" s="47"/>
      <c r="I457" s="155">
        <v>0</v>
      </c>
      <c r="J457" s="35">
        <f t="shared" si="230"/>
        <v>1</v>
      </c>
      <c r="K457" s="44">
        <v>175.22</v>
      </c>
      <c r="L457" s="37">
        <f t="shared" si="231"/>
        <v>175.22</v>
      </c>
      <c r="M457" s="37"/>
      <c r="N457" s="38">
        <f t="shared" si="232"/>
        <v>0</v>
      </c>
      <c r="O457" s="39"/>
      <c r="P457" s="39">
        <f t="shared" si="257"/>
        <v>0</v>
      </c>
      <c r="Q457" s="39">
        <f t="shared" si="258"/>
        <v>0</v>
      </c>
      <c r="R457" s="39"/>
      <c r="S457" s="39">
        <f t="shared" si="259"/>
        <v>0</v>
      </c>
      <c r="T457" s="39">
        <f t="shared" si="260"/>
        <v>0</v>
      </c>
      <c r="U457" s="39"/>
      <c r="V457" s="39">
        <f t="shared" si="245"/>
        <v>0</v>
      </c>
      <c r="W457" s="39">
        <f t="shared" si="246"/>
        <v>0</v>
      </c>
      <c r="X457" s="39"/>
      <c r="Y457" s="39">
        <f t="shared" si="247"/>
        <v>0</v>
      </c>
      <c r="Z457" s="39">
        <f t="shared" si="248"/>
        <v>0</v>
      </c>
      <c r="AA457" s="39"/>
      <c r="AB457" s="39">
        <f t="shared" si="249"/>
        <v>0</v>
      </c>
      <c r="AC457" s="39">
        <f t="shared" si="250"/>
        <v>0</v>
      </c>
      <c r="AD457" s="39"/>
      <c r="AE457" s="39">
        <f t="shared" si="251"/>
        <v>0</v>
      </c>
      <c r="AF457" s="39">
        <f t="shared" si="252"/>
        <v>0</v>
      </c>
      <c r="AG457" s="39">
        <v>1</v>
      </c>
      <c r="AH457" s="39">
        <f t="shared" si="253"/>
        <v>175.22</v>
      </c>
      <c r="AI457" s="39">
        <f t="shared" si="254"/>
        <v>0</v>
      </c>
      <c r="AJ457" s="39"/>
      <c r="AK457" s="39">
        <f t="shared" si="255"/>
        <v>0</v>
      </c>
      <c r="AL457" s="39">
        <f t="shared" si="256"/>
        <v>0</v>
      </c>
      <c r="AM457" s="39"/>
      <c r="AN457" s="39">
        <f t="shared" si="243"/>
        <v>0</v>
      </c>
      <c r="AO457" s="39">
        <f t="shared" si="244"/>
        <v>0</v>
      </c>
      <c r="AP457" s="39"/>
      <c r="AQ457" s="39">
        <f t="shared" si="233"/>
        <v>0</v>
      </c>
      <c r="AR457" s="39">
        <f t="shared" si="234"/>
        <v>0</v>
      </c>
      <c r="AS457" s="136">
        <f t="shared" si="235"/>
        <v>1</v>
      </c>
      <c r="AT457" s="136">
        <f t="shared" ca="1" si="236"/>
        <v>175.22</v>
      </c>
      <c r="AU457" s="137">
        <f t="shared" ca="1" si="237"/>
        <v>0</v>
      </c>
      <c r="AV457" s="137">
        <f t="shared" si="238"/>
        <v>0</v>
      </c>
      <c r="AW457" s="136">
        <f t="shared" ca="1" si="239"/>
        <v>0</v>
      </c>
      <c r="AX457" s="138">
        <f t="shared" ca="1" si="240"/>
        <v>0</v>
      </c>
      <c r="AY457" s="101"/>
      <c r="AZ457" s="40">
        <f t="shared" si="229"/>
        <v>0</v>
      </c>
      <c r="BA457" s="111" t="str">
        <f t="shared" si="242"/>
        <v>NÃO MEDIDO</v>
      </c>
      <c r="BB457" s="55"/>
      <c r="BE457" s="55"/>
      <c r="BF457" s="55"/>
      <c r="BG457" s="55"/>
      <c r="BH457" s="55"/>
      <c r="BI457" s="55"/>
      <c r="BJ457" s="55"/>
      <c r="BK457" s="55"/>
      <c r="BL457" s="55"/>
      <c r="BM457" s="55"/>
      <c r="BN457" s="55"/>
      <c r="BO457" s="55"/>
      <c r="BP457" s="55"/>
      <c r="BQ457" s="55"/>
      <c r="BR457" s="55"/>
      <c r="BS457" s="55"/>
      <c r="BT457" s="55"/>
      <c r="BU457" s="55"/>
      <c r="BV457" s="55"/>
      <c r="BW457" s="55"/>
      <c r="BX457" s="55"/>
    </row>
    <row r="458" spans="1:76" customFormat="1" ht="60" customHeight="1">
      <c r="A458" s="1" t="s">
        <v>30</v>
      </c>
      <c r="B458" s="1"/>
      <c r="C458" s="64" t="s">
        <v>285</v>
      </c>
      <c r="D458" s="65" t="s">
        <v>515</v>
      </c>
      <c r="E458" s="57" t="s">
        <v>72</v>
      </c>
      <c r="F458" s="35">
        <v>1</v>
      </c>
      <c r="G458" s="46">
        <v>0</v>
      </c>
      <c r="H458" s="47"/>
      <c r="I458" s="155">
        <v>0</v>
      </c>
      <c r="J458" s="35">
        <f t="shared" si="230"/>
        <v>1</v>
      </c>
      <c r="K458" s="44">
        <v>101.21</v>
      </c>
      <c r="L458" s="37">
        <f t="shared" si="231"/>
        <v>101.21</v>
      </c>
      <c r="M458" s="37"/>
      <c r="N458" s="38">
        <f t="shared" si="232"/>
        <v>0</v>
      </c>
      <c r="O458" s="39"/>
      <c r="P458" s="39">
        <f t="shared" si="257"/>
        <v>0</v>
      </c>
      <c r="Q458" s="39">
        <f t="shared" si="258"/>
        <v>0</v>
      </c>
      <c r="R458" s="39"/>
      <c r="S458" s="39">
        <f t="shared" si="259"/>
        <v>0</v>
      </c>
      <c r="T458" s="39">
        <f t="shared" si="260"/>
        <v>0</v>
      </c>
      <c r="U458" s="39"/>
      <c r="V458" s="39">
        <f t="shared" si="245"/>
        <v>0</v>
      </c>
      <c r="W458" s="39">
        <f t="shared" si="246"/>
        <v>0</v>
      </c>
      <c r="X458" s="39"/>
      <c r="Y458" s="39">
        <f t="shared" si="247"/>
        <v>0</v>
      </c>
      <c r="Z458" s="39">
        <f t="shared" si="248"/>
        <v>0</v>
      </c>
      <c r="AA458" s="39">
        <v>1</v>
      </c>
      <c r="AB458" s="39">
        <f t="shared" si="249"/>
        <v>101.21</v>
      </c>
      <c r="AC458" s="39">
        <f t="shared" si="250"/>
        <v>0</v>
      </c>
      <c r="AD458" s="39"/>
      <c r="AE458" s="39">
        <f t="shared" si="251"/>
        <v>0</v>
      </c>
      <c r="AF458" s="39">
        <f t="shared" si="252"/>
        <v>0</v>
      </c>
      <c r="AG458" s="39"/>
      <c r="AH458" s="39">
        <f t="shared" si="253"/>
        <v>0</v>
      </c>
      <c r="AI458" s="39">
        <f t="shared" si="254"/>
        <v>0</v>
      </c>
      <c r="AJ458" s="39"/>
      <c r="AK458" s="39">
        <f t="shared" si="255"/>
        <v>0</v>
      </c>
      <c r="AL458" s="39">
        <f t="shared" si="256"/>
        <v>0</v>
      </c>
      <c r="AM458" s="39"/>
      <c r="AN458" s="39">
        <f t="shared" si="243"/>
        <v>0</v>
      </c>
      <c r="AO458" s="39">
        <f t="shared" si="244"/>
        <v>0</v>
      </c>
      <c r="AP458" s="39"/>
      <c r="AQ458" s="39">
        <f t="shared" si="233"/>
        <v>0</v>
      </c>
      <c r="AR458" s="39">
        <f t="shared" si="234"/>
        <v>0</v>
      </c>
      <c r="AS458" s="136">
        <f t="shared" si="235"/>
        <v>1</v>
      </c>
      <c r="AT458" s="136">
        <f t="shared" ca="1" si="236"/>
        <v>101.21</v>
      </c>
      <c r="AU458" s="137">
        <f t="shared" ca="1" si="237"/>
        <v>0</v>
      </c>
      <c r="AV458" s="137">
        <f t="shared" si="238"/>
        <v>0</v>
      </c>
      <c r="AW458" s="136">
        <f t="shared" ca="1" si="239"/>
        <v>0</v>
      </c>
      <c r="AX458" s="138">
        <f t="shared" ca="1" si="240"/>
        <v>0</v>
      </c>
      <c r="AY458" s="101"/>
      <c r="AZ458" s="40">
        <f t="shared" si="229"/>
        <v>0</v>
      </c>
      <c r="BA458" s="111" t="str">
        <f t="shared" si="242"/>
        <v>NÃO MEDIDO</v>
      </c>
      <c r="BB458" s="55"/>
      <c r="BE458" s="55"/>
      <c r="BF458" s="55"/>
      <c r="BG458" s="55"/>
      <c r="BH458" s="55"/>
      <c r="BI458" s="55"/>
      <c r="BJ458" s="55"/>
      <c r="BK458" s="55"/>
      <c r="BL458" s="55"/>
      <c r="BM458" s="55"/>
      <c r="BN458" s="55"/>
      <c r="BO458" s="55"/>
      <c r="BP458" s="55"/>
      <c r="BQ458" s="55"/>
      <c r="BR458" s="55"/>
      <c r="BS458" s="55"/>
      <c r="BT458" s="55"/>
      <c r="BU458" s="55"/>
      <c r="BV458" s="55"/>
      <c r="BW458" s="55"/>
      <c r="BX458" s="55"/>
    </row>
    <row r="459" spans="1:76" customFormat="1" ht="30" customHeight="1">
      <c r="A459" s="1" t="s">
        <v>30</v>
      </c>
      <c r="B459" s="1"/>
      <c r="C459" s="64" t="s">
        <v>413</v>
      </c>
      <c r="D459" s="65" t="s">
        <v>691</v>
      </c>
      <c r="E459" s="57" t="s">
        <v>72</v>
      </c>
      <c r="F459" s="35">
        <v>3</v>
      </c>
      <c r="G459" s="46">
        <v>0</v>
      </c>
      <c r="H459" s="47"/>
      <c r="I459" s="155">
        <v>-3</v>
      </c>
      <c r="J459" s="35">
        <f t="shared" si="230"/>
        <v>0</v>
      </c>
      <c r="K459" s="44">
        <v>6.19</v>
      </c>
      <c r="L459" s="37">
        <f t="shared" si="231"/>
        <v>0</v>
      </c>
      <c r="M459" s="37"/>
      <c r="N459" s="38">
        <f t="shared" si="232"/>
        <v>0</v>
      </c>
      <c r="O459" s="39"/>
      <c r="P459" s="39">
        <f t="shared" si="257"/>
        <v>0</v>
      </c>
      <c r="Q459" s="39">
        <f t="shared" si="258"/>
        <v>0</v>
      </c>
      <c r="R459" s="39"/>
      <c r="S459" s="39">
        <f t="shared" si="259"/>
        <v>0</v>
      </c>
      <c r="T459" s="39">
        <f t="shared" si="260"/>
        <v>0</v>
      </c>
      <c r="U459" s="39"/>
      <c r="V459" s="39">
        <f t="shared" si="245"/>
        <v>0</v>
      </c>
      <c r="W459" s="39">
        <f t="shared" si="246"/>
        <v>0</v>
      </c>
      <c r="X459" s="39"/>
      <c r="Y459" s="39">
        <f t="shared" si="247"/>
        <v>0</v>
      </c>
      <c r="Z459" s="39">
        <f t="shared" si="248"/>
        <v>0</v>
      </c>
      <c r="AA459" s="39"/>
      <c r="AB459" s="39">
        <f t="shared" si="249"/>
        <v>0</v>
      </c>
      <c r="AC459" s="39">
        <f t="shared" si="250"/>
        <v>0</v>
      </c>
      <c r="AD459" s="39"/>
      <c r="AE459" s="39">
        <f t="shared" si="251"/>
        <v>0</v>
      </c>
      <c r="AF459" s="39">
        <f t="shared" si="252"/>
        <v>0</v>
      </c>
      <c r="AG459" s="39"/>
      <c r="AH459" s="39">
        <f t="shared" si="253"/>
        <v>0</v>
      </c>
      <c r="AI459" s="39">
        <f t="shared" si="254"/>
        <v>0</v>
      </c>
      <c r="AJ459" s="39"/>
      <c r="AK459" s="39">
        <f t="shared" si="255"/>
        <v>0</v>
      </c>
      <c r="AL459" s="39">
        <f t="shared" si="256"/>
        <v>0</v>
      </c>
      <c r="AM459" s="39"/>
      <c r="AN459" s="39">
        <f t="shared" si="243"/>
        <v>0</v>
      </c>
      <c r="AO459" s="39">
        <f t="shared" si="244"/>
        <v>0</v>
      </c>
      <c r="AP459" s="39"/>
      <c r="AQ459" s="39">
        <f t="shared" si="233"/>
        <v>0</v>
      </c>
      <c r="AR459" s="39">
        <f t="shared" si="234"/>
        <v>0</v>
      </c>
      <c r="AS459" s="136">
        <f t="shared" si="235"/>
        <v>0</v>
      </c>
      <c r="AT459" s="136">
        <f t="shared" ca="1" si="236"/>
        <v>0</v>
      </c>
      <c r="AU459" s="137">
        <f t="shared" ca="1" si="237"/>
        <v>0</v>
      </c>
      <c r="AV459" s="137">
        <f t="shared" si="238"/>
        <v>0</v>
      </c>
      <c r="AW459" s="136">
        <f t="shared" ca="1" si="239"/>
        <v>0</v>
      </c>
      <c r="AX459" s="138">
        <f t="shared" ca="1" si="240"/>
        <v>0</v>
      </c>
      <c r="AY459" s="101"/>
      <c r="AZ459" s="40">
        <f t="shared" si="229"/>
        <v>0</v>
      </c>
      <c r="BA459" s="111" t="str">
        <f t="shared" si="242"/>
        <v>NÃO MEDIDO</v>
      </c>
      <c r="BB459" s="55"/>
      <c r="BE459" s="55"/>
      <c r="BF459" s="55"/>
      <c r="BG459" s="55"/>
      <c r="BH459" s="55"/>
      <c r="BI459" s="55"/>
      <c r="BJ459" s="55"/>
      <c r="BK459" s="55"/>
      <c r="BL459" s="55"/>
      <c r="BM459" s="55"/>
      <c r="BN459" s="55"/>
      <c r="BO459" s="55"/>
      <c r="BP459" s="55"/>
      <c r="BQ459" s="55"/>
      <c r="BR459" s="55"/>
      <c r="BS459" s="55"/>
      <c r="BT459" s="55"/>
      <c r="BU459" s="55"/>
      <c r="BV459" s="55"/>
      <c r="BW459" s="55"/>
      <c r="BX459" s="55"/>
    </row>
    <row r="460" spans="1:76" customFormat="1" ht="30" customHeight="1">
      <c r="A460" s="1" t="s">
        <v>30</v>
      </c>
      <c r="B460" s="1"/>
      <c r="C460" s="64" t="s">
        <v>165</v>
      </c>
      <c r="D460" s="65" t="s">
        <v>517</v>
      </c>
      <c r="E460" s="57" t="s">
        <v>217</v>
      </c>
      <c r="F460" s="35">
        <v>0.41</v>
      </c>
      <c r="G460" s="46">
        <v>0</v>
      </c>
      <c r="H460" s="47"/>
      <c r="I460" s="155">
        <v>-0.41</v>
      </c>
      <c r="J460" s="35">
        <f t="shared" si="230"/>
        <v>0</v>
      </c>
      <c r="K460" s="44">
        <v>38.22</v>
      </c>
      <c r="L460" s="37">
        <f t="shared" si="231"/>
        <v>0</v>
      </c>
      <c r="M460" s="37"/>
      <c r="N460" s="38">
        <f t="shared" si="232"/>
        <v>0</v>
      </c>
      <c r="O460" s="39"/>
      <c r="P460" s="39">
        <f t="shared" si="257"/>
        <v>0</v>
      </c>
      <c r="Q460" s="39">
        <f t="shared" si="258"/>
        <v>0</v>
      </c>
      <c r="R460" s="39"/>
      <c r="S460" s="39">
        <f t="shared" si="259"/>
        <v>0</v>
      </c>
      <c r="T460" s="39">
        <f t="shared" si="260"/>
        <v>0</v>
      </c>
      <c r="U460" s="39"/>
      <c r="V460" s="39">
        <f t="shared" si="245"/>
        <v>0</v>
      </c>
      <c r="W460" s="39">
        <f t="shared" si="246"/>
        <v>0</v>
      </c>
      <c r="X460" s="39"/>
      <c r="Y460" s="39">
        <f t="shared" si="247"/>
        <v>0</v>
      </c>
      <c r="Z460" s="39">
        <f t="shared" si="248"/>
        <v>0</v>
      </c>
      <c r="AA460" s="39"/>
      <c r="AB460" s="39">
        <f t="shared" si="249"/>
        <v>0</v>
      </c>
      <c r="AC460" s="39">
        <f t="shared" si="250"/>
        <v>0</v>
      </c>
      <c r="AD460" s="39"/>
      <c r="AE460" s="39">
        <f t="shared" si="251"/>
        <v>0</v>
      </c>
      <c r="AF460" s="39">
        <f t="shared" si="252"/>
        <v>0</v>
      </c>
      <c r="AG460" s="39"/>
      <c r="AH460" s="39">
        <f t="shared" si="253"/>
        <v>0</v>
      </c>
      <c r="AI460" s="39">
        <f t="shared" si="254"/>
        <v>0</v>
      </c>
      <c r="AJ460" s="39"/>
      <c r="AK460" s="39">
        <f t="shared" si="255"/>
        <v>0</v>
      </c>
      <c r="AL460" s="39">
        <f t="shared" si="256"/>
        <v>0</v>
      </c>
      <c r="AM460" s="39"/>
      <c r="AN460" s="39">
        <f t="shared" si="243"/>
        <v>0</v>
      </c>
      <c r="AO460" s="39">
        <f t="shared" si="244"/>
        <v>0</v>
      </c>
      <c r="AP460" s="39"/>
      <c r="AQ460" s="39">
        <f t="shared" si="233"/>
        <v>0</v>
      </c>
      <c r="AR460" s="39">
        <f t="shared" si="234"/>
        <v>0</v>
      </c>
      <c r="AS460" s="136">
        <f t="shared" si="235"/>
        <v>0</v>
      </c>
      <c r="AT460" s="136">
        <f t="shared" ca="1" si="236"/>
        <v>0</v>
      </c>
      <c r="AU460" s="137">
        <f t="shared" ca="1" si="237"/>
        <v>0</v>
      </c>
      <c r="AV460" s="137">
        <f t="shared" si="238"/>
        <v>0</v>
      </c>
      <c r="AW460" s="136">
        <f t="shared" ca="1" si="239"/>
        <v>0</v>
      </c>
      <c r="AX460" s="138">
        <f t="shared" ca="1" si="240"/>
        <v>0</v>
      </c>
      <c r="AY460" s="101"/>
      <c r="AZ460" s="40">
        <f t="shared" si="229"/>
        <v>0</v>
      </c>
      <c r="BA460" s="111" t="str">
        <f t="shared" si="242"/>
        <v>NÃO MEDIDO</v>
      </c>
      <c r="BB460" s="55"/>
      <c r="BE460" s="55"/>
      <c r="BF460" s="55"/>
      <c r="BG460" s="55"/>
      <c r="BH460" s="55"/>
      <c r="BI460" s="55"/>
      <c r="BJ460" s="55"/>
      <c r="BK460" s="55"/>
      <c r="BL460" s="55"/>
      <c r="BM460" s="55"/>
      <c r="BN460" s="55"/>
      <c r="BO460" s="55"/>
      <c r="BP460" s="55"/>
      <c r="BQ460" s="55"/>
      <c r="BR460" s="55"/>
      <c r="BS460" s="55"/>
      <c r="BT460" s="55"/>
      <c r="BU460" s="55"/>
      <c r="BV460" s="55"/>
      <c r="BW460" s="55"/>
      <c r="BX460" s="55"/>
    </row>
    <row r="461" spans="1:76" customFormat="1" ht="30" customHeight="1">
      <c r="A461" s="1" t="s">
        <v>30</v>
      </c>
      <c r="B461" s="1"/>
      <c r="C461" s="64" t="s">
        <v>433</v>
      </c>
      <c r="D461" s="65" t="s">
        <v>723</v>
      </c>
      <c r="E461" s="57" t="s">
        <v>72</v>
      </c>
      <c r="F461" s="35">
        <v>1</v>
      </c>
      <c r="G461" s="46">
        <v>0</v>
      </c>
      <c r="H461" s="47"/>
      <c r="I461" s="155">
        <v>0</v>
      </c>
      <c r="J461" s="35">
        <f t="shared" si="230"/>
        <v>1</v>
      </c>
      <c r="K461" s="44">
        <v>19.45</v>
      </c>
      <c r="L461" s="37">
        <f t="shared" si="231"/>
        <v>19.45</v>
      </c>
      <c r="M461" s="37"/>
      <c r="N461" s="38">
        <f t="shared" si="232"/>
        <v>0</v>
      </c>
      <c r="O461" s="39"/>
      <c r="P461" s="39">
        <f t="shared" si="257"/>
        <v>0</v>
      </c>
      <c r="Q461" s="39">
        <f t="shared" si="258"/>
        <v>0</v>
      </c>
      <c r="R461" s="39"/>
      <c r="S461" s="39">
        <f t="shared" si="259"/>
        <v>0</v>
      </c>
      <c r="T461" s="39">
        <f t="shared" si="260"/>
        <v>0</v>
      </c>
      <c r="U461" s="39"/>
      <c r="V461" s="39">
        <f t="shared" si="245"/>
        <v>0</v>
      </c>
      <c r="W461" s="39">
        <f t="shared" si="246"/>
        <v>0</v>
      </c>
      <c r="X461" s="39"/>
      <c r="Y461" s="39">
        <f t="shared" si="247"/>
        <v>0</v>
      </c>
      <c r="Z461" s="39">
        <f t="shared" si="248"/>
        <v>0</v>
      </c>
      <c r="AA461" s="39"/>
      <c r="AB461" s="39">
        <f t="shared" si="249"/>
        <v>0</v>
      </c>
      <c r="AC461" s="39">
        <f t="shared" si="250"/>
        <v>0</v>
      </c>
      <c r="AD461" s="39"/>
      <c r="AE461" s="39">
        <f t="shared" si="251"/>
        <v>0</v>
      </c>
      <c r="AF461" s="39">
        <f t="shared" si="252"/>
        <v>0</v>
      </c>
      <c r="AG461" s="39"/>
      <c r="AH461" s="39">
        <f t="shared" si="253"/>
        <v>0</v>
      </c>
      <c r="AI461" s="39">
        <f t="shared" si="254"/>
        <v>0</v>
      </c>
      <c r="AJ461" s="39">
        <v>1</v>
      </c>
      <c r="AK461" s="39">
        <f t="shared" si="255"/>
        <v>19.45</v>
      </c>
      <c r="AL461" s="39">
        <f t="shared" si="256"/>
        <v>0</v>
      </c>
      <c r="AM461" s="39"/>
      <c r="AN461" s="39">
        <f t="shared" si="243"/>
        <v>0</v>
      </c>
      <c r="AO461" s="39">
        <f t="shared" si="244"/>
        <v>0</v>
      </c>
      <c r="AP461" s="39"/>
      <c r="AQ461" s="39">
        <f t="shared" si="233"/>
        <v>0</v>
      </c>
      <c r="AR461" s="39">
        <f t="shared" si="234"/>
        <v>0</v>
      </c>
      <c r="AS461" s="136">
        <f t="shared" si="235"/>
        <v>1</v>
      </c>
      <c r="AT461" s="136">
        <f t="shared" ca="1" si="236"/>
        <v>19.45</v>
      </c>
      <c r="AU461" s="137">
        <f t="shared" ca="1" si="237"/>
        <v>0</v>
      </c>
      <c r="AV461" s="137">
        <f t="shared" si="238"/>
        <v>0</v>
      </c>
      <c r="AW461" s="136">
        <f t="shared" ca="1" si="239"/>
        <v>0</v>
      </c>
      <c r="AX461" s="138">
        <f t="shared" ca="1" si="240"/>
        <v>0</v>
      </c>
      <c r="AY461" s="101"/>
      <c r="AZ461" s="40">
        <f t="shared" si="229"/>
        <v>0</v>
      </c>
      <c r="BA461" s="111" t="str">
        <f t="shared" si="242"/>
        <v>NÃO MEDIDO</v>
      </c>
      <c r="BB461" s="55"/>
      <c r="BE461" s="55"/>
      <c r="BF461" s="55"/>
      <c r="BG461" s="55"/>
      <c r="BH461" s="55"/>
      <c r="BI461" s="55"/>
      <c r="BJ461" s="55"/>
      <c r="BK461" s="55"/>
      <c r="BL461" s="55"/>
      <c r="BM461" s="55"/>
      <c r="BN461" s="55"/>
      <c r="BO461" s="55"/>
      <c r="BP461" s="55"/>
      <c r="BQ461" s="55"/>
      <c r="BR461" s="55"/>
      <c r="BS461" s="55"/>
      <c r="BT461" s="55"/>
      <c r="BU461" s="55"/>
      <c r="BV461" s="55"/>
      <c r="BW461" s="55"/>
      <c r="BX461" s="55"/>
    </row>
    <row r="462" spans="1:76" customFormat="1" ht="30" customHeight="1">
      <c r="A462" s="1" t="s">
        <v>30</v>
      </c>
      <c r="B462" s="1"/>
      <c r="C462" s="64" t="s">
        <v>434</v>
      </c>
      <c r="D462" s="65" t="s">
        <v>724</v>
      </c>
      <c r="E462" s="57" t="s">
        <v>72</v>
      </c>
      <c r="F462" s="35">
        <v>5</v>
      </c>
      <c r="G462" s="46">
        <v>0</v>
      </c>
      <c r="H462" s="47"/>
      <c r="I462" s="155">
        <v>0</v>
      </c>
      <c r="J462" s="35">
        <f t="shared" si="230"/>
        <v>5</v>
      </c>
      <c r="K462" s="44">
        <v>4.26</v>
      </c>
      <c r="L462" s="37">
        <f t="shared" si="231"/>
        <v>21.3</v>
      </c>
      <c r="M462" s="37"/>
      <c r="N462" s="38">
        <f t="shared" si="232"/>
        <v>0</v>
      </c>
      <c r="O462" s="39"/>
      <c r="P462" s="39">
        <f t="shared" si="257"/>
        <v>0</v>
      </c>
      <c r="Q462" s="39">
        <f t="shared" si="258"/>
        <v>0</v>
      </c>
      <c r="R462" s="39"/>
      <c r="S462" s="39">
        <f t="shared" si="259"/>
        <v>0</v>
      </c>
      <c r="T462" s="39">
        <f t="shared" si="260"/>
        <v>0</v>
      </c>
      <c r="U462" s="39"/>
      <c r="V462" s="39">
        <f t="shared" si="245"/>
        <v>0</v>
      </c>
      <c r="W462" s="39">
        <f t="shared" si="246"/>
        <v>0</v>
      </c>
      <c r="X462" s="39"/>
      <c r="Y462" s="39">
        <f t="shared" si="247"/>
        <v>0</v>
      </c>
      <c r="Z462" s="39">
        <f t="shared" si="248"/>
        <v>0</v>
      </c>
      <c r="AA462" s="39"/>
      <c r="AB462" s="39">
        <f t="shared" si="249"/>
        <v>0</v>
      </c>
      <c r="AC462" s="39">
        <f t="shared" si="250"/>
        <v>0</v>
      </c>
      <c r="AD462" s="39"/>
      <c r="AE462" s="39">
        <f t="shared" si="251"/>
        <v>0</v>
      </c>
      <c r="AF462" s="39">
        <f t="shared" si="252"/>
        <v>0</v>
      </c>
      <c r="AG462" s="39"/>
      <c r="AH462" s="39">
        <f t="shared" si="253"/>
        <v>0</v>
      </c>
      <c r="AI462" s="39">
        <f t="shared" si="254"/>
        <v>0</v>
      </c>
      <c r="AJ462" s="39">
        <v>5</v>
      </c>
      <c r="AK462" s="39">
        <f t="shared" si="255"/>
        <v>21.3</v>
      </c>
      <c r="AL462" s="39">
        <f t="shared" si="256"/>
        <v>0</v>
      </c>
      <c r="AM462" s="39"/>
      <c r="AN462" s="39">
        <f t="shared" si="243"/>
        <v>0</v>
      </c>
      <c r="AO462" s="39">
        <f t="shared" si="244"/>
        <v>0</v>
      </c>
      <c r="AP462" s="39"/>
      <c r="AQ462" s="39">
        <f t="shared" si="233"/>
        <v>0</v>
      </c>
      <c r="AR462" s="39">
        <f t="shared" si="234"/>
        <v>0</v>
      </c>
      <c r="AS462" s="136">
        <f t="shared" si="235"/>
        <v>5</v>
      </c>
      <c r="AT462" s="136">
        <f t="shared" ca="1" si="236"/>
        <v>21.3</v>
      </c>
      <c r="AU462" s="137">
        <f t="shared" ca="1" si="237"/>
        <v>0</v>
      </c>
      <c r="AV462" s="137">
        <f t="shared" si="238"/>
        <v>0</v>
      </c>
      <c r="AW462" s="136">
        <f t="shared" ca="1" si="239"/>
        <v>0</v>
      </c>
      <c r="AX462" s="138">
        <f t="shared" ca="1" si="240"/>
        <v>0</v>
      </c>
      <c r="AY462" s="101"/>
      <c r="AZ462" s="40">
        <f t="shared" ref="AZ462:AZ496" si="262">INDEX($O$10:$AR$496,ROW()-8,MATCH($AZ$10,$O$10:$AR$10,0))</f>
        <v>0</v>
      </c>
      <c r="BA462" s="111" t="str">
        <f t="shared" si="242"/>
        <v>NÃO MEDIDO</v>
      </c>
      <c r="BB462" s="55"/>
      <c r="BE462" s="55"/>
      <c r="BF462" s="55"/>
      <c r="BG462" s="55"/>
      <c r="BH462" s="55"/>
      <c r="BI462" s="55"/>
      <c r="BJ462" s="55"/>
      <c r="BK462" s="55"/>
      <c r="BL462" s="55"/>
      <c r="BM462" s="55"/>
      <c r="BN462" s="55"/>
      <c r="BO462" s="55"/>
      <c r="BP462" s="55"/>
      <c r="BQ462" s="55"/>
      <c r="BR462" s="55"/>
      <c r="BS462" s="55"/>
      <c r="BT462" s="55"/>
      <c r="BU462" s="55"/>
      <c r="BV462" s="55"/>
      <c r="BW462" s="55"/>
      <c r="BX462" s="55"/>
    </row>
    <row r="463" spans="1:76" customFormat="1" ht="30" customHeight="1">
      <c r="A463" s="1" t="s">
        <v>30</v>
      </c>
      <c r="B463" s="1"/>
      <c r="C463" s="64" t="s">
        <v>435</v>
      </c>
      <c r="D463" s="65" t="s">
        <v>725</v>
      </c>
      <c r="E463" s="57" t="s">
        <v>75</v>
      </c>
      <c r="F463" s="35">
        <v>45</v>
      </c>
      <c r="G463" s="46">
        <v>0</v>
      </c>
      <c r="H463" s="47"/>
      <c r="I463" s="155">
        <v>-0.4</v>
      </c>
      <c r="J463" s="35">
        <f t="shared" si="230"/>
        <v>44.6</v>
      </c>
      <c r="K463" s="44">
        <v>5.68</v>
      </c>
      <c r="L463" s="37">
        <f t="shared" si="231"/>
        <v>253.33</v>
      </c>
      <c r="M463" s="37"/>
      <c r="N463" s="38">
        <f t="shared" si="232"/>
        <v>0</v>
      </c>
      <c r="O463" s="39"/>
      <c r="P463" s="39">
        <f t="shared" si="257"/>
        <v>0</v>
      </c>
      <c r="Q463" s="39">
        <f t="shared" si="258"/>
        <v>0</v>
      </c>
      <c r="R463" s="39"/>
      <c r="S463" s="39">
        <f t="shared" si="259"/>
        <v>0</v>
      </c>
      <c r="T463" s="39">
        <f t="shared" si="260"/>
        <v>0</v>
      </c>
      <c r="U463" s="39"/>
      <c r="V463" s="39">
        <f t="shared" si="245"/>
        <v>0</v>
      </c>
      <c r="W463" s="39">
        <f t="shared" si="246"/>
        <v>0</v>
      </c>
      <c r="X463" s="39"/>
      <c r="Y463" s="39">
        <f t="shared" si="247"/>
        <v>0</v>
      </c>
      <c r="Z463" s="39">
        <f t="shared" si="248"/>
        <v>0</v>
      </c>
      <c r="AA463" s="39"/>
      <c r="AB463" s="39">
        <f t="shared" si="249"/>
        <v>0</v>
      </c>
      <c r="AC463" s="39">
        <f t="shared" si="250"/>
        <v>0</v>
      </c>
      <c r="AD463" s="39"/>
      <c r="AE463" s="39">
        <f t="shared" si="251"/>
        <v>0</v>
      </c>
      <c r="AF463" s="39">
        <f t="shared" si="252"/>
        <v>0</v>
      </c>
      <c r="AG463" s="39">
        <v>44.6</v>
      </c>
      <c r="AH463" s="39">
        <f t="shared" si="253"/>
        <v>253.33</v>
      </c>
      <c r="AI463" s="39">
        <f t="shared" si="254"/>
        <v>0</v>
      </c>
      <c r="AJ463" s="39"/>
      <c r="AK463" s="39">
        <f t="shared" si="255"/>
        <v>0</v>
      </c>
      <c r="AL463" s="39">
        <f t="shared" si="256"/>
        <v>0</v>
      </c>
      <c r="AM463" s="39"/>
      <c r="AN463" s="39">
        <f t="shared" si="243"/>
        <v>0</v>
      </c>
      <c r="AO463" s="39">
        <f t="shared" si="244"/>
        <v>0</v>
      </c>
      <c r="AP463" s="39"/>
      <c r="AQ463" s="39">
        <f t="shared" si="233"/>
        <v>0</v>
      </c>
      <c r="AR463" s="39">
        <f t="shared" si="234"/>
        <v>0</v>
      </c>
      <c r="AS463" s="136">
        <f t="shared" si="235"/>
        <v>44.6</v>
      </c>
      <c r="AT463" s="136">
        <f t="shared" ca="1" si="236"/>
        <v>253.33</v>
      </c>
      <c r="AU463" s="137">
        <f t="shared" ca="1" si="237"/>
        <v>0</v>
      </c>
      <c r="AV463" s="137">
        <f t="shared" si="238"/>
        <v>0</v>
      </c>
      <c r="AW463" s="136">
        <f t="shared" ca="1" si="239"/>
        <v>0</v>
      </c>
      <c r="AX463" s="138">
        <f t="shared" ca="1" si="240"/>
        <v>0</v>
      </c>
      <c r="AY463" s="101"/>
      <c r="AZ463" s="40">
        <f t="shared" si="262"/>
        <v>0</v>
      </c>
      <c r="BA463" s="111" t="str">
        <f>IF(AZ463&lt;&gt;0,"MEDIDO","NÃO MEDIDO")</f>
        <v>NÃO MEDIDO</v>
      </c>
      <c r="BB463" s="55"/>
      <c r="BE463" s="55"/>
      <c r="BF463" s="55"/>
      <c r="BG463" s="55"/>
      <c r="BH463" s="55"/>
      <c r="BI463" s="55"/>
      <c r="BJ463" s="55"/>
      <c r="BK463" s="55"/>
      <c r="BL463" s="55"/>
      <c r="BM463" s="55"/>
      <c r="BN463" s="55"/>
      <c r="BO463" s="55"/>
      <c r="BP463" s="55"/>
      <c r="BQ463" s="55"/>
      <c r="BR463" s="55"/>
      <c r="BS463" s="55"/>
      <c r="BT463" s="55"/>
      <c r="BU463" s="55"/>
      <c r="BV463" s="55"/>
      <c r="BW463" s="55"/>
      <c r="BX463" s="55"/>
    </row>
    <row r="464" spans="1:76" customFormat="1" ht="30" customHeight="1">
      <c r="A464" s="1" t="s">
        <v>30</v>
      </c>
      <c r="B464" s="1"/>
      <c r="C464" s="64" t="s">
        <v>436</v>
      </c>
      <c r="D464" s="65" t="s">
        <v>726</v>
      </c>
      <c r="E464" s="57" t="s">
        <v>72</v>
      </c>
      <c r="F464" s="35">
        <v>1</v>
      </c>
      <c r="G464" s="46">
        <v>0</v>
      </c>
      <c r="H464" s="47"/>
      <c r="I464" s="155">
        <v>0</v>
      </c>
      <c r="J464" s="35">
        <f t="shared" si="230"/>
        <v>1</v>
      </c>
      <c r="K464" s="44">
        <v>169.21</v>
      </c>
      <c r="L464" s="37">
        <f t="shared" si="231"/>
        <v>169.21</v>
      </c>
      <c r="M464" s="37"/>
      <c r="N464" s="38">
        <f t="shared" si="232"/>
        <v>0</v>
      </c>
      <c r="O464" s="39"/>
      <c r="P464" s="39">
        <f t="shared" si="257"/>
        <v>0</v>
      </c>
      <c r="Q464" s="39">
        <f t="shared" si="258"/>
        <v>0</v>
      </c>
      <c r="R464" s="39"/>
      <c r="S464" s="39">
        <f t="shared" si="259"/>
        <v>0</v>
      </c>
      <c r="T464" s="39">
        <f t="shared" si="260"/>
        <v>0</v>
      </c>
      <c r="U464" s="39"/>
      <c r="V464" s="39">
        <f t="shared" si="245"/>
        <v>0</v>
      </c>
      <c r="W464" s="39">
        <f t="shared" si="246"/>
        <v>0</v>
      </c>
      <c r="X464" s="39"/>
      <c r="Y464" s="39">
        <f t="shared" si="247"/>
        <v>0</v>
      </c>
      <c r="Z464" s="39">
        <f t="shared" si="248"/>
        <v>0</v>
      </c>
      <c r="AA464" s="39"/>
      <c r="AB464" s="39">
        <f t="shared" si="249"/>
        <v>0</v>
      </c>
      <c r="AC464" s="39">
        <f t="shared" si="250"/>
        <v>0</v>
      </c>
      <c r="AD464" s="39"/>
      <c r="AE464" s="39">
        <f t="shared" si="251"/>
        <v>0</v>
      </c>
      <c r="AF464" s="39">
        <f t="shared" si="252"/>
        <v>0</v>
      </c>
      <c r="AG464" s="39">
        <v>1</v>
      </c>
      <c r="AH464" s="39">
        <f t="shared" si="253"/>
        <v>169.21</v>
      </c>
      <c r="AI464" s="39">
        <f t="shared" si="254"/>
        <v>0</v>
      </c>
      <c r="AJ464" s="39"/>
      <c r="AK464" s="39">
        <f t="shared" si="255"/>
        <v>0</v>
      </c>
      <c r="AL464" s="39">
        <f t="shared" si="256"/>
        <v>0</v>
      </c>
      <c r="AM464" s="39"/>
      <c r="AN464" s="39">
        <f t="shared" si="243"/>
        <v>0</v>
      </c>
      <c r="AO464" s="39">
        <f t="shared" si="244"/>
        <v>0</v>
      </c>
      <c r="AP464" s="39"/>
      <c r="AQ464" s="39">
        <f t="shared" si="233"/>
        <v>0</v>
      </c>
      <c r="AR464" s="39">
        <f t="shared" si="234"/>
        <v>0</v>
      </c>
      <c r="AS464" s="136">
        <f t="shared" si="235"/>
        <v>1</v>
      </c>
      <c r="AT464" s="136">
        <f t="shared" ca="1" si="236"/>
        <v>169.21</v>
      </c>
      <c r="AU464" s="137">
        <f t="shared" ca="1" si="237"/>
        <v>0</v>
      </c>
      <c r="AV464" s="137">
        <f t="shared" si="238"/>
        <v>0</v>
      </c>
      <c r="AW464" s="136">
        <f t="shared" ca="1" si="239"/>
        <v>0</v>
      </c>
      <c r="AX464" s="138">
        <f t="shared" ca="1" si="240"/>
        <v>0</v>
      </c>
      <c r="AY464" s="101"/>
      <c r="AZ464" s="40">
        <f t="shared" si="262"/>
        <v>0</v>
      </c>
      <c r="BA464" s="111" t="str">
        <f t="shared" si="242"/>
        <v>NÃO MEDIDO</v>
      </c>
      <c r="BB464" s="55"/>
      <c r="BE464" s="55"/>
      <c r="BF464" s="55"/>
      <c r="BG464" s="55"/>
      <c r="BH464" s="55"/>
      <c r="BI464" s="55"/>
      <c r="BJ464" s="55"/>
      <c r="BK464" s="55"/>
      <c r="BL464" s="55"/>
      <c r="BM464" s="55"/>
      <c r="BN464" s="55"/>
      <c r="BO464" s="55"/>
      <c r="BP464" s="55"/>
      <c r="BQ464" s="55"/>
      <c r="BR464" s="55"/>
      <c r="BS464" s="55"/>
      <c r="BT464" s="55"/>
      <c r="BU464" s="55"/>
      <c r="BV464" s="55"/>
      <c r="BW464" s="55"/>
      <c r="BX464" s="55"/>
    </row>
    <row r="465" spans="1:76" customFormat="1" ht="60" customHeight="1">
      <c r="A465" s="1" t="s">
        <v>30</v>
      </c>
      <c r="B465" s="1"/>
      <c r="C465" s="64" t="s">
        <v>437</v>
      </c>
      <c r="D465" s="65" t="s">
        <v>727</v>
      </c>
      <c r="E465" s="57" t="s">
        <v>72</v>
      </c>
      <c r="F465" s="35">
        <v>1</v>
      </c>
      <c r="G465" s="46">
        <v>0</v>
      </c>
      <c r="H465" s="47"/>
      <c r="I465" s="155">
        <v>0</v>
      </c>
      <c r="J465" s="35">
        <f t="shared" ref="J465:J496" si="263">F465+G465+H465+I465</f>
        <v>1</v>
      </c>
      <c r="K465" s="44">
        <v>362.21</v>
      </c>
      <c r="L465" s="37">
        <f t="shared" ref="L465:L496" si="264">ROUND((F465*$K465),2)+ROUND((G465*$K465),2)+ROUND((H465*$K465),2)+ROUND((I465*$K465),2)</f>
        <v>362.21</v>
      </c>
      <c r="M465" s="37"/>
      <c r="N465" s="38">
        <f t="shared" ref="N465:N496" si="265">ROUND((F465*$M465),2)+ROUND((G465*$M465),2)+ROUND((H465*$M465),2)+ROUND((I465*$M465),2)</f>
        <v>0</v>
      </c>
      <c r="O465" s="39"/>
      <c r="P465" s="39">
        <f t="shared" si="257"/>
        <v>0</v>
      </c>
      <c r="Q465" s="39">
        <f t="shared" si="258"/>
        <v>0</v>
      </c>
      <c r="R465" s="39"/>
      <c r="S465" s="39">
        <f t="shared" si="259"/>
        <v>0</v>
      </c>
      <c r="T465" s="39">
        <f t="shared" si="260"/>
        <v>0</v>
      </c>
      <c r="U465" s="39"/>
      <c r="V465" s="39">
        <f t="shared" si="245"/>
        <v>0</v>
      </c>
      <c r="W465" s="39">
        <f t="shared" si="246"/>
        <v>0</v>
      </c>
      <c r="X465" s="39"/>
      <c r="Y465" s="39">
        <f t="shared" si="247"/>
        <v>0</v>
      </c>
      <c r="Z465" s="39">
        <f t="shared" si="248"/>
        <v>0</v>
      </c>
      <c r="AA465" s="39"/>
      <c r="AB465" s="39">
        <f t="shared" si="249"/>
        <v>0</v>
      </c>
      <c r="AC465" s="39">
        <f t="shared" si="250"/>
        <v>0</v>
      </c>
      <c r="AD465" s="39"/>
      <c r="AE465" s="39">
        <f t="shared" si="251"/>
        <v>0</v>
      </c>
      <c r="AF465" s="39">
        <f t="shared" si="252"/>
        <v>0</v>
      </c>
      <c r="AG465" s="39">
        <v>1</v>
      </c>
      <c r="AH465" s="39">
        <f t="shared" si="253"/>
        <v>362.21</v>
      </c>
      <c r="AI465" s="39">
        <f t="shared" si="254"/>
        <v>0</v>
      </c>
      <c r="AJ465" s="39"/>
      <c r="AK465" s="39">
        <f t="shared" si="255"/>
        <v>0</v>
      </c>
      <c r="AL465" s="39">
        <f t="shared" si="256"/>
        <v>0</v>
      </c>
      <c r="AM465" s="39"/>
      <c r="AN465" s="39">
        <f t="shared" si="243"/>
        <v>0</v>
      </c>
      <c r="AO465" s="39">
        <f t="shared" si="244"/>
        <v>0</v>
      </c>
      <c r="AP465" s="39"/>
      <c r="AQ465" s="39">
        <f t="shared" ref="AQ465:AQ496" si="266">ROUND($AP465*$K465,2)</f>
        <v>0</v>
      </c>
      <c r="AR465" s="39">
        <f t="shared" ref="AR465:AR496" si="267">ROUND($AP465*$M465,2)</f>
        <v>0</v>
      </c>
      <c r="AS465" s="136">
        <f t="shared" ref="AS465:AS496" si="268">SUMIF($O$9:$AR$9,"QUANTIDADE",O465:AR465)</f>
        <v>1</v>
      </c>
      <c r="AT465" s="136">
        <f t="shared" ref="AT465:AT496" ca="1" si="269">SUMIF($O$10:$AR$11,"COM DESCONTO",O465:AR465)</f>
        <v>362.21</v>
      </c>
      <c r="AU465" s="137">
        <f t="shared" ref="AU465:AU496" ca="1" si="270">SUMIF($O$10:$AR$11,"SEM DESCONTO",O465:AR465)</f>
        <v>0</v>
      </c>
      <c r="AV465" s="137">
        <f t="shared" ref="AV465:AV496" si="271">J465-AS465</f>
        <v>0</v>
      </c>
      <c r="AW465" s="136">
        <f t="shared" ref="AW465:AW496" ca="1" si="272">L465-AT465</f>
        <v>0</v>
      </c>
      <c r="AX465" s="138">
        <f t="shared" ref="AX465:AX496" ca="1" si="273">N465-AU465</f>
        <v>0</v>
      </c>
      <c r="AY465" s="101"/>
      <c r="AZ465" s="40">
        <f t="shared" si="262"/>
        <v>0</v>
      </c>
      <c r="BA465" s="111" t="str">
        <f t="shared" si="242"/>
        <v>NÃO MEDIDO</v>
      </c>
      <c r="BB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  <c r="BQ465" s="55"/>
      <c r="BR465" s="55"/>
      <c r="BS465" s="55"/>
      <c r="BT465" s="55"/>
      <c r="BU465" s="55"/>
      <c r="BV465" s="55"/>
      <c r="BW465" s="55"/>
      <c r="BX465" s="55"/>
    </row>
    <row r="466" spans="1:76" customFormat="1" ht="30" customHeight="1">
      <c r="A466" s="1" t="s">
        <v>28</v>
      </c>
      <c r="B466" s="1"/>
      <c r="C466" s="64">
        <v>20</v>
      </c>
      <c r="D466" s="65" t="s">
        <v>116</v>
      </c>
      <c r="E466" s="57"/>
      <c r="F466" s="35"/>
      <c r="G466" s="46">
        <v>0</v>
      </c>
      <c r="H466" s="47"/>
      <c r="I466" s="155">
        <v>0</v>
      </c>
      <c r="J466" s="35">
        <f t="shared" si="263"/>
        <v>0</v>
      </c>
      <c r="K466" s="44"/>
      <c r="L466" s="37">
        <f t="shared" si="264"/>
        <v>0</v>
      </c>
      <c r="M466" s="37"/>
      <c r="N466" s="38">
        <f t="shared" si="265"/>
        <v>0</v>
      </c>
      <c r="O466" s="39"/>
      <c r="P466" s="39">
        <f t="shared" si="257"/>
        <v>0</v>
      </c>
      <c r="Q466" s="39">
        <f t="shared" si="258"/>
        <v>0</v>
      </c>
      <c r="R466" s="39"/>
      <c r="S466" s="39">
        <f t="shared" si="259"/>
        <v>0</v>
      </c>
      <c r="T466" s="39">
        <f t="shared" si="260"/>
        <v>0</v>
      </c>
      <c r="U466" s="39"/>
      <c r="V466" s="39">
        <f t="shared" si="245"/>
        <v>0</v>
      </c>
      <c r="W466" s="39">
        <f t="shared" si="246"/>
        <v>0</v>
      </c>
      <c r="X466" s="39"/>
      <c r="Y466" s="39">
        <f t="shared" si="247"/>
        <v>0</v>
      </c>
      <c r="Z466" s="39">
        <f t="shared" si="248"/>
        <v>0</v>
      </c>
      <c r="AA466" s="39"/>
      <c r="AB466" s="39">
        <f t="shared" si="249"/>
        <v>0</v>
      </c>
      <c r="AC466" s="39">
        <f t="shared" si="250"/>
        <v>0</v>
      </c>
      <c r="AD466" s="39"/>
      <c r="AE466" s="39">
        <f t="shared" si="251"/>
        <v>0</v>
      </c>
      <c r="AF466" s="39">
        <f t="shared" si="252"/>
        <v>0</v>
      </c>
      <c r="AG466" s="39"/>
      <c r="AH466" s="39">
        <f t="shared" si="253"/>
        <v>0</v>
      </c>
      <c r="AI466" s="39">
        <f t="shared" si="254"/>
        <v>0</v>
      </c>
      <c r="AJ466" s="39"/>
      <c r="AK466" s="39">
        <f t="shared" si="255"/>
        <v>0</v>
      </c>
      <c r="AL466" s="39">
        <f t="shared" si="256"/>
        <v>0</v>
      </c>
      <c r="AM466" s="39"/>
      <c r="AN466" s="39">
        <f t="shared" si="243"/>
        <v>0</v>
      </c>
      <c r="AO466" s="39">
        <f t="shared" si="244"/>
        <v>0</v>
      </c>
      <c r="AP466" s="39"/>
      <c r="AQ466" s="39">
        <f t="shared" si="266"/>
        <v>0</v>
      </c>
      <c r="AR466" s="39">
        <f t="shared" si="267"/>
        <v>0</v>
      </c>
      <c r="AS466" s="136">
        <f t="shared" si="268"/>
        <v>0</v>
      </c>
      <c r="AT466" s="136">
        <f t="shared" ca="1" si="269"/>
        <v>0</v>
      </c>
      <c r="AU466" s="137">
        <f t="shared" ca="1" si="270"/>
        <v>0</v>
      </c>
      <c r="AV466" s="137">
        <f t="shared" si="271"/>
        <v>0</v>
      </c>
      <c r="AW466" s="136">
        <f t="shared" ca="1" si="272"/>
        <v>0</v>
      </c>
      <c r="AX466" s="138">
        <f t="shared" ca="1" si="273"/>
        <v>0</v>
      </c>
      <c r="AY466" s="101"/>
      <c r="AZ466" s="40">
        <f t="shared" si="262"/>
        <v>0</v>
      </c>
      <c r="BA466" s="111" t="str">
        <f>IF(COUNTIF(BA467:BA479,"MEDIDO")&gt;0,"MEDIDO","NÃO MEDIDO")</f>
        <v>MEDIDO</v>
      </c>
      <c r="BB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</row>
    <row r="467" spans="1:76" customFormat="1" ht="30" customHeight="1">
      <c r="A467" s="1" t="s">
        <v>28</v>
      </c>
      <c r="B467" s="1"/>
      <c r="C467" s="64">
        <v>200200</v>
      </c>
      <c r="D467" s="65" t="s">
        <v>117</v>
      </c>
      <c r="E467" s="57"/>
      <c r="F467" s="35"/>
      <c r="G467" s="46">
        <v>0</v>
      </c>
      <c r="H467" s="47"/>
      <c r="I467" s="155">
        <v>0</v>
      </c>
      <c r="J467" s="35">
        <f t="shared" si="263"/>
        <v>0</v>
      </c>
      <c r="K467" s="44"/>
      <c r="L467" s="37">
        <f t="shared" si="264"/>
        <v>0</v>
      </c>
      <c r="M467" s="37"/>
      <c r="N467" s="38">
        <f t="shared" si="265"/>
        <v>0</v>
      </c>
      <c r="O467" s="39"/>
      <c r="P467" s="39">
        <f t="shared" si="257"/>
        <v>0</v>
      </c>
      <c r="Q467" s="39">
        <f t="shared" si="258"/>
        <v>0</v>
      </c>
      <c r="R467" s="39"/>
      <c r="S467" s="39">
        <f t="shared" si="259"/>
        <v>0</v>
      </c>
      <c r="T467" s="39">
        <f t="shared" si="260"/>
        <v>0</v>
      </c>
      <c r="U467" s="39"/>
      <c r="V467" s="39">
        <f t="shared" si="245"/>
        <v>0</v>
      </c>
      <c r="W467" s="39">
        <f t="shared" si="246"/>
        <v>0</v>
      </c>
      <c r="X467" s="39"/>
      <c r="Y467" s="39">
        <f t="shared" si="247"/>
        <v>0</v>
      </c>
      <c r="Z467" s="39">
        <f t="shared" si="248"/>
        <v>0</v>
      </c>
      <c r="AA467" s="39"/>
      <c r="AB467" s="39">
        <f t="shared" si="249"/>
        <v>0</v>
      </c>
      <c r="AC467" s="39">
        <f t="shared" si="250"/>
        <v>0</v>
      </c>
      <c r="AD467" s="39"/>
      <c r="AE467" s="39">
        <f t="shared" si="251"/>
        <v>0</v>
      </c>
      <c r="AF467" s="39">
        <f t="shared" si="252"/>
        <v>0</v>
      </c>
      <c r="AG467" s="39"/>
      <c r="AH467" s="39">
        <f t="shared" si="253"/>
        <v>0</v>
      </c>
      <c r="AI467" s="39">
        <f t="shared" si="254"/>
        <v>0</v>
      </c>
      <c r="AJ467" s="39"/>
      <c r="AK467" s="39">
        <f t="shared" si="255"/>
        <v>0</v>
      </c>
      <c r="AL467" s="39">
        <f t="shared" si="256"/>
        <v>0</v>
      </c>
      <c r="AM467" s="39"/>
      <c r="AN467" s="39">
        <f t="shared" si="243"/>
        <v>0</v>
      </c>
      <c r="AO467" s="39">
        <f t="shared" si="244"/>
        <v>0</v>
      </c>
      <c r="AP467" s="39"/>
      <c r="AQ467" s="39">
        <f t="shared" si="266"/>
        <v>0</v>
      </c>
      <c r="AR467" s="39">
        <f t="shared" si="267"/>
        <v>0</v>
      </c>
      <c r="AS467" s="136">
        <f t="shared" si="268"/>
        <v>0</v>
      </c>
      <c r="AT467" s="136">
        <f t="shared" ca="1" si="269"/>
        <v>0</v>
      </c>
      <c r="AU467" s="137">
        <f t="shared" ca="1" si="270"/>
        <v>0</v>
      </c>
      <c r="AV467" s="137">
        <f t="shared" si="271"/>
        <v>0</v>
      </c>
      <c r="AW467" s="136">
        <f t="shared" ca="1" si="272"/>
        <v>0</v>
      </c>
      <c r="AX467" s="138">
        <f t="shared" ca="1" si="273"/>
        <v>0</v>
      </c>
      <c r="AY467" s="101"/>
      <c r="AZ467" s="40">
        <f t="shared" si="262"/>
        <v>73.34</v>
      </c>
      <c r="BA467" s="111" t="str">
        <f>IF(COUNTIF(BA468:BA469,"MEDIDO")&gt;0,"MEDIDO","NÃO MEDIDO")</f>
        <v>NÃO MEDIDO</v>
      </c>
      <c r="BB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</row>
    <row r="468" spans="1:76" customFormat="1" ht="42" customHeight="1">
      <c r="A468" s="1" t="s">
        <v>30</v>
      </c>
      <c r="B468" s="1"/>
      <c r="C468" s="64" t="s">
        <v>438</v>
      </c>
      <c r="D468" s="65" t="s">
        <v>728</v>
      </c>
      <c r="E468" s="57" t="s">
        <v>71</v>
      </c>
      <c r="F468" s="35">
        <v>103</v>
      </c>
      <c r="G468" s="46">
        <v>7.1</v>
      </c>
      <c r="H468" s="47"/>
      <c r="I468" s="155">
        <v>73.34</v>
      </c>
      <c r="J468" s="35">
        <f t="shared" si="263"/>
        <v>183.44</v>
      </c>
      <c r="K468" s="44">
        <v>22.79</v>
      </c>
      <c r="L468" s="37">
        <f t="shared" si="264"/>
        <v>4180.6000000000004</v>
      </c>
      <c r="M468" s="37"/>
      <c r="N468" s="38">
        <f t="shared" si="265"/>
        <v>0</v>
      </c>
      <c r="O468" s="39"/>
      <c r="P468" s="39">
        <f t="shared" si="257"/>
        <v>0</v>
      </c>
      <c r="Q468" s="39">
        <f t="shared" si="258"/>
        <v>0</v>
      </c>
      <c r="R468" s="39"/>
      <c r="S468" s="39">
        <f t="shared" si="259"/>
        <v>0</v>
      </c>
      <c r="T468" s="39">
        <f t="shared" si="260"/>
        <v>0</v>
      </c>
      <c r="U468" s="39"/>
      <c r="V468" s="39">
        <f t="shared" si="245"/>
        <v>0</v>
      </c>
      <c r="W468" s="39">
        <f t="shared" si="246"/>
        <v>0</v>
      </c>
      <c r="X468" s="39"/>
      <c r="Y468" s="39">
        <f t="shared" si="247"/>
        <v>0</v>
      </c>
      <c r="Z468" s="39">
        <f t="shared" si="248"/>
        <v>0</v>
      </c>
      <c r="AA468" s="39"/>
      <c r="AB468" s="39">
        <f t="shared" si="249"/>
        <v>0</v>
      </c>
      <c r="AC468" s="39">
        <f t="shared" si="250"/>
        <v>0</v>
      </c>
      <c r="AD468" s="39"/>
      <c r="AE468" s="39">
        <f t="shared" si="251"/>
        <v>0</v>
      </c>
      <c r="AF468" s="39">
        <f t="shared" si="252"/>
        <v>0</v>
      </c>
      <c r="AG468" s="39"/>
      <c r="AH468" s="39">
        <f t="shared" si="253"/>
        <v>0</v>
      </c>
      <c r="AI468" s="39">
        <f t="shared" si="254"/>
        <v>0</v>
      </c>
      <c r="AJ468" s="39"/>
      <c r="AK468" s="39">
        <f t="shared" si="255"/>
        <v>0</v>
      </c>
      <c r="AL468" s="39">
        <f t="shared" si="256"/>
        <v>0</v>
      </c>
      <c r="AM468" s="39">
        <v>110.1</v>
      </c>
      <c r="AN468" s="39">
        <f t="shared" si="243"/>
        <v>2509.1799999999998</v>
      </c>
      <c r="AO468" s="39">
        <f t="shared" si="244"/>
        <v>0</v>
      </c>
      <c r="AP468" s="39">
        <v>73.34</v>
      </c>
      <c r="AQ468" s="39">
        <f t="shared" si="266"/>
        <v>1671.42</v>
      </c>
      <c r="AR468" s="39">
        <f t="shared" si="267"/>
        <v>0</v>
      </c>
      <c r="AS468" s="136">
        <f t="shared" si="268"/>
        <v>183.44</v>
      </c>
      <c r="AT468" s="136">
        <f t="shared" ca="1" si="269"/>
        <v>4180.6000000000004</v>
      </c>
      <c r="AU468" s="137">
        <f t="shared" ca="1" si="270"/>
        <v>0</v>
      </c>
      <c r="AV468" s="137">
        <f t="shared" si="271"/>
        <v>0</v>
      </c>
      <c r="AW468" s="136">
        <f t="shared" ca="1" si="272"/>
        <v>0</v>
      </c>
      <c r="AX468" s="138">
        <f t="shared" ca="1" si="273"/>
        <v>0</v>
      </c>
      <c r="AY468" s="101"/>
      <c r="AZ468" s="40">
        <f t="shared" si="262"/>
        <v>0</v>
      </c>
      <c r="BA468" s="111" t="str">
        <f t="shared" si="242"/>
        <v>NÃO MEDIDO</v>
      </c>
      <c r="BB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</row>
    <row r="469" spans="1:76" customFormat="1" ht="60" customHeight="1">
      <c r="A469" s="1" t="s">
        <v>30</v>
      </c>
      <c r="B469" s="1"/>
      <c r="C469" s="64" t="s">
        <v>439</v>
      </c>
      <c r="D469" s="65" t="s">
        <v>729</v>
      </c>
      <c r="E469" s="57" t="s">
        <v>71</v>
      </c>
      <c r="F469" s="35">
        <v>103</v>
      </c>
      <c r="G469" s="46">
        <v>7.1</v>
      </c>
      <c r="H469" s="47"/>
      <c r="I469" s="155">
        <v>0</v>
      </c>
      <c r="J469" s="35">
        <f t="shared" si="263"/>
        <v>110.1</v>
      </c>
      <c r="K469" s="44">
        <v>13.32</v>
      </c>
      <c r="L469" s="37">
        <f t="shared" si="264"/>
        <v>1466.53</v>
      </c>
      <c r="M469" s="37"/>
      <c r="N469" s="38">
        <f t="shared" si="265"/>
        <v>0</v>
      </c>
      <c r="O469" s="39"/>
      <c r="P469" s="39">
        <f t="shared" si="257"/>
        <v>0</v>
      </c>
      <c r="Q469" s="39">
        <f t="shared" si="258"/>
        <v>0</v>
      </c>
      <c r="R469" s="39"/>
      <c r="S469" s="39">
        <f t="shared" si="259"/>
        <v>0</v>
      </c>
      <c r="T469" s="39">
        <f t="shared" si="260"/>
        <v>0</v>
      </c>
      <c r="U469" s="39"/>
      <c r="V469" s="39">
        <f t="shared" si="245"/>
        <v>0</v>
      </c>
      <c r="W469" s="39">
        <f t="shared" si="246"/>
        <v>0</v>
      </c>
      <c r="X469" s="39"/>
      <c r="Y469" s="39">
        <f t="shared" si="247"/>
        <v>0</v>
      </c>
      <c r="Z469" s="39">
        <f t="shared" si="248"/>
        <v>0</v>
      </c>
      <c r="AA469" s="39"/>
      <c r="AB469" s="39">
        <f t="shared" si="249"/>
        <v>0</v>
      </c>
      <c r="AC469" s="39">
        <f t="shared" si="250"/>
        <v>0</v>
      </c>
      <c r="AD469" s="39"/>
      <c r="AE469" s="39">
        <f t="shared" si="251"/>
        <v>0</v>
      </c>
      <c r="AF469" s="39">
        <f t="shared" si="252"/>
        <v>0</v>
      </c>
      <c r="AG469" s="39"/>
      <c r="AH469" s="39">
        <f t="shared" si="253"/>
        <v>0</v>
      </c>
      <c r="AI469" s="39">
        <f t="shared" si="254"/>
        <v>0</v>
      </c>
      <c r="AJ469" s="39">
        <v>79.77</v>
      </c>
      <c r="AK469" s="39">
        <f t="shared" si="255"/>
        <v>1062.54</v>
      </c>
      <c r="AL469" s="39">
        <f t="shared" si="256"/>
        <v>0</v>
      </c>
      <c r="AM469" s="39">
        <v>2.21</v>
      </c>
      <c r="AN469" s="39">
        <f t="shared" si="243"/>
        <v>29.44</v>
      </c>
      <c r="AO469" s="39">
        <f t="shared" si="244"/>
        <v>0</v>
      </c>
      <c r="AP469" s="39"/>
      <c r="AQ469" s="39">
        <f t="shared" si="266"/>
        <v>0</v>
      </c>
      <c r="AR469" s="39">
        <f t="shared" si="267"/>
        <v>0</v>
      </c>
      <c r="AS469" s="136">
        <f t="shared" si="268"/>
        <v>81.98</v>
      </c>
      <c r="AT469" s="136">
        <f t="shared" ca="1" si="269"/>
        <v>1091.98</v>
      </c>
      <c r="AU469" s="137">
        <f t="shared" ca="1" si="270"/>
        <v>0</v>
      </c>
      <c r="AV469" s="137">
        <f t="shared" si="271"/>
        <v>28.12</v>
      </c>
      <c r="AW469" s="136">
        <f t="shared" ca="1" si="272"/>
        <v>374.55</v>
      </c>
      <c r="AX469" s="138">
        <f t="shared" ca="1" si="273"/>
        <v>0</v>
      </c>
      <c r="AY469" s="101"/>
      <c r="AZ469" s="40">
        <f t="shared" si="262"/>
        <v>0</v>
      </c>
      <c r="BA469" s="111" t="str">
        <f t="shared" si="242"/>
        <v>NÃO MEDIDO</v>
      </c>
      <c r="BB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  <c r="BQ469" s="55"/>
      <c r="BR469" s="55"/>
      <c r="BS469" s="55"/>
      <c r="BT469" s="55"/>
      <c r="BU469" s="55"/>
      <c r="BV469" s="55"/>
      <c r="BW469" s="55"/>
      <c r="BX469" s="55"/>
    </row>
    <row r="470" spans="1:76" customFormat="1" ht="30" customHeight="1">
      <c r="A470" s="1" t="s">
        <v>28</v>
      </c>
      <c r="B470" s="1"/>
      <c r="C470" s="64">
        <v>200300</v>
      </c>
      <c r="D470" s="65" t="s">
        <v>118</v>
      </c>
      <c r="E470" s="57"/>
      <c r="F470" s="35"/>
      <c r="G470" s="46">
        <v>0</v>
      </c>
      <c r="H470" s="47"/>
      <c r="I470" s="155">
        <v>0</v>
      </c>
      <c r="J470" s="35">
        <f t="shared" si="263"/>
        <v>0</v>
      </c>
      <c r="K470" s="44"/>
      <c r="L470" s="37">
        <f t="shared" si="264"/>
        <v>0</v>
      </c>
      <c r="M470" s="37"/>
      <c r="N470" s="38">
        <f t="shared" si="265"/>
        <v>0</v>
      </c>
      <c r="O470" s="39"/>
      <c r="P470" s="39">
        <f t="shared" si="257"/>
        <v>0</v>
      </c>
      <c r="Q470" s="39">
        <f t="shared" si="258"/>
        <v>0</v>
      </c>
      <c r="R470" s="39"/>
      <c r="S470" s="39">
        <f t="shared" si="259"/>
        <v>0</v>
      </c>
      <c r="T470" s="39">
        <f t="shared" si="260"/>
        <v>0</v>
      </c>
      <c r="U470" s="39"/>
      <c r="V470" s="39">
        <f t="shared" si="245"/>
        <v>0</v>
      </c>
      <c r="W470" s="39">
        <f t="shared" si="246"/>
        <v>0</v>
      </c>
      <c r="X470" s="39"/>
      <c r="Y470" s="39">
        <f t="shared" si="247"/>
        <v>0</v>
      </c>
      <c r="Z470" s="39">
        <f t="shared" si="248"/>
        <v>0</v>
      </c>
      <c r="AA470" s="39"/>
      <c r="AB470" s="39">
        <f t="shared" si="249"/>
        <v>0</v>
      </c>
      <c r="AC470" s="39">
        <f t="shared" si="250"/>
        <v>0</v>
      </c>
      <c r="AD470" s="39"/>
      <c r="AE470" s="39">
        <f t="shared" si="251"/>
        <v>0</v>
      </c>
      <c r="AF470" s="39">
        <f t="shared" si="252"/>
        <v>0</v>
      </c>
      <c r="AG470" s="39"/>
      <c r="AH470" s="39">
        <f t="shared" si="253"/>
        <v>0</v>
      </c>
      <c r="AI470" s="39">
        <f t="shared" si="254"/>
        <v>0</v>
      </c>
      <c r="AJ470" s="39"/>
      <c r="AK470" s="39">
        <f t="shared" si="255"/>
        <v>0</v>
      </c>
      <c r="AL470" s="39">
        <f t="shared" si="256"/>
        <v>0</v>
      </c>
      <c r="AM470" s="39"/>
      <c r="AN470" s="39">
        <f t="shared" si="243"/>
        <v>0</v>
      </c>
      <c r="AO470" s="39">
        <f t="shared" si="244"/>
        <v>0</v>
      </c>
      <c r="AP470" s="39"/>
      <c r="AQ470" s="39">
        <f t="shared" si="266"/>
        <v>0</v>
      </c>
      <c r="AR470" s="39">
        <f t="shared" si="267"/>
        <v>0</v>
      </c>
      <c r="AS470" s="136">
        <f t="shared" si="268"/>
        <v>0</v>
      </c>
      <c r="AT470" s="136">
        <f t="shared" ca="1" si="269"/>
        <v>0</v>
      </c>
      <c r="AU470" s="137">
        <f t="shared" ca="1" si="270"/>
        <v>0</v>
      </c>
      <c r="AV470" s="137">
        <f t="shared" si="271"/>
        <v>0</v>
      </c>
      <c r="AW470" s="136">
        <f t="shared" ca="1" si="272"/>
        <v>0</v>
      </c>
      <c r="AX470" s="138">
        <f t="shared" ca="1" si="273"/>
        <v>0</v>
      </c>
      <c r="AY470" s="101"/>
      <c r="AZ470" s="40">
        <f t="shared" si="262"/>
        <v>55.38</v>
      </c>
      <c r="BA470" s="111" t="str">
        <f>IF(COUNTIF(BA471:BA472,"MEDIDO")&gt;0,"MEDIDO","NÃO MEDIDO")</f>
        <v>MEDIDO</v>
      </c>
      <c r="BB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</row>
    <row r="471" spans="1:76" customFormat="1" ht="30" customHeight="1">
      <c r="A471" s="1" t="s">
        <v>30</v>
      </c>
      <c r="B471" s="1"/>
      <c r="C471" s="64" t="s">
        <v>438</v>
      </c>
      <c r="D471" s="65" t="s">
        <v>728</v>
      </c>
      <c r="E471" s="57" t="s">
        <v>71</v>
      </c>
      <c r="F471" s="35">
        <v>246.8</v>
      </c>
      <c r="G471" s="46">
        <v>441.47</v>
      </c>
      <c r="H471" s="47"/>
      <c r="I471" s="155">
        <v>55.38</v>
      </c>
      <c r="J471" s="35">
        <f t="shared" si="263"/>
        <v>743.65</v>
      </c>
      <c r="K471" s="44">
        <v>22.79</v>
      </c>
      <c r="L471" s="37">
        <f t="shared" si="264"/>
        <v>16947.78</v>
      </c>
      <c r="M471" s="37"/>
      <c r="N471" s="38">
        <f t="shared" si="265"/>
        <v>0</v>
      </c>
      <c r="O471" s="39"/>
      <c r="P471" s="39">
        <f t="shared" si="257"/>
        <v>0</v>
      </c>
      <c r="Q471" s="39">
        <f t="shared" si="258"/>
        <v>0</v>
      </c>
      <c r="R471" s="39"/>
      <c r="S471" s="39">
        <f t="shared" si="259"/>
        <v>0</v>
      </c>
      <c r="T471" s="39">
        <f t="shared" si="260"/>
        <v>0</v>
      </c>
      <c r="U471" s="39"/>
      <c r="V471" s="39">
        <f t="shared" si="245"/>
        <v>0</v>
      </c>
      <c r="W471" s="39">
        <f t="shared" si="246"/>
        <v>0</v>
      </c>
      <c r="X471" s="39"/>
      <c r="Y471" s="39">
        <f t="shared" si="247"/>
        <v>0</v>
      </c>
      <c r="Z471" s="39">
        <f t="shared" si="248"/>
        <v>0</v>
      </c>
      <c r="AA471" s="39"/>
      <c r="AB471" s="39">
        <f t="shared" si="249"/>
        <v>0</v>
      </c>
      <c r="AC471" s="39">
        <f t="shared" si="250"/>
        <v>0</v>
      </c>
      <c r="AD471" s="39"/>
      <c r="AE471" s="39">
        <f t="shared" si="251"/>
        <v>0</v>
      </c>
      <c r="AF471" s="39">
        <f t="shared" si="252"/>
        <v>0</v>
      </c>
      <c r="AG471" s="39"/>
      <c r="AH471" s="39">
        <f t="shared" si="253"/>
        <v>0</v>
      </c>
      <c r="AI471" s="39">
        <f t="shared" si="254"/>
        <v>0</v>
      </c>
      <c r="AJ471" s="39">
        <v>298.92</v>
      </c>
      <c r="AK471" s="39">
        <f t="shared" si="255"/>
        <v>6812.39</v>
      </c>
      <c r="AL471" s="39">
        <f t="shared" si="256"/>
        <v>0</v>
      </c>
      <c r="AM471" s="39">
        <v>389.35</v>
      </c>
      <c r="AN471" s="39">
        <f>ROUND($AM471*$K471,2)-0.01</f>
        <v>8873.2800000000007</v>
      </c>
      <c r="AO471" s="39">
        <f t="shared" si="244"/>
        <v>0</v>
      </c>
      <c r="AP471" s="39">
        <v>55.38</v>
      </c>
      <c r="AQ471" s="39">
        <f t="shared" si="266"/>
        <v>1262.1099999999999</v>
      </c>
      <c r="AR471" s="39">
        <f t="shared" si="267"/>
        <v>0</v>
      </c>
      <c r="AS471" s="136">
        <f t="shared" si="268"/>
        <v>743.65</v>
      </c>
      <c r="AT471" s="136">
        <f t="shared" ca="1" si="269"/>
        <v>16947.78</v>
      </c>
      <c r="AU471" s="137">
        <f t="shared" ca="1" si="270"/>
        <v>0</v>
      </c>
      <c r="AV471" s="137">
        <f t="shared" si="271"/>
        <v>0</v>
      </c>
      <c r="AW471" s="136">
        <f t="shared" ca="1" si="272"/>
        <v>0</v>
      </c>
      <c r="AX471" s="138">
        <f t="shared" ca="1" si="273"/>
        <v>0</v>
      </c>
      <c r="AY471" s="101"/>
      <c r="AZ471" s="40">
        <f t="shared" si="262"/>
        <v>179.25</v>
      </c>
      <c r="BA471" s="111" t="str">
        <f t="shared" si="242"/>
        <v>MEDIDO</v>
      </c>
      <c r="BB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</row>
    <row r="472" spans="1:76" customFormat="1" ht="30" customHeight="1">
      <c r="A472" s="1" t="s">
        <v>30</v>
      </c>
      <c r="B472" s="1"/>
      <c r="C472" s="64" t="s">
        <v>440</v>
      </c>
      <c r="D472" s="65" t="s">
        <v>730</v>
      </c>
      <c r="E472" s="57" t="s">
        <v>71</v>
      </c>
      <c r="F472" s="35">
        <v>59.1</v>
      </c>
      <c r="G472" s="46">
        <v>320.12</v>
      </c>
      <c r="H472" s="47"/>
      <c r="I472" s="155">
        <v>179.25</v>
      </c>
      <c r="J472" s="35">
        <f t="shared" si="263"/>
        <v>558.47</v>
      </c>
      <c r="K472" s="44">
        <v>16.59</v>
      </c>
      <c r="L472" s="37">
        <f t="shared" si="264"/>
        <v>9265.02</v>
      </c>
      <c r="M472" s="37"/>
      <c r="N472" s="38">
        <f t="shared" si="265"/>
        <v>0</v>
      </c>
      <c r="O472" s="39"/>
      <c r="P472" s="39">
        <f t="shared" si="257"/>
        <v>0</v>
      </c>
      <c r="Q472" s="39">
        <f t="shared" si="258"/>
        <v>0</v>
      </c>
      <c r="R472" s="39"/>
      <c r="S472" s="39">
        <f t="shared" si="259"/>
        <v>0</v>
      </c>
      <c r="T472" s="39">
        <f t="shared" si="260"/>
        <v>0</v>
      </c>
      <c r="U472" s="39"/>
      <c r="V472" s="39">
        <f t="shared" si="245"/>
        <v>0</v>
      </c>
      <c r="W472" s="39">
        <f t="shared" si="246"/>
        <v>0</v>
      </c>
      <c r="X472" s="39"/>
      <c r="Y472" s="39">
        <f t="shared" si="247"/>
        <v>0</v>
      </c>
      <c r="Z472" s="39">
        <f t="shared" si="248"/>
        <v>0</v>
      </c>
      <c r="AA472" s="39"/>
      <c r="AB472" s="39">
        <f t="shared" si="249"/>
        <v>0</v>
      </c>
      <c r="AC472" s="39">
        <f t="shared" si="250"/>
        <v>0</v>
      </c>
      <c r="AD472" s="39"/>
      <c r="AE472" s="39">
        <f t="shared" si="251"/>
        <v>0</v>
      </c>
      <c r="AF472" s="39">
        <f t="shared" si="252"/>
        <v>0</v>
      </c>
      <c r="AG472" s="39"/>
      <c r="AH472" s="39">
        <f t="shared" si="253"/>
        <v>0</v>
      </c>
      <c r="AI472" s="39">
        <f t="shared" si="254"/>
        <v>0</v>
      </c>
      <c r="AJ472" s="39">
        <v>379.22</v>
      </c>
      <c r="AK472" s="39">
        <f t="shared" si="255"/>
        <v>6291.26</v>
      </c>
      <c r="AL472" s="39">
        <f t="shared" si="256"/>
        <v>0</v>
      </c>
      <c r="AM472" s="39"/>
      <c r="AN472" s="39">
        <f t="shared" si="243"/>
        <v>0</v>
      </c>
      <c r="AO472" s="39">
        <f t="shared" si="244"/>
        <v>0</v>
      </c>
      <c r="AP472" s="39">
        <v>179.25</v>
      </c>
      <c r="AQ472" s="39">
        <f t="shared" si="266"/>
        <v>2973.76</v>
      </c>
      <c r="AR472" s="39">
        <f t="shared" si="267"/>
        <v>0</v>
      </c>
      <c r="AS472" s="136">
        <f t="shared" si="268"/>
        <v>558.47</v>
      </c>
      <c r="AT472" s="136">
        <f t="shared" ca="1" si="269"/>
        <v>9265.02</v>
      </c>
      <c r="AU472" s="137">
        <f t="shared" ca="1" si="270"/>
        <v>0</v>
      </c>
      <c r="AV472" s="137">
        <f t="shared" si="271"/>
        <v>0</v>
      </c>
      <c r="AW472" s="136">
        <f t="shared" ca="1" si="272"/>
        <v>0</v>
      </c>
      <c r="AX472" s="138">
        <f t="shared" ca="1" si="273"/>
        <v>0</v>
      </c>
      <c r="AY472" s="101"/>
      <c r="AZ472" s="40">
        <f t="shared" si="262"/>
        <v>0</v>
      </c>
      <c r="BA472" s="111" t="str">
        <f t="shared" si="242"/>
        <v>NÃO MEDIDO</v>
      </c>
      <c r="BB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</row>
    <row r="473" spans="1:76" customFormat="1" ht="30" customHeight="1">
      <c r="A473" s="1" t="s">
        <v>28</v>
      </c>
      <c r="B473" s="1"/>
      <c r="C473" s="64">
        <v>200900</v>
      </c>
      <c r="D473" s="65" t="s">
        <v>214</v>
      </c>
      <c r="E473" s="57"/>
      <c r="F473" s="35"/>
      <c r="G473" s="46">
        <v>0</v>
      </c>
      <c r="H473" s="47"/>
      <c r="I473" s="155">
        <v>0</v>
      </c>
      <c r="J473" s="35">
        <f t="shared" si="263"/>
        <v>0</v>
      </c>
      <c r="K473" s="44"/>
      <c r="L473" s="37">
        <f t="shared" si="264"/>
        <v>0</v>
      </c>
      <c r="M473" s="37"/>
      <c r="N473" s="38">
        <f t="shared" si="265"/>
        <v>0</v>
      </c>
      <c r="O473" s="39"/>
      <c r="P473" s="39">
        <f t="shared" si="257"/>
        <v>0</v>
      </c>
      <c r="Q473" s="39">
        <f t="shared" si="258"/>
        <v>0</v>
      </c>
      <c r="R473" s="39"/>
      <c r="S473" s="39">
        <f t="shared" si="259"/>
        <v>0</v>
      </c>
      <c r="T473" s="39">
        <f t="shared" si="260"/>
        <v>0</v>
      </c>
      <c r="U473" s="39"/>
      <c r="V473" s="39">
        <f t="shared" si="245"/>
        <v>0</v>
      </c>
      <c r="W473" s="39">
        <f t="shared" si="246"/>
        <v>0</v>
      </c>
      <c r="X473" s="39"/>
      <c r="Y473" s="39">
        <f t="shared" si="247"/>
        <v>0</v>
      </c>
      <c r="Z473" s="39">
        <f t="shared" si="248"/>
        <v>0</v>
      </c>
      <c r="AA473" s="39"/>
      <c r="AB473" s="39">
        <f t="shared" si="249"/>
        <v>0</v>
      </c>
      <c r="AC473" s="39">
        <f t="shared" si="250"/>
        <v>0</v>
      </c>
      <c r="AD473" s="39"/>
      <c r="AE473" s="39">
        <f t="shared" si="251"/>
        <v>0</v>
      </c>
      <c r="AF473" s="39">
        <f t="shared" si="252"/>
        <v>0</v>
      </c>
      <c r="AG473" s="39"/>
      <c r="AH473" s="39">
        <f t="shared" si="253"/>
        <v>0</v>
      </c>
      <c r="AI473" s="39">
        <f t="shared" si="254"/>
        <v>0</v>
      </c>
      <c r="AJ473" s="39"/>
      <c r="AK473" s="39">
        <f t="shared" si="255"/>
        <v>0</v>
      </c>
      <c r="AL473" s="39">
        <f t="shared" si="256"/>
        <v>0</v>
      </c>
      <c r="AM473" s="39"/>
      <c r="AN473" s="39">
        <f t="shared" si="243"/>
        <v>0</v>
      </c>
      <c r="AO473" s="39">
        <f t="shared" si="244"/>
        <v>0</v>
      </c>
      <c r="AP473" s="39"/>
      <c r="AQ473" s="39">
        <f t="shared" si="266"/>
        <v>0</v>
      </c>
      <c r="AR473" s="39">
        <f t="shared" si="267"/>
        <v>0</v>
      </c>
      <c r="AS473" s="136">
        <f t="shared" si="268"/>
        <v>0</v>
      </c>
      <c r="AT473" s="136">
        <f t="shared" ca="1" si="269"/>
        <v>0</v>
      </c>
      <c r="AU473" s="137">
        <f t="shared" ca="1" si="270"/>
        <v>0</v>
      </c>
      <c r="AV473" s="137">
        <f t="shared" si="271"/>
        <v>0</v>
      </c>
      <c r="AW473" s="136">
        <f t="shared" ca="1" si="272"/>
        <v>0</v>
      </c>
      <c r="AX473" s="138">
        <f t="shared" ca="1" si="273"/>
        <v>0</v>
      </c>
      <c r="AY473" s="101"/>
      <c r="AZ473" s="40">
        <f t="shared" si="262"/>
        <v>37.799999999999997</v>
      </c>
      <c r="BA473" s="111" t="str">
        <f>IF(COUNTIF(BA474:BA479,"MEDIDO")&gt;0,"MEDIDO","NÃO MEDIDO")</f>
        <v>MEDIDO</v>
      </c>
      <c r="BB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</row>
    <row r="474" spans="1:76" customFormat="1" ht="40.5" customHeight="1">
      <c r="A474" s="1" t="s">
        <v>30</v>
      </c>
      <c r="B474" s="1"/>
      <c r="C474" s="64" t="s">
        <v>441</v>
      </c>
      <c r="D474" s="65" t="s">
        <v>731</v>
      </c>
      <c r="E474" s="57" t="s">
        <v>75</v>
      </c>
      <c r="F474" s="35">
        <v>93</v>
      </c>
      <c r="G474" s="46">
        <v>0</v>
      </c>
      <c r="H474" s="47"/>
      <c r="I474" s="155">
        <v>0</v>
      </c>
      <c r="J474" s="35">
        <f t="shared" si="263"/>
        <v>93</v>
      </c>
      <c r="K474" s="44">
        <v>10.4</v>
      </c>
      <c r="L474" s="37">
        <f t="shared" si="264"/>
        <v>967.2</v>
      </c>
      <c r="M474" s="37"/>
      <c r="N474" s="38">
        <f t="shared" si="265"/>
        <v>0</v>
      </c>
      <c r="O474" s="39"/>
      <c r="P474" s="39">
        <f t="shared" si="257"/>
        <v>0</v>
      </c>
      <c r="Q474" s="39">
        <f t="shared" si="258"/>
        <v>0</v>
      </c>
      <c r="R474" s="39"/>
      <c r="S474" s="39">
        <f t="shared" si="259"/>
        <v>0</v>
      </c>
      <c r="T474" s="39">
        <f t="shared" si="260"/>
        <v>0</v>
      </c>
      <c r="U474" s="39"/>
      <c r="V474" s="39">
        <f t="shared" si="245"/>
        <v>0</v>
      </c>
      <c r="W474" s="39">
        <f t="shared" si="246"/>
        <v>0</v>
      </c>
      <c r="X474" s="39"/>
      <c r="Y474" s="39">
        <f t="shared" si="247"/>
        <v>0</v>
      </c>
      <c r="Z474" s="39">
        <f t="shared" si="248"/>
        <v>0</v>
      </c>
      <c r="AA474" s="39"/>
      <c r="AB474" s="39">
        <f t="shared" si="249"/>
        <v>0</v>
      </c>
      <c r="AC474" s="39">
        <f t="shared" si="250"/>
        <v>0</v>
      </c>
      <c r="AD474" s="39">
        <v>54.2</v>
      </c>
      <c r="AE474" s="39">
        <f t="shared" si="251"/>
        <v>563.67999999999995</v>
      </c>
      <c r="AF474" s="39">
        <f t="shared" si="252"/>
        <v>0</v>
      </c>
      <c r="AG474" s="39"/>
      <c r="AH474" s="39">
        <f t="shared" si="253"/>
        <v>0</v>
      </c>
      <c r="AI474" s="39">
        <f t="shared" si="254"/>
        <v>0</v>
      </c>
      <c r="AJ474" s="39"/>
      <c r="AK474" s="39">
        <f t="shared" si="255"/>
        <v>0</v>
      </c>
      <c r="AL474" s="39">
        <f t="shared" si="256"/>
        <v>0</v>
      </c>
      <c r="AM474" s="39"/>
      <c r="AN474" s="39">
        <f t="shared" si="243"/>
        <v>0</v>
      </c>
      <c r="AO474" s="39">
        <f t="shared" si="244"/>
        <v>0</v>
      </c>
      <c r="AP474" s="39">
        <v>37.799999999999997</v>
      </c>
      <c r="AQ474" s="39">
        <f t="shared" si="266"/>
        <v>393.12</v>
      </c>
      <c r="AR474" s="39">
        <f t="shared" si="267"/>
        <v>0</v>
      </c>
      <c r="AS474" s="136">
        <f t="shared" si="268"/>
        <v>92</v>
      </c>
      <c r="AT474" s="136">
        <f t="shared" ca="1" si="269"/>
        <v>956.8</v>
      </c>
      <c r="AU474" s="137">
        <f t="shared" ca="1" si="270"/>
        <v>0</v>
      </c>
      <c r="AV474" s="137">
        <f t="shared" si="271"/>
        <v>1</v>
      </c>
      <c r="AW474" s="136">
        <f t="shared" ca="1" si="272"/>
        <v>10.4</v>
      </c>
      <c r="AX474" s="138">
        <f t="shared" ca="1" si="273"/>
        <v>0</v>
      </c>
      <c r="AY474" s="101"/>
      <c r="AZ474" s="40">
        <f t="shared" si="262"/>
        <v>153.68</v>
      </c>
      <c r="BA474" s="111" t="str">
        <f t="shared" si="242"/>
        <v>MEDIDO</v>
      </c>
      <c r="BB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</row>
    <row r="475" spans="1:76" customFormat="1" ht="60" customHeight="1">
      <c r="A475" s="1" t="s">
        <v>30</v>
      </c>
      <c r="B475" s="1"/>
      <c r="C475" s="64" t="s">
        <v>442</v>
      </c>
      <c r="D475" s="65" t="s">
        <v>732</v>
      </c>
      <c r="E475" s="57" t="s">
        <v>75</v>
      </c>
      <c r="F475" s="35">
        <v>30</v>
      </c>
      <c r="G475" s="46">
        <v>0</v>
      </c>
      <c r="H475" s="47"/>
      <c r="I475" s="155">
        <v>153.68</v>
      </c>
      <c r="J475" s="35">
        <f t="shared" si="263"/>
        <v>183.68</v>
      </c>
      <c r="K475" s="44">
        <v>8.89</v>
      </c>
      <c r="L475" s="37">
        <f t="shared" si="264"/>
        <v>1632.92</v>
      </c>
      <c r="M475" s="37"/>
      <c r="N475" s="38">
        <f t="shared" si="265"/>
        <v>0</v>
      </c>
      <c r="O475" s="39"/>
      <c r="P475" s="39">
        <f t="shared" si="257"/>
        <v>0</v>
      </c>
      <c r="Q475" s="39">
        <f t="shared" si="258"/>
        <v>0</v>
      </c>
      <c r="R475" s="39"/>
      <c r="S475" s="39">
        <f t="shared" si="259"/>
        <v>0</v>
      </c>
      <c r="T475" s="39">
        <f t="shared" si="260"/>
        <v>0</v>
      </c>
      <c r="U475" s="39"/>
      <c r="V475" s="39">
        <f t="shared" si="245"/>
        <v>0</v>
      </c>
      <c r="W475" s="39">
        <f t="shared" si="246"/>
        <v>0</v>
      </c>
      <c r="X475" s="39"/>
      <c r="Y475" s="39">
        <f t="shared" si="247"/>
        <v>0</v>
      </c>
      <c r="Z475" s="39">
        <f t="shared" si="248"/>
        <v>0</v>
      </c>
      <c r="AA475" s="39"/>
      <c r="AB475" s="39">
        <f t="shared" si="249"/>
        <v>0</v>
      </c>
      <c r="AC475" s="39">
        <f t="shared" si="250"/>
        <v>0</v>
      </c>
      <c r="AD475" s="39">
        <v>30</v>
      </c>
      <c r="AE475" s="39">
        <f t="shared" si="251"/>
        <v>266.7</v>
      </c>
      <c r="AF475" s="39">
        <f t="shared" si="252"/>
        <v>0</v>
      </c>
      <c r="AG475" s="39"/>
      <c r="AH475" s="39">
        <f t="shared" si="253"/>
        <v>0</v>
      </c>
      <c r="AI475" s="39">
        <f t="shared" si="254"/>
        <v>0</v>
      </c>
      <c r="AJ475" s="39"/>
      <c r="AK475" s="39">
        <f t="shared" si="255"/>
        <v>0</v>
      </c>
      <c r="AL475" s="39">
        <f t="shared" si="256"/>
        <v>0</v>
      </c>
      <c r="AM475" s="39"/>
      <c r="AN475" s="39">
        <f t="shared" si="243"/>
        <v>0</v>
      </c>
      <c r="AO475" s="39">
        <f t="shared" si="244"/>
        <v>0</v>
      </c>
      <c r="AP475" s="39">
        <v>153.68</v>
      </c>
      <c r="AQ475" s="39">
        <f t="shared" si="266"/>
        <v>1366.22</v>
      </c>
      <c r="AR475" s="39">
        <f t="shared" si="267"/>
        <v>0</v>
      </c>
      <c r="AS475" s="136">
        <f t="shared" si="268"/>
        <v>183.68</v>
      </c>
      <c r="AT475" s="136">
        <f t="shared" ca="1" si="269"/>
        <v>1632.92</v>
      </c>
      <c r="AU475" s="137">
        <f t="shared" ca="1" si="270"/>
        <v>0</v>
      </c>
      <c r="AV475" s="137">
        <f t="shared" si="271"/>
        <v>0</v>
      </c>
      <c r="AW475" s="136">
        <f t="shared" ca="1" si="272"/>
        <v>0</v>
      </c>
      <c r="AX475" s="138">
        <f t="shared" ca="1" si="273"/>
        <v>0</v>
      </c>
      <c r="AY475" s="101"/>
      <c r="AZ475" s="40">
        <f t="shared" si="262"/>
        <v>0</v>
      </c>
      <c r="BA475" s="111" t="str">
        <f t="shared" si="242"/>
        <v>NÃO MEDIDO</v>
      </c>
      <c r="BB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</row>
    <row r="476" spans="1:76" customFormat="1" ht="30" customHeight="1">
      <c r="A476" s="1" t="s">
        <v>30</v>
      </c>
      <c r="B476" s="1"/>
      <c r="C476" s="64" t="s">
        <v>443</v>
      </c>
      <c r="D476" s="65" t="s">
        <v>733</v>
      </c>
      <c r="E476" s="57" t="s">
        <v>71</v>
      </c>
      <c r="F476" s="35">
        <v>11.4</v>
      </c>
      <c r="G476" s="46">
        <v>0</v>
      </c>
      <c r="H476" s="47"/>
      <c r="I476" s="155">
        <v>0</v>
      </c>
      <c r="J476" s="35">
        <f t="shared" si="263"/>
        <v>11.4</v>
      </c>
      <c r="K476" s="44">
        <v>24.18</v>
      </c>
      <c r="L476" s="37">
        <f t="shared" si="264"/>
        <v>275.64999999999998</v>
      </c>
      <c r="M476" s="37"/>
      <c r="N476" s="38">
        <f t="shared" si="265"/>
        <v>0</v>
      </c>
      <c r="O476" s="39"/>
      <c r="P476" s="39">
        <f t="shared" si="257"/>
        <v>0</v>
      </c>
      <c r="Q476" s="39">
        <f t="shared" si="258"/>
        <v>0</v>
      </c>
      <c r="R476" s="39"/>
      <c r="S476" s="39">
        <f t="shared" si="259"/>
        <v>0</v>
      </c>
      <c r="T476" s="39">
        <f t="shared" si="260"/>
        <v>0</v>
      </c>
      <c r="U476" s="39"/>
      <c r="V476" s="39">
        <f t="shared" si="245"/>
        <v>0</v>
      </c>
      <c r="W476" s="39">
        <f t="shared" si="246"/>
        <v>0</v>
      </c>
      <c r="X476" s="39"/>
      <c r="Y476" s="39">
        <f t="shared" si="247"/>
        <v>0</v>
      </c>
      <c r="Z476" s="39">
        <f t="shared" si="248"/>
        <v>0</v>
      </c>
      <c r="AA476" s="39"/>
      <c r="AB476" s="39">
        <f t="shared" si="249"/>
        <v>0</v>
      </c>
      <c r="AC476" s="39">
        <f t="shared" si="250"/>
        <v>0</v>
      </c>
      <c r="AD476" s="39"/>
      <c r="AE476" s="39">
        <f t="shared" si="251"/>
        <v>0</v>
      </c>
      <c r="AF476" s="39">
        <f t="shared" si="252"/>
        <v>0</v>
      </c>
      <c r="AG476" s="39"/>
      <c r="AH476" s="39">
        <f t="shared" si="253"/>
        <v>0</v>
      </c>
      <c r="AI476" s="39">
        <f t="shared" si="254"/>
        <v>0</v>
      </c>
      <c r="AJ476" s="39"/>
      <c r="AK476" s="39">
        <f t="shared" si="255"/>
        <v>0</v>
      </c>
      <c r="AL476" s="39">
        <f t="shared" si="256"/>
        <v>0</v>
      </c>
      <c r="AM476" s="39"/>
      <c r="AN476" s="39">
        <f t="shared" si="243"/>
        <v>0</v>
      </c>
      <c r="AO476" s="39">
        <f t="shared" si="244"/>
        <v>0</v>
      </c>
      <c r="AP476" s="39"/>
      <c r="AQ476" s="39">
        <f t="shared" si="266"/>
        <v>0</v>
      </c>
      <c r="AR476" s="39">
        <f t="shared" si="267"/>
        <v>0</v>
      </c>
      <c r="AS476" s="136">
        <f t="shared" si="268"/>
        <v>0</v>
      </c>
      <c r="AT476" s="136">
        <f t="shared" ca="1" si="269"/>
        <v>0</v>
      </c>
      <c r="AU476" s="137">
        <f t="shared" ca="1" si="270"/>
        <v>0</v>
      </c>
      <c r="AV476" s="137">
        <f t="shared" si="271"/>
        <v>11.4</v>
      </c>
      <c r="AW476" s="136">
        <f t="shared" ca="1" si="272"/>
        <v>275.64999999999998</v>
      </c>
      <c r="AX476" s="138">
        <f t="shared" ca="1" si="273"/>
        <v>0</v>
      </c>
      <c r="AY476" s="101"/>
      <c r="AZ476" s="40">
        <f t="shared" si="262"/>
        <v>0</v>
      </c>
      <c r="BA476" s="111" t="str">
        <f>IF(AZ476&lt;&gt;0,"MEDIDO","NÃO MEDIDO")</f>
        <v>NÃO MEDIDO</v>
      </c>
      <c r="BB476" s="55"/>
      <c r="BE476" s="55"/>
      <c r="BF476" s="55"/>
      <c r="BG476" s="55"/>
      <c r="BH476" s="55"/>
      <c r="BI476" s="55"/>
      <c r="BJ476" s="55"/>
      <c r="BK476" s="55"/>
      <c r="BL476" s="55"/>
      <c r="BM476" s="55"/>
      <c r="BN476" s="55"/>
      <c r="BO476" s="55"/>
      <c r="BP476" s="55"/>
      <c r="BQ476" s="55"/>
      <c r="BR476" s="55"/>
      <c r="BS476" s="55"/>
      <c r="BT476" s="55"/>
      <c r="BU476" s="55"/>
      <c r="BV476" s="55"/>
      <c r="BW476" s="55"/>
      <c r="BX476" s="55"/>
    </row>
    <row r="477" spans="1:76" customFormat="1" ht="60" customHeight="1">
      <c r="A477" s="1" t="s">
        <v>30</v>
      </c>
      <c r="B477" s="1"/>
      <c r="C477" s="64" t="s">
        <v>444</v>
      </c>
      <c r="D477" s="65" t="s">
        <v>734</v>
      </c>
      <c r="E477" s="57" t="s">
        <v>71</v>
      </c>
      <c r="F477" s="35">
        <v>83.3</v>
      </c>
      <c r="G477" s="46">
        <v>0</v>
      </c>
      <c r="H477" s="47"/>
      <c r="I477" s="155">
        <v>0</v>
      </c>
      <c r="J477" s="35">
        <f t="shared" si="263"/>
        <v>83.3</v>
      </c>
      <c r="K477" s="44">
        <v>45.02</v>
      </c>
      <c r="L477" s="37">
        <f t="shared" si="264"/>
        <v>3750.17</v>
      </c>
      <c r="M477" s="37"/>
      <c r="N477" s="38">
        <f t="shared" si="265"/>
        <v>0</v>
      </c>
      <c r="O477" s="39"/>
      <c r="P477" s="39">
        <f t="shared" si="257"/>
        <v>0</v>
      </c>
      <c r="Q477" s="39">
        <f t="shared" si="258"/>
        <v>0</v>
      </c>
      <c r="R477" s="39"/>
      <c r="S477" s="39">
        <f t="shared" si="259"/>
        <v>0</v>
      </c>
      <c r="T477" s="39">
        <f t="shared" si="260"/>
        <v>0</v>
      </c>
      <c r="U477" s="39"/>
      <c r="V477" s="39">
        <f t="shared" si="245"/>
        <v>0</v>
      </c>
      <c r="W477" s="39">
        <f t="shared" si="246"/>
        <v>0</v>
      </c>
      <c r="X477" s="39"/>
      <c r="Y477" s="39">
        <f t="shared" si="247"/>
        <v>0</v>
      </c>
      <c r="Z477" s="39">
        <f t="shared" si="248"/>
        <v>0</v>
      </c>
      <c r="AA477" s="39"/>
      <c r="AB477" s="39">
        <f t="shared" si="249"/>
        <v>0</v>
      </c>
      <c r="AC477" s="39">
        <f t="shared" si="250"/>
        <v>0</v>
      </c>
      <c r="AD477" s="39"/>
      <c r="AE477" s="39">
        <f t="shared" si="251"/>
        <v>0</v>
      </c>
      <c r="AF477" s="39">
        <f t="shared" si="252"/>
        <v>0</v>
      </c>
      <c r="AG477" s="39"/>
      <c r="AH477" s="39">
        <f t="shared" si="253"/>
        <v>0</v>
      </c>
      <c r="AI477" s="39">
        <f t="shared" si="254"/>
        <v>0</v>
      </c>
      <c r="AJ477" s="39">
        <v>56.75</v>
      </c>
      <c r="AK477" s="39">
        <f t="shared" si="255"/>
        <v>2554.89</v>
      </c>
      <c r="AL477" s="39">
        <f t="shared" si="256"/>
        <v>0</v>
      </c>
      <c r="AM477" s="39">
        <v>23.76</v>
      </c>
      <c r="AN477" s="39">
        <f t="shared" si="243"/>
        <v>1069.68</v>
      </c>
      <c r="AO477" s="39">
        <f t="shared" si="244"/>
        <v>0</v>
      </c>
      <c r="AP477" s="39"/>
      <c r="AQ477" s="39">
        <f t="shared" si="266"/>
        <v>0</v>
      </c>
      <c r="AR477" s="39">
        <f t="shared" si="267"/>
        <v>0</v>
      </c>
      <c r="AS477" s="136">
        <f t="shared" si="268"/>
        <v>80.510000000000005</v>
      </c>
      <c r="AT477" s="136">
        <f t="shared" ca="1" si="269"/>
        <v>3624.57</v>
      </c>
      <c r="AU477" s="137">
        <f t="shared" ca="1" si="270"/>
        <v>0</v>
      </c>
      <c r="AV477" s="137">
        <f t="shared" si="271"/>
        <v>2.79</v>
      </c>
      <c r="AW477" s="136">
        <f t="shared" ca="1" si="272"/>
        <v>125.6</v>
      </c>
      <c r="AX477" s="138">
        <f t="shared" ca="1" si="273"/>
        <v>0</v>
      </c>
      <c r="AY477" s="101"/>
      <c r="AZ477" s="40">
        <f t="shared" si="262"/>
        <v>52.24</v>
      </c>
      <c r="BA477" s="111" t="str">
        <f>IF(AZ477&lt;&gt;0,"MEDIDO","NÃO MEDIDO")</f>
        <v>MEDIDO</v>
      </c>
      <c r="BB477" s="55"/>
      <c r="BE477" s="55"/>
      <c r="BF477" s="55"/>
      <c r="BG477" s="55"/>
      <c r="BH477" s="55"/>
      <c r="BI477" s="55"/>
      <c r="BJ477" s="55"/>
      <c r="BK477" s="55"/>
      <c r="BL477" s="55"/>
      <c r="BM477" s="55"/>
      <c r="BN477" s="55"/>
      <c r="BO477" s="55"/>
      <c r="BP477" s="55"/>
      <c r="BQ477" s="55"/>
      <c r="BR477" s="55"/>
      <c r="BS477" s="55"/>
      <c r="BT477" s="55"/>
      <c r="BU477" s="55"/>
      <c r="BV477" s="55"/>
      <c r="BW477" s="55"/>
      <c r="BX477" s="55"/>
    </row>
    <row r="478" spans="1:76" customFormat="1" ht="60" customHeight="1">
      <c r="A478" s="1" t="s">
        <v>781</v>
      </c>
      <c r="B478" s="1"/>
      <c r="C478" s="64" t="s">
        <v>826</v>
      </c>
      <c r="D478" s="65" t="s">
        <v>827</v>
      </c>
      <c r="E478" s="57" t="s">
        <v>75</v>
      </c>
      <c r="F478" s="35"/>
      <c r="G478" s="46"/>
      <c r="H478" s="47"/>
      <c r="I478" s="155">
        <v>52.24</v>
      </c>
      <c r="J478" s="35">
        <f t="shared" si="263"/>
        <v>52.24</v>
      </c>
      <c r="K478" s="44"/>
      <c r="L478" s="37">
        <f t="shared" si="264"/>
        <v>0</v>
      </c>
      <c r="M478" s="37">
        <v>17.07</v>
      </c>
      <c r="N478" s="38">
        <f t="shared" si="265"/>
        <v>891.74</v>
      </c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>
        <v>52.24</v>
      </c>
      <c r="AQ478" s="39">
        <f t="shared" si="266"/>
        <v>0</v>
      </c>
      <c r="AR478" s="39">
        <f t="shared" si="267"/>
        <v>891.74</v>
      </c>
      <c r="AS478" s="136">
        <f t="shared" si="268"/>
        <v>52.24</v>
      </c>
      <c r="AT478" s="136">
        <f t="shared" ca="1" si="269"/>
        <v>0</v>
      </c>
      <c r="AU478" s="137">
        <f t="shared" ca="1" si="270"/>
        <v>891.74</v>
      </c>
      <c r="AV478" s="137">
        <f t="shared" si="271"/>
        <v>0</v>
      </c>
      <c r="AW478" s="136">
        <f t="shared" ca="1" si="272"/>
        <v>0</v>
      </c>
      <c r="AX478" s="138">
        <f t="shared" ca="1" si="273"/>
        <v>0</v>
      </c>
      <c r="AY478" s="101"/>
      <c r="AZ478" s="40">
        <f t="shared" si="262"/>
        <v>41.2</v>
      </c>
      <c r="BA478" s="111" t="str">
        <f t="shared" ref="BA478:BA479" si="274">IF(AZ478&lt;&gt;0,"MEDIDO","NÃO MEDIDO")</f>
        <v>MEDIDO</v>
      </c>
      <c r="BB478" s="55"/>
      <c r="BE478" s="55"/>
      <c r="BF478" s="55"/>
      <c r="BG478" s="55"/>
      <c r="BH478" s="55"/>
      <c r="BI478" s="55"/>
      <c r="BJ478" s="55"/>
      <c r="BK478" s="55"/>
      <c r="BL478" s="55"/>
      <c r="BM478" s="55"/>
      <c r="BN478" s="55"/>
      <c r="BO478" s="55"/>
      <c r="BP478" s="55"/>
      <c r="BQ478" s="55"/>
      <c r="BR478" s="55"/>
      <c r="BS478" s="55"/>
      <c r="BT478" s="55"/>
      <c r="BU478" s="55"/>
      <c r="BV478" s="55"/>
      <c r="BW478" s="55"/>
      <c r="BX478" s="55"/>
    </row>
    <row r="479" spans="1:76" customFormat="1" ht="60" customHeight="1">
      <c r="A479" s="1" t="s">
        <v>781</v>
      </c>
      <c r="B479" s="1"/>
      <c r="C479" s="64" t="s">
        <v>828</v>
      </c>
      <c r="D479" s="65" t="s">
        <v>829</v>
      </c>
      <c r="E479" s="57" t="s">
        <v>75</v>
      </c>
      <c r="F479" s="35"/>
      <c r="G479" s="46"/>
      <c r="H479" s="47"/>
      <c r="I479" s="155">
        <v>41.2</v>
      </c>
      <c r="J479" s="35">
        <f t="shared" si="263"/>
        <v>41.2</v>
      </c>
      <c r="K479" s="44"/>
      <c r="L479" s="37">
        <f t="shared" si="264"/>
        <v>0</v>
      </c>
      <c r="M479" s="37">
        <v>13.62</v>
      </c>
      <c r="N479" s="38">
        <f t="shared" si="265"/>
        <v>561.14</v>
      </c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>
        <v>41.2</v>
      </c>
      <c r="AQ479" s="39">
        <f t="shared" si="266"/>
        <v>0</v>
      </c>
      <c r="AR479" s="39">
        <f t="shared" si="267"/>
        <v>561.14</v>
      </c>
      <c r="AS479" s="136">
        <f t="shared" si="268"/>
        <v>41.2</v>
      </c>
      <c r="AT479" s="136">
        <f t="shared" ca="1" si="269"/>
        <v>0</v>
      </c>
      <c r="AU479" s="137">
        <f t="shared" ca="1" si="270"/>
        <v>561.14</v>
      </c>
      <c r="AV479" s="137">
        <f t="shared" si="271"/>
        <v>0</v>
      </c>
      <c r="AW479" s="136">
        <f t="shared" ca="1" si="272"/>
        <v>0</v>
      </c>
      <c r="AX479" s="138">
        <f t="shared" ca="1" si="273"/>
        <v>0</v>
      </c>
      <c r="AY479" s="101"/>
      <c r="AZ479" s="40">
        <f t="shared" si="262"/>
        <v>0</v>
      </c>
      <c r="BA479" s="111" t="str">
        <f t="shared" si="274"/>
        <v>NÃO MEDIDO</v>
      </c>
      <c r="BB479" s="55"/>
      <c r="BE479" s="55"/>
      <c r="BF479" s="55"/>
      <c r="BG479" s="55"/>
      <c r="BH479" s="55"/>
      <c r="BI479" s="55"/>
      <c r="BJ479" s="55"/>
      <c r="BK479" s="55"/>
      <c r="BL479" s="55"/>
      <c r="BM479" s="55"/>
      <c r="BN479" s="55"/>
      <c r="BO479" s="55"/>
      <c r="BP479" s="55"/>
      <c r="BQ479" s="55"/>
      <c r="BR479" s="55"/>
      <c r="BS479" s="55"/>
      <c r="BT479" s="55"/>
      <c r="BU479" s="55"/>
      <c r="BV479" s="55"/>
      <c r="BW479" s="55"/>
      <c r="BX479" s="55"/>
    </row>
    <row r="480" spans="1:76" customFormat="1" ht="30" customHeight="1">
      <c r="A480" s="1" t="s">
        <v>28</v>
      </c>
      <c r="B480" s="1"/>
      <c r="C480" s="64">
        <v>23</v>
      </c>
      <c r="D480" s="65" t="s">
        <v>119</v>
      </c>
      <c r="E480" s="57"/>
      <c r="F480" s="35"/>
      <c r="G480" s="46">
        <v>0</v>
      </c>
      <c r="H480" s="47"/>
      <c r="I480" s="155">
        <v>0</v>
      </c>
      <c r="J480" s="35">
        <f t="shared" si="263"/>
        <v>0</v>
      </c>
      <c r="K480" s="44"/>
      <c r="L480" s="37">
        <f t="shared" si="264"/>
        <v>0</v>
      </c>
      <c r="M480" s="37"/>
      <c r="N480" s="38">
        <f t="shared" si="265"/>
        <v>0</v>
      </c>
      <c r="O480" s="39"/>
      <c r="P480" s="39">
        <f t="shared" si="257"/>
        <v>0</v>
      </c>
      <c r="Q480" s="39">
        <f t="shared" si="258"/>
        <v>0</v>
      </c>
      <c r="R480" s="39"/>
      <c r="S480" s="39">
        <f t="shared" si="259"/>
        <v>0</v>
      </c>
      <c r="T480" s="39">
        <f t="shared" si="260"/>
        <v>0</v>
      </c>
      <c r="U480" s="39"/>
      <c r="V480" s="39">
        <f t="shared" si="245"/>
        <v>0</v>
      </c>
      <c r="W480" s="39">
        <f t="shared" si="246"/>
        <v>0</v>
      </c>
      <c r="X480" s="39"/>
      <c r="Y480" s="39">
        <f t="shared" si="247"/>
        <v>0</v>
      </c>
      <c r="Z480" s="39">
        <f t="shared" si="248"/>
        <v>0</v>
      </c>
      <c r="AA480" s="39"/>
      <c r="AB480" s="39">
        <f t="shared" si="249"/>
        <v>0</v>
      </c>
      <c r="AC480" s="39">
        <f t="shared" si="250"/>
        <v>0</v>
      </c>
      <c r="AD480" s="39"/>
      <c r="AE480" s="39">
        <f t="shared" si="251"/>
        <v>0</v>
      </c>
      <c r="AF480" s="39">
        <f t="shared" si="252"/>
        <v>0</v>
      </c>
      <c r="AG480" s="39"/>
      <c r="AH480" s="39">
        <f t="shared" si="253"/>
        <v>0</v>
      </c>
      <c r="AI480" s="39">
        <f t="shared" si="254"/>
        <v>0</v>
      </c>
      <c r="AJ480" s="39"/>
      <c r="AK480" s="39">
        <f t="shared" si="255"/>
        <v>0</v>
      </c>
      <c r="AL480" s="39">
        <f t="shared" si="256"/>
        <v>0</v>
      </c>
      <c r="AM480" s="39"/>
      <c r="AN480" s="39">
        <f t="shared" si="243"/>
        <v>0</v>
      </c>
      <c r="AO480" s="39">
        <f t="shared" si="244"/>
        <v>0</v>
      </c>
      <c r="AP480" s="39"/>
      <c r="AQ480" s="39">
        <f t="shared" si="266"/>
        <v>0</v>
      </c>
      <c r="AR480" s="39">
        <f t="shared" si="267"/>
        <v>0</v>
      </c>
      <c r="AS480" s="136">
        <f t="shared" si="268"/>
        <v>0</v>
      </c>
      <c r="AT480" s="136">
        <f t="shared" ca="1" si="269"/>
        <v>0</v>
      </c>
      <c r="AU480" s="137">
        <f t="shared" ca="1" si="270"/>
        <v>0</v>
      </c>
      <c r="AV480" s="137">
        <f t="shared" si="271"/>
        <v>0</v>
      </c>
      <c r="AW480" s="136">
        <f t="shared" ca="1" si="272"/>
        <v>0</v>
      </c>
      <c r="AX480" s="138">
        <f t="shared" ca="1" si="273"/>
        <v>0</v>
      </c>
      <c r="AY480" s="101"/>
      <c r="AZ480" s="40">
        <f t="shared" si="262"/>
        <v>0</v>
      </c>
      <c r="BA480" s="111" t="str">
        <f>IF(COUNTIF(BA481:BA491,"MEDIDO")&gt;0,"MEDIDO","NÃO MEDIDO")</f>
        <v>MEDIDO</v>
      </c>
      <c r="BB480" s="55"/>
      <c r="BE480" s="55"/>
      <c r="BF480" s="55"/>
      <c r="BG480" s="55"/>
      <c r="BH480" s="55"/>
      <c r="BI480" s="55"/>
      <c r="BJ480" s="55"/>
      <c r="BK480" s="55"/>
      <c r="BL480" s="55"/>
      <c r="BM480" s="55"/>
      <c r="BN480" s="55"/>
      <c r="BO480" s="55"/>
      <c r="BP480" s="55"/>
      <c r="BQ480" s="55"/>
      <c r="BR480" s="55"/>
      <c r="BS480" s="55"/>
      <c r="BT480" s="55"/>
      <c r="BU480" s="55"/>
      <c r="BV480" s="55"/>
      <c r="BW480" s="55"/>
      <c r="BX480" s="55"/>
    </row>
    <row r="481" spans="1:76" customFormat="1" ht="30" customHeight="1">
      <c r="A481" s="1" t="s">
        <v>28</v>
      </c>
      <c r="B481" s="1"/>
      <c r="C481" s="64">
        <v>230100</v>
      </c>
      <c r="D481" s="65" t="s">
        <v>120</v>
      </c>
      <c r="E481" s="57"/>
      <c r="F481" s="35"/>
      <c r="G481" s="46">
        <v>0</v>
      </c>
      <c r="H481" s="47"/>
      <c r="I481" s="155">
        <v>0</v>
      </c>
      <c r="J481" s="35">
        <f t="shared" si="263"/>
        <v>0</v>
      </c>
      <c r="K481" s="44"/>
      <c r="L481" s="37">
        <f t="shared" si="264"/>
        <v>0</v>
      </c>
      <c r="M481" s="37"/>
      <c r="N481" s="38">
        <f t="shared" si="265"/>
        <v>0</v>
      </c>
      <c r="O481" s="39"/>
      <c r="P481" s="39">
        <f t="shared" si="257"/>
        <v>0</v>
      </c>
      <c r="Q481" s="39">
        <f t="shared" si="258"/>
        <v>0</v>
      </c>
      <c r="R481" s="39"/>
      <c r="S481" s="39">
        <f t="shared" si="259"/>
        <v>0</v>
      </c>
      <c r="T481" s="39">
        <f t="shared" si="260"/>
        <v>0</v>
      </c>
      <c r="U481" s="39"/>
      <c r="V481" s="39">
        <f t="shared" si="245"/>
        <v>0</v>
      </c>
      <c r="W481" s="39">
        <f t="shared" si="246"/>
        <v>0</v>
      </c>
      <c r="X481" s="39"/>
      <c r="Y481" s="39">
        <f t="shared" si="247"/>
        <v>0</v>
      </c>
      <c r="Z481" s="39">
        <f t="shared" si="248"/>
        <v>0</v>
      </c>
      <c r="AA481" s="39"/>
      <c r="AB481" s="39">
        <f t="shared" si="249"/>
        <v>0</v>
      </c>
      <c r="AC481" s="39">
        <f t="shared" si="250"/>
        <v>0</v>
      </c>
      <c r="AD481" s="39"/>
      <c r="AE481" s="39">
        <f t="shared" si="251"/>
        <v>0</v>
      </c>
      <c r="AF481" s="39">
        <f t="shared" si="252"/>
        <v>0</v>
      </c>
      <c r="AG481" s="39"/>
      <c r="AH481" s="39">
        <f t="shared" si="253"/>
        <v>0</v>
      </c>
      <c r="AI481" s="39">
        <f t="shared" si="254"/>
        <v>0</v>
      </c>
      <c r="AJ481" s="39"/>
      <c r="AK481" s="39">
        <f t="shared" si="255"/>
        <v>0</v>
      </c>
      <c r="AL481" s="39">
        <f t="shared" si="256"/>
        <v>0</v>
      </c>
      <c r="AM481" s="39"/>
      <c r="AN481" s="39">
        <f t="shared" si="243"/>
        <v>0</v>
      </c>
      <c r="AO481" s="39">
        <f t="shared" si="244"/>
        <v>0</v>
      </c>
      <c r="AP481" s="39"/>
      <c r="AQ481" s="39">
        <f t="shared" si="266"/>
        <v>0</v>
      </c>
      <c r="AR481" s="39">
        <f t="shared" si="267"/>
        <v>0</v>
      </c>
      <c r="AS481" s="136">
        <f t="shared" si="268"/>
        <v>0</v>
      </c>
      <c r="AT481" s="136">
        <f t="shared" ca="1" si="269"/>
        <v>0</v>
      </c>
      <c r="AU481" s="137">
        <f t="shared" ca="1" si="270"/>
        <v>0</v>
      </c>
      <c r="AV481" s="137">
        <f t="shared" si="271"/>
        <v>0</v>
      </c>
      <c r="AW481" s="136">
        <f t="shared" ca="1" si="272"/>
        <v>0</v>
      </c>
      <c r="AX481" s="138">
        <f t="shared" ca="1" si="273"/>
        <v>0</v>
      </c>
      <c r="AY481" s="101"/>
      <c r="AZ481" s="40">
        <f t="shared" si="262"/>
        <v>0</v>
      </c>
      <c r="BA481" s="111" t="str">
        <f>IF(COUNTIF(BA482:BA485,"MEDIDO")&gt;0,"MEDIDO","NÃO MEDIDO")</f>
        <v>MEDIDO</v>
      </c>
      <c r="BB481" s="55"/>
      <c r="BE481" s="55"/>
      <c r="BF481" s="55"/>
      <c r="BG481" s="55"/>
      <c r="BH481" s="55"/>
      <c r="BI481" s="55"/>
      <c r="BJ481" s="55"/>
      <c r="BK481" s="55"/>
      <c r="BL481" s="55"/>
      <c r="BM481" s="55"/>
      <c r="BN481" s="55"/>
      <c r="BO481" s="55"/>
      <c r="BP481" s="55"/>
      <c r="BQ481" s="55"/>
      <c r="BR481" s="55"/>
      <c r="BS481" s="55"/>
      <c r="BT481" s="55"/>
      <c r="BU481" s="55"/>
      <c r="BV481" s="55"/>
      <c r="BW481" s="55"/>
      <c r="BX481" s="55"/>
    </row>
    <row r="482" spans="1:76" customFormat="1" ht="30" customHeight="1">
      <c r="A482" s="1" t="s">
        <v>30</v>
      </c>
      <c r="B482" s="1"/>
      <c r="C482" s="64" t="s">
        <v>368</v>
      </c>
      <c r="D482" s="65" t="s">
        <v>633</v>
      </c>
      <c r="E482" s="57" t="s">
        <v>71</v>
      </c>
      <c r="F482" s="35">
        <v>12.5</v>
      </c>
      <c r="G482" s="46">
        <v>0</v>
      </c>
      <c r="H482" s="47"/>
      <c r="I482" s="155">
        <v>0</v>
      </c>
      <c r="J482" s="35">
        <f t="shared" si="263"/>
        <v>12.5</v>
      </c>
      <c r="K482" s="44">
        <v>47.67</v>
      </c>
      <c r="L482" s="37">
        <f t="shared" si="264"/>
        <v>595.88</v>
      </c>
      <c r="M482" s="37"/>
      <c r="N482" s="38">
        <f t="shared" si="265"/>
        <v>0</v>
      </c>
      <c r="O482" s="39"/>
      <c r="P482" s="39">
        <f t="shared" si="257"/>
        <v>0</v>
      </c>
      <c r="Q482" s="39">
        <f t="shared" si="258"/>
        <v>0</v>
      </c>
      <c r="R482" s="39"/>
      <c r="S482" s="39">
        <f t="shared" si="259"/>
        <v>0</v>
      </c>
      <c r="T482" s="39">
        <f t="shared" si="260"/>
        <v>0</v>
      </c>
      <c r="U482" s="39"/>
      <c r="V482" s="39">
        <f t="shared" si="245"/>
        <v>0</v>
      </c>
      <c r="W482" s="39">
        <f t="shared" si="246"/>
        <v>0</v>
      </c>
      <c r="X482" s="39"/>
      <c r="Y482" s="39">
        <f t="shared" si="247"/>
        <v>0</v>
      </c>
      <c r="Z482" s="39">
        <f t="shared" si="248"/>
        <v>0</v>
      </c>
      <c r="AA482" s="39"/>
      <c r="AB482" s="39">
        <f t="shared" si="249"/>
        <v>0</v>
      </c>
      <c r="AC482" s="39">
        <f t="shared" si="250"/>
        <v>0</v>
      </c>
      <c r="AD482" s="39"/>
      <c r="AE482" s="39">
        <f t="shared" si="251"/>
        <v>0</v>
      </c>
      <c r="AF482" s="39">
        <f t="shared" si="252"/>
        <v>0</v>
      </c>
      <c r="AG482" s="39"/>
      <c r="AH482" s="39">
        <f t="shared" si="253"/>
        <v>0</v>
      </c>
      <c r="AI482" s="39">
        <f t="shared" si="254"/>
        <v>0</v>
      </c>
      <c r="AJ482" s="39"/>
      <c r="AK482" s="39">
        <f t="shared" si="255"/>
        <v>0</v>
      </c>
      <c r="AL482" s="39">
        <f t="shared" si="256"/>
        <v>0</v>
      </c>
      <c r="AM482" s="39"/>
      <c r="AN482" s="39">
        <f t="shared" si="243"/>
        <v>0</v>
      </c>
      <c r="AO482" s="39">
        <f t="shared" si="244"/>
        <v>0</v>
      </c>
      <c r="AP482" s="39"/>
      <c r="AQ482" s="39">
        <f t="shared" si="266"/>
        <v>0</v>
      </c>
      <c r="AR482" s="39">
        <f t="shared" si="267"/>
        <v>0</v>
      </c>
      <c r="AS482" s="136">
        <f t="shared" si="268"/>
        <v>0</v>
      </c>
      <c r="AT482" s="136">
        <f t="shared" ca="1" si="269"/>
        <v>0</v>
      </c>
      <c r="AU482" s="137">
        <f t="shared" ca="1" si="270"/>
        <v>0</v>
      </c>
      <c r="AV482" s="137">
        <f t="shared" si="271"/>
        <v>12.5</v>
      </c>
      <c r="AW482" s="136">
        <f t="shared" ca="1" si="272"/>
        <v>595.88</v>
      </c>
      <c r="AX482" s="138">
        <f t="shared" ca="1" si="273"/>
        <v>0</v>
      </c>
      <c r="AY482" s="101"/>
      <c r="AZ482" s="40">
        <f t="shared" si="262"/>
        <v>6.25</v>
      </c>
      <c r="BA482" s="111" t="str">
        <f t="shared" ref="BA482" si="275">IF(AZ482&lt;&gt;0,"MEDIDO","NÃO MEDIDO")</f>
        <v>MEDIDO</v>
      </c>
      <c r="BB482" s="55"/>
      <c r="BE482" s="55"/>
      <c r="BF482" s="55"/>
      <c r="BG482" s="55"/>
      <c r="BH482" s="55"/>
      <c r="BI482" s="55"/>
      <c r="BJ482" s="55"/>
      <c r="BK482" s="55"/>
      <c r="BL482" s="55"/>
      <c r="BM482" s="55"/>
      <c r="BN482" s="55"/>
      <c r="BO482" s="55"/>
      <c r="BP482" s="55"/>
      <c r="BQ482" s="55"/>
      <c r="BR482" s="55"/>
      <c r="BS482" s="55"/>
      <c r="BT482" s="55"/>
      <c r="BU482" s="55"/>
      <c r="BV482" s="55"/>
      <c r="BW482" s="55"/>
      <c r="BX482" s="55"/>
    </row>
    <row r="483" spans="1:76" customFormat="1" ht="60" customHeight="1">
      <c r="A483" s="1" t="s">
        <v>30</v>
      </c>
      <c r="B483" s="1"/>
      <c r="C483" s="64" t="s">
        <v>445</v>
      </c>
      <c r="D483" s="65" t="s">
        <v>735</v>
      </c>
      <c r="E483" s="57" t="s">
        <v>71</v>
      </c>
      <c r="F483" s="35">
        <v>23</v>
      </c>
      <c r="G483" s="46">
        <v>0</v>
      </c>
      <c r="H483" s="47"/>
      <c r="I483" s="155">
        <v>6.25</v>
      </c>
      <c r="J483" s="35">
        <f t="shared" si="263"/>
        <v>29.25</v>
      </c>
      <c r="K483" s="44">
        <v>107.11</v>
      </c>
      <c r="L483" s="37">
        <f t="shared" si="264"/>
        <v>3132.97</v>
      </c>
      <c r="M483" s="37"/>
      <c r="N483" s="38">
        <f t="shared" si="265"/>
        <v>0</v>
      </c>
      <c r="O483" s="39"/>
      <c r="P483" s="39">
        <f t="shared" si="257"/>
        <v>0</v>
      </c>
      <c r="Q483" s="39">
        <f t="shared" si="258"/>
        <v>0</v>
      </c>
      <c r="R483" s="39"/>
      <c r="S483" s="39">
        <f t="shared" si="259"/>
        <v>0</v>
      </c>
      <c r="T483" s="39">
        <f t="shared" si="260"/>
        <v>0</v>
      </c>
      <c r="U483" s="39"/>
      <c r="V483" s="39">
        <f t="shared" si="245"/>
        <v>0</v>
      </c>
      <c r="W483" s="39">
        <f t="shared" si="246"/>
        <v>0</v>
      </c>
      <c r="X483" s="39"/>
      <c r="Y483" s="39">
        <f t="shared" si="247"/>
        <v>0</v>
      </c>
      <c r="Z483" s="39">
        <f t="shared" si="248"/>
        <v>0</v>
      </c>
      <c r="AA483" s="39"/>
      <c r="AB483" s="39">
        <f t="shared" si="249"/>
        <v>0</v>
      </c>
      <c r="AC483" s="39">
        <f t="shared" si="250"/>
        <v>0</v>
      </c>
      <c r="AD483" s="39"/>
      <c r="AE483" s="39">
        <f t="shared" si="251"/>
        <v>0</v>
      </c>
      <c r="AF483" s="39">
        <f t="shared" si="252"/>
        <v>0</v>
      </c>
      <c r="AG483" s="39"/>
      <c r="AH483" s="39">
        <f t="shared" si="253"/>
        <v>0</v>
      </c>
      <c r="AI483" s="39">
        <f t="shared" si="254"/>
        <v>0</v>
      </c>
      <c r="AJ483" s="39">
        <v>23</v>
      </c>
      <c r="AK483" s="39">
        <f t="shared" si="255"/>
        <v>2463.5300000000002</v>
      </c>
      <c r="AL483" s="39">
        <f t="shared" si="256"/>
        <v>0</v>
      </c>
      <c r="AM483" s="39"/>
      <c r="AN483" s="39">
        <f t="shared" ref="AN483:AN496" si="276">ROUND($AM483*$K483,2)</f>
        <v>0</v>
      </c>
      <c r="AO483" s="39">
        <f t="shared" si="244"/>
        <v>0</v>
      </c>
      <c r="AP483" s="39">
        <v>6.25</v>
      </c>
      <c r="AQ483" s="39">
        <f t="shared" si="266"/>
        <v>669.44</v>
      </c>
      <c r="AR483" s="39">
        <f t="shared" si="267"/>
        <v>0</v>
      </c>
      <c r="AS483" s="136">
        <f t="shared" si="268"/>
        <v>29.25</v>
      </c>
      <c r="AT483" s="136">
        <f t="shared" ca="1" si="269"/>
        <v>3132.97</v>
      </c>
      <c r="AU483" s="137">
        <f t="shared" ca="1" si="270"/>
        <v>0</v>
      </c>
      <c r="AV483" s="137">
        <f t="shared" si="271"/>
        <v>0</v>
      </c>
      <c r="AW483" s="136">
        <f t="shared" ca="1" si="272"/>
        <v>0</v>
      </c>
      <c r="AX483" s="138">
        <f t="shared" ca="1" si="273"/>
        <v>0</v>
      </c>
      <c r="AY483" s="101"/>
      <c r="AZ483" s="40">
        <f t="shared" si="262"/>
        <v>18.32</v>
      </c>
      <c r="BA483" s="111" t="str">
        <f t="shared" si="242"/>
        <v>MEDIDO</v>
      </c>
      <c r="BB483" s="55"/>
      <c r="BE483" s="55"/>
      <c r="BF483" s="55"/>
      <c r="BG483" s="55"/>
      <c r="BH483" s="55"/>
      <c r="BI483" s="55"/>
      <c r="BJ483" s="55"/>
      <c r="BK483" s="55"/>
      <c r="BL483" s="55"/>
      <c r="BM483" s="55"/>
      <c r="BN483" s="55"/>
      <c r="BO483" s="55"/>
      <c r="BP483" s="55"/>
      <c r="BQ483" s="55"/>
      <c r="BR483" s="55"/>
      <c r="BS483" s="55"/>
      <c r="BT483" s="55"/>
      <c r="BU483" s="55"/>
      <c r="BV483" s="55"/>
      <c r="BW483" s="55"/>
      <c r="BX483" s="55"/>
    </row>
    <row r="484" spans="1:76" customFormat="1" ht="60" customHeight="1">
      <c r="A484" s="1" t="s">
        <v>30</v>
      </c>
      <c r="B484" s="1"/>
      <c r="C484" s="64" t="s">
        <v>367</v>
      </c>
      <c r="D484" s="65" t="s">
        <v>632</v>
      </c>
      <c r="E484" s="57" t="s">
        <v>71</v>
      </c>
      <c r="F484" s="35">
        <v>35.5</v>
      </c>
      <c r="G484" s="46">
        <v>0</v>
      </c>
      <c r="H484" s="47"/>
      <c r="I484" s="155">
        <v>18.32</v>
      </c>
      <c r="J484" s="35">
        <f t="shared" si="263"/>
        <v>53.82</v>
      </c>
      <c r="K484" s="44">
        <v>28.15</v>
      </c>
      <c r="L484" s="37">
        <f t="shared" si="264"/>
        <v>1515.04</v>
      </c>
      <c r="M484" s="37"/>
      <c r="N484" s="38">
        <f t="shared" si="265"/>
        <v>0</v>
      </c>
      <c r="O484" s="39"/>
      <c r="P484" s="39">
        <f t="shared" si="257"/>
        <v>0</v>
      </c>
      <c r="Q484" s="39">
        <f t="shared" si="258"/>
        <v>0</v>
      </c>
      <c r="R484" s="39"/>
      <c r="S484" s="39">
        <f t="shared" si="259"/>
        <v>0</v>
      </c>
      <c r="T484" s="39">
        <f t="shared" si="260"/>
        <v>0</v>
      </c>
      <c r="U484" s="39"/>
      <c r="V484" s="39">
        <f t="shared" si="245"/>
        <v>0</v>
      </c>
      <c r="W484" s="39">
        <f t="shared" si="246"/>
        <v>0</v>
      </c>
      <c r="X484" s="39"/>
      <c r="Y484" s="39">
        <f t="shared" si="247"/>
        <v>0</v>
      </c>
      <c r="Z484" s="39">
        <f t="shared" si="248"/>
        <v>0</v>
      </c>
      <c r="AA484" s="39"/>
      <c r="AB484" s="39">
        <f t="shared" si="249"/>
        <v>0</v>
      </c>
      <c r="AC484" s="39">
        <f t="shared" si="250"/>
        <v>0</v>
      </c>
      <c r="AD484" s="39"/>
      <c r="AE484" s="39">
        <f t="shared" si="251"/>
        <v>0</v>
      </c>
      <c r="AF484" s="39">
        <f t="shared" si="252"/>
        <v>0</v>
      </c>
      <c r="AG484" s="39"/>
      <c r="AH484" s="39">
        <f t="shared" si="253"/>
        <v>0</v>
      </c>
      <c r="AI484" s="39">
        <f t="shared" si="254"/>
        <v>0</v>
      </c>
      <c r="AJ484" s="39">
        <v>33.619999999999997</v>
      </c>
      <c r="AK484" s="39">
        <f t="shared" si="255"/>
        <v>946.4</v>
      </c>
      <c r="AL484" s="39">
        <f t="shared" si="256"/>
        <v>0</v>
      </c>
      <c r="AM484" s="39"/>
      <c r="AN484" s="39">
        <f t="shared" si="276"/>
        <v>0</v>
      </c>
      <c r="AO484" s="39">
        <f t="shared" ref="AO484:AO496" si="277">ROUND($AM484*$M484,2)</f>
        <v>0</v>
      </c>
      <c r="AP484" s="39">
        <v>18.32</v>
      </c>
      <c r="AQ484" s="39">
        <f t="shared" si="266"/>
        <v>515.71</v>
      </c>
      <c r="AR484" s="39">
        <f t="shared" si="267"/>
        <v>0</v>
      </c>
      <c r="AS484" s="136">
        <f t="shared" si="268"/>
        <v>51.94</v>
      </c>
      <c r="AT484" s="136">
        <f t="shared" ca="1" si="269"/>
        <v>1462.11</v>
      </c>
      <c r="AU484" s="137">
        <f t="shared" ca="1" si="270"/>
        <v>0</v>
      </c>
      <c r="AV484" s="137">
        <f t="shared" si="271"/>
        <v>1.88</v>
      </c>
      <c r="AW484" s="136">
        <f t="shared" ca="1" si="272"/>
        <v>52.93</v>
      </c>
      <c r="AX484" s="138">
        <f t="shared" ca="1" si="273"/>
        <v>0</v>
      </c>
      <c r="AY484" s="101"/>
      <c r="AZ484" s="40">
        <f t="shared" si="262"/>
        <v>0</v>
      </c>
      <c r="BA484" s="111" t="str">
        <f t="shared" si="242"/>
        <v>NÃO MEDIDO</v>
      </c>
      <c r="BB484" s="55"/>
      <c r="BE484" s="55"/>
      <c r="BF484" s="55"/>
      <c r="BG484" s="55"/>
      <c r="BH484" s="55"/>
      <c r="BI484" s="55"/>
      <c r="BJ484" s="55"/>
      <c r="BK484" s="55"/>
      <c r="BL484" s="55"/>
      <c r="BM484" s="55"/>
      <c r="BN484" s="55"/>
      <c r="BO484" s="55"/>
      <c r="BP484" s="55"/>
      <c r="BQ484" s="55"/>
      <c r="BR484" s="55"/>
      <c r="BS484" s="55"/>
      <c r="BT484" s="55"/>
      <c r="BU484" s="55"/>
      <c r="BV484" s="55"/>
      <c r="BW484" s="55"/>
      <c r="BX484" s="55"/>
    </row>
    <row r="485" spans="1:76" customFormat="1" ht="30" customHeight="1">
      <c r="A485" s="1" t="s">
        <v>30</v>
      </c>
      <c r="B485" s="1"/>
      <c r="C485" s="64" t="s">
        <v>446</v>
      </c>
      <c r="D485" s="65" t="s">
        <v>736</v>
      </c>
      <c r="E485" s="57" t="s">
        <v>71</v>
      </c>
      <c r="F485" s="35">
        <v>13.8</v>
      </c>
      <c r="G485" s="46">
        <v>0</v>
      </c>
      <c r="H485" s="47"/>
      <c r="I485" s="155">
        <v>0</v>
      </c>
      <c r="J485" s="35">
        <f t="shared" si="263"/>
        <v>13.8</v>
      </c>
      <c r="K485" s="44">
        <v>116.7</v>
      </c>
      <c r="L485" s="37">
        <f t="shared" si="264"/>
        <v>1610.46</v>
      </c>
      <c r="M485" s="37"/>
      <c r="N485" s="38">
        <f t="shared" si="265"/>
        <v>0</v>
      </c>
      <c r="O485" s="39"/>
      <c r="P485" s="39">
        <f t="shared" si="257"/>
        <v>0</v>
      </c>
      <c r="Q485" s="39">
        <f t="shared" si="258"/>
        <v>0</v>
      </c>
      <c r="R485" s="39"/>
      <c r="S485" s="39">
        <f t="shared" si="259"/>
        <v>0</v>
      </c>
      <c r="T485" s="39">
        <f t="shared" si="260"/>
        <v>0</v>
      </c>
      <c r="U485" s="39"/>
      <c r="V485" s="39">
        <f t="shared" si="245"/>
        <v>0</v>
      </c>
      <c r="W485" s="39">
        <f t="shared" si="246"/>
        <v>0</v>
      </c>
      <c r="X485" s="39"/>
      <c r="Y485" s="39">
        <f t="shared" si="247"/>
        <v>0</v>
      </c>
      <c r="Z485" s="39">
        <f t="shared" si="248"/>
        <v>0</v>
      </c>
      <c r="AA485" s="39"/>
      <c r="AB485" s="39">
        <f t="shared" si="249"/>
        <v>0</v>
      </c>
      <c r="AC485" s="39">
        <f t="shared" si="250"/>
        <v>0</v>
      </c>
      <c r="AD485" s="39"/>
      <c r="AE485" s="39">
        <f t="shared" si="251"/>
        <v>0</v>
      </c>
      <c r="AF485" s="39">
        <f t="shared" si="252"/>
        <v>0</v>
      </c>
      <c r="AG485" s="39"/>
      <c r="AH485" s="39">
        <f t="shared" si="253"/>
        <v>0</v>
      </c>
      <c r="AI485" s="39">
        <f t="shared" si="254"/>
        <v>0</v>
      </c>
      <c r="AJ485" s="39">
        <v>6.93</v>
      </c>
      <c r="AK485" s="39">
        <f t="shared" si="255"/>
        <v>808.73</v>
      </c>
      <c r="AL485" s="39">
        <f t="shared" si="256"/>
        <v>0</v>
      </c>
      <c r="AM485" s="39"/>
      <c r="AN485" s="39">
        <f t="shared" si="276"/>
        <v>0</v>
      </c>
      <c r="AO485" s="39">
        <f t="shared" si="277"/>
        <v>0</v>
      </c>
      <c r="AP485" s="39"/>
      <c r="AQ485" s="39">
        <f t="shared" si="266"/>
        <v>0</v>
      </c>
      <c r="AR485" s="39">
        <f t="shared" si="267"/>
        <v>0</v>
      </c>
      <c r="AS485" s="136">
        <f t="shared" si="268"/>
        <v>6.93</v>
      </c>
      <c r="AT485" s="136">
        <f t="shared" ca="1" si="269"/>
        <v>808.73</v>
      </c>
      <c r="AU485" s="137">
        <f t="shared" ca="1" si="270"/>
        <v>0</v>
      </c>
      <c r="AV485" s="137">
        <f t="shared" si="271"/>
        <v>6.87</v>
      </c>
      <c r="AW485" s="136">
        <f t="shared" ca="1" si="272"/>
        <v>801.73</v>
      </c>
      <c r="AX485" s="138">
        <f t="shared" ca="1" si="273"/>
        <v>0</v>
      </c>
      <c r="AY485" s="101"/>
      <c r="AZ485" s="40">
        <f t="shared" si="262"/>
        <v>0</v>
      </c>
      <c r="BA485" s="111" t="str">
        <f t="shared" si="242"/>
        <v>NÃO MEDIDO</v>
      </c>
      <c r="BB485" s="55"/>
      <c r="BE485" s="55"/>
      <c r="BF485" s="55"/>
      <c r="BG485" s="55"/>
      <c r="BH485" s="55"/>
      <c r="BI485" s="55"/>
      <c r="BJ485" s="55"/>
      <c r="BK485" s="55"/>
      <c r="BL485" s="55"/>
      <c r="BM485" s="55"/>
      <c r="BN485" s="55"/>
      <c r="BO485" s="55"/>
      <c r="BP485" s="55"/>
      <c r="BQ485" s="55"/>
      <c r="BR485" s="55"/>
      <c r="BS485" s="55"/>
      <c r="BT485" s="55"/>
      <c r="BU485" s="55"/>
      <c r="BV485" s="55"/>
      <c r="BW485" s="55"/>
      <c r="BX485" s="55"/>
    </row>
    <row r="486" spans="1:76" customFormat="1" ht="30" customHeight="1">
      <c r="A486" s="1" t="s">
        <v>28</v>
      </c>
      <c r="B486" s="1"/>
      <c r="C486" s="64">
        <v>230200</v>
      </c>
      <c r="D486" s="65" t="s">
        <v>215</v>
      </c>
      <c r="E486" s="57"/>
      <c r="F486" s="35"/>
      <c r="G486" s="46">
        <v>0</v>
      </c>
      <c r="H486" s="47"/>
      <c r="I486" s="155">
        <v>0</v>
      </c>
      <c r="J486" s="35">
        <f t="shared" si="263"/>
        <v>0</v>
      </c>
      <c r="K486" s="44"/>
      <c r="L486" s="37">
        <f t="shared" si="264"/>
        <v>0</v>
      </c>
      <c r="M486" s="37"/>
      <c r="N486" s="38">
        <f t="shared" si="265"/>
        <v>0</v>
      </c>
      <c r="O486" s="39"/>
      <c r="P486" s="39">
        <f t="shared" si="257"/>
        <v>0</v>
      </c>
      <c r="Q486" s="39">
        <f t="shared" si="258"/>
        <v>0</v>
      </c>
      <c r="R486" s="39"/>
      <c r="S486" s="39">
        <f t="shared" si="259"/>
        <v>0</v>
      </c>
      <c r="T486" s="39">
        <f t="shared" si="260"/>
        <v>0</v>
      </c>
      <c r="U486" s="39"/>
      <c r="V486" s="39">
        <f t="shared" si="245"/>
        <v>0</v>
      </c>
      <c r="W486" s="39">
        <f t="shared" si="246"/>
        <v>0</v>
      </c>
      <c r="X486" s="39"/>
      <c r="Y486" s="39">
        <f t="shared" si="247"/>
        <v>0</v>
      </c>
      <c r="Z486" s="39">
        <f t="shared" si="248"/>
        <v>0</v>
      </c>
      <c r="AA486" s="39"/>
      <c r="AB486" s="39">
        <f t="shared" si="249"/>
        <v>0</v>
      </c>
      <c r="AC486" s="39">
        <f t="shared" si="250"/>
        <v>0</v>
      </c>
      <c r="AD486" s="39"/>
      <c r="AE486" s="39">
        <f t="shared" si="251"/>
        <v>0</v>
      </c>
      <c r="AF486" s="39">
        <f t="shared" si="252"/>
        <v>0</v>
      </c>
      <c r="AG486" s="39"/>
      <c r="AH486" s="39">
        <f t="shared" si="253"/>
        <v>0</v>
      </c>
      <c r="AI486" s="39">
        <f t="shared" si="254"/>
        <v>0</v>
      </c>
      <c r="AJ486" s="39"/>
      <c r="AK486" s="39">
        <f t="shared" si="255"/>
        <v>0</v>
      </c>
      <c r="AL486" s="39">
        <f t="shared" si="256"/>
        <v>0</v>
      </c>
      <c r="AM486" s="39"/>
      <c r="AN486" s="39">
        <f t="shared" si="276"/>
        <v>0</v>
      </c>
      <c r="AO486" s="39">
        <f t="shared" si="277"/>
        <v>0</v>
      </c>
      <c r="AP486" s="39"/>
      <c r="AQ486" s="39">
        <f t="shared" si="266"/>
        <v>0</v>
      </c>
      <c r="AR486" s="39">
        <f t="shared" si="267"/>
        <v>0</v>
      </c>
      <c r="AS486" s="136">
        <f t="shared" si="268"/>
        <v>0</v>
      </c>
      <c r="AT486" s="136">
        <f t="shared" ca="1" si="269"/>
        <v>0</v>
      </c>
      <c r="AU486" s="137">
        <f t="shared" ca="1" si="270"/>
        <v>0</v>
      </c>
      <c r="AV486" s="137">
        <f t="shared" si="271"/>
        <v>0</v>
      </c>
      <c r="AW486" s="136">
        <f t="shared" ca="1" si="272"/>
        <v>0</v>
      </c>
      <c r="AX486" s="138">
        <f t="shared" ca="1" si="273"/>
        <v>0</v>
      </c>
      <c r="AY486" s="101"/>
      <c r="AZ486" s="40">
        <f t="shared" si="262"/>
        <v>0</v>
      </c>
      <c r="BA486" s="111" t="str">
        <f>IF(COUNTIF(BA487:BA491,"MEDIDO")&gt;0,"MEDIDO","NÃO MEDIDO")</f>
        <v>MEDIDO</v>
      </c>
      <c r="BB486" s="55"/>
      <c r="BE486" s="55"/>
      <c r="BF486" s="55"/>
      <c r="BG486" s="55"/>
      <c r="BH486" s="55"/>
      <c r="BI486" s="55"/>
      <c r="BJ486" s="55"/>
      <c r="BK486" s="55"/>
      <c r="BL486" s="55"/>
      <c r="BM486" s="55"/>
      <c r="BN486" s="55"/>
      <c r="BO486" s="55"/>
      <c r="BP486" s="55"/>
      <c r="BQ486" s="55"/>
      <c r="BR486" s="55"/>
      <c r="BS486" s="55"/>
      <c r="BT486" s="55"/>
      <c r="BU486" s="55"/>
      <c r="BV486" s="55"/>
      <c r="BW486" s="55"/>
      <c r="BX486" s="55"/>
    </row>
    <row r="487" spans="1:76" customFormat="1" ht="39" customHeight="1">
      <c r="A487" s="1" t="s">
        <v>30</v>
      </c>
      <c r="B487" s="1"/>
      <c r="C487" s="64" t="s">
        <v>447</v>
      </c>
      <c r="D487" s="65" t="s">
        <v>737</v>
      </c>
      <c r="E487" s="57" t="s">
        <v>72</v>
      </c>
      <c r="F487" s="35">
        <v>10</v>
      </c>
      <c r="G487" s="46">
        <v>0</v>
      </c>
      <c r="H487" s="47"/>
      <c r="I487" s="155">
        <v>-10</v>
      </c>
      <c r="J487" s="35">
        <f t="shared" si="263"/>
        <v>0</v>
      </c>
      <c r="K487" s="44">
        <v>1.54</v>
      </c>
      <c r="L487" s="37">
        <f t="shared" si="264"/>
        <v>0</v>
      </c>
      <c r="M487" s="37"/>
      <c r="N487" s="38">
        <f t="shared" si="265"/>
        <v>0</v>
      </c>
      <c r="O487" s="39"/>
      <c r="P487" s="39">
        <f t="shared" si="257"/>
        <v>0</v>
      </c>
      <c r="Q487" s="39">
        <f t="shared" si="258"/>
        <v>0</v>
      </c>
      <c r="R487" s="39"/>
      <c r="S487" s="39">
        <f t="shared" si="259"/>
        <v>0</v>
      </c>
      <c r="T487" s="39">
        <f t="shared" si="260"/>
        <v>0</v>
      </c>
      <c r="U487" s="39"/>
      <c r="V487" s="39">
        <f t="shared" si="245"/>
        <v>0</v>
      </c>
      <c r="W487" s="39">
        <f t="shared" si="246"/>
        <v>0</v>
      </c>
      <c r="X487" s="39"/>
      <c r="Y487" s="39">
        <f t="shared" si="247"/>
        <v>0</v>
      </c>
      <c r="Z487" s="39">
        <f t="shared" si="248"/>
        <v>0</v>
      </c>
      <c r="AA487" s="39"/>
      <c r="AB487" s="39">
        <f t="shared" si="249"/>
        <v>0</v>
      </c>
      <c r="AC487" s="39">
        <f t="shared" si="250"/>
        <v>0</v>
      </c>
      <c r="AD487" s="39"/>
      <c r="AE487" s="39">
        <f t="shared" si="251"/>
        <v>0</v>
      </c>
      <c r="AF487" s="39">
        <f t="shared" si="252"/>
        <v>0</v>
      </c>
      <c r="AG487" s="39"/>
      <c r="AH487" s="39">
        <f t="shared" si="253"/>
        <v>0</v>
      </c>
      <c r="AI487" s="39">
        <f t="shared" si="254"/>
        <v>0</v>
      </c>
      <c r="AJ487" s="39"/>
      <c r="AK487" s="39">
        <f t="shared" si="255"/>
        <v>0</v>
      </c>
      <c r="AL487" s="39">
        <f t="shared" si="256"/>
        <v>0</v>
      </c>
      <c r="AM487" s="39"/>
      <c r="AN487" s="39">
        <f t="shared" si="276"/>
        <v>0</v>
      </c>
      <c r="AO487" s="39">
        <f t="shared" si="277"/>
        <v>0</v>
      </c>
      <c r="AP487" s="39"/>
      <c r="AQ487" s="39">
        <f t="shared" si="266"/>
        <v>0</v>
      </c>
      <c r="AR487" s="39">
        <f t="shared" si="267"/>
        <v>0</v>
      </c>
      <c r="AS487" s="136">
        <f t="shared" si="268"/>
        <v>0</v>
      </c>
      <c r="AT487" s="136">
        <f t="shared" ca="1" si="269"/>
        <v>0</v>
      </c>
      <c r="AU487" s="137">
        <f t="shared" ca="1" si="270"/>
        <v>0</v>
      </c>
      <c r="AV487" s="137">
        <f t="shared" si="271"/>
        <v>0</v>
      </c>
      <c r="AW487" s="136">
        <f t="shared" ca="1" si="272"/>
        <v>0</v>
      </c>
      <c r="AX487" s="138">
        <f t="shared" ca="1" si="273"/>
        <v>0</v>
      </c>
      <c r="AY487" s="101"/>
      <c r="AZ487" s="40">
        <f t="shared" si="262"/>
        <v>0</v>
      </c>
      <c r="BA487" s="111" t="str">
        <f t="shared" ref="BA487:BA496" si="278">IF(AZ487&lt;&gt;0,"MEDIDO","NÃO MEDIDO")</f>
        <v>NÃO MEDIDO</v>
      </c>
      <c r="BB487" s="55"/>
      <c r="BE487" s="55"/>
      <c r="BF487" s="55"/>
      <c r="BG487" s="55"/>
      <c r="BH487" s="55"/>
      <c r="BI487" s="55"/>
      <c r="BJ487" s="55"/>
      <c r="BK487" s="55"/>
      <c r="BL487" s="55"/>
      <c r="BM487" s="55"/>
      <c r="BN487" s="55"/>
      <c r="BO487" s="55"/>
      <c r="BP487" s="55"/>
      <c r="BQ487" s="55"/>
      <c r="BR487" s="55"/>
      <c r="BS487" s="55"/>
      <c r="BT487" s="55"/>
      <c r="BU487" s="55"/>
      <c r="BV487" s="55"/>
      <c r="BW487" s="55"/>
      <c r="BX487" s="55"/>
    </row>
    <row r="488" spans="1:76" customFormat="1" ht="42" customHeight="1">
      <c r="A488" s="1" t="s">
        <v>30</v>
      </c>
      <c r="B488" s="1"/>
      <c r="C488" s="64" t="s">
        <v>448</v>
      </c>
      <c r="D488" s="65" t="s">
        <v>738</v>
      </c>
      <c r="E488" s="57" t="s">
        <v>72</v>
      </c>
      <c r="F488" s="35">
        <v>10</v>
      </c>
      <c r="G488" s="46">
        <v>0</v>
      </c>
      <c r="H488" s="47"/>
      <c r="I488" s="155">
        <v>-10</v>
      </c>
      <c r="J488" s="35">
        <f t="shared" si="263"/>
        <v>0</v>
      </c>
      <c r="K488" s="44">
        <v>8.5500000000000007</v>
      </c>
      <c r="L488" s="37">
        <f t="shared" si="264"/>
        <v>0</v>
      </c>
      <c r="M488" s="37"/>
      <c r="N488" s="38">
        <f t="shared" si="265"/>
        <v>0</v>
      </c>
      <c r="O488" s="39"/>
      <c r="P488" s="39">
        <f t="shared" si="257"/>
        <v>0</v>
      </c>
      <c r="Q488" s="39">
        <f t="shared" si="258"/>
        <v>0</v>
      </c>
      <c r="R488" s="39"/>
      <c r="S488" s="39">
        <f t="shared" si="259"/>
        <v>0</v>
      </c>
      <c r="T488" s="39">
        <f t="shared" si="260"/>
        <v>0</v>
      </c>
      <c r="U488" s="39"/>
      <c r="V488" s="39">
        <f t="shared" si="245"/>
        <v>0</v>
      </c>
      <c r="W488" s="39">
        <f t="shared" si="246"/>
        <v>0</v>
      </c>
      <c r="X488" s="39"/>
      <c r="Y488" s="39">
        <f t="shared" si="247"/>
        <v>0</v>
      </c>
      <c r="Z488" s="39">
        <f t="shared" si="248"/>
        <v>0</v>
      </c>
      <c r="AA488" s="39"/>
      <c r="AB488" s="39">
        <f t="shared" si="249"/>
        <v>0</v>
      </c>
      <c r="AC488" s="39">
        <f t="shared" si="250"/>
        <v>0</v>
      </c>
      <c r="AD488" s="39"/>
      <c r="AE488" s="39">
        <f t="shared" si="251"/>
        <v>0</v>
      </c>
      <c r="AF488" s="39">
        <f t="shared" si="252"/>
        <v>0</v>
      </c>
      <c r="AG488" s="39"/>
      <c r="AH488" s="39">
        <f t="shared" si="253"/>
        <v>0</v>
      </c>
      <c r="AI488" s="39">
        <f t="shared" si="254"/>
        <v>0</v>
      </c>
      <c r="AJ488" s="39"/>
      <c r="AK488" s="39">
        <f t="shared" si="255"/>
        <v>0</v>
      </c>
      <c r="AL488" s="39">
        <f t="shared" si="256"/>
        <v>0</v>
      </c>
      <c r="AM488" s="39"/>
      <c r="AN488" s="39">
        <f t="shared" si="276"/>
        <v>0</v>
      </c>
      <c r="AO488" s="39">
        <f t="shared" si="277"/>
        <v>0</v>
      </c>
      <c r="AP488" s="39"/>
      <c r="AQ488" s="39">
        <f t="shared" si="266"/>
        <v>0</v>
      </c>
      <c r="AR488" s="39">
        <f t="shared" si="267"/>
        <v>0</v>
      </c>
      <c r="AS488" s="136">
        <f t="shared" si="268"/>
        <v>0</v>
      </c>
      <c r="AT488" s="136">
        <f t="shared" ca="1" si="269"/>
        <v>0</v>
      </c>
      <c r="AU488" s="137">
        <f t="shared" ca="1" si="270"/>
        <v>0</v>
      </c>
      <c r="AV488" s="137">
        <f t="shared" si="271"/>
        <v>0</v>
      </c>
      <c r="AW488" s="136">
        <f t="shared" ca="1" si="272"/>
        <v>0</v>
      </c>
      <c r="AX488" s="138">
        <f t="shared" ca="1" si="273"/>
        <v>0</v>
      </c>
      <c r="AY488" s="101"/>
      <c r="AZ488" s="40">
        <f t="shared" si="262"/>
        <v>0</v>
      </c>
      <c r="BA488" s="111" t="str">
        <f t="shared" si="278"/>
        <v>NÃO MEDIDO</v>
      </c>
      <c r="BB488" s="55"/>
      <c r="BE488" s="55"/>
      <c r="BF488" s="55"/>
      <c r="BG488" s="55"/>
      <c r="BH488" s="55"/>
      <c r="BI488" s="55"/>
      <c r="BJ488" s="55"/>
      <c r="BK488" s="55"/>
      <c r="BL488" s="55"/>
      <c r="BM488" s="55"/>
      <c r="BN488" s="55"/>
      <c r="BO488" s="55"/>
      <c r="BP488" s="55"/>
      <c r="BQ488" s="55"/>
      <c r="BR488" s="55"/>
      <c r="BS488" s="55"/>
      <c r="BT488" s="55"/>
      <c r="BU488" s="55"/>
      <c r="BV488" s="55"/>
      <c r="BW488" s="55"/>
      <c r="BX488" s="55"/>
    </row>
    <row r="489" spans="1:76" customFormat="1" ht="39.75" customHeight="1">
      <c r="A489" s="1" t="s">
        <v>30</v>
      </c>
      <c r="B489" s="1"/>
      <c r="C489" s="64" t="s">
        <v>449</v>
      </c>
      <c r="D489" s="65" t="s">
        <v>739</v>
      </c>
      <c r="E489" s="57" t="s">
        <v>72</v>
      </c>
      <c r="F489" s="35">
        <v>10</v>
      </c>
      <c r="G489" s="46">
        <v>0</v>
      </c>
      <c r="H489" s="47"/>
      <c r="I489" s="155">
        <v>-10</v>
      </c>
      <c r="J489" s="35">
        <f t="shared" si="263"/>
        <v>0</v>
      </c>
      <c r="K489" s="44">
        <v>25.67</v>
      </c>
      <c r="L489" s="37">
        <f t="shared" si="264"/>
        <v>0</v>
      </c>
      <c r="M489" s="37"/>
      <c r="N489" s="38">
        <f t="shared" si="265"/>
        <v>0</v>
      </c>
      <c r="O489" s="39"/>
      <c r="P489" s="39">
        <f t="shared" si="257"/>
        <v>0</v>
      </c>
      <c r="Q489" s="39">
        <f t="shared" si="258"/>
        <v>0</v>
      </c>
      <c r="R489" s="39"/>
      <c r="S489" s="39">
        <f t="shared" si="259"/>
        <v>0</v>
      </c>
      <c r="T489" s="39">
        <f t="shared" si="260"/>
        <v>0</v>
      </c>
      <c r="U489" s="39"/>
      <c r="V489" s="39">
        <f t="shared" si="245"/>
        <v>0</v>
      </c>
      <c r="W489" s="39">
        <f t="shared" si="246"/>
        <v>0</v>
      </c>
      <c r="X489" s="39"/>
      <c r="Y489" s="39">
        <f t="shared" si="247"/>
        <v>0</v>
      </c>
      <c r="Z489" s="39">
        <f t="shared" si="248"/>
        <v>0</v>
      </c>
      <c r="AA489" s="39"/>
      <c r="AB489" s="39">
        <f t="shared" si="249"/>
        <v>0</v>
      </c>
      <c r="AC489" s="39">
        <f t="shared" si="250"/>
        <v>0</v>
      </c>
      <c r="AD489" s="39"/>
      <c r="AE489" s="39">
        <f t="shared" si="251"/>
        <v>0</v>
      </c>
      <c r="AF489" s="39">
        <f t="shared" si="252"/>
        <v>0</v>
      </c>
      <c r="AG489" s="39"/>
      <c r="AH489" s="39">
        <f t="shared" si="253"/>
        <v>0</v>
      </c>
      <c r="AI489" s="39">
        <f t="shared" si="254"/>
        <v>0</v>
      </c>
      <c r="AJ489" s="39"/>
      <c r="AK489" s="39">
        <f t="shared" si="255"/>
        <v>0</v>
      </c>
      <c r="AL489" s="39">
        <f t="shared" si="256"/>
        <v>0</v>
      </c>
      <c r="AM489" s="39"/>
      <c r="AN489" s="39">
        <f t="shared" si="276"/>
        <v>0</v>
      </c>
      <c r="AO489" s="39">
        <f t="shared" si="277"/>
        <v>0</v>
      </c>
      <c r="AP489" s="39"/>
      <c r="AQ489" s="39">
        <f t="shared" si="266"/>
        <v>0</v>
      </c>
      <c r="AR489" s="39">
        <f t="shared" si="267"/>
        <v>0</v>
      </c>
      <c r="AS489" s="136">
        <f t="shared" si="268"/>
        <v>0</v>
      </c>
      <c r="AT489" s="136">
        <f t="shared" ca="1" si="269"/>
        <v>0</v>
      </c>
      <c r="AU489" s="137">
        <f t="shared" ca="1" si="270"/>
        <v>0</v>
      </c>
      <c r="AV489" s="137">
        <f t="shared" si="271"/>
        <v>0</v>
      </c>
      <c r="AW489" s="136">
        <f t="shared" ca="1" si="272"/>
        <v>0</v>
      </c>
      <c r="AX489" s="138">
        <f t="shared" ca="1" si="273"/>
        <v>0</v>
      </c>
      <c r="AY489" s="101"/>
      <c r="AZ489" s="40">
        <f t="shared" si="262"/>
        <v>0</v>
      </c>
      <c r="BA489" s="111" t="str">
        <f t="shared" si="278"/>
        <v>NÃO MEDIDO</v>
      </c>
      <c r="BB489" s="55"/>
      <c r="BE489" s="55"/>
      <c r="BF489" s="55"/>
      <c r="BG489" s="55"/>
      <c r="BH489" s="55"/>
      <c r="BI489" s="55"/>
      <c r="BJ489" s="55"/>
      <c r="BK489" s="55"/>
      <c r="BL489" s="55"/>
      <c r="BM489" s="55"/>
      <c r="BN489" s="55"/>
      <c r="BO489" s="55"/>
      <c r="BP489" s="55"/>
      <c r="BQ489" s="55"/>
      <c r="BR489" s="55"/>
      <c r="BS489" s="55"/>
      <c r="BT489" s="55"/>
      <c r="BU489" s="55"/>
      <c r="BV489" s="55"/>
      <c r="BW489" s="55"/>
      <c r="BX489" s="55"/>
    </row>
    <row r="490" spans="1:76" customFormat="1" ht="60" customHeight="1">
      <c r="A490" s="1" t="s">
        <v>30</v>
      </c>
      <c r="B490" s="1"/>
      <c r="C490" s="64" t="s">
        <v>450</v>
      </c>
      <c r="D490" s="65" t="s">
        <v>740</v>
      </c>
      <c r="E490" s="57" t="s">
        <v>71</v>
      </c>
      <c r="F490" s="35">
        <v>101.8</v>
      </c>
      <c r="G490" s="46">
        <v>0</v>
      </c>
      <c r="H490" s="47"/>
      <c r="I490" s="155">
        <v>0</v>
      </c>
      <c r="J490" s="35">
        <f t="shared" si="263"/>
        <v>101.8</v>
      </c>
      <c r="K490" s="44">
        <v>32.44</v>
      </c>
      <c r="L490" s="37">
        <f t="shared" si="264"/>
        <v>3302.39</v>
      </c>
      <c r="M490" s="37"/>
      <c r="N490" s="38">
        <f t="shared" si="265"/>
        <v>0</v>
      </c>
      <c r="O490" s="39"/>
      <c r="P490" s="39">
        <f t="shared" si="257"/>
        <v>0</v>
      </c>
      <c r="Q490" s="39">
        <f t="shared" si="258"/>
        <v>0</v>
      </c>
      <c r="R490" s="39"/>
      <c r="S490" s="39">
        <f t="shared" si="259"/>
        <v>0</v>
      </c>
      <c r="T490" s="39">
        <f t="shared" si="260"/>
        <v>0</v>
      </c>
      <c r="U490" s="39"/>
      <c r="V490" s="39">
        <f t="shared" si="245"/>
        <v>0</v>
      </c>
      <c r="W490" s="39">
        <f t="shared" si="246"/>
        <v>0</v>
      </c>
      <c r="X490" s="39"/>
      <c r="Y490" s="39">
        <f t="shared" si="247"/>
        <v>0</v>
      </c>
      <c r="Z490" s="39">
        <f t="shared" si="248"/>
        <v>0</v>
      </c>
      <c r="AA490" s="39"/>
      <c r="AB490" s="39">
        <f t="shared" si="249"/>
        <v>0</v>
      </c>
      <c r="AC490" s="39">
        <f t="shared" si="250"/>
        <v>0</v>
      </c>
      <c r="AD490" s="39"/>
      <c r="AE490" s="39">
        <f t="shared" si="251"/>
        <v>0</v>
      </c>
      <c r="AF490" s="39">
        <f t="shared" si="252"/>
        <v>0</v>
      </c>
      <c r="AG490" s="39"/>
      <c r="AH490" s="39">
        <f t="shared" si="253"/>
        <v>0</v>
      </c>
      <c r="AI490" s="39">
        <f t="shared" si="254"/>
        <v>0</v>
      </c>
      <c r="AJ490" s="39"/>
      <c r="AK490" s="39">
        <f t="shared" si="255"/>
        <v>0</v>
      </c>
      <c r="AL490" s="39">
        <f t="shared" si="256"/>
        <v>0</v>
      </c>
      <c r="AM490" s="39">
        <v>101.5</v>
      </c>
      <c r="AN490" s="39">
        <f t="shared" si="276"/>
        <v>3292.66</v>
      </c>
      <c r="AO490" s="39">
        <f t="shared" si="277"/>
        <v>0</v>
      </c>
      <c r="AP490" s="39"/>
      <c r="AQ490" s="39">
        <f t="shared" si="266"/>
        <v>0</v>
      </c>
      <c r="AR490" s="39">
        <f t="shared" si="267"/>
        <v>0</v>
      </c>
      <c r="AS490" s="136">
        <f t="shared" si="268"/>
        <v>101.5</v>
      </c>
      <c r="AT490" s="136">
        <f t="shared" ca="1" si="269"/>
        <v>3292.66</v>
      </c>
      <c r="AU490" s="137">
        <f t="shared" ca="1" si="270"/>
        <v>0</v>
      </c>
      <c r="AV490" s="137">
        <f t="shared" si="271"/>
        <v>0.3</v>
      </c>
      <c r="AW490" s="136">
        <f t="shared" ca="1" si="272"/>
        <v>9.73</v>
      </c>
      <c r="AX490" s="138">
        <f t="shared" ca="1" si="273"/>
        <v>0</v>
      </c>
      <c r="AY490" s="101"/>
      <c r="AZ490" s="40">
        <f t="shared" si="262"/>
        <v>30</v>
      </c>
      <c r="BA490" s="111" t="str">
        <f t="shared" si="278"/>
        <v>MEDIDO</v>
      </c>
      <c r="BB490" s="55"/>
      <c r="BE490" s="55"/>
      <c r="BF490" s="55"/>
      <c r="BG490" s="55"/>
      <c r="BH490" s="55"/>
      <c r="BI490" s="55"/>
      <c r="BJ490" s="55"/>
      <c r="BK490" s="55"/>
      <c r="BL490" s="55"/>
      <c r="BM490" s="55"/>
      <c r="BN490" s="55"/>
      <c r="BO490" s="55"/>
      <c r="BP490" s="55"/>
      <c r="BQ490" s="55"/>
      <c r="BR490" s="55"/>
      <c r="BS490" s="55"/>
      <c r="BT490" s="55"/>
      <c r="BU490" s="55"/>
      <c r="BV490" s="55"/>
      <c r="BW490" s="55"/>
      <c r="BX490" s="55"/>
    </row>
    <row r="491" spans="1:76" customFormat="1" ht="60" customHeight="1">
      <c r="A491" s="1" t="s">
        <v>782</v>
      </c>
      <c r="B491" s="1"/>
      <c r="C491" s="64" t="s">
        <v>830</v>
      </c>
      <c r="D491" s="65" t="s">
        <v>831</v>
      </c>
      <c r="E491" s="57" t="s">
        <v>72</v>
      </c>
      <c r="F491" s="35"/>
      <c r="G491" s="46"/>
      <c r="H491" s="47"/>
      <c r="I491" s="155">
        <v>30</v>
      </c>
      <c r="J491" s="35">
        <f t="shared" si="263"/>
        <v>30</v>
      </c>
      <c r="K491" s="44">
        <v>20.420000000000002</v>
      </c>
      <c r="L491" s="37">
        <f t="shared" si="264"/>
        <v>612.6</v>
      </c>
      <c r="M491" s="37"/>
      <c r="N491" s="38">
        <f t="shared" si="265"/>
        <v>0</v>
      </c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>
        <v>30</v>
      </c>
      <c r="AQ491" s="39">
        <f t="shared" si="266"/>
        <v>612.6</v>
      </c>
      <c r="AR491" s="39">
        <f t="shared" si="267"/>
        <v>0</v>
      </c>
      <c r="AS491" s="136">
        <f t="shared" si="268"/>
        <v>30</v>
      </c>
      <c r="AT491" s="136">
        <f t="shared" ca="1" si="269"/>
        <v>612.6</v>
      </c>
      <c r="AU491" s="137">
        <f t="shared" ca="1" si="270"/>
        <v>0</v>
      </c>
      <c r="AV491" s="137">
        <f t="shared" si="271"/>
        <v>0</v>
      </c>
      <c r="AW491" s="136">
        <f t="shared" ca="1" si="272"/>
        <v>0</v>
      </c>
      <c r="AX491" s="138">
        <f t="shared" ca="1" si="273"/>
        <v>0</v>
      </c>
      <c r="AY491" s="101"/>
      <c r="AZ491" s="40">
        <f t="shared" si="262"/>
        <v>0</v>
      </c>
      <c r="BA491" s="111" t="str">
        <f t="shared" ref="BA491" si="279">IF(AZ491&lt;&gt;0,"MEDIDO","NÃO MEDIDO")</f>
        <v>NÃO MEDIDO</v>
      </c>
      <c r="BB491" s="55"/>
      <c r="BE491" s="55"/>
      <c r="BF491" s="55"/>
      <c r="BG491" s="55"/>
      <c r="BH491" s="55"/>
      <c r="BI491" s="55"/>
      <c r="BJ491" s="55"/>
      <c r="BK491" s="55"/>
      <c r="BL491" s="55"/>
      <c r="BM491" s="55"/>
      <c r="BN491" s="55"/>
      <c r="BO491" s="55"/>
      <c r="BP491" s="55"/>
      <c r="BQ491" s="55"/>
      <c r="BR491" s="55"/>
      <c r="BS491" s="55"/>
      <c r="BT491" s="55"/>
      <c r="BU491" s="55"/>
      <c r="BV491" s="55"/>
      <c r="BW491" s="55"/>
      <c r="BX491" s="55"/>
    </row>
    <row r="492" spans="1:76" customFormat="1" ht="30" customHeight="1">
      <c r="A492" s="1" t="s">
        <v>28</v>
      </c>
      <c r="B492" s="1"/>
      <c r="C492" s="64">
        <v>24</v>
      </c>
      <c r="D492" s="65" t="s">
        <v>121</v>
      </c>
      <c r="E492" s="57"/>
      <c r="F492" s="35"/>
      <c r="G492" s="46">
        <v>0</v>
      </c>
      <c r="H492" s="47"/>
      <c r="I492" s="155">
        <v>0</v>
      </c>
      <c r="J492" s="35">
        <f t="shared" si="263"/>
        <v>0</v>
      </c>
      <c r="K492" s="44"/>
      <c r="L492" s="37">
        <f t="shared" si="264"/>
        <v>0</v>
      </c>
      <c r="M492" s="37"/>
      <c r="N492" s="38">
        <f t="shared" si="265"/>
        <v>0</v>
      </c>
      <c r="O492" s="39"/>
      <c r="P492" s="39">
        <f t="shared" si="257"/>
        <v>0</v>
      </c>
      <c r="Q492" s="39">
        <f t="shared" si="258"/>
        <v>0</v>
      </c>
      <c r="R492" s="39"/>
      <c r="S492" s="39">
        <f t="shared" si="259"/>
        <v>0</v>
      </c>
      <c r="T492" s="39">
        <f t="shared" si="260"/>
        <v>0</v>
      </c>
      <c r="U492" s="39"/>
      <c r="V492" s="39">
        <f t="shared" ref="V492:V496" si="280">ROUND($U492*$K492,2)</f>
        <v>0</v>
      </c>
      <c r="W492" s="39">
        <f t="shared" ref="W492:W496" si="281">ROUND($U492*$M492,2)</f>
        <v>0</v>
      </c>
      <c r="X492" s="39"/>
      <c r="Y492" s="39">
        <f t="shared" ref="Y492:Y495" si="282">ROUND($X492*$K492,2)</f>
        <v>0</v>
      </c>
      <c r="Z492" s="39">
        <f t="shared" ref="Z492:Z495" si="283">ROUND($X492*$M492,2)</f>
        <v>0</v>
      </c>
      <c r="AA492" s="39"/>
      <c r="AB492" s="39">
        <f t="shared" ref="AB492:AB495" si="284">ROUND($AA492*$K492,2)</f>
        <v>0</v>
      </c>
      <c r="AC492" s="39">
        <f t="shared" ref="AC492:AC495" si="285">ROUND($AA492*$M492,2)</f>
        <v>0</v>
      </c>
      <c r="AD492" s="39"/>
      <c r="AE492" s="39">
        <f t="shared" ref="AE492:AE495" si="286">ROUND($AD492*$K492,2)</f>
        <v>0</v>
      </c>
      <c r="AF492" s="39">
        <f t="shared" ref="AF492:AF495" si="287">ROUND($AD492*$M492,2)</f>
        <v>0</v>
      </c>
      <c r="AG492" s="39"/>
      <c r="AH492" s="39">
        <f t="shared" ref="AH492:AH495" si="288">ROUND($AG492*$K492,2)</f>
        <v>0</v>
      </c>
      <c r="AI492" s="39">
        <f t="shared" ref="AI492:AI495" si="289">ROUND($AG492*$M492,2)</f>
        <v>0</v>
      </c>
      <c r="AJ492" s="39"/>
      <c r="AK492" s="39">
        <f t="shared" ref="AK492:AK495" si="290">ROUND($AJ492*$K492,2)</f>
        <v>0</v>
      </c>
      <c r="AL492" s="39">
        <f t="shared" ref="AL492:AL495" si="291">ROUND($AJ492*$M492,2)</f>
        <v>0</v>
      </c>
      <c r="AM492" s="39"/>
      <c r="AN492" s="39">
        <f t="shared" si="276"/>
        <v>0</v>
      </c>
      <c r="AO492" s="39">
        <f t="shared" si="277"/>
        <v>0</v>
      </c>
      <c r="AP492" s="39"/>
      <c r="AQ492" s="39">
        <f t="shared" si="266"/>
        <v>0</v>
      </c>
      <c r="AR492" s="39">
        <f t="shared" si="267"/>
        <v>0</v>
      </c>
      <c r="AS492" s="136">
        <f t="shared" si="268"/>
        <v>0</v>
      </c>
      <c r="AT492" s="136">
        <f t="shared" ca="1" si="269"/>
        <v>0</v>
      </c>
      <c r="AU492" s="137">
        <f t="shared" ca="1" si="270"/>
        <v>0</v>
      </c>
      <c r="AV492" s="137">
        <f t="shared" si="271"/>
        <v>0</v>
      </c>
      <c r="AW492" s="136">
        <f t="shared" ca="1" si="272"/>
        <v>0</v>
      </c>
      <c r="AX492" s="138">
        <f t="shared" ca="1" si="273"/>
        <v>0</v>
      </c>
      <c r="AY492" s="101"/>
      <c r="AZ492" s="40">
        <f t="shared" si="262"/>
        <v>0</v>
      </c>
      <c r="BA492" s="111" t="str">
        <f>IF(COUNTIF(BA493:BA496,"MEDIDO")&gt;0,"MEDIDO","NÃO MEDIDO")</f>
        <v>NÃO MEDIDO</v>
      </c>
      <c r="BB492" s="55"/>
      <c r="BE492" s="55"/>
      <c r="BF492" s="55"/>
      <c r="BG492" s="55"/>
      <c r="BH492" s="55"/>
      <c r="BI492" s="55"/>
      <c r="BJ492" s="55"/>
      <c r="BK492" s="55"/>
      <c r="BL492" s="55"/>
      <c r="BM492" s="55"/>
      <c r="BN492" s="55"/>
      <c r="BO492" s="55"/>
      <c r="BP492" s="55"/>
      <c r="BQ492" s="55"/>
      <c r="BR492" s="55"/>
      <c r="BS492" s="55"/>
      <c r="BT492" s="55"/>
      <c r="BU492" s="55"/>
      <c r="BV492" s="55"/>
      <c r="BW492" s="55"/>
      <c r="BX492" s="55"/>
    </row>
    <row r="493" spans="1:76" ht="30" customHeight="1">
      <c r="A493" s="1" t="s">
        <v>28</v>
      </c>
      <c r="B493" s="1"/>
      <c r="C493" s="124">
        <v>240100</v>
      </c>
      <c r="D493" s="125" t="s">
        <v>122</v>
      </c>
      <c r="E493" s="57"/>
      <c r="F493" s="35"/>
      <c r="G493" s="46">
        <v>0</v>
      </c>
      <c r="H493" s="47"/>
      <c r="I493" s="155">
        <v>0</v>
      </c>
      <c r="J493" s="35">
        <f t="shared" si="263"/>
        <v>0</v>
      </c>
      <c r="K493" s="44"/>
      <c r="L493" s="37">
        <f t="shared" si="264"/>
        <v>0</v>
      </c>
      <c r="M493" s="37"/>
      <c r="N493" s="38">
        <f t="shared" si="265"/>
        <v>0</v>
      </c>
      <c r="O493" s="39"/>
      <c r="P493" s="39">
        <f t="shared" si="257"/>
        <v>0</v>
      </c>
      <c r="Q493" s="39">
        <f t="shared" si="258"/>
        <v>0</v>
      </c>
      <c r="R493" s="39"/>
      <c r="S493" s="39">
        <f t="shared" si="259"/>
        <v>0</v>
      </c>
      <c r="T493" s="39">
        <f t="shared" si="260"/>
        <v>0</v>
      </c>
      <c r="U493" s="39"/>
      <c r="V493" s="39">
        <f t="shared" si="280"/>
        <v>0</v>
      </c>
      <c r="W493" s="39">
        <f t="shared" si="281"/>
        <v>0</v>
      </c>
      <c r="X493" s="39"/>
      <c r="Y493" s="39">
        <f t="shared" si="282"/>
        <v>0</v>
      </c>
      <c r="Z493" s="39">
        <f t="shared" si="283"/>
        <v>0</v>
      </c>
      <c r="AA493" s="39"/>
      <c r="AB493" s="39">
        <f t="shared" si="284"/>
        <v>0</v>
      </c>
      <c r="AC493" s="39">
        <f t="shared" si="285"/>
        <v>0</v>
      </c>
      <c r="AD493" s="39"/>
      <c r="AE493" s="39">
        <f t="shared" si="286"/>
        <v>0</v>
      </c>
      <c r="AF493" s="39">
        <f t="shared" si="287"/>
        <v>0</v>
      </c>
      <c r="AG493" s="39"/>
      <c r="AH493" s="39">
        <f t="shared" si="288"/>
        <v>0</v>
      </c>
      <c r="AI493" s="39">
        <f t="shared" si="289"/>
        <v>0</v>
      </c>
      <c r="AJ493" s="39"/>
      <c r="AK493" s="39">
        <f t="shared" si="290"/>
        <v>0</v>
      </c>
      <c r="AL493" s="39">
        <f t="shared" si="291"/>
        <v>0</v>
      </c>
      <c r="AM493" s="39"/>
      <c r="AN493" s="39">
        <f t="shared" si="276"/>
        <v>0</v>
      </c>
      <c r="AO493" s="39">
        <f t="shared" si="277"/>
        <v>0</v>
      </c>
      <c r="AP493" s="39"/>
      <c r="AQ493" s="39">
        <f t="shared" si="266"/>
        <v>0</v>
      </c>
      <c r="AR493" s="39">
        <f t="shared" si="267"/>
        <v>0</v>
      </c>
      <c r="AS493" s="136">
        <f t="shared" si="268"/>
        <v>0</v>
      </c>
      <c r="AT493" s="136">
        <f t="shared" ca="1" si="269"/>
        <v>0</v>
      </c>
      <c r="AU493" s="137">
        <f t="shared" ca="1" si="270"/>
        <v>0</v>
      </c>
      <c r="AV493" s="137">
        <f t="shared" si="271"/>
        <v>0</v>
      </c>
      <c r="AW493" s="136">
        <f t="shared" ca="1" si="272"/>
        <v>0</v>
      </c>
      <c r="AX493" s="138">
        <f t="shared" ca="1" si="273"/>
        <v>0</v>
      </c>
      <c r="AY493" s="101"/>
      <c r="AZ493" s="40">
        <f t="shared" si="262"/>
        <v>0</v>
      </c>
      <c r="BA493" s="111" t="str">
        <f>IF(COUNTIF(BA494:BA494,"MEDIDO")&gt;0,"MEDIDO","NÃO MEDIDO")</f>
        <v>NÃO MEDIDO</v>
      </c>
    </row>
    <row r="494" spans="1:76" ht="30" customHeight="1">
      <c r="A494" s="1" t="s">
        <v>30</v>
      </c>
      <c r="B494" s="1"/>
      <c r="C494" s="64" t="s">
        <v>69</v>
      </c>
      <c r="D494" s="65" t="s">
        <v>758</v>
      </c>
      <c r="E494" s="57" t="s">
        <v>33</v>
      </c>
      <c r="F494" s="35">
        <v>6</v>
      </c>
      <c r="G494" s="46">
        <v>0</v>
      </c>
      <c r="H494" s="47">
        <v>3</v>
      </c>
      <c r="I494" s="155">
        <v>0</v>
      </c>
      <c r="J494" s="35">
        <f t="shared" si="263"/>
        <v>9</v>
      </c>
      <c r="K494" s="44">
        <v>2434.6799999999998</v>
      </c>
      <c r="L494" s="37">
        <f t="shared" si="264"/>
        <v>21912.12</v>
      </c>
      <c r="M494" s="37"/>
      <c r="N494" s="38">
        <f t="shared" si="265"/>
        <v>0</v>
      </c>
      <c r="O494" s="39">
        <v>1</v>
      </c>
      <c r="P494" s="39">
        <f t="shared" ref="P494:P495" si="292">ROUND($O494*$K494,2)</f>
        <v>2434.6799999999998</v>
      </c>
      <c r="Q494" s="39">
        <f t="shared" ref="Q494:Q496" si="293">ROUND($O494*$M494,2)</f>
        <v>0</v>
      </c>
      <c r="R494" s="39">
        <v>1</v>
      </c>
      <c r="S494" s="39">
        <f t="shared" ref="S494:S495" si="294">ROUND($R494*$K494,2)</f>
        <v>2434.6799999999998</v>
      </c>
      <c r="T494" s="39">
        <f t="shared" ref="T494:T495" si="295">ROUND($R494*$M494,2)</f>
        <v>0</v>
      </c>
      <c r="U494" s="39">
        <v>3</v>
      </c>
      <c r="V494" s="39">
        <f t="shared" si="280"/>
        <v>7304.04</v>
      </c>
      <c r="W494" s="39">
        <f t="shared" si="281"/>
        <v>0</v>
      </c>
      <c r="X494" s="39"/>
      <c r="Y494" s="39">
        <f t="shared" si="282"/>
        <v>0</v>
      </c>
      <c r="Z494" s="39">
        <f t="shared" si="283"/>
        <v>0</v>
      </c>
      <c r="AA494" s="39"/>
      <c r="AB494" s="39">
        <f t="shared" si="284"/>
        <v>0</v>
      </c>
      <c r="AC494" s="39">
        <f t="shared" si="285"/>
        <v>0</v>
      </c>
      <c r="AD494" s="39">
        <v>1</v>
      </c>
      <c r="AE494" s="39">
        <f t="shared" si="286"/>
        <v>2434.6799999999998</v>
      </c>
      <c r="AF494" s="39">
        <f t="shared" si="287"/>
        <v>0</v>
      </c>
      <c r="AG494" s="39">
        <v>1</v>
      </c>
      <c r="AH494" s="39">
        <f t="shared" si="288"/>
        <v>2434.6799999999998</v>
      </c>
      <c r="AI494" s="39">
        <f t="shared" si="289"/>
        <v>0</v>
      </c>
      <c r="AJ494" s="39">
        <v>1</v>
      </c>
      <c r="AK494" s="39">
        <f t="shared" si="290"/>
        <v>2434.6799999999998</v>
      </c>
      <c r="AL494" s="39">
        <f t="shared" si="291"/>
        <v>0</v>
      </c>
      <c r="AM494" s="39">
        <v>1</v>
      </c>
      <c r="AN494" s="39">
        <f t="shared" si="276"/>
        <v>2434.6799999999998</v>
      </c>
      <c r="AO494" s="39">
        <f t="shared" si="277"/>
        <v>0</v>
      </c>
      <c r="AP494" s="39"/>
      <c r="AQ494" s="39">
        <f t="shared" si="266"/>
        <v>0</v>
      </c>
      <c r="AR494" s="39">
        <f t="shared" si="267"/>
        <v>0</v>
      </c>
      <c r="AS494" s="136">
        <f t="shared" si="268"/>
        <v>9</v>
      </c>
      <c r="AT494" s="136">
        <f t="shared" ca="1" si="269"/>
        <v>21912.12</v>
      </c>
      <c r="AU494" s="137">
        <f t="shared" ca="1" si="270"/>
        <v>0</v>
      </c>
      <c r="AV494" s="137">
        <f t="shared" si="271"/>
        <v>0</v>
      </c>
      <c r="AW494" s="136">
        <f t="shared" ca="1" si="272"/>
        <v>0</v>
      </c>
      <c r="AX494" s="138">
        <f t="shared" ca="1" si="273"/>
        <v>0</v>
      </c>
      <c r="AY494" s="101"/>
      <c r="AZ494" s="40">
        <f t="shared" si="262"/>
        <v>0</v>
      </c>
      <c r="BA494" s="111" t="str">
        <f t="shared" si="278"/>
        <v>NÃO MEDIDO</v>
      </c>
    </row>
    <row r="495" spans="1:76" ht="30" customHeight="1">
      <c r="A495" s="1" t="s">
        <v>28</v>
      </c>
      <c r="B495" s="1"/>
      <c r="C495" s="64">
        <v>240200</v>
      </c>
      <c r="D495" s="65" t="s">
        <v>123</v>
      </c>
      <c r="E495" s="57"/>
      <c r="F495" s="35"/>
      <c r="G495" s="46">
        <v>0</v>
      </c>
      <c r="H495" s="47"/>
      <c r="I495" s="155">
        <v>0</v>
      </c>
      <c r="J495" s="35">
        <f t="shared" si="263"/>
        <v>0</v>
      </c>
      <c r="K495" s="44"/>
      <c r="L495" s="37">
        <f t="shared" si="264"/>
        <v>0</v>
      </c>
      <c r="M495" s="37"/>
      <c r="N495" s="38">
        <f t="shared" si="265"/>
        <v>0</v>
      </c>
      <c r="O495" s="39"/>
      <c r="P495" s="39">
        <f t="shared" si="292"/>
        <v>0</v>
      </c>
      <c r="Q495" s="39">
        <f t="shared" si="293"/>
        <v>0</v>
      </c>
      <c r="R495" s="39"/>
      <c r="S495" s="39">
        <f t="shared" si="294"/>
        <v>0</v>
      </c>
      <c r="T495" s="39">
        <f t="shared" si="295"/>
        <v>0</v>
      </c>
      <c r="U495" s="39"/>
      <c r="V495" s="39">
        <f t="shared" si="280"/>
        <v>0</v>
      </c>
      <c r="W495" s="39">
        <f t="shared" si="281"/>
        <v>0</v>
      </c>
      <c r="X495" s="39"/>
      <c r="Y495" s="39">
        <f t="shared" si="282"/>
        <v>0</v>
      </c>
      <c r="Z495" s="39">
        <f t="shared" si="283"/>
        <v>0</v>
      </c>
      <c r="AA495" s="39"/>
      <c r="AB495" s="39">
        <f t="shared" si="284"/>
        <v>0</v>
      </c>
      <c r="AC495" s="39">
        <f t="shared" si="285"/>
        <v>0</v>
      </c>
      <c r="AD495" s="39"/>
      <c r="AE495" s="39">
        <f t="shared" si="286"/>
        <v>0</v>
      </c>
      <c r="AF495" s="39">
        <f t="shared" si="287"/>
        <v>0</v>
      </c>
      <c r="AG495" s="39"/>
      <c r="AH495" s="39">
        <f t="shared" si="288"/>
        <v>0</v>
      </c>
      <c r="AI495" s="39">
        <f t="shared" si="289"/>
        <v>0</v>
      </c>
      <c r="AJ495" s="39"/>
      <c r="AK495" s="39">
        <f t="shared" si="290"/>
        <v>0</v>
      </c>
      <c r="AL495" s="39">
        <f t="shared" si="291"/>
        <v>0</v>
      </c>
      <c r="AM495" s="39"/>
      <c r="AN495" s="39">
        <f t="shared" si="276"/>
        <v>0</v>
      </c>
      <c r="AO495" s="39">
        <f t="shared" si="277"/>
        <v>0</v>
      </c>
      <c r="AP495" s="39"/>
      <c r="AQ495" s="39">
        <f t="shared" si="266"/>
        <v>0</v>
      </c>
      <c r="AR495" s="39">
        <f t="shared" si="267"/>
        <v>0</v>
      </c>
      <c r="AS495" s="136">
        <f t="shared" si="268"/>
        <v>0</v>
      </c>
      <c r="AT495" s="136">
        <f t="shared" ca="1" si="269"/>
        <v>0</v>
      </c>
      <c r="AU495" s="137">
        <f t="shared" ca="1" si="270"/>
        <v>0</v>
      </c>
      <c r="AV495" s="137">
        <f t="shared" si="271"/>
        <v>0</v>
      </c>
      <c r="AW495" s="136">
        <f t="shared" ca="1" si="272"/>
        <v>0</v>
      </c>
      <c r="AX495" s="138">
        <f t="shared" ca="1" si="273"/>
        <v>0</v>
      </c>
      <c r="AY495" s="101"/>
      <c r="AZ495" s="40">
        <f t="shared" si="262"/>
        <v>575</v>
      </c>
      <c r="BA495" s="111" t="str">
        <f>IF(COUNTIF(BA496:BA496,"MEDIDO")&gt;0,"MEDIDO","NÃO MEDIDO")</f>
        <v>NÃO MEDIDO</v>
      </c>
    </row>
    <row r="496" spans="1:76" ht="30" customHeight="1" thickBot="1">
      <c r="A496" s="1" t="s">
        <v>30</v>
      </c>
      <c r="B496" s="1"/>
      <c r="C496" s="64" t="s">
        <v>451</v>
      </c>
      <c r="D496" s="65" t="s">
        <v>741</v>
      </c>
      <c r="E496" s="57" t="s">
        <v>71</v>
      </c>
      <c r="F496" s="35">
        <v>575</v>
      </c>
      <c r="G496" s="46">
        <v>0</v>
      </c>
      <c r="H496" s="47"/>
      <c r="I496" s="155">
        <v>0</v>
      </c>
      <c r="J496" s="35">
        <f t="shared" si="263"/>
        <v>575</v>
      </c>
      <c r="K496" s="44">
        <v>8.06</v>
      </c>
      <c r="L496" s="37">
        <f t="shared" si="264"/>
        <v>4634.5</v>
      </c>
      <c r="M496" s="37"/>
      <c r="N496" s="38">
        <f t="shared" si="265"/>
        <v>0</v>
      </c>
      <c r="O496" s="39"/>
      <c r="P496" s="39">
        <f>ROUND($O496*$K496,2)</f>
        <v>0</v>
      </c>
      <c r="Q496" s="39">
        <f t="shared" si="293"/>
        <v>0</v>
      </c>
      <c r="R496" s="39"/>
      <c r="S496" s="39">
        <f>ROUND($R496*$K496,2)</f>
        <v>0</v>
      </c>
      <c r="T496" s="39">
        <f>ROUND($R496*$M496,2)</f>
        <v>0</v>
      </c>
      <c r="U496" s="39"/>
      <c r="V496" s="39">
        <f t="shared" si="280"/>
        <v>0</v>
      </c>
      <c r="W496" s="39">
        <f t="shared" si="281"/>
        <v>0</v>
      </c>
      <c r="X496" s="39"/>
      <c r="Y496" s="39">
        <f>ROUND($X496*$K496,2)</f>
        <v>0</v>
      </c>
      <c r="Z496" s="39">
        <f>ROUND($X496*$M496,2)</f>
        <v>0</v>
      </c>
      <c r="AA496" s="39"/>
      <c r="AB496" s="39">
        <f>ROUND($AA496*$K496,2)</f>
        <v>0</v>
      </c>
      <c r="AC496" s="39">
        <f>ROUND($AA496*$M496,2)</f>
        <v>0</v>
      </c>
      <c r="AD496" s="39"/>
      <c r="AE496" s="39">
        <f>ROUND($AD496*$K496,2)</f>
        <v>0</v>
      </c>
      <c r="AF496" s="39">
        <f>ROUND($AD496*$M496,2)</f>
        <v>0</v>
      </c>
      <c r="AG496" s="39"/>
      <c r="AH496" s="39">
        <f>ROUND($AG496*$K496,2)</f>
        <v>0</v>
      </c>
      <c r="AI496" s="39">
        <f>ROUND($AG496*$M496,2)</f>
        <v>0</v>
      </c>
      <c r="AJ496" s="39"/>
      <c r="AK496" s="39">
        <f>ROUND($AJ496*$K496,2)</f>
        <v>0</v>
      </c>
      <c r="AL496" s="39">
        <f>ROUND($AJ496*$M496,2)</f>
        <v>0</v>
      </c>
      <c r="AM496" s="39"/>
      <c r="AN496" s="39">
        <f t="shared" si="276"/>
        <v>0</v>
      </c>
      <c r="AO496" s="39">
        <f t="shared" si="277"/>
        <v>0</v>
      </c>
      <c r="AP496" s="39">
        <v>575</v>
      </c>
      <c r="AQ496" s="39">
        <f t="shared" si="266"/>
        <v>4634.5</v>
      </c>
      <c r="AR496" s="39">
        <f t="shared" si="267"/>
        <v>0</v>
      </c>
      <c r="AS496" s="136">
        <f t="shared" si="268"/>
        <v>575</v>
      </c>
      <c r="AT496" s="136">
        <f t="shared" ca="1" si="269"/>
        <v>4634.5</v>
      </c>
      <c r="AU496" s="137">
        <f t="shared" ca="1" si="270"/>
        <v>0</v>
      </c>
      <c r="AV496" s="137">
        <f t="shared" si="271"/>
        <v>0</v>
      </c>
      <c r="AW496" s="136">
        <f t="shared" ca="1" si="272"/>
        <v>0</v>
      </c>
      <c r="AX496" s="138">
        <f t="shared" ca="1" si="273"/>
        <v>0</v>
      </c>
      <c r="AY496" s="101"/>
      <c r="AZ496" s="40" t="e">
        <f t="shared" si="262"/>
        <v>#REF!</v>
      </c>
      <c r="BA496" s="111" t="e">
        <f t="shared" si="278"/>
        <v>#REF!</v>
      </c>
    </row>
    <row r="497" spans="3:76" ht="35.25" customHeight="1" thickBot="1">
      <c r="C497" s="194" t="s">
        <v>129</v>
      </c>
      <c r="D497" s="195"/>
      <c r="E497" s="195"/>
      <c r="F497" s="196"/>
      <c r="G497" s="69" t="s">
        <v>786</v>
      </c>
      <c r="H497" s="70">
        <v>110677.23</v>
      </c>
      <c r="I497" s="70">
        <v>48484.45</v>
      </c>
      <c r="J497" s="197"/>
      <c r="K497" s="199" t="s">
        <v>40</v>
      </c>
      <c r="L497" s="172">
        <f>SUM(L13:L496)-0.01</f>
        <v>1035383.29</v>
      </c>
      <c r="M497" s="176" t="s">
        <v>40</v>
      </c>
      <c r="N497" s="172">
        <f>SUM(N13:N496)</f>
        <v>16715.330000000002</v>
      </c>
      <c r="O497" s="174" t="s">
        <v>41</v>
      </c>
      <c r="P497" s="172">
        <f>SUM(P13:P496)</f>
        <v>119729.55</v>
      </c>
      <c r="Q497" s="172">
        <f>SUM(Q13:Q496)</f>
        <v>0</v>
      </c>
      <c r="R497" s="174" t="s">
        <v>41</v>
      </c>
      <c r="S497" s="172">
        <f>SUM(S13:S496)</f>
        <v>59217.35</v>
      </c>
      <c r="T497" s="172">
        <f>SUM(T13:T496)</f>
        <v>0</v>
      </c>
      <c r="U497" s="174" t="s">
        <v>41</v>
      </c>
      <c r="V497" s="172">
        <f>SUM(V13:V496)</f>
        <v>48268.24</v>
      </c>
      <c r="W497" s="172">
        <f>SUM(W13:W496)</f>
        <v>0</v>
      </c>
      <c r="X497" s="174" t="s">
        <v>41</v>
      </c>
      <c r="Y497" s="172">
        <f>SUM(Y13:Y496)</f>
        <v>53510.68</v>
      </c>
      <c r="Z497" s="172">
        <f>SUM(Z13:Z496)</f>
        <v>0</v>
      </c>
      <c r="AA497" s="174" t="s">
        <v>41</v>
      </c>
      <c r="AB497" s="172">
        <f>SUM(AB13:AB496)</f>
        <v>112871.77</v>
      </c>
      <c r="AC497" s="172">
        <f>SUM(AC13:AC496)</f>
        <v>203.76</v>
      </c>
      <c r="AD497" s="174" t="s">
        <v>41</v>
      </c>
      <c r="AE497" s="172">
        <f>SUM(AE13:AE496)</f>
        <v>69446.679999999993</v>
      </c>
      <c r="AF497" s="172">
        <f>SUM(AF13:AF496)</f>
        <v>8.26</v>
      </c>
      <c r="AG497" s="174" t="s">
        <v>41</v>
      </c>
      <c r="AH497" s="172">
        <f>SUM(AH13:AH496)</f>
        <v>144366.5</v>
      </c>
      <c r="AI497" s="172">
        <f>SUM(AI13:AI496)</f>
        <v>1189.83</v>
      </c>
      <c r="AJ497" s="174" t="s">
        <v>41</v>
      </c>
      <c r="AK497" s="172">
        <f>SUM(AK13:AK496)</f>
        <v>156518.71</v>
      </c>
      <c r="AL497" s="172">
        <f>SUM(AL13:AL496)</f>
        <v>742.52</v>
      </c>
      <c r="AM497" s="174" t="s">
        <v>41</v>
      </c>
      <c r="AN497" s="172">
        <f>SUM(AN13:AN496)</f>
        <v>84190.54</v>
      </c>
      <c r="AO497" s="172">
        <f>SUM(AO13:AO496)</f>
        <v>403.36</v>
      </c>
      <c r="AP497" s="174" t="s">
        <v>41</v>
      </c>
      <c r="AQ497" s="172">
        <f>SUM(AQ13:AQ496)</f>
        <v>145379.98000000001</v>
      </c>
      <c r="AR497" s="172">
        <f>SUM(AR13:AR496)</f>
        <v>8750.57</v>
      </c>
      <c r="AS497" s="174" t="s">
        <v>42</v>
      </c>
      <c r="AT497" s="172">
        <f ca="1">SUM(AT13:AT496)</f>
        <v>993500</v>
      </c>
      <c r="AU497" s="172">
        <f ca="1">SUM(AU13:AU496)</f>
        <v>11298.3</v>
      </c>
      <c r="AV497" s="202" t="s">
        <v>43</v>
      </c>
      <c r="AW497" s="172">
        <f ca="1">SUM(AW13:AW496)</f>
        <v>41883.300000000003</v>
      </c>
      <c r="AX497" s="172">
        <f ca="1">SUM(AX13:AX496)</f>
        <v>5417.03</v>
      </c>
      <c r="AY497"/>
      <c r="AZ497"/>
      <c r="BA497" s="111" t="s">
        <v>233</v>
      </c>
    </row>
    <row r="498" spans="3:76" ht="35.25" customHeight="1" thickBot="1">
      <c r="C498" s="194" t="s">
        <v>128</v>
      </c>
      <c r="D498" s="195"/>
      <c r="E498" s="195"/>
      <c r="F498" s="196"/>
      <c r="G498" s="140">
        <v>-66309.17</v>
      </c>
      <c r="H498" s="141" t="s">
        <v>788</v>
      </c>
      <c r="I498" s="159">
        <v>-27629.35</v>
      </c>
      <c r="J498" s="198"/>
      <c r="K498" s="200"/>
      <c r="L498" s="173"/>
      <c r="M498" s="177"/>
      <c r="N498" s="173"/>
      <c r="O498" s="175"/>
      <c r="P498" s="173"/>
      <c r="Q498" s="173"/>
      <c r="R498" s="175"/>
      <c r="S498" s="173"/>
      <c r="T498" s="173"/>
      <c r="U498" s="175"/>
      <c r="V498" s="173"/>
      <c r="W498" s="173"/>
      <c r="X498" s="175"/>
      <c r="Y498" s="173"/>
      <c r="Z498" s="173"/>
      <c r="AA498" s="175"/>
      <c r="AB498" s="173"/>
      <c r="AC498" s="173"/>
      <c r="AD498" s="175"/>
      <c r="AE498" s="173"/>
      <c r="AF498" s="173"/>
      <c r="AG498" s="175"/>
      <c r="AH498" s="173"/>
      <c r="AI498" s="173"/>
      <c r="AJ498" s="175"/>
      <c r="AK498" s="173"/>
      <c r="AL498" s="173"/>
      <c r="AM498" s="175"/>
      <c r="AN498" s="173"/>
      <c r="AO498" s="173"/>
      <c r="AP498" s="175"/>
      <c r="AQ498" s="173"/>
      <c r="AR498" s="173"/>
      <c r="AS498" s="175"/>
      <c r="AT498" s="173"/>
      <c r="AU498" s="173"/>
      <c r="AV498" s="203"/>
      <c r="AW498" s="173"/>
      <c r="AX498" s="173"/>
      <c r="AY498"/>
      <c r="AZ498"/>
      <c r="BA498" s="126" t="s">
        <v>233</v>
      </c>
    </row>
    <row r="499" spans="3:76" ht="57" customHeight="1" thickBot="1">
      <c r="C499" s="182" t="s">
        <v>44</v>
      </c>
      <c r="D499" s="183"/>
      <c r="E499" s="183"/>
      <c r="F499" s="183"/>
      <c r="G499" s="183"/>
      <c r="H499" s="183"/>
      <c r="I499" s="183"/>
      <c r="J499" s="184"/>
      <c r="K499" s="105" t="s">
        <v>45</v>
      </c>
      <c r="L499" s="71">
        <f>L497*(1-$AW$6)</f>
        <v>899747.67</v>
      </c>
      <c r="M499" s="188" t="s">
        <v>46</v>
      </c>
      <c r="N499" s="189"/>
      <c r="O499" s="72" t="s">
        <v>47</v>
      </c>
      <c r="P499" s="71">
        <f>SUM(P13:P496)*(1-$AW$6)</f>
        <v>104044.93</v>
      </c>
      <c r="Q499" s="73" t="s">
        <v>46</v>
      </c>
      <c r="R499" s="72" t="s">
        <v>47</v>
      </c>
      <c r="S499" s="71">
        <f>SUM(S13:S496)*(1-$AW$6)</f>
        <v>51459.85</v>
      </c>
      <c r="T499" s="73" t="s">
        <v>46</v>
      </c>
      <c r="U499" s="72" t="s">
        <v>47</v>
      </c>
      <c r="V499" s="71">
        <f>SUM(V13:V496)*(1-$AW$6)</f>
        <v>41945.08</v>
      </c>
      <c r="W499" s="73" t="s">
        <v>46</v>
      </c>
      <c r="X499" s="72" t="s">
        <v>47</v>
      </c>
      <c r="Y499" s="71">
        <f>SUM(Y13:Y496)*(1-$AW$6)</f>
        <v>46500.76</v>
      </c>
      <c r="Z499" s="73" t="s">
        <v>46</v>
      </c>
      <c r="AA499" s="72" t="s">
        <v>47</v>
      </c>
      <c r="AB499" s="71">
        <f>SUM(AB13:AB496)*(1-$AW$6)</f>
        <v>98085.52</v>
      </c>
      <c r="AC499" s="73" t="s">
        <v>46</v>
      </c>
      <c r="AD499" s="72" t="s">
        <v>47</v>
      </c>
      <c r="AE499" s="71">
        <f>SUM(AE13:AE496)*(1-$AW$6)</f>
        <v>60349.14</v>
      </c>
      <c r="AF499" s="73" t="s">
        <v>46</v>
      </c>
      <c r="AG499" s="72" t="s">
        <v>47</v>
      </c>
      <c r="AH499" s="71">
        <f>SUM(AH13:AH496)*(1-$AW$6)</f>
        <v>125454.43</v>
      </c>
      <c r="AI499" s="73" t="s">
        <v>46</v>
      </c>
      <c r="AJ499" s="72" t="s">
        <v>47</v>
      </c>
      <c r="AK499" s="71">
        <f>SUM(AK13:AK496)*(1-$AW$6)</f>
        <v>136014.70000000001</v>
      </c>
      <c r="AL499" s="73" t="s">
        <v>46</v>
      </c>
      <c r="AM499" s="72" t="s">
        <v>47</v>
      </c>
      <c r="AN499" s="71">
        <f>SUM(AN13:AN496)*(1-$AW$6)</f>
        <v>73161.55</v>
      </c>
      <c r="AO499" s="73" t="s">
        <v>46</v>
      </c>
      <c r="AP499" s="72" t="s">
        <v>47</v>
      </c>
      <c r="AQ499" s="71">
        <f>SUM(AQ13:AQ496)*(1-$AW$6)</f>
        <v>126335.14</v>
      </c>
      <c r="AR499" s="73" t="s">
        <v>46</v>
      </c>
      <c r="AS499" s="74" t="s">
        <v>48</v>
      </c>
      <c r="AT499" s="71">
        <f ca="1">SUM(AT13:AT496)*(1-$AW$6)-0.01</f>
        <v>863351.1</v>
      </c>
      <c r="AU499" s="73" t="s">
        <v>46</v>
      </c>
      <c r="AV499" s="75" t="s">
        <v>49</v>
      </c>
      <c r="AW499" s="71">
        <f ca="1">AW497*(1-$AW$6)</f>
        <v>36396.57</v>
      </c>
      <c r="AX499" s="73" t="s">
        <v>46</v>
      </c>
      <c r="AY499"/>
      <c r="AZ499"/>
      <c r="BA499" s="126" t="s">
        <v>233</v>
      </c>
    </row>
    <row r="500" spans="3:76" s="78" customFormat="1" ht="57" customHeight="1" thickBot="1">
      <c r="C500" s="185"/>
      <c r="D500" s="186"/>
      <c r="E500" s="186"/>
      <c r="F500" s="186"/>
      <c r="G500" s="186"/>
      <c r="H500" s="186"/>
      <c r="I500" s="186"/>
      <c r="J500" s="187"/>
      <c r="K500" s="190" t="s">
        <v>50</v>
      </c>
      <c r="L500" s="191"/>
      <c r="M500" s="192">
        <f>L499+N497</f>
        <v>916463</v>
      </c>
      <c r="N500" s="193"/>
      <c r="O500" s="76" t="s">
        <v>51</v>
      </c>
      <c r="P500" s="178">
        <f>P499+Q497</f>
        <v>104044.93</v>
      </c>
      <c r="Q500" s="179"/>
      <c r="R500" s="76" t="s">
        <v>51</v>
      </c>
      <c r="S500" s="178">
        <f>S499+T497</f>
        <v>51459.85</v>
      </c>
      <c r="T500" s="179"/>
      <c r="U500" s="76" t="s">
        <v>51</v>
      </c>
      <c r="V500" s="178">
        <f>V499+W497</f>
        <v>41945.08</v>
      </c>
      <c r="W500" s="179"/>
      <c r="X500" s="76" t="s">
        <v>51</v>
      </c>
      <c r="Y500" s="178">
        <f>Y499+Z497</f>
        <v>46500.76</v>
      </c>
      <c r="Z500" s="179"/>
      <c r="AA500" s="76" t="s">
        <v>51</v>
      </c>
      <c r="AB500" s="178">
        <f>AB499+AC497</f>
        <v>98289.279999999999</v>
      </c>
      <c r="AC500" s="179"/>
      <c r="AD500" s="76" t="s">
        <v>51</v>
      </c>
      <c r="AE500" s="178">
        <f>AE499+AF497</f>
        <v>60357.4</v>
      </c>
      <c r="AF500" s="179"/>
      <c r="AG500" s="76" t="s">
        <v>51</v>
      </c>
      <c r="AH500" s="178">
        <f>AH499+AI497</f>
        <v>126644.26</v>
      </c>
      <c r="AI500" s="179"/>
      <c r="AJ500" s="76" t="s">
        <v>51</v>
      </c>
      <c r="AK500" s="178">
        <f>AK499+AL497</f>
        <v>136757.22</v>
      </c>
      <c r="AL500" s="179"/>
      <c r="AM500" s="76" t="s">
        <v>51</v>
      </c>
      <c r="AN500" s="178">
        <f>AN499+AO497</f>
        <v>73564.91</v>
      </c>
      <c r="AO500" s="179"/>
      <c r="AP500" s="76" t="s">
        <v>51</v>
      </c>
      <c r="AQ500" s="178">
        <f>AQ499+AR497</f>
        <v>135085.71</v>
      </c>
      <c r="AR500" s="179"/>
      <c r="AS500" s="76" t="s">
        <v>52</v>
      </c>
      <c r="AT500" s="178">
        <f ca="1">AT499+AU497</f>
        <v>874649.4</v>
      </c>
      <c r="AU500" s="179"/>
      <c r="AV500" s="77" t="s">
        <v>53</v>
      </c>
      <c r="AW500" s="178">
        <f ca="1">AW499+AX497</f>
        <v>41813.599999999999</v>
      </c>
      <c r="AX500" s="179"/>
      <c r="AY500"/>
      <c r="AZ500"/>
      <c r="BA500" s="126" t="s">
        <v>233</v>
      </c>
      <c r="BC500"/>
      <c r="BD500"/>
    </row>
    <row r="501" spans="3:76" s="78" customFormat="1" ht="21" customHeight="1">
      <c r="C501" s="79"/>
      <c r="D501" s="80"/>
      <c r="E501" s="80"/>
      <c r="F501" s="80"/>
      <c r="G501" s="80"/>
      <c r="H501" s="80"/>
      <c r="I501" s="80"/>
      <c r="J501" s="80"/>
      <c r="K501" s="80"/>
      <c r="L501" s="80"/>
      <c r="M501" s="81"/>
      <c r="N501" s="81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82"/>
      <c r="AN501" s="82"/>
      <c r="AO501" s="82"/>
      <c r="AP501" s="82"/>
      <c r="AQ501" s="82"/>
      <c r="AR501" s="82"/>
      <c r="AS501" s="101"/>
      <c r="AT501" s="83"/>
      <c r="AU501" s="101"/>
      <c r="AV501" s="101"/>
      <c r="AW501" s="101"/>
      <c r="AX501" s="101"/>
      <c r="AY501"/>
      <c r="AZ501"/>
      <c r="BA501" s="126" t="s">
        <v>233</v>
      </c>
      <c r="BC501"/>
      <c r="BD501"/>
    </row>
    <row r="502" spans="3:76" s="78" customFormat="1" ht="30" customHeight="1">
      <c r="C502" s="180" t="s">
        <v>54</v>
      </c>
      <c r="D502" s="181"/>
      <c r="H502" s="84"/>
      <c r="I502" s="84"/>
      <c r="J502" s="85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 s="101"/>
      <c r="AY502"/>
      <c r="AZ502"/>
      <c r="BA502" s="126" t="s">
        <v>233</v>
      </c>
      <c r="BC502"/>
      <c r="BD502"/>
    </row>
    <row r="503" spans="3:76" s="78" customFormat="1" ht="30" customHeight="1">
      <c r="C503" s="152"/>
      <c r="D503" s="86" t="s">
        <v>55</v>
      </c>
      <c r="H503" s="84"/>
      <c r="I503" s="84"/>
      <c r="J503" s="85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 s="101"/>
      <c r="AY503"/>
      <c r="AZ503"/>
      <c r="BA503" s="126" t="s">
        <v>233</v>
      </c>
      <c r="BC503"/>
      <c r="BD503"/>
    </row>
    <row r="504" spans="3:76" s="78" customFormat="1" ht="30" customHeight="1">
      <c r="C504" s="87"/>
      <c r="D504" s="86" t="s">
        <v>56</v>
      </c>
      <c r="E504" s="88"/>
      <c r="F504" s="88"/>
      <c r="G504" s="88"/>
      <c r="H504" s="88"/>
      <c r="I504" s="88"/>
      <c r="J504" s="85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s="101"/>
      <c r="AY504"/>
      <c r="AZ504"/>
      <c r="BA504" s="126" t="s">
        <v>233</v>
      </c>
      <c r="BC504"/>
      <c r="BD504"/>
    </row>
    <row r="505" spans="3:76" s="78" customFormat="1" ht="30" customHeight="1">
      <c r="C505" s="89"/>
      <c r="D505" s="86" t="s">
        <v>57</v>
      </c>
      <c r="E505" s="88"/>
      <c r="F505" s="88"/>
      <c r="G505" s="88"/>
      <c r="H505" s="90"/>
      <c r="I505" s="90"/>
      <c r="J505" s="8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 s="102"/>
      <c r="AY505"/>
      <c r="AZ505"/>
      <c r="BA505" s="126" t="s">
        <v>233</v>
      </c>
      <c r="BC505"/>
      <c r="BD505"/>
    </row>
    <row r="506" spans="3:76" s="78" customFormat="1" ht="30" customHeight="1">
      <c r="C506" s="100"/>
      <c r="D506" s="86" t="s">
        <v>127</v>
      </c>
      <c r="E506" s="88"/>
      <c r="F506" s="88"/>
      <c r="G506" s="88"/>
      <c r="H506" s="90"/>
      <c r="I506" s="90"/>
      <c r="J506" s="85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 s="101"/>
      <c r="AY506"/>
      <c r="AZ506"/>
      <c r="BA506" s="126" t="s">
        <v>233</v>
      </c>
      <c r="BC506"/>
      <c r="BD506"/>
    </row>
    <row r="507" spans="3:76" s="78" customFormat="1" ht="30" customHeight="1">
      <c r="C507" s="84"/>
      <c r="D507" s="84"/>
      <c r="E507" s="85"/>
      <c r="F507" s="85"/>
      <c r="G507" s="85"/>
      <c r="H507" s="85"/>
      <c r="I507" s="85"/>
      <c r="J507" s="85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 s="101"/>
      <c r="AY507"/>
      <c r="AZ507"/>
      <c r="BA507" s="126" t="s">
        <v>233</v>
      </c>
      <c r="BC507"/>
      <c r="BD507"/>
    </row>
    <row r="508" spans="3:76" s="78" customFormat="1" ht="30" customHeight="1">
      <c r="C508" s="84"/>
      <c r="D508" s="84"/>
      <c r="E508" s="85"/>
      <c r="F508" s="85"/>
      <c r="G508" s="85"/>
      <c r="H508" s="85"/>
      <c r="I508" s="85"/>
      <c r="J508" s="85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 s="101"/>
      <c r="AY508"/>
      <c r="AZ508"/>
      <c r="BA508" s="126"/>
      <c r="BC508"/>
      <c r="BD508"/>
    </row>
    <row r="509" spans="3:76" s="78" customFormat="1" ht="17.25" customHeight="1">
      <c r="C509" s="170" t="s">
        <v>58</v>
      </c>
      <c r="D509" s="170"/>
      <c r="E509" s="170"/>
      <c r="F509" s="170"/>
      <c r="G509" s="170"/>
      <c r="H509" s="170"/>
      <c r="I509" s="170"/>
      <c r="J509" s="170"/>
      <c r="K509" s="170"/>
      <c r="L509" s="170"/>
      <c r="M509" s="170"/>
      <c r="N509" s="170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82"/>
      <c r="AN509" s="82"/>
      <c r="AO509" s="82"/>
      <c r="AP509" s="82"/>
      <c r="AQ509" s="82"/>
      <c r="AR509" s="82"/>
      <c r="AS509" s="101"/>
      <c r="AX509" s="101"/>
      <c r="AY509"/>
      <c r="AZ509"/>
      <c r="BA509" s="126" t="s">
        <v>233</v>
      </c>
      <c r="BC509"/>
      <c r="BD509"/>
    </row>
    <row r="510" spans="3:76" s="78" customFormat="1" ht="30" customHeight="1">
      <c r="C510" s="170"/>
      <c r="D510" s="170"/>
      <c r="E510" s="170"/>
      <c r="F510" s="170"/>
      <c r="G510" s="170"/>
      <c r="H510" s="170"/>
      <c r="I510" s="170"/>
      <c r="J510" s="170"/>
      <c r="K510" s="170"/>
      <c r="L510" s="170"/>
      <c r="M510" s="170"/>
      <c r="N510" s="170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  <c r="AA510" s="9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91"/>
      <c r="AQ510" s="91"/>
      <c r="AR510" s="91"/>
      <c r="AS510" s="92"/>
      <c r="AT510" s="92"/>
      <c r="AU510" s="92"/>
      <c r="AV510" s="92"/>
      <c r="AW510" s="101"/>
      <c r="AX510" s="93"/>
      <c r="AY510"/>
      <c r="AZ510"/>
      <c r="BA510" s="126" t="s">
        <v>233</v>
      </c>
      <c r="BC510"/>
      <c r="BD510"/>
    </row>
    <row r="511" spans="3:76" s="78" customFormat="1">
      <c r="C511" s="127"/>
      <c r="D511" s="127"/>
      <c r="E511" s="127"/>
      <c r="F511" s="128"/>
      <c r="G511" s="128"/>
      <c r="H511" s="129"/>
      <c r="I511" s="129"/>
      <c r="J511" s="129"/>
      <c r="K511" s="127"/>
      <c r="L511" s="127"/>
      <c r="M511" s="127"/>
      <c r="N511" s="127"/>
      <c r="O511" s="127"/>
      <c r="P511" s="150"/>
      <c r="Q511" s="91"/>
      <c r="R511" s="91"/>
      <c r="S511" s="91"/>
      <c r="T511" s="91"/>
      <c r="U511" s="91"/>
      <c r="V511" s="91"/>
      <c r="W511" s="91"/>
      <c r="X511" s="91"/>
      <c r="Y511" s="91"/>
      <c r="Z511" s="91"/>
      <c r="AA511" s="9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91"/>
      <c r="AQ511" s="91"/>
      <c r="AR511" s="91"/>
      <c r="AS511"/>
      <c r="AT511"/>
      <c r="AU511"/>
      <c r="AV511"/>
      <c r="AW511"/>
      <c r="AX511"/>
      <c r="AY511"/>
      <c r="AZ511"/>
      <c r="BA511" s="126" t="s">
        <v>233</v>
      </c>
      <c r="BC511"/>
      <c r="BD511"/>
    </row>
    <row r="512" spans="3:76" s="95" customFormat="1">
      <c r="C512" s="127"/>
      <c r="D512" s="151" t="s">
        <v>59</v>
      </c>
      <c r="E512" s="127"/>
      <c r="F512" s="171" t="s">
        <v>763</v>
      </c>
      <c r="G512" s="171"/>
      <c r="H512" s="171"/>
      <c r="I512" s="171"/>
      <c r="J512" s="171"/>
      <c r="K512" s="171"/>
      <c r="L512" s="129"/>
      <c r="M512" s="129"/>
      <c r="N512" s="151"/>
      <c r="O512" s="151"/>
      <c r="S512" s="91"/>
      <c r="T512" s="91"/>
      <c r="U512" s="91"/>
      <c r="V512" s="91"/>
      <c r="W512" s="91"/>
      <c r="X512" s="91"/>
      <c r="Y512" s="91"/>
      <c r="Z512" s="91"/>
      <c r="AA512" s="9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91"/>
      <c r="AQ512" s="91"/>
      <c r="AR512" s="91"/>
      <c r="AS512"/>
      <c r="AT512"/>
      <c r="AU512"/>
      <c r="AV512"/>
      <c r="AW512"/>
      <c r="AX512"/>
      <c r="AY512"/>
      <c r="AZ512"/>
      <c r="BA512" s="126" t="s">
        <v>233</v>
      </c>
      <c r="BB512" s="55"/>
      <c r="BC512"/>
      <c r="BD512"/>
      <c r="BE512" s="55"/>
      <c r="BF512" s="55"/>
      <c r="BG512" s="55"/>
      <c r="BH512" s="55"/>
      <c r="BI512" s="55"/>
      <c r="BJ512" s="55"/>
      <c r="BK512" s="55"/>
      <c r="BL512" s="55"/>
      <c r="BM512" s="55"/>
      <c r="BN512" s="55"/>
      <c r="BO512" s="55"/>
      <c r="BP512" s="55"/>
      <c r="BQ512" s="55"/>
      <c r="BR512" s="55"/>
      <c r="BS512" s="55"/>
      <c r="BT512" s="55"/>
      <c r="BU512" s="55"/>
      <c r="BV512" s="55"/>
      <c r="BW512" s="55"/>
      <c r="BX512" s="55"/>
    </row>
    <row r="513" spans="2:76" s="95" customFormat="1" ht="51.75" customHeight="1">
      <c r="C513" s="151"/>
      <c r="D513" s="147" t="s">
        <v>792</v>
      </c>
      <c r="E513" s="99"/>
      <c r="F513" s="167" t="s">
        <v>234</v>
      </c>
      <c r="G513" s="167"/>
      <c r="H513" s="167"/>
      <c r="I513" s="167"/>
      <c r="J513" s="167"/>
      <c r="K513" s="167"/>
      <c r="L513" s="99"/>
      <c r="M513" s="99"/>
      <c r="N513" s="147"/>
      <c r="O513" s="147"/>
      <c r="AS513"/>
      <c r="AT513"/>
      <c r="AU513"/>
      <c r="AV513"/>
      <c r="AW513"/>
      <c r="AX513"/>
      <c r="AY513"/>
      <c r="AZ513"/>
      <c r="BA513" s="126" t="s">
        <v>233</v>
      </c>
      <c r="BB513" s="55"/>
      <c r="BC513"/>
      <c r="BD513"/>
      <c r="BE513" s="55"/>
      <c r="BF513" s="55"/>
      <c r="BG513" s="55"/>
      <c r="BH513" s="55"/>
      <c r="BI513" s="55"/>
      <c r="BJ513" s="55"/>
      <c r="BK513" s="55"/>
      <c r="BL513" s="55"/>
      <c r="BM513" s="55"/>
      <c r="BN513" s="55"/>
      <c r="BO513" s="55"/>
      <c r="BP513" s="55"/>
      <c r="BQ513" s="55"/>
      <c r="BR513" s="55"/>
      <c r="BS513" s="55"/>
      <c r="BT513" s="55"/>
      <c r="BU513" s="55"/>
      <c r="BV513" s="55"/>
      <c r="BW513" s="55"/>
      <c r="BX513" s="55"/>
    </row>
    <row r="514" spans="2:76" s="95" customFormat="1" ht="51" customHeight="1">
      <c r="C514" s="151"/>
      <c r="D514" s="147" t="s">
        <v>793</v>
      </c>
      <c r="E514" s="99"/>
      <c r="F514" s="167" t="s">
        <v>235</v>
      </c>
      <c r="G514" s="167"/>
      <c r="H514" s="167"/>
      <c r="I514" s="167"/>
      <c r="J514" s="167"/>
      <c r="K514" s="167"/>
      <c r="L514" s="99"/>
      <c r="M514" s="99"/>
      <c r="N514" s="99"/>
      <c r="O514" s="147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  <c r="AE514" s="94"/>
      <c r="AF514" s="94"/>
      <c r="AG514" s="94"/>
      <c r="AH514" s="94"/>
      <c r="AI514" s="94"/>
      <c r="AJ514" s="94"/>
      <c r="AK514" s="94"/>
      <c r="AL514" s="94"/>
      <c r="AM514" s="94"/>
      <c r="AN514" s="94"/>
      <c r="AO514" s="94"/>
      <c r="AP514" s="94"/>
      <c r="AQ514" s="94"/>
      <c r="AR514" s="94"/>
      <c r="AS514"/>
      <c r="AT514"/>
      <c r="AU514"/>
      <c r="AV514"/>
      <c r="AW514"/>
      <c r="AX514"/>
      <c r="AY514"/>
      <c r="AZ514"/>
      <c r="BA514" s="126" t="s">
        <v>233</v>
      </c>
      <c r="BB514" s="55"/>
      <c r="BC514"/>
      <c r="BD514"/>
      <c r="BE514" s="55"/>
      <c r="BF514" s="55"/>
      <c r="BG514" s="55"/>
      <c r="BH514" s="55"/>
      <c r="BI514" s="55"/>
      <c r="BJ514" s="55"/>
      <c r="BK514" s="55"/>
      <c r="BL514" s="55"/>
      <c r="BM514" s="55"/>
      <c r="BN514" s="55"/>
      <c r="BO514" s="55"/>
      <c r="BP514" s="55"/>
      <c r="BQ514" s="55"/>
      <c r="BR514" s="55"/>
      <c r="BS514" s="55"/>
      <c r="BT514" s="55"/>
      <c r="BU514" s="55"/>
      <c r="BV514" s="55"/>
      <c r="BW514" s="55"/>
      <c r="BX514" s="55"/>
    </row>
    <row r="515" spans="2:76" s="95" customFormat="1" ht="48.75" customHeight="1">
      <c r="C515" s="151"/>
      <c r="D515" s="147" t="s">
        <v>835</v>
      </c>
      <c r="E515" s="99"/>
      <c r="F515" s="167"/>
      <c r="G515" s="167"/>
      <c r="H515" s="167"/>
      <c r="I515" s="167"/>
      <c r="J515" s="167"/>
      <c r="K515" s="99"/>
      <c r="L515" s="147"/>
      <c r="M515" s="147"/>
      <c r="N515" s="147"/>
      <c r="O515" s="147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58"/>
      <c r="AQ515" s="158"/>
      <c r="AR515" s="158"/>
      <c r="AS515"/>
      <c r="AT515"/>
      <c r="AU515"/>
      <c r="AV515"/>
      <c r="AW515"/>
      <c r="AX515"/>
      <c r="AY515"/>
      <c r="AZ515"/>
      <c r="BA515" s="126" t="s">
        <v>233</v>
      </c>
      <c r="BB515" s="55"/>
      <c r="BC515"/>
      <c r="BD515"/>
      <c r="BE515" s="55"/>
      <c r="BF515" s="55"/>
      <c r="BG515" s="55"/>
      <c r="BH515" s="55"/>
      <c r="BI515" s="55"/>
      <c r="BJ515" s="55"/>
      <c r="BK515" s="55"/>
      <c r="BL515" s="55"/>
      <c r="BM515" s="55"/>
      <c r="BN515" s="55"/>
      <c r="BO515" s="55"/>
      <c r="BP515" s="55"/>
      <c r="BQ515" s="55"/>
      <c r="BR515" s="55"/>
      <c r="BS515" s="55"/>
      <c r="BT515" s="55"/>
      <c r="BU515" s="55"/>
      <c r="BV515" s="55"/>
      <c r="BW515" s="55"/>
      <c r="BX515" s="55"/>
    </row>
    <row r="516" spans="2:76" s="95" customFormat="1" ht="23.25" customHeight="1">
      <c r="C516" s="151"/>
      <c r="D516" s="147" t="s">
        <v>60</v>
      </c>
      <c r="E516" s="99"/>
      <c r="F516" s="166" t="s">
        <v>125</v>
      </c>
      <c r="G516" s="166"/>
      <c r="H516" s="166"/>
      <c r="I516" s="166"/>
      <c r="J516" s="166"/>
      <c r="K516" s="166"/>
      <c r="L516" s="131"/>
      <c r="M516" s="131"/>
      <c r="N516" s="130"/>
      <c r="O516" s="130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6"/>
      <c r="AO516" s="96"/>
      <c r="AP516" s="96"/>
      <c r="AQ516" s="96"/>
      <c r="AR516" s="96"/>
      <c r="AS516"/>
      <c r="AT516"/>
      <c r="AU516"/>
      <c r="AV516"/>
      <c r="AW516"/>
      <c r="AX516"/>
      <c r="AY516"/>
      <c r="AZ516"/>
      <c r="BA516" s="126" t="s">
        <v>233</v>
      </c>
      <c r="BB516" s="55"/>
      <c r="BC516"/>
      <c r="BD516"/>
      <c r="BE516" s="55"/>
      <c r="BF516" s="55"/>
      <c r="BG516" s="55"/>
      <c r="BH516" s="55"/>
      <c r="BI516" s="55"/>
      <c r="BJ516" s="55"/>
      <c r="BK516" s="55"/>
      <c r="BL516" s="55"/>
      <c r="BM516" s="55"/>
      <c r="BN516" s="55"/>
      <c r="BO516" s="55"/>
      <c r="BP516" s="55"/>
      <c r="BQ516" s="55"/>
      <c r="BR516" s="55"/>
      <c r="BS516" s="55"/>
      <c r="BT516" s="55"/>
      <c r="BU516" s="55"/>
      <c r="BV516" s="55"/>
      <c r="BW516" s="55"/>
      <c r="BX516" s="55"/>
    </row>
    <row r="517" spans="2:76" s="95" customFormat="1" ht="30" customHeight="1">
      <c r="C517" s="151"/>
      <c r="D517" s="147"/>
      <c r="E517" s="147"/>
      <c r="F517" s="167" t="s">
        <v>60</v>
      </c>
      <c r="G517" s="167"/>
      <c r="H517" s="167"/>
      <c r="I517" s="167"/>
      <c r="J517" s="167"/>
      <c r="K517" s="167"/>
      <c r="L517" s="99"/>
      <c r="M517" s="99"/>
      <c r="N517" s="147"/>
      <c r="O517" s="14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7"/>
      <c r="AH517" s="97"/>
      <c r="AI517" s="97"/>
      <c r="AJ517" s="97"/>
      <c r="AK517" s="97"/>
      <c r="AL517" s="97"/>
      <c r="AM517" s="97"/>
      <c r="AN517" s="97"/>
      <c r="AO517" s="97"/>
      <c r="AP517" s="97"/>
      <c r="AQ517" s="97"/>
      <c r="AR517" s="97"/>
      <c r="AS517"/>
      <c r="AT517"/>
      <c r="AU517"/>
      <c r="AV517"/>
      <c r="AW517"/>
      <c r="AX517"/>
      <c r="AY517"/>
      <c r="AZ517"/>
      <c r="BA517" s="126" t="s">
        <v>233</v>
      </c>
      <c r="BB517" s="55"/>
      <c r="BC517"/>
      <c r="BD517"/>
      <c r="BE517" s="55"/>
      <c r="BF517" s="55"/>
      <c r="BG517" s="55"/>
      <c r="BH517" s="55"/>
      <c r="BI517" s="55"/>
      <c r="BJ517" s="55"/>
      <c r="BK517" s="55"/>
      <c r="BL517" s="55"/>
      <c r="BM517" s="55"/>
      <c r="BN517" s="55"/>
      <c r="BO517" s="55"/>
      <c r="BP517" s="55"/>
      <c r="BQ517" s="55"/>
      <c r="BR517" s="55"/>
      <c r="BS517" s="55"/>
      <c r="BT517" s="55"/>
      <c r="BU517" s="55"/>
      <c r="BV517" s="55"/>
      <c r="BW517" s="55"/>
      <c r="BX517" s="55"/>
    </row>
    <row r="518" spans="2:76" s="132" customFormat="1" ht="42" customHeight="1">
      <c r="C518" s="149"/>
      <c r="D518" s="149" t="s">
        <v>124</v>
      </c>
      <c r="E518" s="130"/>
      <c r="F518" s="168" t="s">
        <v>763</v>
      </c>
      <c r="G518" s="168"/>
      <c r="H518" s="168"/>
      <c r="I518" s="168"/>
      <c r="J518" s="168"/>
      <c r="K518" s="168"/>
      <c r="L518" s="130"/>
      <c r="M518" s="130"/>
      <c r="N518" s="130"/>
      <c r="O518" s="130"/>
      <c r="Q518" s="133"/>
      <c r="R518" s="133"/>
      <c r="S518" s="133"/>
      <c r="T518" s="133"/>
      <c r="U518" s="133"/>
      <c r="V518" s="133"/>
      <c r="W518" s="133"/>
      <c r="X518" s="133"/>
      <c r="Y518" s="133"/>
      <c r="Z518" s="133"/>
      <c r="AA518" s="133"/>
      <c r="AB518" s="133"/>
      <c r="AC518" s="133"/>
      <c r="AD518" s="133"/>
      <c r="AE518" s="133"/>
      <c r="AF518" s="133"/>
      <c r="AG518" s="133"/>
      <c r="AH518" s="133"/>
      <c r="AI518" s="133"/>
      <c r="AJ518" s="133"/>
      <c r="AK518" s="133"/>
      <c r="AL518" s="133"/>
      <c r="AM518" s="133"/>
      <c r="AN518" s="133"/>
      <c r="AO518" s="133"/>
      <c r="AP518" s="133"/>
      <c r="AQ518" s="133"/>
      <c r="AR518" s="133"/>
      <c r="AS518"/>
      <c r="AT518"/>
      <c r="AU518"/>
      <c r="AV518"/>
      <c r="AW518"/>
      <c r="AX518"/>
      <c r="AY518" s="116"/>
      <c r="AZ518"/>
      <c r="BA518" s="134" t="s">
        <v>233</v>
      </c>
      <c r="BB518" s="135"/>
      <c r="BC518" s="116"/>
      <c r="BD518" s="116"/>
      <c r="BE518" s="135"/>
      <c r="BF518" s="135"/>
      <c r="BG518" s="135"/>
      <c r="BH518" s="135"/>
      <c r="BI518" s="135"/>
      <c r="BJ518" s="135"/>
      <c r="BK518" s="135"/>
      <c r="BL518" s="135"/>
      <c r="BM518" s="135"/>
      <c r="BN518" s="135"/>
      <c r="BO518" s="135"/>
      <c r="BP518" s="135"/>
      <c r="BQ518" s="135"/>
      <c r="BR518" s="135"/>
      <c r="BS518" s="135"/>
      <c r="BT518" s="135"/>
      <c r="BU518" s="135"/>
      <c r="BV518" s="135"/>
      <c r="BW518" s="135"/>
      <c r="BX518" s="135"/>
    </row>
    <row r="519" spans="2:76" s="95" customFormat="1" ht="30" customHeight="1">
      <c r="C519" s="84"/>
      <c r="D519" s="147" t="s">
        <v>797</v>
      </c>
      <c r="E519" s="84"/>
      <c r="F519" s="167" t="s">
        <v>764</v>
      </c>
      <c r="G519" s="167"/>
      <c r="H519" s="167"/>
      <c r="I519" s="167"/>
      <c r="J519" s="167"/>
      <c r="K519" s="167"/>
      <c r="L519" s="78"/>
      <c r="M519" s="78"/>
      <c r="N519" s="94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E519" s="97"/>
      <c r="AF519" s="97"/>
      <c r="AG519" s="97"/>
      <c r="AH519" s="97"/>
      <c r="AI519" s="97"/>
      <c r="AJ519" s="97"/>
      <c r="AK519" s="97"/>
      <c r="AL519" s="97"/>
      <c r="AM519" s="97"/>
      <c r="AN519" s="97"/>
      <c r="AO519" s="97"/>
      <c r="AP519" s="97"/>
      <c r="AQ519" s="97"/>
      <c r="AR519" s="97"/>
      <c r="AS519"/>
      <c r="AT519"/>
      <c r="AU519"/>
      <c r="AV519"/>
      <c r="AW519"/>
      <c r="AX519"/>
      <c r="AY519"/>
      <c r="AZ519"/>
      <c r="BA519" s="126" t="s">
        <v>233</v>
      </c>
      <c r="BB519" s="55"/>
      <c r="BC519"/>
      <c r="BD519"/>
      <c r="BE519" s="55"/>
      <c r="BF519" s="55"/>
      <c r="BG519" s="55"/>
      <c r="BH519" s="55"/>
      <c r="BI519" s="55"/>
      <c r="BJ519" s="55"/>
      <c r="BK519" s="55"/>
      <c r="BL519" s="55"/>
      <c r="BM519" s="55"/>
      <c r="BN519" s="55"/>
      <c r="BO519" s="55"/>
      <c r="BP519" s="55"/>
      <c r="BQ519" s="55"/>
      <c r="BR519" s="55"/>
      <c r="BS519" s="55"/>
      <c r="BT519" s="55"/>
      <c r="BU519" s="55"/>
      <c r="BV519" s="55"/>
      <c r="BW519" s="55"/>
      <c r="BX519" s="55"/>
    </row>
    <row r="520" spans="2:76" s="95" customFormat="1" ht="30" customHeight="1">
      <c r="C520" s="84"/>
      <c r="D520" s="147" t="s">
        <v>766</v>
      </c>
      <c r="E520" s="84"/>
      <c r="F520" s="167" t="s">
        <v>765</v>
      </c>
      <c r="G520" s="167"/>
      <c r="H520" s="167"/>
      <c r="I520" s="167"/>
      <c r="J520" s="167"/>
      <c r="K520" s="167"/>
      <c r="L520" s="78"/>
      <c r="M520" s="78"/>
      <c r="N520" s="94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E520" s="97"/>
      <c r="AF520" s="97"/>
      <c r="AG520" s="97"/>
      <c r="AH520" s="97"/>
      <c r="AI520" s="97"/>
      <c r="AJ520" s="97"/>
      <c r="AK520" s="97"/>
      <c r="AL520" s="97"/>
      <c r="AM520" s="97"/>
      <c r="AN520" s="97"/>
      <c r="AO520" s="97"/>
      <c r="AP520" s="97"/>
      <c r="AQ520" s="97"/>
      <c r="AR520" s="97"/>
      <c r="AS520"/>
      <c r="AT520"/>
      <c r="AU520"/>
      <c r="AV520"/>
      <c r="AW520"/>
      <c r="AX520"/>
      <c r="AY520"/>
      <c r="AZ520"/>
      <c r="BA520" s="126" t="s">
        <v>233</v>
      </c>
      <c r="BB520" s="55"/>
      <c r="BC520"/>
      <c r="BD520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</row>
    <row r="521" spans="2:76" s="95" customFormat="1" ht="30" customHeight="1">
      <c r="C521" s="84"/>
      <c r="D521" s="147"/>
      <c r="E521" s="84"/>
      <c r="F521" s="167"/>
      <c r="G521" s="167"/>
      <c r="H521" s="167"/>
      <c r="I521" s="167"/>
      <c r="J521" s="167"/>
      <c r="K521" s="99"/>
      <c r="L521" s="78"/>
      <c r="M521" s="78"/>
      <c r="N521" s="94"/>
      <c r="O521" s="97"/>
      <c r="P521" s="133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E521" s="97"/>
      <c r="AF521" s="97"/>
      <c r="AG521" s="97"/>
      <c r="AH521" s="97"/>
      <c r="AI521" s="97"/>
      <c r="AJ521" s="97"/>
      <c r="AK521" s="97"/>
      <c r="AL521" s="97"/>
      <c r="AM521" s="97"/>
      <c r="AN521" s="97"/>
      <c r="AO521" s="97"/>
      <c r="AP521" s="97"/>
      <c r="AQ521" s="97"/>
      <c r="AR521" s="97"/>
      <c r="AT521" s="146"/>
      <c r="AU521" s="146"/>
      <c r="AV521" s="146"/>
      <c r="AW521" s="103"/>
      <c r="AY521"/>
      <c r="AZ521"/>
      <c r="BA521" s="126" t="s">
        <v>233</v>
      </c>
      <c r="BB521" s="55"/>
      <c r="BC521"/>
      <c r="BD521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</row>
    <row r="522" spans="2:76" s="95" customFormat="1" ht="30" customHeight="1">
      <c r="C522" s="84"/>
      <c r="D522" s="148" t="s">
        <v>125</v>
      </c>
      <c r="E522" s="84"/>
      <c r="F522" s="166" t="s">
        <v>125</v>
      </c>
      <c r="G522" s="166"/>
      <c r="H522" s="166"/>
      <c r="I522" s="166"/>
      <c r="J522" s="166"/>
      <c r="K522" s="166"/>
      <c r="L522" s="78"/>
      <c r="M522" s="78"/>
      <c r="N522" s="94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7"/>
      <c r="AH522" s="97"/>
      <c r="AI522" s="97"/>
      <c r="AJ522" s="97"/>
      <c r="AK522" s="97"/>
      <c r="AL522" s="97"/>
      <c r="AM522" s="97"/>
      <c r="AN522" s="97"/>
      <c r="AO522" s="97"/>
      <c r="AP522" s="97"/>
      <c r="AQ522" s="97"/>
      <c r="AR522" s="97"/>
      <c r="AT522" s="146"/>
      <c r="AU522" s="146"/>
      <c r="AV522" s="146"/>
      <c r="AW522" s="103"/>
      <c r="AY522"/>
      <c r="AZ522"/>
      <c r="BA522" s="126" t="s">
        <v>233</v>
      </c>
      <c r="BB522" s="55"/>
      <c r="BC522"/>
      <c r="BD522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</row>
    <row r="523" spans="2:76" s="95" customFormat="1" ht="38.25" customHeight="1">
      <c r="C523" s="78"/>
      <c r="D523" s="147" t="s">
        <v>60</v>
      </c>
      <c r="F523" s="167" t="s">
        <v>60</v>
      </c>
      <c r="G523" s="167"/>
      <c r="H523" s="167"/>
      <c r="I523" s="167"/>
      <c r="J523" s="167"/>
      <c r="K523" s="16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97"/>
      <c r="AH523" s="97"/>
      <c r="AI523" s="97"/>
      <c r="AJ523" s="97"/>
      <c r="AK523" s="97"/>
      <c r="AL523" s="97"/>
      <c r="AM523" s="97"/>
      <c r="AN523" s="97"/>
      <c r="AO523" s="97"/>
      <c r="AP523" s="97"/>
      <c r="AQ523" s="97"/>
      <c r="AR523" s="97"/>
      <c r="AT523" s="165"/>
      <c r="AU523" s="165"/>
      <c r="AV523" s="165"/>
      <c r="AW523" s="104"/>
      <c r="AY523"/>
      <c r="AZ523"/>
      <c r="BA523" s="126" t="s">
        <v>233</v>
      </c>
      <c r="BB523" s="55"/>
      <c r="BC523"/>
      <c r="BD523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</row>
    <row r="524" spans="2:76" s="95" customFormat="1" ht="12.75" customHeight="1">
      <c r="B524" s="169" t="s">
        <v>126</v>
      </c>
      <c r="C524" s="169"/>
      <c r="D524" s="169"/>
      <c r="E524" s="169"/>
      <c r="F524" s="169"/>
      <c r="G524" s="169"/>
      <c r="H524" s="169"/>
      <c r="I524" s="169"/>
      <c r="J524" s="169"/>
      <c r="K524" s="169"/>
      <c r="L524" s="169"/>
      <c r="M524" s="169"/>
      <c r="N524" s="169"/>
      <c r="O524" s="169"/>
      <c r="P524" s="169"/>
      <c r="Q524" s="169"/>
      <c r="R524" s="169"/>
      <c r="S524" s="169"/>
      <c r="T524" s="169"/>
      <c r="U524" s="169"/>
      <c r="V524" s="169"/>
      <c r="W524" s="169"/>
      <c r="X524" s="169"/>
      <c r="Y524" s="169"/>
      <c r="Z524" s="169"/>
      <c r="AA524" s="169"/>
      <c r="AB524" s="169"/>
      <c r="AC524" s="169"/>
      <c r="AD524" s="169"/>
      <c r="AE524" s="169"/>
      <c r="AF524" s="169"/>
      <c r="AG524" s="169"/>
      <c r="AH524" s="169"/>
      <c r="AI524" s="169"/>
      <c r="AJ524" s="169"/>
      <c r="AK524" s="169"/>
      <c r="AL524" s="169"/>
      <c r="AM524" s="169"/>
      <c r="AN524" s="169"/>
      <c r="AO524" s="169"/>
      <c r="AP524" s="169"/>
      <c r="AQ524" s="169"/>
      <c r="AR524" s="169"/>
      <c r="AS524" s="169"/>
      <c r="AT524" s="169"/>
      <c r="AU524" s="169"/>
      <c r="AV524" s="169"/>
      <c r="AW524" s="169"/>
      <c r="AX524" s="169"/>
      <c r="AY524" s="169"/>
      <c r="AZ524"/>
      <c r="BA524" s="126" t="s">
        <v>233</v>
      </c>
      <c r="BB524" s="55"/>
      <c r="BC524"/>
      <c r="BD524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</row>
    <row r="525" spans="2:76" s="95" customFormat="1">
      <c r="C525" s="117"/>
      <c r="D525" s="55"/>
      <c r="E525" s="117"/>
      <c r="F525" s="55"/>
      <c r="G525" s="85"/>
      <c r="H525" s="85"/>
      <c r="I525" s="85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E525" s="97"/>
      <c r="AF525" s="97"/>
      <c r="AG525" s="97"/>
      <c r="AH525" s="97"/>
      <c r="AI525" s="97"/>
      <c r="AJ525" s="97"/>
      <c r="AK525" s="97"/>
      <c r="AL525" s="97"/>
      <c r="AM525" s="97"/>
      <c r="AN525" s="97"/>
      <c r="AO525" s="97"/>
      <c r="AP525" s="97"/>
      <c r="AQ525" s="97"/>
      <c r="AR525" s="97"/>
      <c r="AS525" s="119"/>
      <c r="AT525" s="119"/>
      <c r="AU525" s="119"/>
      <c r="AV525" s="119"/>
      <c r="AW525" s="119"/>
      <c r="AZ525"/>
      <c r="BA525" s="126" t="s">
        <v>233</v>
      </c>
      <c r="BB525" s="55"/>
      <c r="BC525"/>
      <c r="BD52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</row>
    <row r="526" spans="2:76" s="95" customFormat="1">
      <c r="C526" s="117"/>
      <c r="D526" s="55"/>
      <c r="E526" s="117"/>
      <c r="F526" s="55"/>
      <c r="G526" s="85"/>
      <c r="H526" s="85"/>
      <c r="I526" s="85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119"/>
      <c r="AT526" s="119"/>
      <c r="AU526" s="119"/>
      <c r="AV526" s="119"/>
      <c r="AW526" s="119"/>
      <c r="AZ526"/>
      <c r="BA526"/>
      <c r="BB526" s="55"/>
      <c r="BC526"/>
      <c r="BD526"/>
      <c r="BE526" s="55"/>
      <c r="BF526" s="55"/>
      <c r="BG526" s="55"/>
      <c r="BH526" s="55"/>
      <c r="BI526" s="55"/>
      <c r="BJ526" s="55"/>
      <c r="BK526" s="55"/>
      <c r="BL526" s="55"/>
      <c r="BM526" s="55"/>
      <c r="BN526" s="55"/>
      <c r="BO526" s="55"/>
      <c r="BP526" s="55"/>
      <c r="BQ526" s="55"/>
      <c r="BR526" s="55"/>
      <c r="BS526" s="55"/>
      <c r="BT526" s="55"/>
      <c r="BU526" s="55"/>
      <c r="BV526" s="55"/>
      <c r="BW526" s="55"/>
      <c r="BX526" s="55"/>
    </row>
    <row r="527" spans="2:76" s="97" customFormat="1">
      <c r="C527" s="117"/>
      <c r="D527" s="55"/>
      <c r="E527" s="117"/>
      <c r="F527" s="55"/>
      <c r="G527" s="85"/>
      <c r="H527" s="85"/>
      <c r="I527" s="85"/>
      <c r="AS527" s="119"/>
      <c r="AT527" s="119"/>
      <c r="AU527" s="119"/>
      <c r="AV527" s="119"/>
      <c r="AW527" s="119"/>
      <c r="AX527" s="95"/>
      <c r="AY527" s="95"/>
      <c r="AZ527"/>
      <c r="BA527"/>
      <c r="BB527" s="55"/>
      <c r="BC527"/>
      <c r="BD527"/>
      <c r="BE527" s="55"/>
      <c r="BF527" s="55"/>
      <c r="BG527" s="55"/>
      <c r="BH527" s="55"/>
      <c r="BI527" s="55"/>
      <c r="BJ527" s="55"/>
      <c r="BK527" s="55"/>
      <c r="BL527" s="55"/>
      <c r="BM527" s="55"/>
      <c r="BN527" s="55"/>
      <c r="BO527" s="55"/>
      <c r="BP527" s="55"/>
      <c r="BQ527" s="55"/>
      <c r="BR527" s="55"/>
      <c r="BS527" s="55"/>
      <c r="BT527" s="55"/>
      <c r="BU527" s="55"/>
      <c r="BV527" s="55"/>
      <c r="BW527" s="55"/>
      <c r="BX527" s="55"/>
    </row>
    <row r="528" spans="2:76" s="97" customFormat="1" ht="13.5" hidden="1" thickBot="1">
      <c r="C528" s="117"/>
      <c r="D528" s="108" t="s">
        <v>221</v>
      </c>
      <c r="E528" s="117"/>
      <c r="F528" s="55"/>
      <c r="G528" s="85"/>
      <c r="H528" s="85"/>
      <c r="I528" s="85"/>
      <c r="AS528" s="119"/>
      <c r="AT528" s="119"/>
      <c r="AU528" s="119"/>
      <c r="AV528" s="119"/>
      <c r="AW528" s="119"/>
      <c r="AX528" s="95"/>
      <c r="AY528" s="95"/>
      <c r="AZ528"/>
      <c r="BA528"/>
      <c r="BB528" s="55"/>
      <c r="BC528"/>
      <c r="BD528"/>
      <c r="BE528" s="55"/>
      <c r="BF528" s="55"/>
      <c r="BG528" s="55"/>
      <c r="BH528" s="55"/>
      <c r="BI528" s="55"/>
      <c r="BJ528" s="55"/>
      <c r="BK528" s="55"/>
      <c r="BL528" s="55"/>
      <c r="BM528" s="55"/>
      <c r="BN528" s="55"/>
      <c r="BO528" s="55"/>
      <c r="BP528" s="55"/>
      <c r="BQ528" s="55"/>
      <c r="BR528" s="55"/>
      <c r="BS528" s="55"/>
      <c r="BT528" s="55"/>
      <c r="BU528" s="55"/>
      <c r="BV528" s="55"/>
      <c r="BW528" s="55"/>
      <c r="BX528" s="55"/>
    </row>
    <row r="529" spans="1:76" s="97" customFormat="1" hidden="1">
      <c r="C529" s="117"/>
      <c r="D529" s="56" t="s">
        <v>16</v>
      </c>
      <c r="E529" s="117"/>
      <c r="F529" s="55"/>
      <c r="G529" s="85"/>
      <c r="H529" s="85"/>
      <c r="I529" s="85"/>
      <c r="AS529" s="119"/>
      <c r="AT529" s="119"/>
      <c r="AU529" s="119"/>
      <c r="AV529" s="119"/>
      <c r="AW529" s="119"/>
      <c r="AX529" s="95"/>
      <c r="AY529" s="95"/>
      <c r="AZ529"/>
      <c r="BA529"/>
      <c r="BB529" s="55"/>
      <c r="BC529"/>
      <c r="BD529"/>
      <c r="BE529" s="55"/>
      <c r="BF529" s="55"/>
      <c r="BG529" s="55"/>
      <c r="BH529" s="55"/>
      <c r="BI529" s="55"/>
      <c r="BJ529" s="55"/>
      <c r="BK529" s="55"/>
      <c r="BL529" s="55"/>
      <c r="BM529" s="55"/>
      <c r="BN529" s="55"/>
      <c r="BO529" s="55"/>
      <c r="BP529" s="55"/>
      <c r="BQ529" s="55"/>
      <c r="BR529" s="55"/>
      <c r="BS529" s="55"/>
      <c r="BT529" s="55"/>
      <c r="BU529" s="55"/>
      <c r="BV529" s="55"/>
      <c r="BW529" s="55"/>
      <c r="BX529" s="55"/>
    </row>
    <row r="530" spans="1:76" s="97" customFormat="1" hidden="1">
      <c r="C530" s="117"/>
      <c r="D530" s="56" t="s">
        <v>18</v>
      </c>
      <c r="E530" s="117"/>
      <c r="F530" s="55"/>
      <c r="G530" s="85"/>
      <c r="H530" s="85"/>
      <c r="I530" s="85"/>
      <c r="AS530" s="119"/>
      <c r="AT530" s="119"/>
      <c r="AU530" s="119"/>
      <c r="AV530" s="119"/>
      <c r="AW530" s="119"/>
      <c r="AX530" s="95"/>
      <c r="AY530" s="95"/>
      <c r="AZ530"/>
      <c r="BA530"/>
      <c r="BB530" s="55"/>
      <c r="BC530"/>
      <c r="BD530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</row>
    <row r="531" spans="1:76" s="97" customFormat="1" hidden="1">
      <c r="C531" s="117"/>
      <c r="D531" s="56" t="s">
        <v>19</v>
      </c>
      <c r="E531" s="117"/>
      <c r="F531" s="55"/>
      <c r="G531" s="85"/>
      <c r="H531" s="85"/>
      <c r="I531" s="85"/>
      <c r="AS531" s="119"/>
      <c r="AT531" s="119"/>
      <c r="AU531" s="119"/>
      <c r="AV531" s="119"/>
      <c r="AW531" s="119"/>
      <c r="AX531" s="95"/>
      <c r="AY531" s="95"/>
      <c r="AZ531"/>
      <c r="BA531"/>
      <c r="BB531" s="55"/>
      <c r="BC531"/>
      <c r="BD531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</row>
    <row r="532" spans="1:76" s="97" customFormat="1" hidden="1">
      <c r="C532" s="117"/>
      <c r="D532" s="56" t="s">
        <v>20</v>
      </c>
      <c r="E532" s="117"/>
      <c r="F532" s="55"/>
      <c r="G532" s="85"/>
      <c r="H532" s="85"/>
      <c r="I532" s="85"/>
      <c r="AS532" s="119"/>
      <c r="AT532" s="119"/>
      <c r="AU532" s="119"/>
      <c r="AV532" s="119"/>
      <c r="AW532" s="119"/>
      <c r="AX532" s="95"/>
      <c r="AY532" s="95"/>
      <c r="AZ532"/>
      <c r="BA532"/>
      <c r="BB532" s="55"/>
      <c r="BC532"/>
      <c r="BD532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</row>
    <row r="533" spans="1:76" s="97" customFormat="1" hidden="1">
      <c r="C533" s="117"/>
      <c r="D533" s="56" t="s">
        <v>21</v>
      </c>
      <c r="E533" s="117"/>
      <c r="F533" s="55"/>
      <c r="G533" s="85"/>
      <c r="H533" s="85"/>
      <c r="I533" s="85"/>
      <c r="AS533" s="119"/>
      <c r="AT533" s="119"/>
      <c r="AU533" s="119"/>
      <c r="AV533" s="119"/>
      <c r="AW533" s="119"/>
      <c r="AX533" s="95"/>
      <c r="AY533" s="95"/>
      <c r="AZ533"/>
      <c r="BA533"/>
      <c r="BB533" s="55"/>
      <c r="BC533"/>
      <c r="BD533"/>
      <c r="BE533" s="55"/>
      <c r="BF533" s="55"/>
      <c r="BG533" s="55"/>
      <c r="BH533" s="55"/>
      <c r="BI533" s="55"/>
      <c r="BJ533" s="55"/>
      <c r="BK533" s="55"/>
      <c r="BL533" s="55"/>
      <c r="BM533" s="55"/>
      <c r="BN533" s="55"/>
      <c r="BO533" s="55"/>
      <c r="BP533" s="55"/>
      <c r="BQ533" s="55"/>
      <c r="BR533" s="55"/>
      <c r="BS533" s="55"/>
      <c r="BT533" s="55"/>
      <c r="BU533" s="55"/>
      <c r="BV533" s="55"/>
      <c r="BW533" s="55"/>
      <c r="BX533" s="55"/>
    </row>
    <row r="534" spans="1:76" s="97" customFormat="1" hidden="1">
      <c r="A534" s="97" t="s">
        <v>30</v>
      </c>
      <c r="C534" s="117"/>
      <c r="D534" s="56" t="s">
        <v>22</v>
      </c>
      <c r="E534" s="117"/>
      <c r="F534" s="55"/>
      <c r="G534" s="85"/>
      <c r="H534" s="85"/>
      <c r="I534" s="85"/>
      <c r="AS534" s="119"/>
      <c r="AT534" s="119"/>
      <c r="AU534" s="119"/>
      <c r="AV534" s="119"/>
      <c r="AW534" s="119"/>
      <c r="AX534" s="95"/>
      <c r="AY534" s="95"/>
      <c r="AZ534"/>
      <c r="BA534"/>
      <c r="BB534" s="55"/>
      <c r="BC534"/>
      <c r="BD534"/>
      <c r="BE534" s="55"/>
      <c r="BF534" s="55"/>
      <c r="BG534" s="55"/>
      <c r="BH534" s="55"/>
      <c r="BI534" s="55"/>
      <c r="BJ534" s="55"/>
      <c r="BK534" s="55"/>
      <c r="BL534" s="55"/>
      <c r="BM534" s="55"/>
      <c r="BN534" s="55"/>
      <c r="BO534" s="55"/>
      <c r="BP534" s="55"/>
      <c r="BQ534" s="55"/>
      <c r="BR534" s="55"/>
      <c r="BS534" s="55"/>
      <c r="BT534" s="55"/>
      <c r="BU534" s="55"/>
      <c r="BV534" s="55"/>
      <c r="BW534" s="55"/>
      <c r="BX534" s="55"/>
    </row>
    <row r="535" spans="1:76" s="97" customFormat="1" hidden="1">
      <c r="C535" s="117"/>
      <c r="D535" s="56" t="s">
        <v>23</v>
      </c>
      <c r="E535" s="117"/>
      <c r="F535" s="55"/>
      <c r="G535" s="85"/>
      <c r="H535" s="85"/>
      <c r="I535" s="85"/>
      <c r="AS535" s="119"/>
      <c r="AT535" s="119"/>
      <c r="AU535" s="119"/>
      <c r="AV535" s="119"/>
      <c r="AW535" s="119"/>
      <c r="AX535" s="95"/>
      <c r="AY535" s="95"/>
      <c r="AZ535"/>
      <c r="BA535"/>
      <c r="BB535" s="55"/>
      <c r="BC535"/>
      <c r="BD535"/>
      <c r="BE535" s="55"/>
      <c r="BF535" s="55"/>
      <c r="BG535" s="55"/>
      <c r="BH535" s="55"/>
      <c r="BI535" s="55"/>
      <c r="BJ535" s="55"/>
      <c r="BK535" s="55"/>
      <c r="BL535" s="55"/>
      <c r="BM535" s="55"/>
      <c r="BN535" s="55"/>
      <c r="BO535" s="55"/>
      <c r="BP535" s="55"/>
      <c r="BQ535" s="55"/>
      <c r="BR535" s="55"/>
      <c r="BS535" s="55"/>
      <c r="BT535" s="55"/>
      <c r="BU535" s="55"/>
      <c r="BV535" s="55"/>
      <c r="BW535" s="55"/>
      <c r="BX535" s="55"/>
    </row>
    <row r="536" spans="1:76" s="97" customFormat="1" hidden="1">
      <c r="C536" s="117"/>
      <c r="D536" s="56" t="s">
        <v>24</v>
      </c>
      <c r="E536" s="117"/>
      <c r="F536" s="55"/>
      <c r="G536" s="85"/>
      <c r="H536" s="85"/>
      <c r="I536" s="85"/>
      <c r="AS536" s="119"/>
      <c r="AT536" s="119"/>
      <c r="AU536" s="119"/>
      <c r="AV536" s="119"/>
      <c r="AW536" s="119"/>
      <c r="AX536" s="95"/>
      <c r="AY536" s="95"/>
      <c r="AZ536"/>
      <c r="BA536"/>
      <c r="BB536" s="55"/>
      <c r="BC536"/>
      <c r="BD536"/>
      <c r="BE536" s="55"/>
      <c r="BF536" s="55"/>
      <c r="BG536" s="55"/>
      <c r="BH536" s="55"/>
      <c r="BI536" s="55"/>
      <c r="BJ536" s="55"/>
      <c r="BK536" s="55"/>
      <c r="BL536" s="55"/>
      <c r="BM536" s="55"/>
      <c r="BN536" s="55"/>
      <c r="BO536" s="55"/>
      <c r="BP536" s="55"/>
      <c r="BQ536" s="55"/>
      <c r="BR536" s="55"/>
      <c r="BS536" s="55"/>
      <c r="BT536" s="55"/>
      <c r="BU536" s="55"/>
      <c r="BV536" s="55"/>
      <c r="BW536" s="55"/>
      <c r="BX536" s="55"/>
    </row>
    <row r="537" spans="1:76" s="97" customFormat="1" hidden="1">
      <c r="C537" s="117"/>
      <c r="D537" s="56" t="s">
        <v>222</v>
      </c>
      <c r="E537" s="117"/>
      <c r="F537" s="55"/>
      <c r="G537" s="85"/>
      <c r="H537" s="85"/>
      <c r="I537" s="85"/>
      <c r="AS537" s="119"/>
      <c r="AT537" s="119"/>
      <c r="AU537" s="119"/>
      <c r="AV537" s="119"/>
      <c r="AW537" s="119"/>
      <c r="AX537" s="95"/>
      <c r="AY537" s="95"/>
      <c r="AZ537"/>
      <c r="BA537"/>
      <c r="BB537" s="55"/>
      <c r="BC537"/>
      <c r="BD537"/>
      <c r="BE537" s="55"/>
      <c r="BF537" s="55"/>
      <c r="BG537" s="55"/>
      <c r="BH537" s="55"/>
      <c r="BI537" s="55"/>
      <c r="BJ537" s="55"/>
      <c r="BK537" s="55"/>
      <c r="BL537" s="55"/>
      <c r="BM537" s="55"/>
      <c r="BN537" s="55"/>
      <c r="BO537" s="55"/>
      <c r="BP537" s="55"/>
      <c r="BQ537" s="55"/>
      <c r="BR537" s="55"/>
      <c r="BS537" s="55"/>
      <c r="BT537" s="55"/>
      <c r="BU537" s="55"/>
      <c r="BV537" s="55"/>
      <c r="BW537" s="55"/>
      <c r="BX537" s="55"/>
    </row>
    <row r="538" spans="1:76" s="97" customFormat="1" hidden="1">
      <c r="C538" s="117"/>
      <c r="D538" s="56" t="s">
        <v>223</v>
      </c>
      <c r="E538" s="117"/>
      <c r="F538" s="55"/>
      <c r="G538" s="85"/>
      <c r="H538" s="85"/>
      <c r="I538" s="85"/>
      <c r="AS538" s="119"/>
      <c r="AT538" s="119"/>
      <c r="AU538" s="119"/>
      <c r="AV538" s="119"/>
      <c r="AW538" s="119"/>
      <c r="AX538" s="95"/>
      <c r="AY538" s="95"/>
      <c r="AZ538"/>
      <c r="BA538"/>
      <c r="BB538" s="55"/>
      <c r="BC538"/>
      <c r="BD538"/>
      <c r="BE538" s="55"/>
      <c r="BF538" s="55"/>
      <c r="BG538" s="55"/>
      <c r="BH538" s="55"/>
      <c r="BI538" s="55"/>
      <c r="BJ538" s="55"/>
      <c r="BK538" s="55"/>
      <c r="BL538" s="55"/>
      <c r="BM538" s="55"/>
      <c r="BN538" s="55"/>
      <c r="BO538" s="55"/>
      <c r="BP538" s="55"/>
      <c r="BQ538" s="55"/>
      <c r="BR538" s="55"/>
      <c r="BS538" s="55"/>
      <c r="BT538" s="55"/>
      <c r="BU538" s="55"/>
      <c r="BV538" s="55"/>
      <c r="BW538" s="55"/>
      <c r="BX538" s="55"/>
    </row>
    <row r="539" spans="1:76" s="97" customFormat="1" hidden="1">
      <c r="C539" s="117"/>
      <c r="D539" s="56" t="s">
        <v>224</v>
      </c>
      <c r="E539" s="117"/>
      <c r="F539" s="55"/>
      <c r="G539" s="85"/>
      <c r="H539" s="85"/>
      <c r="I539" s="85"/>
      <c r="AS539" s="119"/>
      <c r="AT539" s="119"/>
      <c r="AU539" s="119"/>
      <c r="AV539" s="119"/>
      <c r="AW539" s="119"/>
      <c r="AX539" s="95"/>
      <c r="AY539" s="95"/>
      <c r="AZ539"/>
      <c r="BA539"/>
      <c r="BB539" s="55"/>
      <c r="BC539"/>
      <c r="BD539"/>
      <c r="BE539" s="55"/>
      <c r="BF539" s="55"/>
      <c r="BG539" s="55"/>
      <c r="BH539" s="55"/>
      <c r="BI539" s="55"/>
      <c r="BJ539" s="55"/>
      <c r="BK539" s="55"/>
      <c r="BL539" s="55"/>
      <c r="BM539" s="55"/>
      <c r="BN539" s="55"/>
      <c r="BO539" s="55"/>
      <c r="BP539" s="55"/>
      <c r="BQ539" s="55"/>
      <c r="BR539" s="55"/>
      <c r="BS539" s="55"/>
      <c r="BT539" s="55"/>
      <c r="BU539" s="55"/>
      <c r="BV539" s="55"/>
      <c r="BW539" s="55"/>
      <c r="BX539" s="55"/>
    </row>
    <row r="540" spans="1:76" s="97" customFormat="1" hidden="1">
      <c r="C540" s="117"/>
      <c r="D540" s="56" t="s">
        <v>225</v>
      </c>
      <c r="E540" s="117"/>
      <c r="F540" s="55"/>
      <c r="G540" s="85"/>
      <c r="H540" s="85"/>
      <c r="I540" s="85"/>
      <c r="AS540" s="119"/>
      <c r="AT540" s="119"/>
      <c r="AU540" s="119"/>
      <c r="AV540" s="119"/>
      <c r="AW540" s="119"/>
      <c r="AX540" s="95"/>
      <c r="AY540" s="95"/>
      <c r="AZ540" s="95"/>
      <c r="BA540"/>
      <c r="BB540" s="55"/>
      <c r="BC540"/>
      <c r="BD540"/>
      <c r="BE540" s="55"/>
      <c r="BF540" s="55"/>
      <c r="BG540" s="55"/>
      <c r="BH540" s="55"/>
      <c r="BI540" s="55"/>
      <c r="BJ540" s="55"/>
      <c r="BK540" s="55"/>
      <c r="BL540" s="55"/>
      <c r="BM540" s="55"/>
      <c r="BN540" s="55"/>
      <c r="BO540" s="55"/>
      <c r="BP540" s="55"/>
      <c r="BQ540" s="55"/>
      <c r="BR540" s="55"/>
      <c r="BS540" s="55"/>
      <c r="BT540" s="55"/>
      <c r="BU540" s="55"/>
      <c r="BV540" s="55"/>
      <c r="BW540" s="55"/>
      <c r="BX540" s="55"/>
    </row>
    <row r="541" spans="1:76" s="97" customFormat="1" hidden="1">
      <c r="C541" s="117"/>
      <c r="D541" s="56" t="s">
        <v>226</v>
      </c>
      <c r="E541" s="117"/>
      <c r="F541" s="55"/>
      <c r="G541" s="85"/>
      <c r="H541" s="85"/>
      <c r="I541" s="85"/>
      <c r="AS541" s="119"/>
      <c r="AT541" s="119"/>
      <c r="AU541" s="119"/>
      <c r="AV541" s="119"/>
      <c r="AW541" s="119"/>
      <c r="AX541" s="95"/>
      <c r="AY541" s="95"/>
      <c r="AZ541" s="95"/>
      <c r="BA541" s="55"/>
      <c r="BB541" s="55"/>
      <c r="BC541"/>
      <c r="BD541"/>
      <c r="BE541" s="55"/>
      <c r="BF541" s="55"/>
      <c r="BG541" s="55"/>
      <c r="BH541" s="55"/>
      <c r="BI541" s="55"/>
      <c r="BJ541" s="55"/>
      <c r="BK541" s="55"/>
      <c r="BL541" s="55"/>
      <c r="BM541" s="55"/>
      <c r="BN541" s="55"/>
      <c r="BO541" s="55"/>
      <c r="BP541" s="55"/>
      <c r="BQ541" s="55"/>
      <c r="BR541" s="55"/>
      <c r="BS541" s="55"/>
      <c r="BT541" s="55"/>
      <c r="BU541" s="55"/>
      <c r="BV541" s="55"/>
      <c r="BW541" s="55"/>
      <c r="BX541" s="55"/>
    </row>
    <row r="542" spans="1:76" s="97" customFormat="1" hidden="1">
      <c r="C542" s="117"/>
      <c r="D542" s="56" t="s">
        <v>227</v>
      </c>
      <c r="E542" s="117"/>
      <c r="F542" s="55"/>
      <c r="G542" s="85"/>
      <c r="H542" s="85"/>
      <c r="I542" s="85"/>
      <c r="AS542" s="119"/>
      <c r="AT542" s="119"/>
      <c r="AU542" s="119"/>
      <c r="AV542" s="119"/>
      <c r="AW542" s="119"/>
      <c r="AX542" s="95"/>
      <c r="AY542" s="95"/>
      <c r="AZ542" s="95"/>
      <c r="BA542" s="55"/>
      <c r="BB542" s="55"/>
      <c r="BC542"/>
      <c r="BD542"/>
      <c r="BE542" s="55"/>
      <c r="BF542" s="55"/>
      <c r="BG542" s="55"/>
      <c r="BH542" s="55"/>
      <c r="BI542" s="55"/>
      <c r="BJ542" s="55"/>
      <c r="BK542" s="55"/>
      <c r="BL542" s="55"/>
      <c r="BM542" s="55"/>
      <c r="BN542" s="55"/>
      <c r="BO542" s="55"/>
      <c r="BP542" s="55"/>
      <c r="BQ542" s="55"/>
      <c r="BR542" s="55"/>
      <c r="BS542" s="55"/>
      <c r="BT542" s="55"/>
      <c r="BU542" s="55"/>
      <c r="BV542" s="55"/>
      <c r="BW542" s="55"/>
      <c r="BX542" s="55"/>
    </row>
    <row r="543" spans="1:76" s="97" customFormat="1" hidden="1">
      <c r="C543" s="117"/>
      <c r="D543" s="56" t="s">
        <v>228</v>
      </c>
      <c r="E543" s="117"/>
      <c r="F543" s="55"/>
      <c r="G543" s="85"/>
      <c r="H543" s="85"/>
      <c r="I543" s="85"/>
      <c r="AS543" s="119"/>
      <c r="AT543" s="119"/>
      <c r="AU543" s="119"/>
      <c r="AV543" s="119"/>
      <c r="AW543" s="119"/>
      <c r="AX543" s="95"/>
      <c r="AY543" s="95"/>
      <c r="AZ543" s="95"/>
      <c r="BA543" s="55"/>
      <c r="BB543" s="55"/>
      <c r="BC543"/>
      <c r="BD543"/>
      <c r="BE543" s="55"/>
      <c r="BF543" s="55"/>
      <c r="BG543" s="55"/>
      <c r="BH543" s="55"/>
      <c r="BI543" s="55"/>
      <c r="BJ543" s="55"/>
      <c r="BK543" s="55"/>
      <c r="BL543" s="55"/>
      <c r="BM543" s="55"/>
      <c r="BN543" s="55"/>
      <c r="BO543" s="55"/>
      <c r="BP543" s="55"/>
      <c r="BQ543" s="55"/>
      <c r="BR543" s="55"/>
      <c r="BS543" s="55"/>
      <c r="BT543" s="55"/>
      <c r="BU543" s="55"/>
      <c r="BV543" s="55"/>
      <c r="BW543" s="55"/>
      <c r="BX543" s="55"/>
    </row>
    <row r="544" spans="1:76" s="97" customFormat="1" hidden="1">
      <c r="C544" s="117"/>
      <c r="D544" s="56" t="s">
        <v>229</v>
      </c>
      <c r="E544" s="117"/>
      <c r="F544" s="55"/>
      <c r="G544" s="85"/>
      <c r="H544" s="85"/>
      <c r="I544" s="85"/>
      <c r="AS544" s="119"/>
      <c r="AT544" s="119"/>
      <c r="AU544" s="119"/>
      <c r="AV544" s="119"/>
      <c r="AW544" s="119"/>
      <c r="AX544" s="95"/>
      <c r="AY544" s="95"/>
      <c r="AZ544" s="95"/>
      <c r="BA544" s="55"/>
      <c r="BB544" s="55"/>
      <c r="BC544"/>
      <c r="BD544"/>
      <c r="BE544" s="55"/>
      <c r="BF544" s="55"/>
      <c r="BG544" s="55"/>
      <c r="BH544" s="55"/>
      <c r="BI544" s="55"/>
      <c r="BJ544" s="55"/>
      <c r="BK544" s="55"/>
      <c r="BL544" s="55"/>
      <c r="BM544" s="55"/>
      <c r="BN544" s="55"/>
      <c r="BO544" s="55"/>
      <c r="BP544" s="55"/>
      <c r="BQ544" s="55"/>
      <c r="BR544" s="55"/>
      <c r="BS544" s="55"/>
      <c r="BT544" s="55"/>
      <c r="BU544" s="55"/>
      <c r="BV544" s="55"/>
      <c r="BW544" s="55"/>
      <c r="BX544" s="55"/>
    </row>
    <row r="545" spans="3:76" s="97" customFormat="1" hidden="1">
      <c r="C545" s="117"/>
      <c r="D545" s="56" t="s">
        <v>230</v>
      </c>
      <c r="E545" s="117"/>
      <c r="F545" s="55"/>
      <c r="G545" s="85"/>
      <c r="H545" s="85"/>
      <c r="I545" s="85"/>
      <c r="AS545" s="119"/>
      <c r="AT545" s="119"/>
      <c r="AU545" s="119"/>
      <c r="AV545" s="119"/>
      <c r="AW545" s="119"/>
      <c r="AX545" s="95"/>
      <c r="AY545" s="95"/>
      <c r="AZ545" s="95"/>
      <c r="BA545" s="55"/>
      <c r="BB545" s="55"/>
      <c r="BC545"/>
      <c r="BD545"/>
      <c r="BE545" s="55"/>
      <c r="BF545" s="55"/>
      <c r="BG545" s="55"/>
      <c r="BH545" s="55"/>
      <c r="BI545" s="55"/>
      <c r="BJ545" s="55"/>
      <c r="BK545" s="55"/>
      <c r="BL545" s="55"/>
      <c r="BM545" s="55"/>
      <c r="BN545" s="55"/>
      <c r="BO545" s="55"/>
      <c r="BP545" s="55"/>
      <c r="BQ545" s="55"/>
      <c r="BR545" s="55"/>
      <c r="BS545" s="55"/>
      <c r="BT545" s="55"/>
      <c r="BU545" s="55"/>
      <c r="BV545" s="55"/>
      <c r="BW545" s="55"/>
      <c r="BX545" s="55"/>
    </row>
    <row r="546" spans="3:76" s="97" customFormat="1" hidden="1">
      <c r="C546" s="117"/>
      <c r="D546" s="56" t="s">
        <v>231</v>
      </c>
      <c r="E546" s="117"/>
      <c r="F546" s="55"/>
      <c r="G546" s="85"/>
      <c r="H546" s="85"/>
      <c r="I546" s="85"/>
      <c r="AS546" s="119"/>
      <c r="AT546" s="119"/>
      <c r="AU546" s="119"/>
      <c r="AV546" s="119"/>
      <c r="AW546" s="119"/>
      <c r="AX546" s="95"/>
      <c r="AY546" s="95"/>
      <c r="AZ546" s="95"/>
      <c r="BA546" s="55"/>
      <c r="BB546" s="55"/>
      <c r="BC546"/>
      <c r="BD546"/>
      <c r="BE546" s="55"/>
      <c r="BF546" s="55"/>
      <c r="BG546" s="55"/>
      <c r="BH546" s="55"/>
      <c r="BI546" s="55"/>
      <c r="BJ546" s="55"/>
      <c r="BK546" s="55"/>
      <c r="BL546" s="55"/>
      <c r="BM546" s="55"/>
      <c r="BN546" s="55"/>
      <c r="BO546" s="55"/>
      <c r="BP546" s="55"/>
      <c r="BQ546" s="55"/>
      <c r="BR546" s="55"/>
      <c r="BS546" s="55"/>
      <c r="BT546" s="55"/>
      <c r="BU546" s="55"/>
      <c r="BV546" s="55"/>
      <c r="BW546" s="55"/>
      <c r="BX546" s="55"/>
    </row>
    <row r="547" spans="3:76" s="97" customFormat="1" ht="13.5" hidden="1" thickBot="1">
      <c r="C547" s="117"/>
      <c r="D547" s="107" t="s">
        <v>232</v>
      </c>
      <c r="E547" s="117"/>
      <c r="F547" s="55"/>
      <c r="G547" s="85"/>
      <c r="H547" s="85"/>
      <c r="I547" s="85"/>
      <c r="AS547" s="119"/>
      <c r="AT547" s="119"/>
      <c r="AU547" s="119"/>
      <c r="AV547" s="119"/>
      <c r="AW547" s="119"/>
      <c r="AX547" s="95"/>
      <c r="AY547" s="95"/>
      <c r="AZ547" s="95"/>
      <c r="BA547" s="55"/>
      <c r="BB547" s="55"/>
      <c r="BC547"/>
      <c r="BD547"/>
      <c r="BE547" s="55"/>
      <c r="BF547" s="55"/>
      <c r="BG547" s="55"/>
      <c r="BH547" s="55"/>
      <c r="BI547" s="55"/>
      <c r="BJ547" s="55"/>
      <c r="BK547" s="55"/>
      <c r="BL547" s="55"/>
      <c r="BM547" s="55"/>
      <c r="BN547" s="55"/>
      <c r="BO547" s="55"/>
      <c r="BP547" s="55"/>
      <c r="BQ547" s="55"/>
      <c r="BR547" s="55"/>
      <c r="BS547" s="55"/>
      <c r="BT547" s="55"/>
      <c r="BU547" s="55"/>
      <c r="BV547" s="55"/>
      <c r="BW547" s="55"/>
      <c r="BX547" s="55"/>
    </row>
    <row r="548" spans="3:76" s="97" customFormat="1">
      <c r="C548" s="117"/>
      <c r="D548" s="55"/>
      <c r="E548" s="117"/>
      <c r="F548" s="55"/>
      <c r="G548" s="85"/>
      <c r="H548" s="85"/>
      <c r="I548" s="85"/>
      <c r="AS548" s="119"/>
      <c r="AT548" s="119"/>
      <c r="AU548" s="119"/>
      <c r="AV548" s="119"/>
      <c r="AW548" s="119"/>
      <c r="AX548" s="95"/>
      <c r="AY548" s="95"/>
      <c r="AZ548" s="95"/>
      <c r="BA548" s="55"/>
      <c r="BB548" s="55"/>
      <c r="BC548"/>
      <c r="BD548"/>
      <c r="BE548" s="55"/>
      <c r="BF548" s="55"/>
      <c r="BG548" s="55"/>
      <c r="BH548" s="55"/>
      <c r="BI548" s="55"/>
      <c r="BJ548" s="55"/>
      <c r="BK548" s="55"/>
      <c r="BL548" s="55"/>
      <c r="BM548" s="55"/>
      <c r="BN548" s="55"/>
      <c r="BO548" s="55"/>
      <c r="BP548" s="55"/>
      <c r="BQ548" s="55"/>
      <c r="BR548" s="55"/>
      <c r="BS548" s="55"/>
      <c r="BT548" s="55"/>
      <c r="BU548" s="55"/>
      <c r="BV548" s="55"/>
      <c r="BW548" s="55"/>
      <c r="BX548" s="55"/>
    </row>
    <row r="549" spans="3:76" s="97" customFormat="1">
      <c r="C549" s="117"/>
      <c r="D549" s="55"/>
      <c r="E549" s="117"/>
      <c r="F549" s="55"/>
      <c r="G549" s="85"/>
      <c r="H549" s="85"/>
      <c r="I549" s="85"/>
      <c r="AS549" s="119"/>
      <c r="AT549" s="119"/>
      <c r="AU549" s="119"/>
      <c r="AV549" s="119"/>
      <c r="AW549" s="119"/>
      <c r="AX549" s="95"/>
      <c r="AY549" s="95"/>
      <c r="AZ549" s="95"/>
      <c r="BA549" s="55"/>
      <c r="BB549" s="55"/>
      <c r="BC549"/>
      <c r="BD549"/>
      <c r="BE549" s="55"/>
      <c r="BF549" s="55"/>
      <c r="BG549" s="55"/>
      <c r="BH549" s="55"/>
      <c r="BI549" s="55"/>
      <c r="BJ549" s="55"/>
      <c r="BK549" s="55"/>
      <c r="BL549" s="55"/>
      <c r="BM549" s="55"/>
      <c r="BN549" s="55"/>
      <c r="BO549" s="55"/>
      <c r="BP549" s="55"/>
      <c r="BQ549" s="55"/>
      <c r="BR549" s="55"/>
      <c r="BS549" s="55"/>
      <c r="BT549" s="55"/>
      <c r="BU549" s="55"/>
      <c r="BV549" s="55"/>
      <c r="BW549" s="55"/>
      <c r="BX549" s="55"/>
    </row>
    <row r="550" spans="3:76" s="97" customFormat="1">
      <c r="C550" s="117"/>
      <c r="D550" s="55"/>
      <c r="E550" s="117"/>
      <c r="F550" s="55"/>
      <c r="G550" s="85"/>
      <c r="H550" s="85"/>
      <c r="I550" s="85"/>
      <c r="AS550" s="119"/>
      <c r="AT550" s="119"/>
      <c r="AU550" s="119"/>
      <c r="AV550" s="119"/>
      <c r="AW550" s="119"/>
      <c r="AX550" s="95"/>
      <c r="AY550" s="95"/>
      <c r="AZ550" s="95"/>
      <c r="BA550" s="55"/>
      <c r="BB550" s="55"/>
      <c r="BC550"/>
      <c r="BD550"/>
      <c r="BE550" s="55"/>
      <c r="BF550" s="55"/>
      <c r="BG550" s="55"/>
      <c r="BH550" s="55"/>
      <c r="BI550" s="55"/>
      <c r="BJ550" s="55"/>
      <c r="BK550" s="55"/>
      <c r="BL550" s="55"/>
      <c r="BM550" s="55"/>
      <c r="BN550" s="55"/>
      <c r="BO550" s="55"/>
      <c r="BP550" s="55"/>
      <c r="BQ550" s="55"/>
      <c r="BR550" s="55"/>
      <c r="BS550" s="55"/>
      <c r="BT550" s="55"/>
      <c r="BU550" s="55"/>
      <c r="BV550" s="55"/>
      <c r="BW550" s="55"/>
      <c r="BX550" s="55"/>
    </row>
    <row r="551" spans="3:76" s="97" customFormat="1">
      <c r="C551" s="117"/>
      <c r="D551" s="55"/>
      <c r="E551" s="117"/>
      <c r="F551" s="55"/>
      <c r="G551" s="85"/>
      <c r="H551" s="85"/>
      <c r="I551" s="85"/>
      <c r="AS551" s="119"/>
      <c r="AT551" s="119"/>
      <c r="AU551" s="119"/>
      <c r="AV551" s="119"/>
      <c r="AW551" s="119"/>
      <c r="AX551" s="95"/>
      <c r="AY551" s="95"/>
      <c r="AZ551" s="95"/>
      <c r="BA551" s="55"/>
      <c r="BB551" s="55"/>
      <c r="BC551"/>
      <c r="BD551"/>
      <c r="BE551" s="55"/>
      <c r="BF551" s="55"/>
      <c r="BG551" s="55"/>
      <c r="BH551" s="55"/>
      <c r="BI551" s="55"/>
      <c r="BJ551" s="55"/>
      <c r="BK551" s="55"/>
      <c r="BL551" s="55"/>
      <c r="BM551" s="55"/>
      <c r="BN551" s="55"/>
      <c r="BO551" s="55"/>
      <c r="BP551" s="55"/>
      <c r="BQ551" s="55"/>
      <c r="BR551" s="55"/>
      <c r="BS551" s="55"/>
      <c r="BT551" s="55"/>
      <c r="BU551" s="55"/>
      <c r="BV551" s="55"/>
      <c r="BW551" s="55"/>
      <c r="BX551" s="55"/>
    </row>
    <row r="552" spans="3:76" s="97" customFormat="1">
      <c r="C552" s="117"/>
      <c r="D552" s="55"/>
      <c r="E552" s="117"/>
      <c r="F552" s="55"/>
      <c r="G552" s="85"/>
      <c r="H552" s="85"/>
      <c r="I552" s="85"/>
      <c r="AS552" s="119"/>
      <c r="AT552" s="119"/>
      <c r="AU552" s="119"/>
      <c r="AV552" s="119"/>
      <c r="AW552" s="119"/>
      <c r="AX552" s="95"/>
      <c r="AY552" s="95"/>
      <c r="AZ552" s="95"/>
      <c r="BA552" s="55"/>
      <c r="BB552" s="55"/>
      <c r="BC552"/>
      <c r="BD552"/>
      <c r="BE552" s="55"/>
      <c r="BF552" s="55"/>
      <c r="BG552" s="55"/>
      <c r="BH552" s="55"/>
      <c r="BI552" s="55"/>
      <c r="BJ552" s="55"/>
      <c r="BK552" s="55"/>
      <c r="BL552" s="55"/>
      <c r="BM552" s="55"/>
      <c r="BN552" s="55"/>
      <c r="BO552" s="55"/>
      <c r="BP552" s="55"/>
      <c r="BQ552" s="55"/>
      <c r="BR552" s="55"/>
      <c r="BS552" s="55"/>
      <c r="BT552" s="55"/>
      <c r="BU552" s="55"/>
      <c r="BV552" s="55"/>
      <c r="BW552" s="55"/>
      <c r="BX552" s="55"/>
    </row>
    <row r="553" spans="3:76" s="97" customFormat="1">
      <c r="C553" s="117"/>
      <c r="D553" s="55"/>
      <c r="E553" s="117"/>
      <c r="F553" s="55"/>
      <c r="G553" s="85"/>
      <c r="H553" s="85"/>
      <c r="I553" s="85"/>
      <c r="AS553" s="119"/>
      <c r="AT553" s="119"/>
      <c r="AU553" s="119"/>
      <c r="AV553" s="119"/>
      <c r="AW553" s="119"/>
      <c r="AX553" s="95"/>
      <c r="AY553" s="95"/>
      <c r="AZ553" s="95"/>
      <c r="BA553" s="55"/>
      <c r="BB553" s="55"/>
      <c r="BC553"/>
      <c r="BD553"/>
      <c r="BE553" s="55"/>
      <c r="BF553" s="55"/>
      <c r="BG553" s="55"/>
      <c r="BH553" s="55"/>
      <c r="BI553" s="55"/>
      <c r="BJ553" s="55"/>
      <c r="BK553" s="55"/>
      <c r="BL553" s="55"/>
      <c r="BM553" s="55"/>
      <c r="BN553" s="55"/>
      <c r="BO553" s="55"/>
      <c r="BP553" s="55"/>
      <c r="BQ553" s="55"/>
      <c r="BR553" s="55"/>
      <c r="BS553" s="55"/>
      <c r="BT553" s="55"/>
      <c r="BU553" s="55"/>
      <c r="BV553" s="55"/>
      <c r="BW553" s="55"/>
      <c r="BX553" s="55"/>
    </row>
    <row r="554" spans="3:76" s="97" customFormat="1">
      <c r="C554" s="117"/>
      <c r="D554" s="55"/>
      <c r="E554" s="117"/>
      <c r="F554" s="55"/>
      <c r="G554" s="85"/>
      <c r="H554" s="85"/>
      <c r="I554" s="85"/>
      <c r="AS554" s="119"/>
      <c r="AT554" s="119"/>
      <c r="AU554" s="119"/>
      <c r="AV554" s="119"/>
      <c r="AW554" s="119"/>
      <c r="AX554" s="95"/>
      <c r="AY554" s="95"/>
      <c r="AZ554" s="95"/>
      <c r="BA554" s="55"/>
      <c r="BB554" s="55"/>
      <c r="BC554"/>
      <c r="BD554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</row>
    <row r="555" spans="3:76" s="97" customFormat="1">
      <c r="C555" s="117"/>
      <c r="D555" s="55"/>
      <c r="E555" s="117"/>
      <c r="F555" s="55"/>
      <c r="G555" s="85"/>
      <c r="H555" s="85"/>
      <c r="I555" s="85"/>
      <c r="AS555" s="119"/>
      <c r="AT555" s="119"/>
      <c r="AU555" s="119"/>
      <c r="AV555" s="119"/>
      <c r="AW555" s="119"/>
      <c r="AX555" s="95"/>
      <c r="AY555" s="95"/>
      <c r="AZ555" s="95"/>
      <c r="BA555" s="55"/>
      <c r="BB555" s="55"/>
      <c r="BC555"/>
      <c r="BD555"/>
      <c r="BE555" s="55"/>
      <c r="BF555" s="55"/>
      <c r="BG555" s="55"/>
      <c r="BH555" s="55"/>
      <c r="BI555" s="55"/>
      <c r="BJ555" s="55"/>
      <c r="BK555" s="55"/>
      <c r="BL555" s="55"/>
      <c r="BM555" s="55"/>
      <c r="BN555" s="55"/>
      <c r="BO555" s="55"/>
      <c r="BP555" s="55"/>
      <c r="BQ555" s="55"/>
      <c r="BR555" s="55"/>
      <c r="BS555" s="55"/>
      <c r="BT555" s="55"/>
      <c r="BU555" s="55"/>
      <c r="BV555" s="55"/>
      <c r="BW555" s="55"/>
      <c r="BX555" s="55"/>
    </row>
    <row r="556" spans="3:76" s="97" customFormat="1">
      <c r="C556" s="117"/>
      <c r="D556" s="55"/>
      <c r="E556" s="117"/>
      <c r="F556" s="55"/>
      <c r="G556" s="85"/>
      <c r="H556" s="85"/>
      <c r="I556" s="85"/>
      <c r="AS556" s="119"/>
      <c r="AT556" s="119"/>
      <c r="AU556" s="119"/>
      <c r="AV556" s="119"/>
      <c r="AW556" s="119"/>
      <c r="AX556" s="95"/>
      <c r="AY556" s="95"/>
      <c r="AZ556" s="95"/>
      <c r="BA556" s="55"/>
      <c r="BB556" s="55"/>
      <c r="BC556"/>
      <c r="BD556"/>
      <c r="BE556" s="55"/>
      <c r="BF556" s="55"/>
      <c r="BG556" s="55"/>
      <c r="BH556" s="55"/>
      <c r="BI556" s="55"/>
      <c r="BJ556" s="55"/>
      <c r="BK556" s="55"/>
      <c r="BL556" s="55"/>
      <c r="BM556" s="55"/>
      <c r="BN556" s="55"/>
      <c r="BO556" s="55"/>
      <c r="BP556" s="55"/>
      <c r="BQ556" s="55"/>
      <c r="BR556" s="55"/>
      <c r="BS556" s="55"/>
      <c r="BT556" s="55"/>
      <c r="BU556" s="55"/>
      <c r="BV556" s="55"/>
      <c r="BW556" s="55"/>
      <c r="BX556" s="55"/>
    </row>
    <row r="557" spans="3:76" s="97" customFormat="1">
      <c r="C557" s="117"/>
      <c r="D557" s="55"/>
      <c r="E557" s="117"/>
      <c r="F557" s="55"/>
      <c r="G557" s="85"/>
      <c r="H557" s="85"/>
      <c r="I557" s="85"/>
      <c r="AS557" s="119"/>
      <c r="AT557" s="119"/>
      <c r="AU557" s="119"/>
      <c r="AV557" s="119"/>
      <c r="AW557" s="119"/>
      <c r="AX557" s="95"/>
      <c r="AY557" s="95"/>
      <c r="AZ557" s="95"/>
      <c r="BA557" s="55"/>
      <c r="BB557" s="55"/>
      <c r="BC557"/>
      <c r="BD557"/>
      <c r="BE557" s="55"/>
      <c r="BF557" s="55"/>
      <c r="BG557" s="55"/>
      <c r="BH557" s="55"/>
      <c r="BI557" s="55"/>
      <c r="BJ557" s="55"/>
      <c r="BK557" s="55"/>
      <c r="BL557" s="55"/>
      <c r="BM557" s="55"/>
      <c r="BN557" s="55"/>
      <c r="BO557" s="55"/>
      <c r="BP557" s="55"/>
      <c r="BQ557" s="55"/>
      <c r="BR557" s="55"/>
      <c r="BS557" s="55"/>
      <c r="BT557" s="55"/>
      <c r="BU557" s="55"/>
      <c r="BV557" s="55"/>
      <c r="BW557" s="55"/>
      <c r="BX557" s="55"/>
    </row>
    <row r="558" spans="3:76" s="97" customFormat="1">
      <c r="C558" s="117"/>
      <c r="D558" s="55"/>
      <c r="E558" s="117"/>
      <c r="F558" s="55"/>
      <c r="G558" s="85"/>
      <c r="H558" s="85"/>
      <c r="I558" s="85"/>
      <c r="AS558" s="119"/>
      <c r="AT558" s="119"/>
      <c r="AU558" s="119"/>
      <c r="AV558" s="119"/>
      <c r="AW558" s="119"/>
      <c r="AX558" s="95"/>
      <c r="AY558" s="95"/>
      <c r="AZ558" s="95"/>
      <c r="BA558" s="55"/>
      <c r="BB558" s="55"/>
      <c r="BC558"/>
      <c r="BD558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  <c r="BQ558" s="55"/>
      <c r="BR558" s="55"/>
      <c r="BS558" s="55"/>
      <c r="BT558" s="55"/>
      <c r="BU558" s="55"/>
      <c r="BV558" s="55"/>
      <c r="BW558" s="55"/>
      <c r="BX558" s="55"/>
    </row>
    <row r="559" spans="3:76" s="97" customFormat="1">
      <c r="C559" s="117"/>
      <c r="D559" s="55"/>
      <c r="E559" s="117"/>
      <c r="F559" s="55"/>
      <c r="G559" s="85"/>
      <c r="H559" s="85"/>
      <c r="I559" s="85"/>
      <c r="AS559" s="119"/>
      <c r="AT559" s="119"/>
      <c r="AU559" s="119"/>
      <c r="AV559" s="119"/>
      <c r="AW559" s="119"/>
      <c r="AX559" s="95"/>
      <c r="AY559" s="95"/>
      <c r="AZ559" s="95"/>
      <c r="BA559" s="55"/>
      <c r="BB559" s="55"/>
      <c r="BC559"/>
      <c r="BD559"/>
      <c r="BE559" s="55"/>
      <c r="BF559" s="55"/>
      <c r="BG559" s="55"/>
      <c r="BH559" s="55"/>
      <c r="BI559" s="55"/>
      <c r="BJ559" s="55"/>
      <c r="BK559" s="55"/>
      <c r="BL559" s="55"/>
      <c r="BM559" s="55"/>
      <c r="BN559" s="55"/>
      <c r="BO559" s="55"/>
      <c r="BP559" s="55"/>
      <c r="BQ559" s="55"/>
      <c r="BR559" s="55"/>
      <c r="BS559" s="55"/>
      <c r="BT559" s="55"/>
      <c r="BU559" s="55"/>
      <c r="BV559" s="55"/>
      <c r="BW559" s="55"/>
      <c r="BX559" s="55"/>
    </row>
    <row r="560" spans="3:76" s="97" customFormat="1">
      <c r="C560" s="117"/>
      <c r="D560" s="55"/>
      <c r="E560" s="117"/>
      <c r="F560" s="55"/>
      <c r="G560" s="85"/>
      <c r="H560" s="85"/>
      <c r="I560" s="85"/>
      <c r="AS560" s="119"/>
      <c r="AT560" s="119"/>
      <c r="AU560" s="119"/>
      <c r="AV560" s="119"/>
      <c r="AW560" s="119"/>
      <c r="AX560" s="95"/>
      <c r="AY560" s="95"/>
      <c r="AZ560" s="95"/>
      <c r="BA560" s="55"/>
      <c r="BB560" s="55"/>
      <c r="BC560"/>
      <c r="BD560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  <c r="BQ560" s="55"/>
      <c r="BR560" s="55"/>
      <c r="BS560" s="55"/>
      <c r="BT560" s="55"/>
      <c r="BU560" s="55"/>
      <c r="BV560" s="55"/>
      <c r="BW560" s="55"/>
      <c r="BX560" s="55"/>
    </row>
    <row r="561" spans="3:76" s="97" customFormat="1">
      <c r="C561" s="117"/>
      <c r="D561" s="55"/>
      <c r="E561" s="117"/>
      <c r="F561" s="55"/>
      <c r="G561" s="85"/>
      <c r="H561" s="85"/>
      <c r="I561" s="85"/>
      <c r="AS561" s="119"/>
      <c r="AT561" s="119"/>
      <c r="AU561" s="119"/>
      <c r="AV561" s="119"/>
      <c r="AW561" s="119"/>
      <c r="AX561" s="95"/>
      <c r="AY561" s="95"/>
      <c r="AZ561" s="95"/>
      <c r="BA561" s="55"/>
      <c r="BB561" s="55"/>
      <c r="BC561"/>
      <c r="BD561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  <c r="BQ561" s="55"/>
      <c r="BR561" s="55"/>
      <c r="BS561" s="55"/>
      <c r="BT561" s="55"/>
      <c r="BU561" s="55"/>
      <c r="BV561" s="55"/>
      <c r="BW561" s="55"/>
      <c r="BX561" s="55"/>
    </row>
    <row r="562" spans="3:76" s="97" customFormat="1">
      <c r="C562" s="117"/>
      <c r="D562" s="55"/>
      <c r="E562" s="117"/>
      <c r="F562" s="55"/>
      <c r="G562" s="85"/>
      <c r="H562" s="85"/>
      <c r="I562" s="85"/>
      <c r="AS562" s="119"/>
      <c r="AT562" s="119"/>
      <c r="AU562" s="119"/>
      <c r="AV562" s="119"/>
      <c r="AW562" s="119"/>
      <c r="AX562" s="95"/>
      <c r="AY562" s="95"/>
      <c r="AZ562" s="95"/>
      <c r="BA562" s="55"/>
      <c r="BB562" s="55"/>
      <c r="BC562"/>
      <c r="BD562"/>
      <c r="BE562" s="55"/>
      <c r="BF562" s="55"/>
      <c r="BG562" s="55"/>
      <c r="BH562" s="55"/>
      <c r="BI562" s="55"/>
      <c r="BJ562" s="55"/>
      <c r="BK562" s="55"/>
      <c r="BL562" s="55"/>
      <c r="BM562" s="55"/>
      <c r="BN562" s="55"/>
      <c r="BO562" s="55"/>
      <c r="BP562" s="55"/>
      <c r="BQ562" s="55"/>
      <c r="BR562" s="55"/>
      <c r="BS562" s="55"/>
      <c r="BT562" s="55"/>
      <c r="BU562" s="55"/>
      <c r="BV562" s="55"/>
      <c r="BW562" s="55"/>
      <c r="BX562" s="55"/>
    </row>
    <row r="563" spans="3:76" s="97" customFormat="1">
      <c r="C563" s="117"/>
      <c r="D563" s="55"/>
      <c r="E563" s="117"/>
      <c r="F563" s="55"/>
      <c r="G563" s="85"/>
      <c r="H563" s="85"/>
      <c r="I563" s="85"/>
      <c r="AS563" s="119"/>
      <c r="AT563" s="119"/>
      <c r="AU563" s="119"/>
      <c r="AV563" s="119"/>
      <c r="AW563" s="119"/>
      <c r="AX563" s="95"/>
      <c r="AY563" s="95"/>
      <c r="AZ563" s="95"/>
      <c r="BA563" s="55"/>
      <c r="BB563" s="55"/>
      <c r="BC563"/>
      <c r="BD563"/>
      <c r="BE563" s="55"/>
      <c r="BF563" s="55"/>
      <c r="BG563" s="55"/>
      <c r="BH563" s="55"/>
      <c r="BI563" s="55"/>
      <c r="BJ563" s="55"/>
      <c r="BK563" s="55"/>
      <c r="BL563" s="55"/>
      <c r="BM563" s="55"/>
      <c r="BN563" s="55"/>
      <c r="BO563" s="55"/>
      <c r="BP563" s="55"/>
      <c r="BQ563" s="55"/>
      <c r="BR563" s="55"/>
      <c r="BS563" s="55"/>
      <c r="BT563" s="55"/>
      <c r="BU563" s="55"/>
      <c r="BV563" s="55"/>
      <c r="BW563" s="55"/>
      <c r="BX563" s="55"/>
    </row>
    <row r="564" spans="3:76" s="97" customFormat="1">
      <c r="C564" s="117"/>
      <c r="D564" s="55"/>
      <c r="E564" s="117"/>
      <c r="F564" s="55"/>
      <c r="G564" s="85"/>
      <c r="H564" s="85"/>
      <c r="I564" s="85"/>
      <c r="AS564" s="119"/>
      <c r="AT564" s="119"/>
      <c r="AU564" s="119"/>
      <c r="AV564" s="119"/>
      <c r="AW564" s="119"/>
      <c r="AX564" s="95"/>
      <c r="AY564" s="95"/>
      <c r="AZ564" s="95"/>
      <c r="BA564" s="55"/>
      <c r="BB564" s="55"/>
      <c r="BC564"/>
      <c r="BD564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  <c r="BQ564" s="55"/>
      <c r="BR564" s="55"/>
      <c r="BS564" s="55"/>
      <c r="BT564" s="55"/>
      <c r="BU564" s="55"/>
      <c r="BV564" s="55"/>
      <c r="BW564" s="55"/>
      <c r="BX564" s="55"/>
    </row>
    <row r="565" spans="3:76" s="97" customFormat="1">
      <c r="C565" s="117"/>
      <c r="D565" s="55"/>
      <c r="E565" s="117"/>
      <c r="F565" s="55"/>
      <c r="G565" s="85"/>
      <c r="H565" s="85"/>
      <c r="I565" s="85"/>
      <c r="AS565" s="119"/>
      <c r="AT565" s="119"/>
      <c r="AU565" s="119"/>
      <c r="AV565" s="119"/>
      <c r="AW565" s="119"/>
      <c r="AX565" s="95"/>
      <c r="AY565" s="95"/>
      <c r="AZ565" s="95"/>
      <c r="BA565" s="55"/>
      <c r="BB565" s="55"/>
      <c r="BC565"/>
      <c r="BD565"/>
      <c r="BE565" s="55"/>
      <c r="BF565" s="55"/>
      <c r="BG565" s="55"/>
      <c r="BH565" s="55"/>
      <c r="BI565" s="55"/>
      <c r="BJ565" s="55"/>
      <c r="BK565" s="55"/>
      <c r="BL565" s="55"/>
      <c r="BM565" s="55"/>
      <c r="BN565" s="55"/>
      <c r="BO565" s="55"/>
      <c r="BP565" s="55"/>
      <c r="BQ565" s="55"/>
      <c r="BR565" s="55"/>
      <c r="BS565" s="55"/>
      <c r="BT565" s="55"/>
      <c r="BU565" s="55"/>
      <c r="BV565" s="55"/>
      <c r="BW565" s="55"/>
      <c r="BX565" s="55"/>
    </row>
    <row r="566" spans="3:76" s="97" customFormat="1">
      <c r="C566" s="117"/>
      <c r="D566" s="55"/>
      <c r="E566" s="117"/>
      <c r="F566" s="55"/>
      <c r="G566" s="85"/>
      <c r="H566" s="85"/>
      <c r="I566" s="85"/>
      <c r="AS566" s="119"/>
      <c r="AT566" s="119"/>
      <c r="AU566" s="119"/>
      <c r="AV566" s="119"/>
      <c r="AW566" s="119"/>
      <c r="AX566" s="95"/>
      <c r="AY566" s="95"/>
      <c r="AZ566" s="95"/>
      <c r="BA566" s="55"/>
      <c r="BB566" s="55"/>
      <c r="BC566"/>
      <c r="BD566"/>
      <c r="BE566" s="55"/>
      <c r="BF566" s="55"/>
      <c r="BG566" s="55"/>
      <c r="BH566" s="55"/>
      <c r="BI566" s="55"/>
      <c r="BJ566" s="55"/>
      <c r="BK566" s="55"/>
      <c r="BL566" s="55"/>
      <c r="BM566" s="55"/>
      <c r="BN566" s="55"/>
      <c r="BO566" s="55"/>
      <c r="BP566" s="55"/>
      <c r="BQ566" s="55"/>
      <c r="BR566" s="55"/>
      <c r="BS566" s="55"/>
      <c r="BT566" s="55"/>
      <c r="BU566" s="55"/>
      <c r="BV566" s="55"/>
      <c r="BW566" s="55"/>
      <c r="BX566" s="55"/>
    </row>
    <row r="567" spans="3:76" s="97" customFormat="1">
      <c r="C567" s="117"/>
      <c r="D567" s="55"/>
      <c r="E567" s="117"/>
      <c r="F567" s="55"/>
      <c r="G567" s="85"/>
      <c r="H567" s="85"/>
      <c r="I567" s="85"/>
      <c r="AS567" s="119"/>
      <c r="AT567" s="119"/>
      <c r="AU567" s="119"/>
      <c r="AV567" s="119"/>
      <c r="AW567" s="119"/>
      <c r="AX567" s="95"/>
      <c r="AY567" s="95"/>
      <c r="AZ567" s="95"/>
      <c r="BA567" s="55"/>
      <c r="BB567" s="55"/>
      <c r="BC567"/>
      <c r="BD567"/>
      <c r="BE567" s="55"/>
      <c r="BF567" s="55"/>
      <c r="BG567" s="55"/>
      <c r="BH567" s="55"/>
      <c r="BI567" s="55"/>
      <c r="BJ567" s="55"/>
      <c r="BK567" s="55"/>
      <c r="BL567" s="55"/>
      <c r="BM567" s="55"/>
      <c r="BN567" s="55"/>
      <c r="BO567" s="55"/>
      <c r="BP567" s="55"/>
      <c r="BQ567" s="55"/>
      <c r="BR567" s="55"/>
      <c r="BS567" s="55"/>
      <c r="BT567" s="55"/>
      <c r="BU567" s="55"/>
      <c r="BV567" s="55"/>
      <c r="BW567" s="55"/>
      <c r="BX567" s="55"/>
    </row>
    <row r="568" spans="3:76" s="97" customFormat="1">
      <c r="C568" s="117"/>
      <c r="D568" s="55"/>
      <c r="E568" s="117"/>
      <c r="F568" s="55"/>
      <c r="G568" s="85"/>
      <c r="H568" s="85"/>
      <c r="I568" s="85"/>
      <c r="AS568" s="119"/>
      <c r="AT568" s="119"/>
      <c r="AU568" s="119"/>
      <c r="AV568" s="119"/>
      <c r="AW568" s="119"/>
      <c r="AX568" s="95"/>
      <c r="AY568" s="95"/>
      <c r="AZ568" s="95"/>
      <c r="BA568" s="55"/>
      <c r="BB568" s="55"/>
      <c r="BC568"/>
      <c r="BD568"/>
      <c r="BE568" s="55"/>
      <c r="BF568" s="55"/>
      <c r="BG568" s="55"/>
      <c r="BH568" s="55"/>
      <c r="BI568" s="55"/>
      <c r="BJ568" s="55"/>
      <c r="BK568" s="55"/>
      <c r="BL568" s="55"/>
      <c r="BM568" s="55"/>
      <c r="BN568" s="55"/>
      <c r="BO568" s="55"/>
      <c r="BP568" s="55"/>
      <c r="BQ568" s="55"/>
      <c r="BR568" s="55"/>
      <c r="BS568" s="55"/>
      <c r="BT568" s="55"/>
      <c r="BU568" s="55"/>
      <c r="BV568" s="55"/>
      <c r="BW568" s="55"/>
      <c r="BX568" s="55"/>
    </row>
    <row r="569" spans="3:76" s="97" customFormat="1">
      <c r="C569" s="117"/>
      <c r="D569" s="55"/>
      <c r="E569" s="117"/>
      <c r="F569" s="55"/>
      <c r="G569" s="85"/>
      <c r="H569" s="85"/>
      <c r="I569" s="85"/>
      <c r="AS569" s="119"/>
      <c r="AT569" s="119"/>
      <c r="AU569" s="119"/>
      <c r="AV569" s="119"/>
      <c r="AW569" s="119"/>
      <c r="AX569" s="95"/>
      <c r="AY569" s="95"/>
      <c r="AZ569" s="95"/>
      <c r="BA569" s="55"/>
      <c r="BB569" s="55"/>
      <c r="BC569"/>
      <c r="BD569"/>
      <c r="BE569" s="55"/>
      <c r="BF569" s="55"/>
      <c r="BG569" s="55"/>
      <c r="BH569" s="55"/>
      <c r="BI569" s="55"/>
      <c r="BJ569" s="55"/>
      <c r="BK569" s="55"/>
      <c r="BL569" s="55"/>
      <c r="BM569" s="55"/>
      <c r="BN569" s="55"/>
      <c r="BO569" s="55"/>
      <c r="BP569" s="55"/>
      <c r="BQ569" s="55"/>
      <c r="BR569" s="55"/>
      <c r="BS569" s="55"/>
      <c r="BT569" s="55"/>
      <c r="BU569" s="55"/>
      <c r="BV569" s="55"/>
      <c r="BW569" s="55"/>
      <c r="BX569" s="55"/>
    </row>
    <row r="570" spans="3:76" s="97" customFormat="1">
      <c r="C570" s="117"/>
      <c r="D570" s="55"/>
      <c r="E570" s="117"/>
      <c r="F570" s="55"/>
      <c r="G570" s="85"/>
      <c r="H570" s="85"/>
      <c r="I570" s="85"/>
      <c r="AS570" s="119"/>
      <c r="AT570" s="119"/>
      <c r="AU570" s="119"/>
      <c r="AV570" s="119"/>
      <c r="AW570" s="119"/>
      <c r="AX570" s="95"/>
      <c r="AY570" s="95"/>
      <c r="AZ570" s="95"/>
      <c r="BA570" s="55"/>
      <c r="BB570" s="55"/>
      <c r="BC570"/>
      <c r="BD570"/>
      <c r="BE570" s="55"/>
      <c r="BF570" s="55"/>
      <c r="BG570" s="55"/>
      <c r="BH570" s="55"/>
      <c r="BI570" s="55"/>
      <c r="BJ570" s="55"/>
      <c r="BK570" s="55"/>
      <c r="BL570" s="55"/>
      <c r="BM570" s="55"/>
      <c r="BN570" s="55"/>
      <c r="BO570" s="55"/>
      <c r="BP570" s="55"/>
      <c r="BQ570" s="55"/>
      <c r="BR570" s="55"/>
      <c r="BS570" s="55"/>
      <c r="BT570" s="55"/>
      <c r="BU570" s="55"/>
      <c r="BV570" s="55"/>
      <c r="BW570" s="55"/>
      <c r="BX570" s="55"/>
    </row>
    <row r="571" spans="3:76" s="97" customFormat="1">
      <c r="C571" s="117"/>
      <c r="D571" s="55"/>
      <c r="E571" s="117"/>
      <c r="F571" s="55"/>
      <c r="G571" s="85"/>
      <c r="H571" s="85"/>
      <c r="I571" s="85"/>
      <c r="AS571" s="119"/>
      <c r="AT571" s="119"/>
      <c r="AU571" s="119"/>
      <c r="AV571" s="119"/>
      <c r="AW571" s="119"/>
      <c r="AX571" s="95"/>
      <c r="AY571" s="95"/>
      <c r="AZ571" s="95"/>
      <c r="BA571" s="55"/>
      <c r="BB571" s="55"/>
      <c r="BC571"/>
      <c r="BD571"/>
      <c r="BE571" s="55"/>
      <c r="BF571" s="55"/>
      <c r="BG571" s="55"/>
      <c r="BH571" s="55"/>
      <c r="BI571" s="55"/>
      <c r="BJ571" s="55"/>
      <c r="BK571" s="55"/>
      <c r="BL571" s="55"/>
      <c r="BM571" s="55"/>
      <c r="BN571" s="55"/>
      <c r="BO571" s="55"/>
      <c r="BP571" s="55"/>
      <c r="BQ571" s="55"/>
      <c r="BR571" s="55"/>
      <c r="BS571" s="55"/>
      <c r="BT571" s="55"/>
      <c r="BU571" s="55"/>
      <c r="BV571" s="55"/>
      <c r="BW571" s="55"/>
      <c r="BX571" s="55"/>
    </row>
    <row r="572" spans="3:76" s="97" customFormat="1">
      <c r="C572" s="117"/>
      <c r="D572" s="55"/>
      <c r="E572" s="117"/>
      <c r="F572" s="55"/>
      <c r="G572" s="90"/>
      <c r="H572" s="90"/>
      <c r="I572" s="90"/>
      <c r="AS572" s="119"/>
      <c r="AT572" s="119"/>
      <c r="AU572" s="119"/>
      <c r="AV572" s="119"/>
      <c r="AW572" s="119"/>
      <c r="AX572" s="95"/>
      <c r="AY572" s="95"/>
      <c r="AZ572" s="95"/>
      <c r="BA572" s="55"/>
      <c r="BB572" s="55"/>
      <c r="BC572"/>
      <c r="BD572"/>
      <c r="BE572" s="55"/>
      <c r="BF572" s="55"/>
      <c r="BG572" s="55"/>
      <c r="BH572" s="55"/>
      <c r="BI572" s="55"/>
      <c r="BJ572" s="55"/>
      <c r="BK572" s="55"/>
      <c r="BL572" s="55"/>
      <c r="BM572" s="55"/>
      <c r="BN572" s="55"/>
      <c r="BO572" s="55"/>
      <c r="BP572" s="55"/>
      <c r="BQ572" s="55"/>
      <c r="BR572" s="55"/>
      <c r="BS572" s="55"/>
      <c r="BT572" s="55"/>
      <c r="BU572" s="55"/>
      <c r="BV572" s="55"/>
      <c r="BW572" s="55"/>
      <c r="BX572" s="55"/>
    </row>
    <row r="573" spans="3:76" s="97" customFormat="1">
      <c r="C573" s="117"/>
      <c r="D573" s="55"/>
      <c r="E573" s="117"/>
      <c r="F573" s="55"/>
      <c r="G573" s="90"/>
      <c r="H573" s="90"/>
      <c r="I573" s="90"/>
      <c r="AS573" s="119"/>
      <c r="AT573" s="119"/>
      <c r="AU573" s="119"/>
      <c r="AV573" s="119"/>
      <c r="AW573" s="119"/>
      <c r="AX573" s="95"/>
      <c r="AY573" s="95"/>
      <c r="AZ573" s="95"/>
      <c r="BA573" s="55"/>
      <c r="BB573" s="55"/>
      <c r="BC573"/>
      <c r="BD573"/>
      <c r="BE573" s="55"/>
      <c r="BF573" s="55"/>
      <c r="BG573" s="55"/>
      <c r="BH573" s="55"/>
      <c r="BI573" s="55"/>
      <c r="BJ573" s="55"/>
      <c r="BK573" s="55"/>
      <c r="BL573" s="55"/>
      <c r="BM573" s="55"/>
      <c r="BN573" s="55"/>
      <c r="BO573" s="55"/>
      <c r="BP573" s="55"/>
      <c r="BQ573" s="55"/>
      <c r="BR573" s="55"/>
      <c r="BS573" s="55"/>
      <c r="BT573" s="55"/>
      <c r="BU573" s="55"/>
      <c r="BV573" s="55"/>
      <c r="BW573" s="55"/>
      <c r="BX573" s="55"/>
    </row>
    <row r="574" spans="3:76" s="97" customFormat="1">
      <c r="C574" s="117"/>
      <c r="D574" s="55"/>
      <c r="E574" s="117"/>
      <c r="F574" s="55"/>
      <c r="G574" s="85"/>
      <c r="H574" s="85"/>
      <c r="I574" s="85"/>
      <c r="AS574" s="119"/>
      <c r="AT574" s="119"/>
      <c r="AU574" s="119"/>
      <c r="AV574" s="119"/>
      <c r="AW574" s="119"/>
      <c r="AX574" s="95"/>
      <c r="AY574" s="95"/>
      <c r="AZ574" s="95"/>
      <c r="BA574" s="55"/>
      <c r="BB574" s="55"/>
      <c r="BC574"/>
      <c r="BD574"/>
      <c r="BE574" s="55"/>
      <c r="BF574" s="55"/>
      <c r="BG574" s="55"/>
      <c r="BH574" s="55"/>
      <c r="BI574" s="55"/>
      <c r="BJ574" s="55"/>
      <c r="BK574" s="55"/>
      <c r="BL574" s="55"/>
      <c r="BM574" s="55"/>
      <c r="BN574" s="55"/>
      <c r="BO574" s="55"/>
      <c r="BP574" s="55"/>
      <c r="BQ574" s="55"/>
      <c r="BR574" s="55"/>
      <c r="BS574" s="55"/>
      <c r="BT574" s="55"/>
      <c r="BU574" s="55"/>
      <c r="BV574" s="55"/>
      <c r="BW574" s="55"/>
      <c r="BX574" s="55"/>
    </row>
    <row r="575" spans="3:76" s="97" customFormat="1">
      <c r="C575" s="117"/>
      <c r="D575" s="55"/>
      <c r="E575" s="117"/>
      <c r="F575" s="55"/>
      <c r="G575" s="85"/>
      <c r="H575" s="85"/>
      <c r="I575" s="85"/>
      <c r="AS575" s="119"/>
      <c r="AT575" s="119"/>
      <c r="AU575" s="119"/>
      <c r="AV575" s="119"/>
      <c r="AW575" s="119"/>
      <c r="AX575" s="95"/>
      <c r="AY575" s="95"/>
      <c r="AZ575" s="95"/>
      <c r="BA575" s="55"/>
      <c r="BB575" s="55"/>
      <c r="BC575"/>
      <c r="BD575"/>
      <c r="BE575" s="55"/>
      <c r="BF575" s="55"/>
      <c r="BG575" s="55"/>
      <c r="BH575" s="55"/>
      <c r="BI575" s="55"/>
      <c r="BJ575" s="55"/>
      <c r="BK575" s="55"/>
      <c r="BL575" s="55"/>
      <c r="BM575" s="55"/>
      <c r="BN575" s="55"/>
      <c r="BO575" s="55"/>
      <c r="BP575" s="55"/>
      <c r="BQ575" s="55"/>
      <c r="BR575" s="55"/>
      <c r="BS575" s="55"/>
      <c r="BT575" s="55"/>
      <c r="BU575" s="55"/>
      <c r="BV575" s="55"/>
      <c r="BW575" s="55"/>
      <c r="BX575" s="55"/>
    </row>
    <row r="576" spans="3:76" s="97" customFormat="1">
      <c r="C576" s="117"/>
      <c r="D576" s="55"/>
      <c r="E576" s="117"/>
      <c r="F576" s="55"/>
      <c r="G576" s="85"/>
      <c r="H576" s="85"/>
      <c r="I576" s="85"/>
      <c r="AS576" s="119"/>
      <c r="AT576" s="119"/>
      <c r="AU576" s="119"/>
      <c r="AV576" s="119"/>
      <c r="AW576" s="119"/>
      <c r="AX576" s="95"/>
      <c r="AY576" s="95"/>
      <c r="AZ576" s="95"/>
      <c r="BA576" s="55"/>
      <c r="BB576" s="55"/>
      <c r="BC576"/>
      <c r="BD576"/>
      <c r="BE576" s="55"/>
      <c r="BF576" s="55"/>
      <c r="BG576" s="55"/>
      <c r="BH576" s="55"/>
      <c r="BI576" s="55"/>
      <c r="BJ576" s="55"/>
      <c r="BK576" s="55"/>
      <c r="BL576" s="55"/>
      <c r="BM576" s="55"/>
      <c r="BN576" s="55"/>
      <c r="BO576" s="55"/>
      <c r="BP576" s="55"/>
      <c r="BQ576" s="55"/>
      <c r="BR576" s="55"/>
      <c r="BS576" s="55"/>
      <c r="BT576" s="55"/>
      <c r="BU576" s="55"/>
      <c r="BV576" s="55"/>
      <c r="BW576" s="55"/>
      <c r="BX576" s="55"/>
    </row>
    <row r="577" spans="3:76" s="97" customFormat="1">
      <c r="C577" s="117"/>
      <c r="D577" s="55"/>
      <c r="E577" s="117"/>
      <c r="F577" s="55"/>
      <c r="G577" s="85"/>
      <c r="H577" s="85"/>
      <c r="I577" s="85"/>
      <c r="AS577" s="119"/>
      <c r="AT577" s="119"/>
      <c r="AU577" s="119"/>
      <c r="AV577" s="119"/>
      <c r="AW577" s="119"/>
      <c r="AX577" s="95"/>
      <c r="AY577" s="95"/>
      <c r="AZ577" s="95"/>
      <c r="BA577" s="55"/>
      <c r="BB577" s="55"/>
      <c r="BC577"/>
      <c r="BD577"/>
      <c r="BE577" s="55"/>
      <c r="BF577" s="55"/>
      <c r="BG577" s="55"/>
      <c r="BH577" s="55"/>
      <c r="BI577" s="55"/>
      <c r="BJ577" s="55"/>
      <c r="BK577" s="55"/>
      <c r="BL577" s="55"/>
      <c r="BM577" s="55"/>
      <c r="BN577" s="55"/>
      <c r="BO577" s="55"/>
      <c r="BP577" s="55"/>
      <c r="BQ577" s="55"/>
      <c r="BR577" s="55"/>
      <c r="BS577" s="55"/>
      <c r="BT577" s="55"/>
      <c r="BU577" s="55"/>
      <c r="BV577" s="55"/>
      <c r="BW577" s="55"/>
      <c r="BX577" s="55"/>
    </row>
    <row r="578" spans="3:76" s="97" customFormat="1">
      <c r="C578" s="117"/>
      <c r="D578" s="55"/>
      <c r="E578" s="117"/>
      <c r="F578" s="55"/>
      <c r="G578" s="85"/>
      <c r="H578" s="85"/>
      <c r="I578" s="85"/>
      <c r="AS578" s="119"/>
      <c r="AT578" s="119"/>
      <c r="AU578" s="119"/>
      <c r="AV578" s="119"/>
      <c r="AW578" s="119"/>
      <c r="AX578" s="95"/>
      <c r="AY578" s="95"/>
      <c r="AZ578" s="95"/>
      <c r="BA578" s="55"/>
      <c r="BB578" s="55"/>
      <c r="BC578"/>
      <c r="BD578"/>
      <c r="BE578" s="55"/>
      <c r="BF578" s="55"/>
      <c r="BG578" s="55"/>
      <c r="BH578" s="55"/>
      <c r="BI578" s="55"/>
      <c r="BJ578" s="55"/>
      <c r="BK578" s="55"/>
      <c r="BL578" s="55"/>
      <c r="BM578" s="55"/>
      <c r="BN578" s="55"/>
      <c r="BO578" s="55"/>
      <c r="BP578" s="55"/>
      <c r="BQ578" s="55"/>
      <c r="BR578" s="55"/>
      <c r="BS578" s="55"/>
      <c r="BT578" s="55"/>
      <c r="BU578" s="55"/>
      <c r="BV578" s="55"/>
      <c r="BW578" s="55"/>
      <c r="BX578" s="55"/>
    </row>
    <row r="579" spans="3:76" s="97" customFormat="1">
      <c r="C579" s="117"/>
      <c r="D579" s="55"/>
      <c r="E579" s="117"/>
      <c r="F579" s="55"/>
      <c r="G579" s="90"/>
      <c r="H579" s="90"/>
      <c r="I579" s="90"/>
      <c r="AS579" s="119"/>
      <c r="AT579" s="119"/>
      <c r="AU579" s="119"/>
      <c r="AV579" s="119"/>
      <c r="AW579" s="119"/>
      <c r="AX579" s="95"/>
      <c r="AY579" s="95"/>
      <c r="AZ579" s="95"/>
      <c r="BA579" s="55"/>
      <c r="BB579" s="55"/>
      <c r="BC579"/>
      <c r="BD579"/>
      <c r="BE579" s="55"/>
      <c r="BF579" s="55"/>
      <c r="BG579" s="55"/>
      <c r="BH579" s="55"/>
      <c r="BI579" s="55"/>
      <c r="BJ579" s="55"/>
      <c r="BK579" s="55"/>
      <c r="BL579" s="55"/>
      <c r="BM579" s="55"/>
      <c r="BN579" s="55"/>
      <c r="BO579" s="55"/>
      <c r="BP579" s="55"/>
      <c r="BQ579" s="55"/>
      <c r="BR579" s="55"/>
      <c r="BS579" s="55"/>
      <c r="BT579" s="55"/>
      <c r="BU579" s="55"/>
      <c r="BV579" s="55"/>
      <c r="BW579" s="55"/>
      <c r="BX579" s="55"/>
    </row>
    <row r="580" spans="3:76" s="97" customFormat="1">
      <c r="C580" s="117"/>
      <c r="D580" s="55"/>
      <c r="E580" s="117"/>
      <c r="F580" s="55"/>
      <c r="G580" s="85"/>
      <c r="H580" s="85"/>
      <c r="I580" s="85"/>
      <c r="AS580" s="119"/>
      <c r="AT580" s="119"/>
      <c r="AU580" s="119"/>
      <c r="AV580" s="119"/>
      <c r="AW580" s="119"/>
      <c r="AX580" s="95"/>
      <c r="AY580" s="95"/>
      <c r="AZ580" s="95"/>
      <c r="BA580" s="55"/>
      <c r="BB580" s="55"/>
      <c r="BC580"/>
      <c r="BD580"/>
      <c r="BE580" s="55"/>
      <c r="BF580" s="55"/>
      <c r="BG580" s="55"/>
      <c r="BH580" s="55"/>
      <c r="BI580" s="55"/>
      <c r="BJ580" s="55"/>
      <c r="BK580" s="55"/>
      <c r="BL580" s="55"/>
      <c r="BM580" s="55"/>
      <c r="BN580" s="55"/>
      <c r="BO580" s="55"/>
      <c r="BP580" s="55"/>
      <c r="BQ580" s="55"/>
      <c r="BR580" s="55"/>
      <c r="BS580" s="55"/>
      <c r="BT580" s="55"/>
      <c r="BU580" s="55"/>
      <c r="BV580" s="55"/>
      <c r="BW580" s="55"/>
      <c r="BX580" s="55"/>
    </row>
    <row r="581" spans="3:76" s="97" customFormat="1">
      <c r="C581" s="117"/>
      <c r="D581" s="55"/>
      <c r="E581" s="117"/>
      <c r="F581" s="55"/>
      <c r="G581" s="85"/>
      <c r="H581" s="85"/>
      <c r="I581" s="85"/>
      <c r="AS581" s="119"/>
      <c r="AT581" s="119"/>
      <c r="AU581" s="119"/>
      <c r="AV581" s="119"/>
      <c r="AW581" s="119"/>
      <c r="AX581" s="95"/>
      <c r="AY581" s="95"/>
      <c r="AZ581" s="95"/>
      <c r="BA581" s="55"/>
      <c r="BB581" s="55"/>
      <c r="BC581"/>
      <c r="BD581"/>
      <c r="BE581" s="55"/>
      <c r="BF581" s="55"/>
      <c r="BG581" s="55"/>
      <c r="BH581" s="55"/>
      <c r="BI581" s="55"/>
      <c r="BJ581" s="55"/>
      <c r="BK581" s="55"/>
      <c r="BL581" s="55"/>
      <c r="BM581" s="55"/>
      <c r="BN581" s="55"/>
      <c r="BO581" s="55"/>
      <c r="BP581" s="55"/>
      <c r="BQ581" s="55"/>
      <c r="BR581" s="55"/>
      <c r="BS581" s="55"/>
      <c r="BT581" s="55"/>
      <c r="BU581" s="55"/>
      <c r="BV581" s="55"/>
      <c r="BW581" s="55"/>
      <c r="BX581" s="55"/>
    </row>
    <row r="582" spans="3:76" s="97" customFormat="1">
      <c r="C582" s="117"/>
      <c r="D582" s="55"/>
      <c r="E582" s="117"/>
      <c r="F582" s="55"/>
      <c r="G582" s="85"/>
      <c r="H582" s="85"/>
      <c r="I582" s="85"/>
      <c r="AS582" s="119"/>
      <c r="AT582" s="119"/>
      <c r="AU582" s="119"/>
      <c r="AV582" s="119"/>
      <c r="AW582" s="119"/>
      <c r="AX582" s="95"/>
      <c r="AY582" s="95"/>
      <c r="AZ582" s="95"/>
      <c r="BA582" s="55"/>
      <c r="BB582" s="55"/>
      <c r="BC582"/>
      <c r="BD582"/>
      <c r="BE582" s="55"/>
      <c r="BF582" s="55"/>
      <c r="BG582" s="55"/>
      <c r="BH582" s="55"/>
      <c r="BI582" s="55"/>
      <c r="BJ582" s="55"/>
      <c r="BK582" s="55"/>
      <c r="BL582" s="55"/>
      <c r="BM582" s="55"/>
      <c r="BN582" s="55"/>
      <c r="BO582" s="55"/>
      <c r="BP582" s="55"/>
      <c r="BQ582" s="55"/>
      <c r="BR582" s="55"/>
      <c r="BS582" s="55"/>
      <c r="BT582" s="55"/>
      <c r="BU582" s="55"/>
      <c r="BV582" s="55"/>
      <c r="BW582" s="55"/>
      <c r="BX582" s="55"/>
    </row>
    <row r="583" spans="3:76" s="97" customFormat="1">
      <c r="C583" s="117"/>
      <c r="D583" s="55"/>
      <c r="E583" s="117"/>
      <c r="F583" s="55"/>
      <c r="G583" s="90"/>
      <c r="H583" s="90"/>
      <c r="I583" s="90"/>
      <c r="AS583" s="119"/>
      <c r="AT583" s="119"/>
      <c r="AU583" s="119"/>
      <c r="AV583" s="119"/>
      <c r="AW583" s="119"/>
      <c r="AX583" s="95"/>
      <c r="AY583" s="95"/>
      <c r="AZ583" s="95"/>
      <c r="BA583" s="55"/>
      <c r="BB583" s="55"/>
      <c r="BC583"/>
      <c r="BD583"/>
      <c r="BE583" s="55"/>
      <c r="BF583" s="55"/>
      <c r="BG583" s="55"/>
      <c r="BH583" s="55"/>
      <c r="BI583" s="55"/>
      <c r="BJ583" s="55"/>
      <c r="BK583" s="55"/>
      <c r="BL583" s="55"/>
      <c r="BM583" s="55"/>
      <c r="BN583" s="55"/>
      <c r="BO583" s="55"/>
      <c r="BP583" s="55"/>
      <c r="BQ583" s="55"/>
      <c r="BR583" s="55"/>
      <c r="BS583" s="55"/>
      <c r="BT583" s="55"/>
      <c r="BU583" s="55"/>
      <c r="BV583" s="55"/>
      <c r="BW583" s="55"/>
      <c r="BX583" s="55"/>
    </row>
    <row r="584" spans="3:76" s="97" customFormat="1">
      <c r="C584" s="117"/>
      <c r="D584" s="55"/>
      <c r="E584" s="117"/>
      <c r="F584" s="55"/>
      <c r="G584" s="85"/>
      <c r="H584" s="85"/>
      <c r="I584" s="85"/>
      <c r="AS584" s="119"/>
      <c r="AT584" s="119"/>
      <c r="AU584" s="119"/>
      <c r="AV584" s="119"/>
      <c r="AW584" s="119"/>
      <c r="AX584" s="95"/>
      <c r="AY584" s="95"/>
      <c r="AZ584" s="95"/>
      <c r="BA584" s="55"/>
      <c r="BB584" s="55"/>
      <c r="BC584"/>
      <c r="BD584"/>
      <c r="BE584" s="55"/>
      <c r="BF584" s="55"/>
      <c r="BG584" s="55"/>
      <c r="BH584" s="55"/>
      <c r="BI584" s="55"/>
      <c r="BJ584" s="55"/>
      <c r="BK584" s="55"/>
      <c r="BL584" s="55"/>
      <c r="BM584" s="55"/>
      <c r="BN584" s="55"/>
      <c r="BO584" s="55"/>
      <c r="BP584" s="55"/>
      <c r="BQ584" s="55"/>
      <c r="BR584" s="55"/>
      <c r="BS584" s="55"/>
      <c r="BT584" s="55"/>
      <c r="BU584" s="55"/>
      <c r="BV584" s="55"/>
      <c r="BW584" s="55"/>
      <c r="BX584" s="55"/>
    </row>
    <row r="585" spans="3:76" s="97" customFormat="1">
      <c r="C585" s="117"/>
      <c r="D585" s="55"/>
      <c r="E585" s="117"/>
      <c r="F585" s="55"/>
      <c r="G585" s="85"/>
      <c r="H585" s="85"/>
      <c r="I585" s="85"/>
      <c r="AS585" s="119"/>
      <c r="AT585" s="119"/>
      <c r="AU585" s="119"/>
      <c r="AV585" s="119"/>
      <c r="AW585" s="119"/>
      <c r="AX585" s="95"/>
      <c r="AY585" s="95"/>
      <c r="AZ585" s="95"/>
      <c r="BA585" s="55"/>
      <c r="BB585" s="55"/>
      <c r="BC585"/>
      <c r="BD585"/>
      <c r="BE585" s="55"/>
      <c r="BF585" s="55"/>
      <c r="BG585" s="55"/>
      <c r="BH585" s="55"/>
      <c r="BI585" s="55"/>
      <c r="BJ585" s="55"/>
      <c r="BK585" s="55"/>
      <c r="BL585" s="55"/>
      <c r="BM585" s="55"/>
      <c r="BN585" s="55"/>
      <c r="BO585" s="55"/>
      <c r="BP585" s="55"/>
      <c r="BQ585" s="55"/>
      <c r="BR585" s="55"/>
      <c r="BS585" s="55"/>
      <c r="BT585" s="55"/>
      <c r="BU585" s="55"/>
      <c r="BV585" s="55"/>
      <c r="BW585" s="55"/>
      <c r="BX585" s="55"/>
    </row>
    <row r="586" spans="3:76" s="97" customFormat="1">
      <c r="C586" s="117"/>
      <c r="D586" s="55"/>
      <c r="E586" s="117"/>
      <c r="F586" s="55"/>
      <c r="G586" s="85"/>
      <c r="H586" s="85"/>
      <c r="I586" s="85"/>
      <c r="AS586" s="119"/>
      <c r="AT586" s="119"/>
      <c r="AU586" s="119"/>
      <c r="AV586" s="119"/>
      <c r="AW586" s="119"/>
      <c r="AX586" s="95"/>
      <c r="AY586" s="95"/>
      <c r="AZ586" s="95"/>
      <c r="BA586" s="55"/>
      <c r="BB586" s="55"/>
      <c r="BC586"/>
      <c r="BD586"/>
      <c r="BE586" s="55"/>
      <c r="BF586" s="55"/>
      <c r="BG586" s="55"/>
      <c r="BH586" s="55"/>
      <c r="BI586" s="55"/>
      <c r="BJ586" s="55"/>
      <c r="BK586" s="55"/>
      <c r="BL586" s="55"/>
      <c r="BM586" s="55"/>
      <c r="BN586" s="55"/>
      <c r="BO586" s="55"/>
      <c r="BP586" s="55"/>
      <c r="BQ586" s="55"/>
      <c r="BR586" s="55"/>
      <c r="BS586" s="55"/>
      <c r="BT586" s="55"/>
      <c r="BU586" s="55"/>
      <c r="BV586" s="55"/>
      <c r="BW586" s="55"/>
      <c r="BX586" s="55"/>
    </row>
    <row r="587" spans="3:76" s="97" customFormat="1">
      <c r="C587" s="117"/>
      <c r="D587" s="55"/>
      <c r="E587" s="117"/>
      <c r="F587" s="55"/>
      <c r="G587" s="85"/>
      <c r="H587" s="85"/>
      <c r="I587" s="85"/>
      <c r="AS587" s="119"/>
      <c r="AT587" s="119"/>
      <c r="AU587" s="119"/>
      <c r="AV587" s="119"/>
      <c r="AW587" s="119"/>
      <c r="AX587" s="95"/>
      <c r="AY587" s="95"/>
      <c r="AZ587" s="95"/>
      <c r="BA587" s="55"/>
      <c r="BB587" s="55"/>
      <c r="BC587"/>
      <c r="BD587"/>
      <c r="BE587" s="55"/>
      <c r="BF587" s="55"/>
      <c r="BG587" s="55"/>
      <c r="BH587" s="55"/>
      <c r="BI587" s="55"/>
      <c r="BJ587" s="55"/>
      <c r="BK587" s="55"/>
      <c r="BL587" s="55"/>
      <c r="BM587" s="55"/>
      <c r="BN587" s="55"/>
      <c r="BO587" s="55"/>
      <c r="BP587" s="55"/>
      <c r="BQ587" s="55"/>
      <c r="BR587" s="55"/>
      <c r="BS587" s="55"/>
      <c r="BT587" s="55"/>
      <c r="BU587" s="55"/>
      <c r="BV587" s="55"/>
      <c r="BW587" s="55"/>
      <c r="BX587" s="55"/>
    </row>
    <row r="588" spans="3:76" s="97" customFormat="1">
      <c r="C588" s="117"/>
      <c r="D588" s="55"/>
      <c r="E588" s="117"/>
      <c r="F588" s="55"/>
      <c r="G588" s="85"/>
      <c r="H588" s="85"/>
      <c r="I588" s="85"/>
      <c r="AS588" s="119"/>
      <c r="AT588" s="119"/>
      <c r="AU588" s="119"/>
      <c r="AV588" s="119"/>
      <c r="AW588" s="119"/>
      <c r="AX588" s="95"/>
      <c r="AY588" s="95"/>
      <c r="AZ588" s="95"/>
      <c r="BA588" s="55"/>
      <c r="BB588" s="55"/>
      <c r="BC588"/>
      <c r="BD588"/>
      <c r="BE588" s="55"/>
      <c r="BF588" s="55"/>
      <c r="BG588" s="55"/>
      <c r="BH588" s="55"/>
      <c r="BI588" s="55"/>
      <c r="BJ588" s="55"/>
      <c r="BK588" s="55"/>
      <c r="BL588" s="55"/>
      <c r="BM588" s="55"/>
      <c r="BN588" s="55"/>
      <c r="BO588" s="55"/>
      <c r="BP588" s="55"/>
      <c r="BQ588" s="55"/>
      <c r="BR588" s="55"/>
      <c r="BS588" s="55"/>
      <c r="BT588" s="55"/>
      <c r="BU588" s="55"/>
      <c r="BV588" s="55"/>
      <c r="BW588" s="55"/>
      <c r="BX588" s="55"/>
    </row>
    <row r="589" spans="3:76" s="97" customFormat="1">
      <c r="C589" s="117"/>
      <c r="D589" s="55"/>
      <c r="E589" s="117"/>
      <c r="F589" s="55"/>
      <c r="G589" s="85"/>
      <c r="H589" s="85"/>
      <c r="I589" s="85"/>
      <c r="AS589" s="119"/>
      <c r="AT589" s="119"/>
      <c r="AU589" s="119"/>
      <c r="AV589" s="119"/>
      <c r="AW589" s="119"/>
      <c r="AX589" s="95"/>
      <c r="AY589" s="95"/>
      <c r="AZ589" s="95"/>
      <c r="BA589" s="55"/>
      <c r="BB589" s="55"/>
      <c r="BC589"/>
      <c r="BD589"/>
      <c r="BE589" s="55"/>
      <c r="BF589" s="55"/>
      <c r="BG589" s="55"/>
      <c r="BH589" s="55"/>
      <c r="BI589" s="55"/>
      <c r="BJ589" s="55"/>
      <c r="BK589" s="55"/>
      <c r="BL589" s="55"/>
      <c r="BM589" s="55"/>
      <c r="BN589" s="55"/>
      <c r="BO589" s="55"/>
      <c r="BP589" s="55"/>
      <c r="BQ589" s="55"/>
      <c r="BR589" s="55"/>
      <c r="BS589" s="55"/>
      <c r="BT589" s="55"/>
      <c r="BU589" s="55"/>
      <c r="BV589" s="55"/>
      <c r="BW589" s="55"/>
      <c r="BX589" s="55"/>
    </row>
    <row r="590" spans="3:76" s="97" customFormat="1">
      <c r="C590" s="117"/>
      <c r="D590" s="55"/>
      <c r="E590" s="117"/>
      <c r="F590" s="55"/>
      <c r="G590" s="85"/>
      <c r="H590" s="85"/>
      <c r="I590" s="85"/>
      <c r="AS590" s="119"/>
      <c r="AT590" s="119"/>
      <c r="AU590" s="119"/>
      <c r="AV590" s="119"/>
      <c r="AW590" s="119"/>
      <c r="AX590" s="95"/>
      <c r="AY590" s="95"/>
      <c r="AZ590" s="95"/>
      <c r="BA590" s="55"/>
      <c r="BB590" s="55"/>
      <c r="BC590"/>
      <c r="BD590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  <c r="BQ590" s="55"/>
      <c r="BR590" s="55"/>
      <c r="BS590" s="55"/>
      <c r="BT590" s="55"/>
      <c r="BU590" s="55"/>
      <c r="BV590" s="55"/>
      <c r="BW590" s="55"/>
      <c r="BX590" s="55"/>
    </row>
    <row r="591" spans="3:76" s="97" customFormat="1">
      <c r="C591" s="117"/>
      <c r="D591" s="55"/>
      <c r="E591" s="117"/>
      <c r="F591" s="55"/>
      <c r="G591" s="90"/>
      <c r="H591" s="90"/>
      <c r="I591" s="90"/>
      <c r="AS591" s="119"/>
      <c r="AT591" s="119"/>
      <c r="AU591" s="119"/>
      <c r="AV591" s="119"/>
      <c r="AW591" s="119"/>
      <c r="AX591" s="95"/>
      <c r="AY591" s="95"/>
      <c r="AZ591" s="95"/>
      <c r="BA591" s="55"/>
      <c r="BB591" s="55"/>
      <c r="BC591"/>
      <c r="BD591"/>
      <c r="BE591" s="55"/>
      <c r="BF591" s="55"/>
      <c r="BG591" s="55"/>
      <c r="BH591" s="55"/>
      <c r="BI591" s="55"/>
      <c r="BJ591" s="55"/>
      <c r="BK591" s="55"/>
      <c r="BL591" s="55"/>
      <c r="BM591" s="55"/>
      <c r="BN591" s="55"/>
      <c r="BO591" s="55"/>
      <c r="BP591" s="55"/>
      <c r="BQ591" s="55"/>
      <c r="BR591" s="55"/>
      <c r="BS591" s="55"/>
      <c r="BT591" s="55"/>
      <c r="BU591" s="55"/>
      <c r="BV591" s="55"/>
      <c r="BW591" s="55"/>
      <c r="BX591" s="55"/>
    </row>
    <row r="592" spans="3:76" s="97" customFormat="1">
      <c r="C592" s="117"/>
      <c r="D592" s="55"/>
      <c r="E592" s="117"/>
      <c r="F592" s="55"/>
      <c r="G592" s="85"/>
      <c r="H592" s="85"/>
      <c r="I592" s="85"/>
      <c r="AS592" s="119"/>
      <c r="AT592" s="119"/>
      <c r="AU592" s="119"/>
      <c r="AV592" s="119"/>
      <c r="AW592" s="119"/>
      <c r="AX592" s="95"/>
      <c r="AY592" s="95"/>
      <c r="AZ592" s="95"/>
      <c r="BA592" s="55"/>
      <c r="BB592" s="55"/>
      <c r="BC592"/>
      <c r="BD592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</row>
    <row r="593" spans="3:76" s="97" customFormat="1">
      <c r="C593" s="117"/>
      <c r="D593" s="55"/>
      <c r="E593" s="117"/>
      <c r="F593" s="55"/>
      <c r="G593" s="85"/>
      <c r="H593" s="85"/>
      <c r="I593" s="85"/>
      <c r="AS593" s="119"/>
      <c r="AT593" s="119"/>
      <c r="AU593" s="119"/>
      <c r="AV593" s="119"/>
      <c r="AW593" s="119"/>
      <c r="AX593" s="95"/>
      <c r="AY593" s="95"/>
      <c r="AZ593" s="95"/>
      <c r="BA593" s="55"/>
      <c r="BB593" s="55"/>
      <c r="BC593"/>
      <c r="BD593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</row>
    <row r="594" spans="3:76" s="97" customFormat="1">
      <c r="C594" s="117"/>
      <c r="D594" s="55"/>
      <c r="E594" s="117"/>
      <c r="F594" s="55"/>
      <c r="G594" s="90"/>
      <c r="H594" s="90"/>
      <c r="I594" s="90"/>
      <c r="AS594" s="119"/>
      <c r="AT594" s="119"/>
      <c r="AU594" s="119"/>
      <c r="AV594" s="119"/>
      <c r="AW594" s="119"/>
      <c r="AX594" s="95"/>
      <c r="AY594" s="95"/>
      <c r="AZ594" s="95"/>
      <c r="BA594" s="55"/>
      <c r="BB594" s="55"/>
      <c r="BC594"/>
      <c r="BD594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</row>
    <row r="595" spans="3:76" s="97" customFormat="1">
      <c r="C595" s="117"/>
      <c r="D595" s="55"/>
      <c r="E595" s="117"/>
      <c r="F595" s="55"/>
      <c r="G595" s="85"/>
      <c r="H595" s="85"/>
      <c r="I595" s="85"/>
      <c r="AS595" s="119"/>
      <c r="AT595" s="119"/>
      <c r="AU595" s="119"/>
      <c r="AV595" s="119"/>
      <c r="AW595" s="119"/>
      <c r="AX595" s="95"/>
      <c r="AY595" s="95"/>
      <c r="AZ595" s="95"/>
      <c r="BA595" s="55"/>
      <c r="BB595" s="55"/>
      <c r="BC595"/>
      <c r="BD595"/>
      <c r="BE595" s="55"/>
      <c r="BF595" s="55"/>
      <c r="BG595" s="55"/>
      <c r="BH595" s="55"/>
      <c r="BI595" s="55"/>
      <c r="BJ595" s="55"/>
      <c r="BK595" s="55"/>
      <c r="BL595" s="55"/>
      <c r="BM595" s="55"/>
      <c r="BN595" s="55"/>
      <c r="BO595" s="55"/>
      <c r="BP595" s="55"/>
      <c r="BQ595" s="55"/>
      <c r="BR595" s="55"/>
      <c r="BS595" s="55"/>
      <c r="BT595" s="55"/>
      <c r="BU595" s="55"/>
      <c r="BV595" s="55"/>
      <c r="BW595" s="55"/>
      <c r="BX595" s="55"/>
    </row>
    <row r="596" spans="3:76" s="97" customFormat="1">
      <c r="C596" s="117"/>
      <c r="D596" s="55"/>
      <c r="E596" s="117"/>
      <c r="F596" s="55"/>
      <c r="G596" s="85"/>
      <c r="H596" s="85"/>
      <c r="I596" s="85"/>
      <c r="AS596" s="119"/>
      <c r="AT596" s="119"/>
      <c r="AU596" s="119"/>
      <c r="AV596" s="119"/>
      <c r="AW596" s="119"/>
      <c r="AX596" s="95"/>
      <c r="AY596" s="95"/>
      <c r="AZ596" s="95"/>
      <c r="BA596" s="55"/>
      <c r="BB596" s="55"/>
      <c r="BC596"/>
      <c r="BD596"/>
      <c r="BE596" s="55"/>
      <c r="BF596" s="55"/>
      <c r="BG596" s="55"/>
      <c r="BH596" s="55"/>
      <c r="BI596" s="55"/>
      <c r="BJ596" s="55"/>
      <c r="BK596" s="55"/>
      <c r="BL596" s="55"/>
      <c r="BM596" s="55"/>
      <c r="BN596" s="55"/>
      <c r="BO596" s="55"/>
      <c r="BP596" s="55"/>
      <c r="BQ596" s="55"/>
      <c r="BR596" s="55"/>
      <c r="BS596" s="55"/>
      <c r="BT596" s="55"/>
      <c r="BU596" s="55"/>
      <c r="BV596" s="55"/>
      <c r="BW596" s="55"/>
      <c r="BX596" s="55"/>
    </row>
    <row r="597" spans="3:76" s="97" customFormat="1">
      <c r="C597" s="117"/>
      <c r="D597" s="55"/>
      <c r="E597" s="117"/>
      <c r="F597" s="55"/>
      <c r="G597" s="90"/>
      <c r="H597" s="90"/>
      <c r="I597" s="90"/>
      <c r="AS597" s="119"/>
      <c r="AT597" s="119"/>
      <c r="AU597" s="119"/>
      <c r="AV597" s="119"/>
      <c r="AW597" s="119"/>
      <c r="AX597" s="95"/>
      <c r="AY597" s="95"/>
      <c r="AZ597" s="95"/>
      <c r="BA597" s="55"/>
      <c r="BB597" s="55"/>
      <c r="BC597"/>
      <c r="BD597"/>
      <c r="BE597" s="55"/>
      <c r="BF597" s="55"/>
      <c r="BG597" s="55"/>
      <c r="BH597" s="55"/>
      <c r="BI597" s="55"/>
      <c r="BJ597" s="55"/>
      <c r="BK597" s="55"/>
      <c r="BL597" s="55"/>
      <c r="BM597" s="55"/>
      <c r="BN597" s="55"/>
      <c r="BO597" s="55"/>
      <c r="BP597" s="55"/>
      <c r="BQ597" s="55"/>
      <c r="BR597" s="55"/>
      <c r="BS597" s="55"/>
      <c r="BT597" s="55"/>
      <c r="BU597" s="55"/>
      <c r="BV597" s="55"/>
      <c r="BW597" s="55"/>
      <c r="BX597" s="55"/>
    </row>
    <row r="598" spans="3:76" s="97" customFormat="1">
      <c r="C598" s="117"/>
      <c r="D598" s="55"/>
      <c r="E598" s="117"/>
      <c r="F598" s="55"/>
      <c r="G598" s="85"/>
      <c r="H598" s="85"/>
      <c r="I598" s="85"/>
      <c r="AS598" s="119"/>
      <c r="AT598" s="119"/>
      <c r="AU598" s="119"/>
      <c r="AV598" s="119"/>
      <c r="AW598" s="119"/>
      <c r="AX598" s="95"/>
      <c r="AY598" s="95"/>
      <c r="AZ598" s="95"/>
      <c r="BA598" s="55"/>
      <c r="BB598" s="55"/>
      <c r="BC598"/>
      <c r="BD598"/>
      <c r="BE598" s="55"/>
      <c r="BF598" s="55"/>
      <c r="BG598" s="55"/>
      <c r="BH598" s="55"/>
      <c r="BI598" s="55"/>
      <c r="BJ598" s="55"/>
      <c r="BK598" s="55"/>
      <c r="BL598" s="55"/>
      <c r="BM598" s="55"/>
      <c r="BN598" s="55"/>
      <c r="BO598" s="55"/>
      <c r="BP598" s="55"/>
      <c r="BQ598" s="55"/>
      <c r="BR598" s="55"/>
      <c r="BS598" s="55"/>
      <c r="BT598" s="55"/>
      <c r="BU598" s="55"/>
      <c r="BV598" s="55"/>
      <c r="BW598" s="55"/>
      <c r="BX598" s="55"/>
    </row>
    <row r="599" spans="3:76" s="97" customFormat="1">
      <c r="C599" s="117"/>
      <c r="D599" s="55"/>
      <c r="E599" s="117"/>
      <c r="F599" s="55"/>
      <c r="G599" s="85"/>
      <c r="H599" s="85"/>
      <c r="I599" s="85"/>
      <c r="AS599" s="119"/>
      <c r="AT599" s="119"/>
      <c r="AU599" s="119"/>
      <c r="AV599" s="119"/>
      <c r="AW599" s="119"/>
      <c r="AX599" s="95"/>
      <c r="AY599" s="95"/>
      <c r="AZ599" s="95"/>
      <c r="BA599" s="55"/>
      <c r="BB599" s="55"/>
      <c r="BC599"/>
      <c r="BD599"/>
      <c r="BE599" s="55"/>
      <c r="BF599" s="55"/>
      <c r="BG599" s="55"/>
      <c r="BH599" s="55"/>
      <c r="BI599" s="55"/>
      <c r="BJ599" s="55"/>
      <c r="BK599" s="55"/>
      <c r="BL599" s="55"/>
      <c r="BM599" s="55"/>
      <c r="BN599" s="55"/>
      <c r="BO599" s="55"/>
      <c r="BP599" s="55"/>
      <c r="BQ599" s="55"/>
      <c r="BR599" s="55"/>
      <c r="BS599" s="55"/>
      <c r="BT599" s="55"/>
      <c r="BU599" s="55"/>
      <c r="BV599" s="55"/>
      <c r="BW599" s="55"/>
      <c r="BX599" s="55"/>
    </row>
    <row r="600" spans="3:76" s="97" customFormat="1">
      <c r="C600" s="117"/>
      <c r="D600" s="55"/>
      <c r="E600" s="117"/>
      <c r="F600" s="55"/>
      <c r="G600" s="90"/>
      <c r="H600" s="90"/>
      <c r="I600" s="90"/>
      <c r="AS600" s="119"/>
      <c r="AT600" s="119"/>
      <c r="AU600" s="119"/>
      <c r="AV600" s="119"/>
      <c r="AW600" s="119"/>
      <c r="AX600" s="95"/>
      <c r="AY600" s="95"/>
      <c r="AZ600" s="95"/>
      <c r="BA600" s="55"/>
      <c r="BB600" s="55"/>
      <c r="BC600"/>
      <c r="BD600"/>
      <c r="BE600" s="55"/>
      <c r="BF600" s="55"/>
      <c r="BG600" s="55"/>
      <c r="BH600" s="55"/>
      <c r="BI600" s="55"/>
      <c r="BJ600" s="55"/>
      <c r="BK600" s="55"/>
      <c r="BL600" s="55"/>
      <c r="BM600" s="55"/>
      <c r="BN600" s="55"/>
      <c r="BO600" s="55"/>
      <c r="BP600" s="55"/>
      <c r="BQ600" s="55"/>
      <c r="BR600" s="55"/>
      <c r="BS600" s="55"/>
      <c r="BT600" s="55"/>
      <c r="BU600" s="55"/>
      <c r="BV600" s="55"/>
      <c r="BW600" s="55"/>
      <c r="BX600" s="55"/>
    </row>
    <row r="601" spans="3:76" s="97" customFormat="1">
      <c r="C601" s="117"/>
      <c r="D601" s="55"/>
      <c r="E601" s="117"/>
      <c r="F601" s="55"/>
      <c r="G601" s="85"/>
      <c r="H601" s="85"/>
      <c r="I601" s="85"/>
      <c r="AS601" s="119"/>
      <c r="AT601" s="119"/>
      <c r="AU601" s="119"/>
      <c r="AV601" s="119"/>
      <c r="AW601" s="119"/>
      <c r="AX601" s="95"/>
      <c r="AY601" s="95"/>
      <c r="AZ601" s="95"/>
      <c r="BA601" s="55"/>
      <c r="BB601" s="55"/>
      <c r="BC601"/>
      <c r="BD601"/>
      <c r="BE601" s="55"/>
      <c r="BF601" s="55"/>
      <c r="BG601" s="55"/>
      <c r="BH601" s="55"/>
      <c r="BI601" s="55"/>
      <c r="BJ601" s="55"/>
      <c r="BK601" s="55"/>
      <c r="BL601" s="55"/>
      <c r="BM601" s="55"/>
      <c r="BN601" s="55"/>
      <c r="BO601" s="55"/>
      <c r="BP601" s="55"/>
      <c r="BQ601" s="55"/>
      <c r="BR601" s="55"/>
      <c r="BS601" s="55"/>
      <c r="BT601" s="55"/>
      <c r="BU601" s="55"/>
      <c r="BV601" s="55"/>
      <c r="BW601" s="55"/>
      <c r="BX601" s="55"/>
    </row>
    <row r="602" spans="3:76" s="97" customFormat="1">
      <c r="C602" s="117"/>
      <c r="D602" s="55"/>
      <c r="E602" s="117"/>
      <c r="F602" s="55"/>
      <c r="G602" s="85"/>
      <c r="H602" s="85"/>
      <c r="I602" s="85"/>
      <c r="AS602" s="119"/>
      <c r="AT602" s="119"/>
      <c r="AU602" s="119"/>
      <c r="AV602" s="119"/>
      <c r="AW602" s="119"/>
      <c r="AX602" s="95"/>
      <c r="AY602" s="95"/>
      <c r="AZ602" s="95"/>
      <c r="BA602" s="55"/>
      <c r="BB602" s="55"/>
      <c r="BC602"/>
      <c r="BD602"/>
      <c r="BE602" s="55"/>
      <c r="BF602" s="55"/>
      <c r="BG602" s="55"/>
      <c r="BH602" s="55"/>
      <c r="BI602" s="55"/>
      <c r="BJ602" s="55"/>
      <c r="BK602" s="55"/>
      <c r="BL602" s="55"/>
      <c r="BM602" s="55"/>
      <c r="BN602" s="55"/>
      <c r="BO602" s="55"/>
      <c r="BP602" s="55"/>
      <c r="BQ602" s="55"/>
      <c r="BR602" s="55"/>
      <c r="BS602" s="55"/>
      <c r="BT602" s="55"/>
      <c r="BU602" s="55"/>
      <c r="BV602" s="55"/>
      <c r="BW602" s="55"/>
      <c r="BX602" s="55"/>
    </row>
    <row r="603" spans="3:76" s="97" customFormat="1">
      <c r="C603" s="117"/>
      <c r="D603" s="55"/>
      <c r="E603" s="117"/>
      <c r="F603" s="55"/>
      <c r="G603" s="85"/>
      <c r="H603" s="85"/>
      <c r="I603" s="85"/>
      <c r="AS603" s="119"/>
      <c r="AT603" s="119"/>
      <c r="AU603" s="119"/>
      <c r="AV603" s="119"/>
      <c r="AW603" s="119"/>
      <c r="AX603" s="95"/>
      <c r="AY603" s="95"/>
      <c r="AZ603" s="95"/>
      <c r="BA603" s="55"/>
      <c r="BB603" s="55"/>
      <c r="BC603"/>
      <c r="BD603"/>
      <c r="BE603" s="55"/>
      <c r="BF603" s="55"/>
      <c r="BG603" s="55"/>
      <c r="BH603" s="55"/>
      <c r="BI603" s="55"/>
      <c r="BJ603" s="55"/>
      <c r="BK603" s="55"/>
      <c r="BL603" s="55"/>
      <c r="BM603" s="55"/>
      <c r="BN603" s="55"/>
      <c r="BO603" s="55"/>
      <c r="BP603" s="55"/>
      <c r="BQ603" s="55"/>
      <c r="BR603" s="55"/>
      <c r="BS603" s="55"/>
      <c r="BT603" s="55"/>
      <c r="BU603" s="55"/>
      <c r="BV603" s="55"/>
      <c r="BW603" s="55"/>
      <c r="BX603" s="55"/>
    </row>
    <row r="604" spans="3:76" s="97" customFormat="1">
      <c r="C604" s="117"/>
      <c r="D604" s="55"/>
      <c r="E604" s="117"/>
      <c r="F604" s="55"/>
      <c r="G604" s="85"/>
      <c r="H604" s="85"/>
      <c r="I604" s="85"/>
      <c r="AS604" s="119"/>
      <c r="AT604" s="119"/>
      <c r="AU604" s="119"/>
      <c r="AV604" s="119"/>
      <c r="AW604" s="119"/>
      <c r="AX604" s="95"/>
      <c r="AY604" s="95"/>
      <c r="AZ604" s="95"/>
      <c r="BA604" s="55"/>
      <c r="BB604" s="55"/>
      <c r="BC604"/>
      <c r="BD604"/>
      <c r="BE604" s="55"/>
      <c r="BF604" s="55"/>
      <c r="BG604" s="55"/>
      <c r="BH604" s="55"/>
      <c r="BI604" s="55"/>
      <c r="BJ604" s="55"/>
      <c r="BK604" s="55"/>
      <c r="BL604" s="55"/>
      <c r="BM604" s="55"/>
      <c r="BN604" s="55"/>
      <c r="BO604" s="55"/>
      <c r="BP604" s="55"/>
      <c r="BQ604" s="55"/>
      <c r="BR604" s="55"/>
      <c r="BS604" s="55"/>
      <c r="BT604" s="55"/>
      <c r="BU604" s="55"/>
      <c r="BV604" s="55"/>
      <c r="BW604" s="55"/>
      <c r="BX604" s="55"/>
    </row>
    <row r="605" spans="3:76" s="97" customFormat="1">
      <c r="C605" s="117"/>
      <c r="D605" s="55"/>
      <c r="E605" s="117"/>
      <c r="F605" s="55"/>
      <c r="G605" s="85"/>
      <c r="H605" s="85"/>
      <c r="I605" s="85"/>
      <c r="AS605" s="119"/>
      <c r="AT605" s="119"/>
      <c r="AU605" s="119"/>
      <c r="AV605" s="119"/>
      <c r="AW605" s="119"/>
      <c r="AX605" s="95"/>
      <c r="AY605" s="95"/>
      <c r="AZ605" s="95"/>
      <c r="BA605" s="55"/>
      <c r="BB605" s="55"/>
      <c r="BC605"/>
      <c r="BD605"/>
      <c r="BE605" s="55"/>
      <c r="BF605" s="55"/>
      <c r="BG605" s="55"/>
      <c r="BH605" s="55"/>
      <c r="BI605" s="55"/>
      <c r="BJ605" s="55"/>
      <c r="BK605" s="55"/>
      <c r="BL605" s="55"/>
      <c r="BM605" s="55"/>
      <c r="BN605" s="55"/>
      <c r="BO605" s="55"/>
      <c r="BP605" s="55"/>
      <c r="BQ605" s="55"/>
      <c r="BR605" s="55"/>
      <c r="BS605" s="55"/>
      <c r="BT605" s="55"/>
      <c r="BU605" s="55"/>
      <c r="BV605" s="55"/>
      <c r="BW605" s="55"/>
      <c r="BX605" s="55"/>
    </row>
    <row r="606" spans="3:76" s="97" customFormat="1">
      <c r="C606" s="117"/>
      <c r="D606" s="55"/>
      <c r="E606" s="117"/>
      <c r="F606" s="55"/>
      <c r="G606" s="85"/>
      <c r="H606" s="85"/>
      <c r="I606" s="85"/>
      <c r="AS606" s="119"/>
      <c r="AT606" s="119"/>
      <c r="AU606" s="119"/>
      <c r="AV606" s="119"/>
      <c r="AW606" s="119"/>
      <c r="AX606" s="95"/>
      <c r="AY606" s="95"/>
      <c r="AZ606" s="95"/>
      <c r="BA606" s="55"/>
      <c r="BB606" s="55"/>
      <c r="BC606"/>
      <c r="BD606"/>
      <c r="BE606" s="55"/>
      <c r="BF606" s="55"/>
      <c r="BG606" s="55"/>
      <c r="BH606" s="55"/>
      <c r="BI606" s="55"/>
      <c r="BJ606" s="55"/>
      <c r="BK606" s="55"/>
      <c r="BL606" s="55"/>
      <c r="BM606" s="55"/>
      <c r="BN606" s="55"/>
      <c r="BO606" s="55"/>
      <c r="BP606" s="55"/>
      <c r="BQ606" s="55"/>
      <c r="BR606" s="55"/>
      <c r="BS606" s="55"/>
      <c r="BT606" s="55"/>
      <c r="BU606" s="55"/>
      <c r="BV606" s="55"/>
      <c r="BW606" s="55"/>
      <c r="BX606" s="55"/>
    </row>
    <row r="607" spans="3:76" s="97" customFormat="1">
      <c r="C607" s="117"/>
      <c r="D607" s="55"/>
      <c r="E607" s="117"/>
      <c r="F607" s="55"/>
      <c r="G607" s="85"/>
      <c r="H607" s="85"/>
      <c r="I607" s="85"/>
      <c r="AS607" s="119"/>
      <c r="AT607" s="119"/>
      <c r="AU607" s="119"/>
      <c r="AV607" s="119"/>
      <c r="AW607" s="119"/>
      <c r="AX607" s="95"/>
      <c r="AY607" s="95"/>
      <c r="AZ607" s="95"/>
      <c r="BA607" s="55"/>
      <c r="BB607" s="55"/>
      <c r="BC607"/>
      <c r="BD607"/>
      <c r="BE607" s="55"/>
      <c r="BF607" s="55"/>
      <c r="BG607" s="55"/>
      <c r="BH607" s="55"/>
      <c r="BI607" s="55"/>
      <c r="BJ607" s="55"/>
      <c r="BK607" s="55"/>
      <c r="BL607" s="55"/>
      <c r="BM607" s="55"/>
      <c r="BN607" s="55"/>
      <c r="BO607" s="55"/>
      <c r="BP607" s="55"/>
      <c r="BQ607" s="55"/>
      <c r="BR607" s="55"/>
      <c r="BS607" s="55"/>
      <c r="BT607" s="55"/>
      <c r="BU607" s="55"/>
      <c r="BV607" s="55"/>
      <c r="BW607" s="55"/>
      <c r="BX607" s="55"/>
    </row>
    <row r="608" spans="3:76" s="97" customFormat="1">
      <c r="C608" s="117"/>
      <c r="D608" s="55"/>
      <c r="E608" s="117"/>
      <c r="F608" s="55"/>
      <c r="G608" s="85"/>
      <c r="H608" s="85"/>
      <c r="I608" s="85"/>
      <c r="AS608" s="119"/>
      <c r="AT608" s="119"/>
      <c r="AU608" s="119"/>
      <c r="AV608" s="119"/>
      <c r="AW608" s="119"/>
      <c r="AX608" s="95"/>
      <c r="AY608" s="95"/>
      <c r="AZ608" s="95"/>
      <c r="BA608" s="55"/>
      <c r="BB608" s="55"/>
      <c r="BC608"/>
      <c r="BD608"/>
      <c r="BE608" s="55"/>
      <c r="BF608" s="55"/>
      <c r="BG608" s="55"/>
      <c r="BH608" s="55"/>
      <c r="BI608" s="55"/>
      <c r="BJ608" s="55"/>
      <c r="BK608" s="55"/>
      <c r="BL608" s="55"/>
      <c r="BM608" s="55"/>
      <c r="BN608" s="55"/>
      <c r="BO608" s="55"/>
      <c r="BP608" s="55"/>
      <c r="BQ608" s="55"/>
      <c r="BR608" s="55"/>
      <c r="BS608" s="55"/>
      <c r="BT608" s="55"/>
      <c r="BU608" s="55"/>
      <c r="BV608" s="55"/>
      <c r="BW608" s="55"/>
      <c r="BX608" s="55"/>
    </row>
    <row r="609" spans="3:76" s="97" customFormat="1">
      <c r="C609" s="117"/>
      <c r="D609" s="55"/>
      <c r="E609" s="117"/>
      <c r="F609" s="55"/>
      <c r="G609" s="90"/>
      <c r="H609" s="90"/>
      <c r="I609" s="90"/>
      <c r="AS609" s="119"/>
      <c r="AT609" s="119"/>
      <c r="AU609" s="119"/>
      <c r="AV609" s="119"/>
      <c r="AW609" s="119"/>
      <c r="AX609" s="95"/>
      <c r="AY609" s="95"/>
      <c r="AZ609" s="95"/>
      <c r="BA609" s="55"/>
      <c r="BB609" s="55"/>
      <c r="BC609"/>
      <c r="BD609"/>
      <c r="BE609" s="55"/>
      <c r="BF609" s="55"/>
      <c r="BG609" s="55"/>
      <c r="BH609" s="55"/>
      <c r="BI609" s="55"/>
      <c r="BJ609" s="55"/>
      <c r="BK609" s="55"/>
      <c r="BL609" s="55"/>
      <c r="BM609" s="55"/>
      <c r="BN609" s="55"/>
      <c r="BO609" s="55"/>
      <c r="BP609" s="55"/>
      <c r="BQ609" s="55"/>
      <c r="BR609" s="55"/>
      <c r="BS609" s="55"/>
      <c r="BT609" s="55"/>
      <c r="BU609" s="55"/>
      <c r="BV609" s="55"/>
      <c r="BW609" s="55"/>
      <c r="BX609" s="55"/>
    </row>
    <row r="610" spans="3:76" s="97" customFormat="1">
      <c r="C610" s="117"/>
      <c r="D610" s="55"/>
      <c r="E610" s="117"/>
      <c r="F610" s="55"/>
      <c r="G610" s="90"/>
      <c r="H610" s="90"/>
      <c r="I610" s="90"/>
      <c r="AS610" s="119"/>
      <c r="AT610" s="119"/>
      <c r="AU610" s="119"/>
      <c r="AV610" s="119"/>
      <c r="AW610" s="119"/>
      <c r="AX610" s="95"/>
      <c r="AY610" s="95"/>
      <c r="AZ610" s="95"/>
      <c r="BA610" s="55"/>
      <c r="BB610" s="55"/>
      <c r="BC610"/>
      <c r="BD610"/>
      <c r="BE610" s="55"/>
      <c r="BF610" s="55"/>
      <c r="BG610" s="55"/>
      <c r="BH610" s="55"/>
      <c r="BI610" s="55"/>
      <c r="BJ610" s="55"/>
      <c r="BK610" s="55"/>
      <c r="BL610" s="55"/>
      <c r="BM610" s="55"/>
      <c r="BN610" s="55"/>
      <c r="BO610" s="55"/>
      <c r="BP610" s="55"/>
      <c r="BQ610" s="55"/>
      <c r="BR610" s="55"/>
      <c r="BS610" s="55"/>
      <c r="BT610" s="55"/>
      <c r="BU610" s="55"/>
      <c r="BV610" s="55"/>
      <c r="BW610" s="55"/>
      <c r="BX610" s="55"/>
    </row>
    <row r="611" spans="3:76" s="97" customFormat="1">
      <c r="C611" s="117"/>
      <c r="D611" s="55"/>
      <c r="E611" s="117"/>
      <c r="F611" s="55"/>
      <c r="G611" s="85"/>
      <c r="H611" s="85"/>
      <c r="I611" s="85"/>
      <c r="AS611" s="119"/>
      <c r="AT611" s="119"/>
      <c r="AU611" s="119"/>
      <c r="AV611" s="119"/>
      <c r="AW611" s="119"/>
      <c r="AX611" s="95"/>
      <c r="AY611" s="95"/>
      <c r="AZ611" s="95"/>
      <c r="BA611" s="55"/>
      <c r="BB611" s="55"/>
      <c r="BC611"/>
      <c r="BD611"/>
      <c r="BE611" s="55"/>
      <c r="BF611" s="55"/>
      <c r="BG611" s="55"/>
      <c r="BH611" s="55"/>
      <c r="BI611" s="55"/>
      <c r="BJ611" s="55"/>
      <c r="BK611" s="55"/>
      <c r="BL611" s="55"/>
      <c r="BM611" s="55"/>
      <c r="BN611" s="55"/>
      <c r="BO611" s="55"/>
      <c r="BP611" s="55"/>
      <c r="BQ611" s="55"/>
      <c r="BR611" s="55"/>
      <c r="BS611" s="55"/>
      <c r="BT611" s="55"/>
      <c r="BU611" s="55"/>
      <c r="BV611" s="55"/>
      <c r="BW611" s="55"/>
      <c r="BX611" s="55"/>
    </row>
    <row r="612" spans="3:76" s="97" customFormat="1">
      <c r="C612" s="117"/>
      <c r="D612" s="55"/>
      <c r="E612" s="117"/>
      <c r="F612" s="55"/>
      <c r="G612" s="85"/>
      <c r="H612" s="85"/>
      <c r="I612" s="85"/>
      <c r="AS612" s="119"/>
      <c r="AT612" s="119"/>
      <c r="AU612" s="119"/>
      <c r="AV612" s="119"/>
      <c r="AW612" s="119"/>
      <c r="AX612" s="95"/>
      <c r="AY612" s="95"/>
      <c r="AZ612" s="95"/>
      <c r="BA612" s="55"/>
      <c r="BB612" s="55"/>
      <c r="BC612"/>
      <c r="BD612"/>
      <c r="BE612" s="55"/>
      <c r="BF612" s="55"/>
      <c r="BG612" s="55"/>
      <c r="BH612" s="55"/>
      <c r="BI612" s="55"/>
      <c r="BJ612" s="55"/>
      <c r="BK612" s="55"/>
      <c r="BL612" s="55"/>
      <c r="BM612" s="55"/>
      <c r="BN612" s="55"/>
      <c r="BO612" s="55"/>
      <c r="BP612" s="55"/>
      <c r="BQ612" s="55"/>
      <c r="BR612" s="55"/>
      <c r="BS612" s="55"/>
      <c r="BT612" s="55"/>
      <c r="BU612" s="55"/>
      <c r="BV612" s="55"/>
      <c r="BW612" s="55"/>
      <c r="BX612" s="55"/>
    </row>
    <row r="613" spans="3:76" s="97" customFormat="1">
      <c r="C613" s="117"/>
      <c r="D613" s="55"/>
      <c r="E613" s="117"/>
      <c r="F613" s="55"/>
      <c r="G613" s="85"/>
      <c r="H613" s="85"/>
      <c r="I613" s="85"/>
      <c r="AS613" s="119"/>
      <c r="AT613" s="119"/>
      <c r="AU613" s="119"/>
      <c r="AV613" s="119"/>
      <c r="AW613" s="119"/>
      <c r="AX613" s="95"/>
      <c r="AY613" s="95"/>
      <c r="AZ613" s="95"/>
      <c r="BA613" s="55"/>
      <c r="BB613" s="55"/>
      <c r="BC613"/>
      <c r="BD613"/>
      <c r="BE613" s="55"/>
      <c r="BF613" s="55"/>
      <c r="BG613" s="55"/>
      <c r="BH613" s="55"/>
      <c r="BI613" s="55"/>
      <c r="BJ613" s="55"/>
      <c r="BK613" s="55"/>
      <c r="BL613" s="55"/>
      <c r="BM613" s="55"/>
      <c r="BN613" s="55"/>
      <c r="BO613" s="55"/>
      <c r="BP613" s="55"/>
      <c r="BQ613" s="55"/>
      <c r="BR613" s="55"/>
      <c r="BS613" s="55"/>
      <c r="BT613" s="55"/>
      <c r="BU613" s="55"/>
      <c r="BV613" s="55"/>
      <c r="BW613" s="55"/>
      <c r="BX613" s="55"/>
    </row>
    <row r="614" spans="3:76" s="97" customFormat="1">
      <c r="C614" s="117"/>
      <c r="D614" s="55"/>
      <c r="E614" s="117"/>
      <c r="F614" s="55"/>
      <c r="G614" s="85"/>
      <c r="H614" s="85"/>
      <c r="I614" s="85"/>
      <c r="AS614" s="119"/>
      <c r="AT614" s="119"/>
      <c r="AU614" s="119"/>
      <c r="AV614" s="119"/>
      <c r="AW614" s="119"/>
      <c r="AX614" s="95"/>
      <c r="AY614" s="95"/>
      <c r="AZ614" s="95"/>
      <c r="BA614" s="55"/>
      <c r="BB614" s="55"/>
      <c r="BC614"/>
      <c r="BD614"/>
      <c r="BE614" s="55"/>
      <c r="BF614" s="55"/>
      <c r="BG614" s="55"/>
      <c r="BH614" s="55"/>
      <c r="BI614" s="55"/>
      <c r="BJ614" s="55"/>
      <c r="BK614" s="55"/>
      <c r="BL614" s="55"/>
      <c r="BM614" s="55"/>
      <c r="BN614" s="55"/>
      <c r="BO614" s="55"/>
      <c r="BP614" s="55"/>
      <c r="BQ614" s="55"/>
      <c r="BR614" s="55"/>
      <c r="BS614" s="55"/>
      <c r="BT614" s="55"/>
      <c r="BU614" s="55"/>
      <c r="BV614" s="55"/>
      <c r="BW614" s="55"/>
      <c r="BX614" s="55"/>
    </row>
    <row r="615" spans="3:76" s="97" customFormat="1">
      <c r="C615" s="117"/>
      <c r="D615" s="55"/>
      <c r="E615" s="117"/>
      <c r="F615" s="55"/>
      <c r="G615" s="90"/>
      <c r="H615" s="90"/>
      <c r="I615" s="90"/>
      <c r="AS615" s="119"/>
      <c r="AT615" s="119"/>
      <c r="AU615" s="119"/>
      <c r="AV615" s="119"/>
      <c r="AW615" s="119"/>
      <c r="AX615" s="95"/>
      <c r="AY615" s="95"/>
      <c r="AZ615" s="95"/>
      <c r="BA615" s="55"/>
      <c r="BB615" s="55"/>
      <c r="BC615"/>
      <c r="BD615"/>
      <c r="BE615" s="55"/>
      <c r="BF615" s="55"/>
      <c r="BG615" s="55"/>
      <c r="BH615" s="55"/>
      <c r="BI615" s="55"/>
      <c r="BJ615" s="55"/>
      <c r="BK615" s="55"/>
      <c r="BL615" s="55"/>
      <c r="BM615" s="55"/>
      <c r="BN615" s="55"/>
      <c r="BO615" s="55"/>
      <c r="BP615" s="55"/>
      <c r="BQ615" s="55"/>
      <c r="BR615" s="55"/>
      <c r="BS615" s="55"/>
      <c r="BT615" s="55"/>
      <c r="BU615" s="55"/>
      <c r="BV615" s="55"/>
      <c r="BW615" s="55"/>
      <c r="BX615" s="55"/>
    </row>
    <row r="616" spans="3:76" s="97" customFormat="1">
      <c r="C616" s="117"/>
      <c r="D616" s="55"/>
      <c r="E616" s="117"/>
      <c r="F616" s="55"/>
      <c r="G616" s="85"/>
      <c r="H616" s="85"/>
      <c r="I616" s="85"/>
      <c r="AS616" s="119"/>
      <c r="AT616" s="119"/>
      <c r="AU616" s="119"/>
      <c r="AV616" s="119"/>
      <c r="AW616" s="119"/>
      <c r="AX616" s="95"/>
      <c r="AY616" s="95"/>
      <c r="AZ616" s="95"/>
      <c r="BA616" s="55"/>
      <c r="BB616" s="55"/>
      <c r="BC616"/>
      <c r="BD616"/>
      <c r="BE616" s="55"/>
      <c r="BF616" s="55"/>
      <c r="BG616" s="55"/>
      <c r="BH616" s="55"/>
      <c r="BI616" s="55"/>
      <c r="BJ616" s="55"/>
      <c r="BK616" s="55"/>
      <c r="BL616" s="55"/>
      <c r="BM616" s="55"/>
      <c r="BN616" s="55"/>
      <c r="BO616" s="55"/>
      <c r="BP616" s="55"/>
      <c r="BQ616" s="55"/>
      <c r="BR616" s="55"/>
      <c r="BS616" s="55"/>
      <c r="BT616" s="55"/>
      <c r="BU616" s="55"/>
      <c r="BV616" s="55"/>
      <c r="BW616" s="55"/>
      <c r="BX616" s="55"/>
    </row>
    <row r="617" spans="3:76" s="97" customFormat="1">
      <c r="C617" s="117"/>
      <c r="D617" s="55"/>
      <c r="E617" s="117"/>
      <c r="F617" s="55"/>
      <c r="G617" s="85"/>
      <c r="H617" s="85"/>
      <c r="I617" s="85"/>
      <c r="AS617" s="119"/>
      <c r="AT617" s="119"/>
      <c r="AU617" s="119"/>
      <c r="AV617" s="119"/>
      <c r="AW617" s="119"/>
      <c r="AX617" s="95"/>
      <c r="AY617" s="95"/>
      <c r="AZ617" s="95"/>
      <c r="BA617" s="55"/>
      <c r="BB617" s="55"/>
      <c r="BC617"/>
      <c r="BD617"/>
      <c r="BE617" s="55"/>
      <c r="BF617" s="55"/>
      <c r="BG617" s="55"/>
      <c r="BH617" s="55"/>
      <c r="BI617" s="55"/>
      <c r="BJ617" s="55"/>
      <c r="BK617" s="55"/>
      <c r="BL617" s="55"/>
      <c r="BM617" s="55"/>
      <c r="BN617" s="55"/>
      <c r="BO617" s="55"/>
      <c r="BP617" s="55"/>
      <c r="BQ617" s="55"/>
      <c r="BR617" s="55"/>
      <c r="BS617" s="55"/>
      <c r="BT617" s="55"/>
      <c r="BU617" s="55"/>
      <c r="BV617" s="55"/>
      <c r="BW617" s="55"/>
      <c r="BX617" s="55"/>
    </row>
    <row r="618" spans="3:76" s="97" customFormat="1">
      <c r="C618" s="117"/>
      <c r="D618" s="55"/>
      <c r="E618" s="117"/>
      <c r="F618" s="55"/>
      <c r="G618" s="85"/>
      <c r="H618" s="85"/>
      <c r="I618" s="85"/>
      <c r="AS618" s="119"/>
      <c r="AT618" s="119"/>
      <c r="AU618" s="119"/>
      <c r="AV618" s="119"/>
      <c r="AW618" s="119"/>
      <c r="AX618" s="95"/>
      <c r="AY618" s="95"/>
      <c r="AZ618" s="95"/>
      <c r="BA618" s="55"/>
      <c r="BB618" s="55"/>
      <c r="BC618"/>
      <c r="BD618"/>
      <c r="BE618" s="55"/>
      <c r="BF618" s="55"/>
      <c r="BG618" s="55"/>
      <c r="BH618" s="55"/>
      <c r="BI618" s="55"/>
      <c r="BJ618" s="55"/>
      <c r="BK618" s="55"/>
      <c r="BL618" s="55"/>
      <c r="BM618" s="55"/>
      <c r="BN618" s="55"/>
      <c r="BO618" s="55"/>
      <c r="BP618" s="55"/>
      <c r="BQ618" s="55"/>
      <c r="BR618" s="55"/>
      <c r="BS618" s="55"/>
      <c r="BT618" s="55"/>
      <c r="BU618" s="55"/>
      <c r="BV618" s="55"/>
      <c r="BW618" s="55"/>
      <c r="BX618" s="55"/>
    </row>
    <row r="619" spans="3:76" s="97" customFormat="1">
      <c r="C619" s="117"/>
      <c r="D619" s="55"/>
      <c r="E619" s="117"/>
      <c r="F619" s="55"/>
      <c r="G619" s="85"/>
      <c r="H619" s="85"/>
      <c r="I619" s="85"/>
      <c r="AS619" s="119"/>
      <c r="AT619" s="119"/>
      <c r="AU619" s="119"/>
      <c r="AV619" s="119"/>
      <c r="AW619" s="119"/>
      <c r="AX619" s="95"/>
      <c r="AY619" s="95"/>
      <c r="AZ619" s="95"/>
      <c r="BA619" s="55"/>
      <c r="BB619" s="55"/>
      <c r="BC619"/>
      <c r="BD619"/>
      <c r="BE619" s="55"/>
      <c r="BF619" s="55"/>
      <c r="BG619" s="55"/>
      <c r="BH619" s="55"/>
      <c r="BI619" s="55"/>
      <c r="BJ619" s="55"/>
      <c r="BK619" s="55"/>
      <c r="BL619" s="55"/>
      <c r="BM619" s="55"/>
      <c r="BN619" s="55"/>
      <c r="BO619" s="55"/>
      <c r="BP619" s="55"/>
      <c r="BQ619" s="55"/>
      <c r="BR619" s="55"/>
      <c r="BS619" s="55"/>
      <c r="BT619" s="55"/>
      <c r="BU619" s="55"/>
      <c r="BV619" s="55"/>
      <c r="BW619" s="55"/>
      <c r="BX619" s="55"/>
    </row>
    <row r="620" spans="3:76" s="97" customFormat="1">
      <c r="C620" s="117"/>
      <c r="D620" s="55"/>
      <c r="E620" s="117"/>
      <c r="F620" s="55"/>
      <c r="G620" s="90"/>
      <c r="H620" s="90"/>
      <c r="I620" s="90"/>
      <c r="AS620" s="119"/>
      <c r="AT620" s="119"/>
      <c r="AU620" s="119"/>
      <c r="AV620" s="119"/>
      <c r="AW620" s="119"/>
      <c r="AX620" s="95"/>
      <c r="AY620" s="95"/>
      <c r="AZ620" s="95"/>
      <c r="BA620" s="55"/>
      <c r="BB620" s="55"/>
      <c r="BC620"/>
      <c r="BD620"/>
      <c r="BE620" s="55"/>
      <c r="BF620" s="55"/>
      <c r="BG620" s="55"/>
      <c r="BH620" s="55"/>
      <c r="BI620" s="55"/>
      <c r="BJ620" s="55"/>
      <c r="BK620" s="55"/>
      <c r="BL620" s="55"/>
      <c r="BM620" s="55"/>
      <c r="BN620" s="55"/>
      <c r="BO620" s="55"/>
      <c r="BP620" s="55"/>
      <c r="BQ620" s="55"/>
      <c r="BR620" s="55"/>
      <c r="BS620" s="55"/>
      <c r="BT620" s="55"/>
      <c r="BU620" s="55"/>
      <c r="BV620" s="55"/>
      <c r="BW620" s="55"/>
      <c r="BX620" s="55"/>
    </row>
    <row r="621" spans="3:76" s="97" customFormat="1">
      <c r="C621" s="117"/>
      <c r="D621" s="55"/>
      <c r="E621" s="117"/>
      <c r="F621" s="55"/>
      <c r="G621" s="85"/>
      <c r="H621" s="85"/>
      <c r="I621" s="85"/>
      <c r="AS621" s="119"/>
      <c r="AT621" s="119"/>
      <c r="AU621" s="119"/>
      <c r="AV621" s="119"/>
      <c r="AW621" s="119"/>
      <c r="AX621" s="95"/>
      <c r="AY621" s="95"/>
      <c r="AZ621" s="95"/>
      <c r="BA621" s="55"/>
      <c r="BB621" s="55"/>
      <c r="BC621"/>
      <c r="BD621"/>
      <c r="BE621" s="55"/>
      <c r="BF621" s="55"/>
      <c r="BG621" s="55"/>
      <c r="BH621" s="55"/>
      <c r="BI621" s="55"/>
      <c r="BJ621" s="55"/>
      <c r="BK621" s="55"/>
      <c r="BL621" s="55"/>
      <c r="BM621" s="55"/>
      <c r="BN621" s="55"/>
      <c r="BO621" s="55"/>
      <c r="BP621" s="55"/>
      <c r="BQ621" s="55"/>
      <c r="BR621" s="55"/>
      <c r="BS621" s="55"/>
      <c r="BT621" s="55"/>
      <c r="BU621" s="55"/>
      <c r="BV621" s="55"/>
      <c r="BW621" s="55"/>
      <c r="BX621" s="55"/>
    </row>
    <row r="622" spans="3:76" s="97" customFormat="1">
      <c r="C622" s="117"/>
      <c r="D622" s="55"/>
      <c r="E622" s="117"/>
      <c r="F622" s="55"/>
      <c r="G622" s="85"/>
      <c r="H622" s="85"/>
      <c r="I622" s="85"/>
      <c r="AS622" s="119"/>
      <c r="AT622" s="119"/>
      <c r="AU622" s="119"/>
      <c r="AV622" s="119"/>
      <c r="AW622" s="119"/>
      <c r="AX622" s="95"/>
      <c r="AY622" s="95"/>
      <c r="AZ622" s="95"/>
      <c r="BA622" s="55"/>
      <c r="BB622" s="55"/>
      <c r="BC622"/>
      <c r="BD622"/>
      <c r="BE622" s="55"/>
      <c r="BF622" s="55"/>
      <c r="BG622" s="55"/>
      <c r="BH622" s="55"/>
      <c r="BI622" s="55"/>
      <c r="BJ622" s="55"/>
      <c r="BK622" s="55"/>
      <c r="BL622" s="55"/>
      <c r="BM622" s="55"/>
      <c r="BN622" s="55"/>
      <c r="BO622" s="55"/>
      <c r="BP622" s="55"/>
      <c r="BQ622" s="55"/>
      <c r="BR622" s="55"/>
      <c r="BS622" s="55"/>
      <c r="BT622" s="55"/>
      <c r="BU622" s="55"/>
      <c r="BV622" s="55"/>
      <c r="BW622" s="55"/>
      <c r="BX622" s="55"/>
    </row>
    <row r="623" spans="3:76" s="97" customFormat="1">
      <c r="C623" s="117"/>
      <c r="D623" s="55"/>
      <c r="E623" s="117"/>
      <c r="F623" s="55"/>
      <c r="G623" s="85"/>
      <c r="H623" s="85"/>
      <c r="I623" s="85"/>
      <c r="AS623" s="119"/>
      <c r="AT623" s="119"/>
      <c r="AU623" s="119"/>
      <c r="AV623" s="119"/>
      <c r="AW623" s="119"/>
      <c r="AX623" s="95"/>
      <c r="AY623" s="95"/>
      <c r="AZ623" s="95"/>
      <c r="BA623" s="55"/>
      <c r="BB623" s="55"/>
      <c r="BC623"/>
      <c r="BD623"/>
      <c r="BE623" s="55"/>
      <c r="BF623" s="55"/>
      <c r="BG623" s="55"/>
      <c r="BH623" s="55"/>
      <c r="BI623" s="55"/>
      <c r="BJ623" s="55"/>
      <c r="BK623" s="55"/>
      <c r="BL623" s="55"/>
      <c r="BM623" s="55"/>
      <c r="BN623" s="55"/>
      <c r="BO623" s="55"/>
      <c r="BP623" s="55"/>
      <c r="BQ623" s="55"/>
      <c r="BR623" s="55"/>
      <c r="BS623" s="55"/>
      <c r="BT623" s="55"/>
      <c r="BU623" s="55"/>
      <c r="BV623" s="55"/>
      <c r="BW623" s="55"/>
      <c r="BX623" s="55"/>
    </row>
    <row r="624" spans="3:76" s="97" customFormat="1">
      <c r="C624" s="117"/>
      <c r="D624" s="55"/>
      <c r="E624" s="117"/>
      <c r="F624" s="55"/>
      <c r="G624" s="90"/>
      <c r="H624" s="90"/>
      <c r="I624" s="90"/>
      <c r="AS624" s="119"/>
      <c r="AT624" s="119"/>
      <c r="AU624" s="119"/>
      <c r="AV624" s="119"/>
      <c r="AW624" s="119"/>
      <c r="AX624" s="95"/>
      <c r="AY624" s="95"/>
      <c r="AZ624" s="95"/>
      <c r="BA624" s="55"/>
      <c r="BB624" s="55"/>
      <c r="BC624"/>
      <c r="BD624"/>
      <c r="BE624" s="55"/>
      <c r="BF624" s="55"/>
      <c r="BG624" s="55"/>
      <c r="BH624" s="55"/>
      <c r="BI624" s="55"/>
      <c r="BJ624" s="55"/>
      <c r="BK624" s="55"/>
      <c r="BL624" s="55"/>
      <c r="BM624" s="55"/>
      <c r="BN624" s="55"/>
      <c r="BO624" s="55"/>
      <c r="BP624" s="55"/>
      <c r="BQ624" s="55"/>
      <c r="BR624" s="55"/>
      <c r="BS624" s="55"/>
      <c r="BT624" s="55"/>
      <c r="BU624" s="55"/>
      <c r="BV624" s="55"/>
      <c r="BW624" s="55"/>
      <c r="BX624" s="55"/>
    </row>
    <row r="625" spans="3:76" s="97" customFormat="1">
      <c r="C625" s="117"/>
      <c r="D625" s="55"/>
      <c r="E625" s="117"/>
      <c r="F625" s="55"/>
      <c r="G625" s="90"/>
      <c r="H625" s="90"/>
      <c r="I625" s="90"/>
      <c r="AS625" s="119"/>
      <c r="AT625" s="119"/>
      <c r="AU625" s="119"/>
      <c r="AV625" s="119"/>
      <c r="AW625" s="119"/>
      <c r="AX625" s="95"/>
      <c r="AY625" s="95"/>
      <c r="AZ625" s="95"/>
      <c r="BA625" s="55"/>
      <c r="BB625" s="55"/>
      <c r="BC625"/>
      <c r="BD625"/>
      <c r="BE625" s="55"/>
      <c r="BF625" s="55"/>
      <c r="BG625" s="55"/>
      <c r="BH625" s="55"/>
      <c r="BI625" s="55"/>
      <c r="BJ625" s="55"/>
      <c r="BK625" s="55"/>
      <c r="BL625" s="55"/>
      <c r="BM625" s="55"/>
      <c r="BN625" s="55"/>
      <c r="BO625" s="55"/>
      <c r="BP625" s="55"/>
      <c r="BQ625" s="55"/>
      <c r="BR625" s="55"/>
      <c r="BS625" s="55"/>
      <c r="BT625" s="55"/>
      <c r="BU625" s="55"/>
      <c r="BV625" s="55"/>
      <c r="BW625" s="55"/>
      <c r="BX625" s="55"/>
    </row>
    <row r="626" spans="3:76" s="97" customFormat="1">
      <c r="C626" s="117"/>
      <c r="D626" s="55"/>
      <c r="E626" s="117"/>
      <c r="F626" s="55"/>
      <c r="G626" s="85"/>
      <c r="H626" s="85"/>
      <c r="I626" s="85"/>
      <c r="AS626" s="119"/>
      <c r="AT626" s="119"/>
      <c r="AU626" s="119"/>
      <c r="AV626" s="119"/>
      <c r="AW626" s="119"/>
      <c r="AX626" s="95"/>
      <c r="AY626" s="95"/>
      <c r="AZ626" s="95"/>
      <c r="BA626" s="55"/>
      <c r="BB626" s="55"/>
      <c r="BC626"/>
      <c r="BD626"/>
      <c r="BE626" s="55"/>
      <c r="BF626" s="55"/>
      <c r="BG626" s="55"/>
      <c r="BH626" s="55"/>
      <c r="BI626" s="55"/>
      <c r="BJ626" s="55"/>
      <c r="BK626" s="55"/>
      <c r="BL626" s="55"/>
      <c r="BM626" s="55"/>
      <c r="BN626" s="55"/>
      <c r="BO626" s="55"/>
      <c r="BP626" s="55"/>
      <c r="BQ626" s="55"/>
      <c r="BR626" s="55"/>
      <c r="BS626" s="55"/>
      <c r="BT626" s="55"/>
      <c r="BU626" s="55"/>
      <c r="BV626" s="55"/>
      <c r="BW626" s="55"/>
      <c r="BX626" s="55"/>
    </row>
    <row r="627" spans="3:76" s="97" customFormat="1">
      <c r="C627" s="117"/>
      <c r="D627" s="55"/>
      <c r="E627" s="117"/>
      <c r="F627" s="55"/>
      <c r="G627" s="85"/>
      <c r="H627" s="85"/>
      <c r="I627" s="85"/>
      <c r="AS627" s="119"/>
      <c r="AT627" s="119"/>
      <c r="AU627" s="119"/>
      <c r="AV627" s="119"/>
      <c r="AW627" s="119"/>
      <c r="AX627" s="95"/>
      <c r="AY627" s="95"/>
      <c r="AZ627" s="95"/>
      <c r="BA627" s="55"/>
      <c r="BB627" s="55"/>
      <c r="BC627"/>
      <c r="BD627"/>
      <c r="BE627" s="55"/>
      <c r="BF627" s="55"/>
      <c r="BG627" s="55"/>
      <c r="BH627" s="55"/>
      <c r="BI627" s="55"/>
      <c r="BJ627" s="55"/>
      <c r="BK627" s="55"/>
      <c r="BL627" s="55"/>
      <c r="BM627" s="55"/>
      <c r="BN627" s="55"/>
      <c r="BO627" s="55"/>
      <c r="BP627" s="55"/>
      <c r="BQ627" s="55"/>
      <c r="BR627" s="55"/>
      <c r="BS627" s="55"/>
      <c r="BT627" s="55"/>
      <c r="BU627" s="55"/>
      <c r="BV627" s="55"/>
      <c r="BW627" s="55"/>
      <c r="BX627" s="55"/>
    </row>
    <row r="628" spans="3:76" s="97" customFormat="1">
      <c r="C628" s="117"/>
      <c r="D628" s="55"/>
      <c r="E628" s="117"/>
      <c r="F628" s="55"/>
      <c r="G628" s="85"/>
      <c r="H628" s="85"/>
      <c r="I628" s="85"/>
      <c r="AS628" s="119"/>
      <c r="AT628" s="119"/>
      <c r="AU628" s="119"/>
      <c r="AV628" s="119"/>
      <c r="AW628" s="119"/>
      <c r="AX628" s="95"/>
      <c r="AY628" s="95"/>
      <c r="AZ628" s="95"/>
      <c r="BA628" s="55"/>
      <c r="BB628" s="55"/>
      <c r="BC628"/>
      <c r="BD628"/>
      <c r="BE628" s="55"/>
      <c r="BF628" s="55"/>
      <c r="BG628" s="55"/>
      <c r="BH628" s="55"/>
      <c r="BI628" s="55"/>
      <c r="BJ628" s="55"/>
      <c r="BK628" s="55"/>
      <c r="BL628" s="55"/>
      <c r="BM628" s="55"/>
      <c r="BN628" s="55"/>
      <c r="BO628" s="55"/>
      <c r="BP628" s="55"/>
      <c r="BQ628" s="55"/>
      <c r="BR628" s="55"/>
      <c r="BS628" s="55"/>
      <c r="BT628" s="55"/>
      <c r="BU628" s="55"/>
      <c r="BV628" s="55"/>
      <c r="BW628" s="55"/>
      <c r="BX628" s="55"/>
    </row>
    <row r="629" spans="3:76" s="97" customFormat="1">
      <c r="C629" s="117"/>
      <c r="D629" s="55"/>
      <c r="E629" s="117"/>
      <c r="F629" s="55"/>
      <c r="G629" s="85"/>
      <c r="H629" s="85"/>
      <c r="I629" s="85"/>
      <c r="AS629" s="119"/>
      <c r="AT629" s="119"/>
      <c r="AU629" s="119"/>
      <c r="AV629" s="119"/>
      <c r="AW629" s="119"/>
      <c r="AX629" s="95"/>
      <c r="AY629" s="95"/>
      <c r="AZ629" s="95"/>
      <c r="BA629" s="55"/>
      <c r="BB629" s="55"/>
      <c r="BC629"/>
      <c r="BD629"/>
      <c r="BE629" s="55"/>
      <c r="BF629" s="55"/>
      <c r="BG629" s="55"/>
      <c r="BH629" s="55"/>
      <c r="BI629" s="55"/>
      <c r="BJ629" s="55"/>
      <c r="BK629" s="55"/>
      <c r="BL629" s="55"/>
      <c r="BM629" s="55"/>
      <c r="BN629" s="55"/>
      <c r="BO629" s="55"/>
      <c r="BP629" s="55"/>
      <c r="BQ629" s="55"/>
      <c r="BR629" s="55"/>
      <c r="BS629" s="55"/>
      <c r="BT629" s="55"/>
      <c r="BU629" s="55"/>
      <c r="BV629" s="55"/>
      <c r="BW629" s="55"/>
      <c r="BX629" s="55"/>
    </row>
    <row r="630" spans="3:76" s="97" customFormat="1">
      <c r="C630" s="117"/>
      <c r="D630" s="55"/>
      <c r="E630" s="117"/>
      <c r="F630" s="55"/>
      <c r="G630" s="85"/>
      <c r="H630" s="85"/>
      <c r="I630" s="85"/>
      <c r="AS630" s="119"/>
      <c r="AT630" s="119"/>
      <c r="AU630" s="119"/>
      <c r="AV630" s="119"/>
      <c r="AW630" s="119"/>
      <c r="AX630" s="95"/>
      <c r="AY630" s="95"/>
      <c r="AZ630" s="95"/>
      <c r="BA630" s="55"/>
      <c r="BB630" s="55"/>
      <c r="BC630"/>
      <c r="BD630"/>
      <c r="BE630" s="55"/>
      <c r="BF630" s="55"/>
      <c r="BG630" s="55"/>
      <c r="BH630" s="55"/>
      <c r="BI630" s="55"/>
      <c r="BJ630" s="55"/>
      <c r="BK630" s="55"/>
      <c r="BL630" s="55"/>
      <c r="BM630" s="55"/>
      <c r="BN630" s="55"/>
      <c r="BO630" s="55"/>
      <c r="BP630" s="55"/>
      <c r="BQ630" s="55"/>
      <c r="BR630" s="55"/>
      <c r="BS630" s="55"/>
      <c r="BT630" s="55"/>
      <c r="BU630" s="55"/>
      <c r="BV630" s="55"/>
      <c r="BW630" s="55"/>
      <c r="BX630" s="55"/>
    </row>
    <row r="631" spans="3:76" s="97" customFormat="1">
      <c r="C631" s="117"/>
      <c r="D631" s="55"/>
      <c r="E631" s="117"/>
      <c r="F631" s="55"/>
      <c r="G631" s="85"/>
      <c r="H631" s="85"/>
      <c r="I631" s="85"/>
      <c r="AS631" s="119"/>
      <c r="AT631" s="119"/>
      <c r="AU631" s="119"/>
      <c r="AV631" s="119"/>
      <c r="AW631" s="119"/>
      <c r="AX631" s="95"/>
      <c r="AY631" s="95"/>
      <c r="AZ631" s="95"/>
      <c r="BA631" s="55"/>
      <c r="BB631" s="55"/>
      <c r="BC631"/>
      <c r="BD631"/>
      <c r="BE631" s="55"/>
      <c r="BF631" s="55"/>
      <c r="BG631" s="55"/>
      <c r="BH631" s="55"/>
      <c r="BI631" s="55"/>
      <c r="BJ631" s="55"/>
      <c r="BK631" s="55"/>
      <c r="BL631" s="55"/>
      <c r="BM631" s="55"/>
      <c r="BN631" s="55"/>
      <c r="BO631" s="55"/>
      <c r="BP631" s="55"/>
      <c r="BQ631" s="55"/>
      <c r="BR631" s="55"/>
      <c r="BS631" s="55"/>
      <c r="BT631" s="55"/>
      <c r="BU631" s="55"/>
      <c r="BV631" s="55"/>
      <c r="BW631" s="55"/>
      <c r="BX631" s="55"/>
    </row>
    <row r="632" spans="3:76" s="97" customFormat="1">
      <c r="C632" s="117"/>
      <c r="D632" s="55"/>
      <c r="E632" s="117"/>
      <c r="F632" s="55"/>
      <c r="G632" s="85"/>
      <c r="H632" s="85"/>
      <c r="I632" s="85"/>
      <c r="AS632" s="119"/>
      <c r="AT632" s="119"/>
      <c r="AU632" s="119"/>
      <c r="AV632" s="119"/>
      <c r="AW632" s="119"/>
      <c r="AX632" s="95"/>
      <c r="AY632" s="95"/>
      <c r="AZ632" s="95"/>
      <c r="BA632" s="55"/>
      <c r="BB632" s="55"/>
      <c r="BC632"/>
      <c r="BD632"/>
      <c r="BE632" s="55"/>
      <c r="BF632" s="55"/>
      <c r="BG632" s="55"/>
      <c r="BH632" s="55"/>
      <c r="BI632" s="55"/>
      <c r="BJ632" s="55"/>
      <c r="BK632" s="55"/>
      <c r="BL632" s="55"/>
      <c r="BM632" s="55"/>
      <c r="BN632" s="55"/>
      <c r="BO632" s="55"/>
      <c r="BP632" s="55"/>
      <c r="BQ632" s="55"/>
      <c r="BR632" s="55"/>
      <c r="BS632" s="55"/>
      <c r="BT632" s="55"/>
      <c r="BU632" s="55"/>
      <c r="BV632" s="55"/>
      <c r="BW632" s="55"/>
      <c r="BX632" s="55"/>
    </row>
    <row r="633" spans="3:76" s="97" customFormat="1">
      <c r="C633" s="117"/>
      <c r="D633" s="55"/>
      <c r="E633" s="117"/>
      <c r="F633" s="55"/>
      <c r="G633" s="85"/>
      <c r="H633" s="85"/>
      <c r="I633" s="85"/>
      <c r="AS633" s="119"/>
      <c r="AT633" s="119"/>
      <c r="AU633" s="119"/>
      <c r="AV633" s="119"/>
      <c r="AW633" s="119"/>
      <c r="AX633" s="95"/>
      <c r="AY633" s="95"/>
      <c r="AZ633" s="95"/>
      <c r="BA633" s="55"/>
      <c r="BB633" s="55"/>
      <c r="BC633"/>
      <c r="BD633"/>
      <c r="BE633" s="55"/>
      <c r="BF633" s="55"/>
      <c r="BG633" s="55"/>
      <c r="BH633" s="55"/>
      <c r="BI633" s="55"/>
      <c r="BJ633" s="55"/>
      <c r="BK633" s="55"/>
      <c r="BL633" s="55"/>
      <c r="BM633" s="55"/>
      <c r="BN633" s="55"/>
      <c r="BO633" s="55"/>
      <c r="BP633" s="55"/>
      <c r="BQ633" s="55"/>
      <c r="BR633" s="55"/>
      <c r="BS633" s="55"/>
      <c r="BT633" s="55"/>
      <c r="BU633" s="55"/>
      <c r="BV633" s="55"/>
      <c r="BW633" s="55"/>
      <c r="BX633" s="55"/>
    </row>
    <row r="634" spans="3:76" s="97" customFormat="1">
      <c r="C634" s="117"/>
      <c r="D634" s="55"/>
      <c r="E634" s="117"/>
      <c r="F634" s="55"/>
      <c r="G634" s="85"/>
      <c r="H634" s="85"/>
      <c r="I634" s="85"/>
      <c r="AS634" s="119"/>
      <c r="AT634" s="119"/>
      <c r="AU634" s="119"/>
      <c r="AV634" s="119"/>
      <c r="AW634" s="119"/>
      <c r="AX634" s="95"/>
      <c r="AY634" s="95"/>
      <c r="AZ634" s="95"/>
      <c r="BA634" s="55"/>
      <c r="BB634" s="55"/>
      <c r="BC634"/>
      <c r="BD634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</row>
    <row r="635" spans="3:76" s="97" customFormat="1">
      <c r="C635" s="117"/>
      <c r="D635" s="55"/>
      <c r="E635" s="117"/>
      <c r="F635" s="55"/>
      <c r="G635" s="85"/>
      <c r="H635" s="85"/>
      <c r="I635" s="85"/>
      <c r="AS635" s="119"/>
      <c r="AT635" s="119"/>
      <c r="AU635" s="119"/>
      <c r="AV635" s="119"/>
      <c r="AW635" s="119"/>
      <c r="AX635" s="95"/>
      <c r="AY635" s="95"/>
      <c r="AZ635" s="95"/>
      <c r="BA635" s="55"/>
      <c r="BB635" s="55"/>
      <c r="BC635"/>
      <c r="BD635"/>
      <c r="BE635" s="55"/>
      <c r="BF635" s="55"/>
      <c r="BG635" s="55"/>
      <c r="BH635" s="55"/>
      <c r="BI635" s="55"/>
      <c r="BJ635" s="55"/>
      <c r="BK635" s="55"/>
      <c r="BL635" s="55"/>
      <c r="BM635" s="55"/>
      <c r="BN635" s="55"/>
      <c r="BO635" s="55"/>
      <c r="BP635" s="55"/>
      <c r="BQ635" s="55"/>
      <c r="BR635" s="55"/>
      <c r="BS635" s="55"/>
      <c r="BT635" s="55"/>
      <c r="BU635" s="55"/>
      <c r="BV635" s="55"/>
      <c r="BW635" s="55"/>
      <c r="BX635" s="55"/>
    </row>
    <row r="636" spans="3:76" s="97" customFormat="1">
      <c r="C636" s="117"/>
      <c r="D636" s="55"/>
      <c r="E636" s="117"/>
      <c r="F636" s="55"/>
      <c r="G636" s="85"/>
      <c r="H636" s="85"/>
      <c r="I636" s="85"/>
      <c r="AS636" s="119"/>
      <c r="AT636" s="119"/>
      <c r="AU636" s="119"/>
      <c r="AV636" s="119"/>
      <c r="AW636" s="119"/>
      <c r="AX636" s="95"/>
      <c r="AY636" s="95"/>
      <c r="AZ636" s="95"/>
      <c r="BA636" s="55"/>
      <c r="BB636" s="55"/>
      <c r="BC636"/>
      <c r="BD636"/>
      <c r="BE636" s="55"/>
      <c r="BF636" s="55"/>
      <c r="BG636" s="55"/>
      <c r="BH636" s="55"/>
      <c r="BI636" s="55"/>
      <c r="BJ636" s="55"/>
      <c r="BK636" s="55"/>
      <c r="BL636" s="55"/>
      <c r="BM636" s="55"/>
      <c r="BN636" s="55"/>
      <c r="BO636" s="55"/>
      <c r="BP636" s="55"/>
      <c r="BQ636" s="55"/>
      <c r="BR636" s="55"/>
      <c r="BS636" s="55"/>
      <c r="BT636" s="55"/>
      <c r="BU636" s="55"/>
      <c r="BV636" s="55"/>
      <c r="BW636" s="55"/>
      <c r="BX636" s="55"/>
    </row>
    <row r="637" spans="3:76" s="97" customFormat="1">
      <c r="C637" s="117"/>
      <c r="D637" s="55"/>
      <c r="E637" s="117"/>
      <c r="F637" s="55"/>
      <c r="G637" s="85"/>
      <c r="H637" s="85"/>
      <c r="I637" s="85"/>
      <c r="AS637" s="119"/>
      <c r="AT637" s="119"/>
      <c r="AU637" s="119"/>
      <c r="AV637" s="119"/>
      <c r="AW637" s="119"/>
      <c r="AX637" s="95"/>
      <c r="AY637" s="95"/>
      <c r="AZ637" s="95"/>
      <c r="BA637" s="55"/>
      <c r="BB637" s="55"/>
      <c r="BC637"/>
      <c r="BD637"/>
      <c r="BE637" s="55"/>
      <c r="BF637" s="55"/>
      <c r="BG637" s="55"/>
      <c r="BH637" s="55"/>
      <c r="BI637" s="55"/>
      <c r="BJ637" s="55"/>
      <c r="BK637" s="55"/>
      <c r="BL637" s="55"/>
      <c r="BM637" s="55"/>
      <c r="BN637" s="55"/>
      <c r="BO637" s="55"/>
      <c r="BP637" s="55"/>
      <c r="BQ637" s="55"/>
      <c r="BR637" s="55"/>
      <c r="BS637" s="55"/>
      <c r="BT637" s="55"/>
      <c r="BU637" s="55"/>
      <c r="BV637" s="55"/>
      <c r="BW637" s="55"/>
      <c r="BX637" s="55"/>
    </row>
    <row r="638" spans="3:76" s="97" customFormat="1">
      <c r="C638" s="117"/>
      <c r="D638" s="55"/>
      <c r="E638" s="117"/>
      <c r="F638" s="55"/>
      <c r="G638" s="90"/>
      <c r="H638" s="90"/>
      <c r="I638" s="90"/>
      <c r="AS638" s="119"/>
      <c r="AT638" s="119"/>
      <c r="AU638" s="119"/>
      <c r="AV638" s="119"/>
      <c r="AW638" s="119"/>
      <c r="AX638" s="95"/>
      <c r="AY638" s="95"/>
      <c r="AZ638" s="95"/>
      <c r="BA638" s="55"/>
      <c r="BB638" s="55"/>
      <c r="BC638"/>
      <c r="BD638"/>
      <c r="BE638" s="55"/>
      <c r="BF638" s="55"/>
      <c r="BG638" s="55"/>
      <c r="BH638" s="55"/>
      <c r="BI638" s="55"/>
      <c r="BJ638" s="55"/>
      <c r="BK638" s="55"/>
      <c r="BL638" s="55"/>
      <c r="BM638" s="55"/>
      <c r="BN638" s="55"/>
      <c r="BO638" s="55"/>
      <c r="BP638" s="55"/>
      <c r="BQ638" s="55"/>
      <c r="BR638" s="55"/>
      <c r="BS638" s="55"/>
      <c r="BT638" s="55"/>
      <c r="BU638" s="55"/>
      <c r="BV638" s="55"/>
      <c r="BW638" s="55"/>
      <c r="BX638" s="55"/>
    </row>
    <row r="639" spans="3:76" s="97" customFormat="1">
      <c r="C639" s="117"/>
      <c r="D639" s="55"/>
      <c r="E639" s="117"/>
      <c r="F639" s="55"/>
      <c r="G639" s="85"/>
      <c r="H639" s="85"/>
      <c r="I639" s="85"/>
      <c r="AS639" s="119"/>
      <c r="AT639" s="119"/>
      <c r="AU639" s="119"/>
      <c r="AV639" s="119"/>
      <c r="AW639" s="119"/>
      <c r="AX639" s="95"/>
      <c r="AY639" s="95"/>
      <c r="AZ639" s="95"/>
      <c r="BA639" s="55"/>
      <c r="BB639" s="55"/>
      <c r="BC639"/>
      <c r="BD639"/>
      <c r="BE639" s="55"/>
      <c r="BF639" s="55"/>
      <c r="BG639" s="55"/>
      <c r="BH639" s="55"/>
      <c r="BI639" s="55"/>
      <c r="BJ639" s="55"/>
      <c r="BK639" s="55"/>
      <c r="BL639" s="55"/>
      <c r="BM639" s="55"/>
      <c r="BN639" s="55"/>
      <c r="BO639" s="55"/>
      <c r="BP639" s="55"/>
      <c r="BQ639" s="55"/>
      <c r="BR639" s="55"/>
      <c r="BS639" s="55"/>
      <c r="BT639" s="55"/>
      <c r="BU639" s="55"/>
      <c r="BV639" s="55"/>
      <c r="BW639" s="55"/>
      <c r="BX639" s="55"/>
    </row>
    <row r="640" spans="3:76" s="97" customFormat="1">
      <c r="C640" s="117"/>
      <c r="D640" s="55"/>
      <c r="E640" s="117"/>
      <c r="F640" s="55"/>
      <c r="G640" s="85"/>
      <c r="H640" s="85"/>
      <c r="I640" s="85"/>
      <c r="AS640" s="119"/>
      <c r="AT640" s="119"/>
      <c r="AU640" s="119"/>
      <c r="AV640" s="119"/>
      <c r="AW640" s="119"/>
      <c r="AX640" s="95"/>
      <c r="AY640" s="95"/>
      <c r="AZ640" s="95"/>
      <c r="BA640" s="55"/>
      <c r="BB640" s="55"/>
      <c r="BC640"/>
      <c r="BD640"/>
      <c r="BE640" s="55"/>
      <c r="BF640" s="55"/>
      <c r="BG640" s="55"/>
      <c r="BH640" s="55"/>
      <c r="BI640" s="55"/>
      <c r="BJ640" s="55"/>
      <c r="BK640" s="55"/>
      <c r="BL640" s="55"/>
      <c r="BM640" s="55"/>
      <c r="BN640" s="55"/>
      <c r="BO640" s="55"/>
      <c r="BP640" s="55"/>
      <c r="BQ640" s="55"/>
      <c r="BR640" s="55"/>
      <c r="BS640" s="55"/>
      <c r="BT640" s="55"/>
      <c r="BU640" s="55"/>
      <c r="BV640" s="55"/>
      <c r="BW640" s="55"/>
      <c r="BX640" s="55"/>
    </row>
    <row r="641" spans="3:76" s="97" customFormat="1">
      <c r="C641" s="117"/>
      <c r="D641" s="55"/>
      <c r="E641" s="117"/>
      <c r="F641" s="55"/>
      <c r="G641" s="85"/>
      <c r="H641" s="85"/>
      <c r="I641" s="85"/>
      <c r="AS641" s="119"/>
      <c r="AT641" s="119"/>
      <c r="AU641" s="119"/>
      <c r="AV641" s="119"/>
      <c r="AW641" s="119"/>
      <c r="AX641" s="95"/>
      <c r="AY641" s="95"/>
      <c r="AZ641" s="95"/>
      <c r="BA641" s="55"/>
      <c r="BB641" s="55"/>
      <c r="BC641"/>
      <c r="BD641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  <c r="BQ641" s="55"/>
      <c r="BR641" s="55"/>
      <c r="BS641" s="55"/>
      <c r="BT641" s="55"/>
      <c r="BU641" s="55"/>
      <c r="BV641" s="55"/>
      <c r="BW641" s="55"/>
      <c r="BX641" s="55"/>
    </row>
    <row r="642" spans="3:76" s="97" customFormat="1">
      <c r="C642" s="117"/>
      <c r="D642" s="55"/>
      <c r="E642" s="117"/>
      <c r="F642" s="55"/>
      <c r="G642" s="85"/>
      <c r="H642" s="85"/>
      <c r="I642" s="85"/>
      <c r="AS642" s="119"/>
      <c r="AT642" s="119"/>
      <c r="AU642" s="119"/>
      <c r="AV642" s="119"/>
      <c r="AW642" s="119"/>
      <c r="AX642" s="95"/>
      <c r="AY642" s="95"/>
      <c r="AZ642" s="95"/>
      <c r="BA642" s="55"/>
      <c r="BB642" s="55"/>
      <c r="BC642"/>
      <c r="BD642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</row>
    <row r="643" spans="3:76" s="97" customFormat="1">
      <c r="C643" s="117"/>
      <c r="D643" s="55"/>
      <c r="E643" s="117"/>
      <c r="F643" s="55"/>
      <c r="G643" s="85"/>
      <c r="H643" s="85"/>
      <c r="I643" s="85"/>
      <c r="AS643" s="119"/>
      <c r="AT643" s="119"/>
      <c r="AU643" s="119"/>
      <c r="AV643" s="119"/>
      <c r="AW643" s="119"/>
      <c r="AX643" s="95"/>
      <c r="AY643" s="95"/>
      <c r="AZ643" s="95"/>
      <c r="BA643" s="55"/>
      <c r="BB643" s="55"/>
      <c r="BC643"/>
      <c r="BD643"/>
      <c r="BE643" s="55"/>
      <c r="BF643" s="55"/>
      <c r="BG643" s="55"/>
      <c r="BH643" s="55"/>
      <c r="BI643" s="55"/>
      <c r="BJ643" s="55"/>
      <c r="BK643" s="55"/>
      <c r="BL643" s="55"/>
      <c r="BM643" s="55"/>
      <c r="BN643" s="55"/>
      <c r="BO643" s="55"/>
      <c r="BP643" s="55"/>
      <c r="BQ643" s="55"/>
      <c r="BR643" s="55"/>
      <c r="BS643" s="55"/>
      <c r="BT643" s="55"/>
      <c r="BU643" s="55"/>
      <c r="BV643" s="55"/>
      <c r="BW643" s="55"/>
      <c r="BX643" s="55"/>
    </row>
    <row r="644" spans="3:76" s="97" customFormat="1">
      <c r="C644" s="117"/>
      <c r="D644" s="55"/>
      <c r="E644" s="117"/>
      <c r="F644" s="55"/>
      <c r="G644" s="85"/>
      <c r="H644" s="85"/>
      <c r="I644" s="85"/>
      <c r="AS644" s="119"/>
      <c r="AT644" s="119"/>
      <c r="AU644" s="119"/>
      <c r="AV644" s="119"/>
      <c r="AW644" s="119"/>
      <c r="AX644" s="95"/>
      <c r="AY644" s="95"/>
      <c r="AZ644" s="95"/>
      <c r="BA644" s="55"/>
      <c r="BB644" s="55"/>
      <c r="BC644"/>
      <c r="BD644"/>
      <c r="BE644" s="55"/>
      <c r="BF644" s="55"/>
      <c r="BG644" s="55"/>
      <c r="BH644" s="55"/>
      <c r="BI644" s="55"/>
      <c r="BJ644" s="55"/>
      <c r="BK644" s="55"/>
      <c r="BL644" s="55"/>
      <c r="BM644" s="55"/>
      <c r="BN644" s="55"/>
      <c r="BO644" s="55"/>
      <c r="BP644" s="55"/>
      <c r="BQ644" s="55"/>
      <c r="BR644" s="55"/>
      <c r="BS644" s="55"/>
      <c r="BT644" s="55"/>
      <c r="BU644" s="55"/>
      <c r="BV644" s="55"/>
      <c r="BW644" s="55"/>
      <c r="BX644" s="55"/>
    </row>
    <row r="645" spans="3:76" s="97" customFormat="1">
      <c r="C645" s="117"/>
      <c r="D645" s="55"/>
      <c r="E645" s="117"/>
      <c r="F645" s="55"/>
      <c r="G645" s="85"/>
      <c r="H645" s="85"/>
      <c r="I645" s="85"/>
      <c r="AS645" s="119"/>
      <c r="AT645" s="119"/>
      <c r="AU645" s="119"/>
      <c r="AV645" s="119"/>
      <c r="AW645" s="119"/>
      <c r="AX645" s="95"/>
      <c r="AY645" s="95"/>
      <c r="AZ645" s="95"/>
      <c r="BA645" s="55"/>
      <c r="BB645" s="55"/>
      <c r="BC645"/>
      <c r="BD645"/>
      <c r="BE645" s="55"/>
      <c r="BF645" s="55"/>
      <c r="BG645" s="55"/>
      <c r="BH645" s="55"/>
      <c r="BI645" s="55"/>
      <c r="BJ645" s="55"/>
      <c r="BK645" s="55"/>
      <c r="BL645" s="55"/>
      <c r="BM645" s="55"/>
      <c r="BN645" s="55"/>
      <c r="BO645" s="55"/>
      <c r="BP645" s="55"/>
      <c r="BQ645" s="55"/>
      <c r="BR645" s="55"/>
      <c r="BS645" s="55"/>
      <c r="BT645" s="55"/>
      <c r="BU645" s="55"/>
      <c r="BV645" s="55"/>
      <c r="BW645" s="55"/>
      <c r="BX645" s="55"/>
    </row>
    <row r="646" spans="3:76" s="97" customFormat="1">
      <c r="C646" s="117"/>
      <c r="D646" s="55"/>
      <c r="E646" s="117"/>
      <c r="F646" s="55"/>
      <c r="G646" s="85"/>
      <c r="H646" s="85"/>
      <c r="I646" s="85"/>
      <c r="AS646" s="119"/>
      <c r="AT646" s="119"/>
      <c r="AU646" s="119"/>
      <c r="AV646" s="119"/>
      <c r="AW646" s="119"/>
      <c r="AX646" s="95"/>
      <c r="AY646" s="95"/>
      <c r="AZ646" s="95"/>
      <c r="BA646" s="55"/>
      <c r="BB646" s="55"/>
      <c r="BC646"/>
      <c r="BD646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  <c r="BQ646" s="55"/>
      <c r="BR646" s="55"/>
      <c r="BS646" s="55"/>
      <c r="BT646" s="55"/>
      <c r="BU646" s="55"/>
      <c r="BV646" s="55"/>
      <c r="BW646" s="55"/>
      <c r="BX646" s="55"/>
    </row>
    <row r="647" spans="3:76" s="97" customFormat="1">
      <c r="C647" s="117"/>
      <c r="D647" s="55"/>
      <c r="E647" s="117"/>
      <c r="F647" s="55"/>
      <c r="G647" s="85"/>
      <c r="H647" s="85"/>
      <c r="I647" s="85"/>
      <c r="AS647" s="119"/>
      <c r="AT647" s="119"/>
      <c r="AU647" s="119"/>
      <c r="AV647" s="119"/>
      <c r="AW647" s="119"/>
      <c r="AX647" s="95"/>
      <c r="AY647" s="95"/>
      <c r="AZ647" s="95"/>
      <c r="BA647" s="55"/>
      <c r="BB647" s="55"/>
      <c r="BC647"/>
      <c r="BD647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  <c r="BQ647" s="55"/>
      <c r="BR647" s="55"/>
      <c r="BS647" s="55"/>
      <c r="BT647" s="55"/>
      <c r="BU647" s="55"/>
      <c r="BV647" s="55"/>
      <c r="BW647" s="55"/>
      <c r="BX647" s="55"/>
    </row>
    <row r="648" spans="3:76" s="97" customFormat="1">
      <c r="C648" s="117"/>
      <c r="D648" s="55"/>
      <c r="E648" s="117"/>
      <c r="F648" s="55"/>
      <c r="G648" s="85"/>
      <c r="H648" s="85"/>
      <c r="I648" s="85"/>
      <c r="AS648" s="119"/>
      <c r="AT648" s="119"/>
      <c r="AU648" s="119"/>
      <c r="AV648" s="119"/>
      <c r="AW648" s="119"/>
      <c r="AX648" s="95"/>
      <c r="AY648" s="95"/>
      <c r="AZ648" s="95"/>
      <c r="BA648" s="55"/>
      <c r="BB648" s="55"/>
      <c r="BC648"/>
      <c r="BD648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  <c r="BQ648" s="55"/>
      <c r="BR648" s="55"/>
      <c r="BS648" s="55"/>
      <c r="BT648" s="55"/>
      <c r="BU648" s="55"/>
      <c r="BV648" s="55"/>
      <c r="BW648" s="55"/>
      <c r="BX648" s="55"/>
    </row>
    <row r="649" spans="3:76" s="97" customFormat="1">
      <c r="C649" s="117"/>
      <c r="D649" s="55"/>
      <c r="E649" s="117"/>
      <c r="F649" s="55"/>
      <c r="G649" s="85"/>
      <c r="H649" s="85"/>
      <c r="I649" s="85"/>
      <c r="AS649" s="119"/>
      <c r="AT649" s="119"/>
      <c r="AU649" s="119"/>
      <c r="AV649" s="119"/>
      <c r="AW649" s="119"/>
      <c r="AX649" s="95"/>
      <c r="AY649" s="95"/>
      <c r="AZ649" s="95"/>
      <c r="BA649" s="55"/>
      <c r="BB649" s="55"/>
      <c r="BC649"/>
      <c r="BD649"/>
      <c r="BE649" s="55"/>
      <c r="BF649" s="55"/>
      <c r="BG649" s="55"/>
      <c r="BH649" s="55"/>
      <c r="BI649" s="55"/>
      <c r="BJ649" s="55"/>
      <c r="BK649" s="55"/>
      <c r="BL649" s="55"/>
      <c r="BM649" s="55"/>
      <c r="BN649" s="55"/>
      <c r="BO649" s="55"/>
      <c r="BP649" s="55"/>
      <c r="BQ649" s="55"/>
      <c r="BR649" s="55"/>
      <c r="BS649" s="55"/>
      <c r="BT649" s="55"/>
      <c r="BU649" s="55"/>
      <c r="BV649" s="55"/>
      <c r="BW649" s="55"/>
      <c r="BX649" s="55"/>
    </row>
    <row r="650" spans="3:76" s="97" customFormat="1">
      <c r="C650" s="117"/>
      <c r="D650" s="55"/>
      <c r="E650" s="117"/>
      <c r="F650" s="55"/>
      <c r="G650" s="85"/>
      <c r="H650" s="85"/>
      <c r="I650" s="85"/>
      <c r="AS650" s="119"/>
      <c r="AT650" s="119"/>
      <c r="AU650" s="119"/>
      <c r="AV650" s="119"/>
      <c r="AW650" s="119"/>
      <c r="AX650" s="95"/>
      <c r="AY650" s="95"/>
      <c r="AZ650" s="95"/>
      <c r="BA650" s="55"/>
      <c r="BB650" s="55"/>
      <c r="BC650"/>
      <c r="BD650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</row>
    <row r="651" spans="3:76" s="97" customFormat="1">
      <c r="C651" s="117"/>
      <c r="D651" s="55"/>
      <c r="E651" s="117"/>
      <c r="F651" s="55"/>
      <c r="G651" s="85"/>
      <c r="H651" s="85"/>
      <c r="I651" s="85"/>
      <c r="AS651" s="119"/>
      <c r="AT651" s="119"/>
      <c r="AU651" s="119"/>
      <c r="AV651" s="119"/>
      <c r="AW651" s="119"/>
      <c r="AX651" s="95"/>
      <c r="AY651" s="95"/>
      <c r="AZ651" s="95"/>
      <c r="BA651" s="55"/>
      <c r="BB651" s="55"/>
      <c r="BC651"/>
      <c r="BD651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</row>
    <row r="652" spans="3:76" s="97" customFormat="1">
      <c r="C652" s="117"/>
      <c r="D652" s="55"/>
      <c r="E652" s="117"/>
      <c r="F652" s="55"/>
      <c r="G652" s="85"/>
      <c r="H652" s="85"/>
      <c r="I652" s="85"/>
      <c r="AS652" s="119"/>
      <c r="AT652" s="119"/>
      <c r="AU652" s="119"/>
      <c r="AV652" s="119"/>
      <c r="AW652" s="119"/>
      <c r="AX652" s="95"/>
      <c r="AY652" s="95"/>
      <c r="AZ652" s="95"/>
      <c r="BA652" s="55"/>
      <c r="BB652" s="55"/>
      <c r="BC652"/>
      <c r="BD652"/>
      <c r="BE652" s="55"/>
      <c r="BF652" s="55"/>
      <c r="BG652" s="55"/>
      <c r="BH652" s="55"/>
      <c r="BI652" s="55"/>
      <c r="BJ652" s="55"/>
      <c r="BK652" s="55"/>
      <c r="BL652" s="55"/>
      <c r="BM652" s="55"/>
      <c r="BN652" s="55"/>
      <c r="BO652" s="55"/>
      <c r="BP652" s="55"/>
      <c r="BQ652" s="55"/>
      <c r="BR652" s="55"/>
      <c r="BS652" s="55"/>
      <c r="BT652" s="55"/>
      <c r="BU652" s="55"/>
      <c r="BV652" s="55"/>
      <c r="BW652" s="55"/>
      <c r="BX652" s="55"/>
    </row>
    <row r="653" spans="3:76" s="97" customFormat="1">
      <c r="C653" s="117"/>
      <c r="D653" s="55"/>
      <c r="E653" s="117"/>
      <c r="F653" s="55"/>
      <c r="G653" s="85"/>
      <c r="H653" s="85"/>
      <c r="I653" s="85"/>
      <c r="AS653" s="119"/>
      <c r="AT653" s="119"/>
      <c r="AU653" s="119"/>
      <c r="AV653" s="119"/>
      <c r="AW653" s="119"/>
      <c r="AX653" s="95"/>
      <c r="AY653" s="95"/>
      <c r="AZ653" s="95"/>
      <c r="BA653" s="55"/>
      <c r="BB653" s="55"/>
      <c r="BC653"/>
      <c r="BD653"/>
      <c r="BE653" s="55"/>
      <c r="BF653" s="55"/>
      <c r="BG653" s="55"/>
      <c r="BH653" s="55"/>
      <c r="BI653" s="55"/>
      <c r="BJ653" s="55"/>
      <c r="BK653" s="55"/>
      <c r="BL653" s="55"/>
      <c r="BM653" s="55"/>
      <c r="BN653" s="55"/>
      <c r="BO653" s="55"/>
      <c r="BP653" s="55"/>
      <c r="BQ653" s="55"/>
      <c r="BR653" s="55"/>
      <c r="BS653" s="55"/>
      <c r="BT653" s="55"/>
      <c r="BU653" s="55"/>
      <c r="BV653" s="55"/>
      <c r="BW653" s="55"/>
      <c r="BX653" s="55"/>
    </row>
    <row r="654" spans="3:76" s="97" customFormat="1">
      <c r="C654" s="117"/>
      <c r="D654" s="55"/>
      <c r="E654" s="117"/>
      <c r="F654" s="55"/>
      <c r="G654" s="85"/>
      <c r="H654" s="85"/>
      <c r="I654" s="85"/>
      <c r="AS654" s="119"/>
      <c r="AT654" s="119"/>
      <c r="AU654" s="119"/>
      <c r="AV654" s="119"/>
      <c r="AW654" s="119"/>
      <c r="AX654" s="95"/>
      <c r="AY654" s="95"/>
      <c r="AZ654" s="95"/>
      <c r="BA654" s="55"/>
      <c r="BB654" s="55"/>
      <c r="BC654"/>
      <c r="BD654"/>
      <c r="BE654" s="55"/>
      <c r="BF654" s="55"/>
      <c r="BG654" s="55"/>
      <c r="BH654" s="55"/>
      <c r="BI654" s="55"/>
      <c r="BJ654" s="55"/>
      <c r="BK654" s="55"/>
      <c r="BL654" s="55"/>
      <c r="BM654" s="55"/>
      <c r="BN654" s="55"/>
      <c r="BO654" s="55"/>
      <c r="BP654" s="55"/>
      <c r="BQ654" s="55"/>
      <c r="BR654" s="55"/>
      <c r="BS654" s="55"/>
      <c r="BT654" s="55"/>
      <c r="BU654" s="55"/>
      <c r="BV654" s="55"/>
      <c r="BW654" s="55"/>
      <c r="BX654" s="55"/>
    </row>
    <row r="655" spans="3:76" s="97" customFormat="1">
      <c r="C655" s="117"/>
      <c r="D655" s="55"/>
      <c r="E655" s="117"/>
      <c r="F655" s="55"/>
      <c r="G655" s="85"/>
      <c r="H655" s="85"/>
      <c r="I655" s="85"/>
      <c r="AS655" s="119"/>
      <c r="AT655" s="119"/>
      <c r="AU655" s="119"/>
      <c r="AV655" s="119"/>
      <c r="AW655" s="119"/>
      <c r="AX655" s="95"/>
      <c r="AY655" s="95"/>
      <c r="AZ655" s="95"/>
      <c r="BA655" s="55"/>
      <c r="BB655" s="55"/>
      <c r="BC655"/>
      <c r="BD655"/>
      <c r="BE655" s="55"/>
      <c r="BF655" s="55"/>
      <c r="BG655" s="55"/>
      <c r="BH655" s="55"/>
      <c r="BI655" s="55"/>
      <c r="BJ655" s="55"/>
      <c r="BK655" s="55"/>
      <c r="BL655" s="55"/>
      <c r="BM655" s="55"/>
      <c r="BN655" s="55"/>
      <c r="BO655" s="55"/>
      <c r="BP655" s="55"/>
      <c r="BQ655" s="55"/>
      <c r="BR655" s="55"/>
      <c r="BS655" s="55"/>
      <c r="BT655" s="55"/>
      <c r="BU655" s="55"/>
      <c r="BV655" s="55"/>
      <c r="BW655" s="55"/>
      <c r="BX655" s="55"/>
    </row>
    <row r="656" spans="3:76" s="97" customFormat="1">
      <c r="C656" s="117"/>
      <c r="D656" s="55"/>
      <c r="E656" s="117"/>
      <c r="F656" s="55"/>
      <c r="G656" s="85"/>
      <c r="H656" s="85"/>
      <c r="I656" s="85"/>
      <c r="AS656" s="119"/>
      <c r="AT656" s="119"/>
      <c r="AU656" s="119"/>
      <c r="AV656" s="119"/>
      <c r="AW656" s="119"/>
      <c r="AX656" s="95"/>
      <c r="AY656" s="95"/>
      <c r="AZ656" s="95"/>
      <c r="BA656" s="55"/>
      <c r="BB656" s="55"/>
      <c r="BC656"/>
      <c r="BD656"/>
      <c r="BE656" s="55"/>
      <c r="BF656" s="55"/>
      <c r="BG656" s="55"/>
      <c r="BH656" s="55"/>
      <c r="BI656" s="55"/>
      <c r="BJ656" s="55"/>
      <c r="BK656" s="55"/>
      <c r="BL656" s="55"/>
      <c r="BM656" s="55"/>
      <c r="BN656" s="55"/>
      <c r="BO656" s="55"/>
      <c r="BP656" s="55"/>
      <c r="BQ656" s="55"/>
      <c r="BR656" s="55"/>
      <c r="BS656" s="55"/>
      <c r="BT656" s="55"/>
      <c r="BU656" s="55"/>
      <c r="BV656" s="55"/>
      <c r="BW656" s="55"/>
      <c r="BX656" s="55"/>
    </row>
    <row r="657" spans="3:76" s="97" customFormat="1">
      <c r="C657" s="117"/>
      <c r="D657" s="55"/>
      <c r="E657" s="117"/>
      <c r="F657" s="55"/>
      <c r="G657" s="85"/>
      <c r="H657" s="85"/>
      <c r="I657" s="85"/>
      <c r="AS657" s="119"/>
      <c r="AT657" s="119"/>
      <c r="AU657" s="119"/>
      <c r="AV657" s="119"/>
      <c r="AW657" s="119"/>
      <c r="AX657" s="95"/>
      <c r="AY657" s="95"/>
      <c r="AZ657" s="95"/>
      <c r="BA657" s="55"/>
      <c r="BB657" s="55"/>
      <c r="BC657"/>
      <c r="BD657"/>
      <c r="BE657" s="55"/>
      <c r="BF657" s="55"/>
      <c r="BG657" s="55"/>
      <c r="BH657" s="55"/>
      <c r="BI657" s="55"/>
      <c r="BJ657" s="55"/>
      <c r="BK657" s="55"/>
      <c r="BL657" s="55"/>
      <c r="BM657" s="55"/>
      <c r="BN657" s="55"/>
      <c r="BO657" s="55"/>
      <c r="BP657" s="55"/>
      <c r="BQ657" s="55"/>
      <c r="BR657" s="55"/>
      <c r="BS657" s="55"/>
      <c r="BT657" s="55"/>
      <c r="BU657" s="55"/>
      <c r="BV657" s="55"/>
      <c r="BW657" s="55"/>
      <c r="BX657" s="55"/>
    </row>
    <row r="658" spans="3:76" s="97" customFormat="1">
      <c r="C658" s="117"/>
      <c r="D658" s="55"/>
      <c r="E658" s="117"/>
      <c r="F658" s="55"/>
      <c r="G658" s="85"/>
      <c r="H658" s="85"/>
      <c r="I658" s="85"/>
      <c r="AS658" s="119"/>
      <c r="AT658" s="119"/>
      <c r="AU658" s="119"/>
      <c r="AV658" s="119"/>
      <c r="AW658" s="119"/>
      <c r="AX658" s="95"/>
      <c r="AY658" s="95"/>
      <c r="AZ658" s="95"/>
      <c r="BA658" s="55"/>
      <c r="BB658" s="55"/>
      <c r="BC658"/>
      <c r="BD658"/>
      <c r="BE658" s="55"/>
      <c r="BF658" s="55"/>
      <c r="BG658" s="55"/>
      <c r="BH658" s="55"/>
      <c r="BI658" s="55"/>
      <c r="BJ658" s="55"/>
      <c r="BK658" s="55"/>
      <c r="BL658" s="55"/>
      <c r="BM658" s="55"/>
      <c r="BN658" s="55"/>
      <c r="BO658" s="55"/>
      <c r="BP658" s="55"/>
      <c r="BQ658" s="55"/>
      <c r="BR658" s="55"/>
      <c r="BS658" s="55"/>
      <c r="BT658" s="55"/>
      <c r="BU658" s="55"/>
      <c r="BV658" s="55"/>
      <c r="BW658" s="55"/>
      <c r="BX658" s="55"/>
    </row>
    <row r="659" spans="3:76" s="97" customFormat="1">
      <c r="C659" s="117"/>
      <c r="D659" s="55"/>
      <c r="E659" s="117"/>
      <c r="F659" s="55"/>
      <c r="G659" s="85"/>
      <c r="H659" s="85"/>
      <c r="I659" s="85"/>
      <c r="AS659" s="119"/>
      <c r="AT659" s="119"/>
      <c r="AU659" s="119"/>
      <c r="AV659" s="119"/>
      <c r="AW659" s="119"/>
      <c r="AX659" s="95"/>
      <c r="AY659" s="95"/>
      <c r="AZ659" s="95"/>
      <c r="BA659" s="55"/>
      <c r="BB659" s="55"/>
      <c r="BC659"/>
      <c r="BD659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</row>
    <row r="660" spans="3:76" s="97" customFormat="1">
      <c r="C660" s="117"/>
      <c r="D660" s="55"/>
      <c r="E660" s="117"/>
      <c r="F660" s="55"/>
      <c r="G660" s="85"/>
      <c r="H660" s="85"/>
      <c r="I660" s="85"/>
      <c r="AS660" s="119"/>
      <c r="AT660" s="119"/>
      <c r="AU660" s="119"/>
      <c r="AV660" s="119"/>
      <c r="AW660" s="119"/>
      <c r="AX660" s="95"/>
      <c r="AY660" s="95"/>
      <c r="AZ660" s="95"/>
      <c r="BA660" s="55"/>
      <c r="BB660" s="55"/>
      <c r="BC660"/>
      <c r="BD660"/>
      <c r="BE660" s="55"/>
      <c r="BF660" s="55"/>
      <c r="BG660" s="55"/>
      <c r="BH660" s="55"/>
      <c r="BI660" s="55"/>
      <c r="BJ660" s="55"/>
      <c r="BK660" s="55"/>
      <c r="BL660" s="55"/>
      <c r="BM660" s="55"/>
      <c r="BN660" s="55"/>
      <c r="BO660" s="55"/>
      <c r="BP660" s="55"/>
      <c r="BQ660" s="55"/>
      <c r="BR660" s="55"/>
      <c r="BS660" s="55"/>
      <c r="BT660" s="55"/>
      <c r="BU660" s="55"/>
      <c r="BV660" s="55"/>
      <c r="BW660" s="55"/>
      <c r="BX660" s="55"/>
    </row>
    <row r="661" spans="3:76" s="97" customFormat="1">
      <c r="C661" s="117"/>
      <c r="D661" s="55"/>
      <c r="E661" s="117"/>
      <c r="F661" s="55"/>
      <c r="G661" s="85"/>
      <c r="H661" s="85"/>
      <c r="I661" s="85"/>
      <c r="AS661" s="119"/>
      <c r="AT661" s="119"/>
      <c r="AU661" s="119"/>
      <c r="AV661" s="119"/>
      <c r="AW661" s="119"/>
      <c r="AX661" s="95"/>
      <c r="AY661" s="95"/>
      <c r="AZ661" s="95"/>
      <c r="BA661" s="55"/>
      <c r="BB661" s="55"/>
      <c r="BC661"/>
      <c r="BD661"/>
      <c r="BE661" s="55"/>
      <c r="BF661" s="55"/>
      <c r="BG661" s="55"/>
      <c r="BH661" s="55"/>
      <c r="BI661" s="55"/>
      <c r="BJ661" s="55"/>
      <c r="BK661" s="55"/>
      <c r="BL661" s="55"/>
      <c r="BM661" s="55"/>
      <c r="BN661" s="55"/>
      <c r="BO661" s="55"/>
      <c r="BP661" s="55"/>
      <c r="BQ661" s="55"/>
      <c r="BR661" s="55"/>
      <c r="BS661" s="55"/>
      <c r="BT661" s="55"/>
      <c r="BU661" s="55"/>
      <c r="BV661" s="55"/>
      <c r="BW661" s="55"/>
      <c r="BX661" s="55"/>
    </row>
    <row r="662" spans="3:76" s="97" customFormat="1">
      <c r="C662" s="117"/>
      <c r="D662" s="55"/>
      <c r="E662" s="117"/>
      <c r="F662" s="55"/>
      <c r="G662" s="90"/>
      <c r="H662" s="90"/>
      <c r="I662" s="90"/>
      <c r="AS662" s="119"/>
      <c r="AT662" s="119"/>
      <c r="AU662" s="119"/>
      <c r="AV662" s="119"/>
      <c r="AW662" s="119"/>
      <c r="AX662" s="95"/>
      <c r="AY662" s="95"/>
      <c r="AZ662" s="95"/>
      <c r="BA662" s="55"/>
      <c r="BB662" s="55"/>
      <c r="BC662"/>
      <c r="BD662"/>
      <c r="BE662" s="55"/>
      <c r="BF662" s="55"/>
      <c r="BG662" s="55"/>
      <c r="BH662" s="55"/>
      <c r="BI662" s="55"/>
      <c r="BJ662" s="55"/>
      <c r="BK662" s="55"/>
      <c r="BL662" s="55"/>
      <c r="BM662" s="55"/>
      <c r="BN662" s="55"/>
      <c r="BO662" s="55"/>
      <c r="BP662" s="55"/>
      <c r="BQ662" s="55"/>
      <c r="BR662" s="55"/>
      <c r="BS662" s="55"/>
      <c r="BT662" s="55"/>
      <c r="BU662" s="55"/>
      <c r="BV662" s="55"/>
      <c r="BW662" s="55"/>
      <c r="BX662" s="55"/>
    </row>
    <row r="663" spans="3:76" s="97" customFormat="1">
      <c r="C663" s="117"/>
      <c r="D663" s="55"/>
      <c r="E663" s="117"/>
      <c r="F663" s="55"/>
      <c r="G663" s="90"/>
      <c r="H663" s="90"/>
      <c r="I663" s="90"/>
      <c r="AS663" s="119"/>
      <c r="AT663" s="119"/>
      <c r="AU663" s="119"/>
      <c r="AV663" s="119"/>
      <c r="AW663" s="119"/>
      <c r="AX663" s="95"/>
      <c r="AY663" s="95"/>
      <c r="AZ663" s="95"/>
      <c r="BA663" s="55"/>
      <c r="BB663" s="55"/>
      <c r="BC663"/>
      <c r="BD663"/>
      <c r="BE663" s="55"/>
      <c r="BF663" s="55"/>
      <c r="BG663" s="55"/>
      <c r="BH663" s="55"/>
      <c r="BI663" s="55"/>
      <c r="BJ663" s="55"/>
      <c r="BK663" s="55"/>
      <c r="BL663" s="55"/>
      <c r="BM663" s="55"/>
      <c r="BN663" s="55"/>
      <c r="BO663" s="55"/>
      <c r="BP663" s="55"/>
      <c r="BQ663" s="55"/>
      <c r="BR663" s="55"/>
      <c r="BS663" s="55"/>
      <c r="BT663" s="55"/>
      <c r="BU663" s="55"/>
      <c r="BV663" s="55"/>
      <c r="BW663" s="55"/>
      <c r="BX663" s="55"/>
    </row>
    <row r="664" spans="3:76" s="97" customFormat="1">
      <c r="C664" s="117"/>
      <c r="D664" s="55"/>
      <c r="E664" s="117"/>
      <c r="F664" s="55"/>
      <c r="G664" s="85"/>
      <c r="H664" s="85"/>
      <c r="I664" s="85"/>
      <c r="AS664" s="119"/>
      <c r="AT664" s="119"/>
      <c r="AU664" s="119"/>
      <c r="AV664" s="119"/>
      <c r="AW664" s="119"/>
      <c r="AX664" s="95"/>
      <c r="AY664" s="95"/>
      <c r="AZ664" s="95"/>
      <c r="BA664" s="55"/>
      <c r="BB664" s="55"/>
      <c r="BC664"/>
      <c r="BD664"/>
      <c r="BE664" s="55"/>
      <c r="BF664" s="55"/>
      <c r="BG664" s="55"/>
      <c r="BH664" s="55"/>
      <c r="BI664" s="55"/>
      <c r="BJ664" s="55"/>
      <c r="BK664" s="55"/>
      <c r="BL664" s="55"/>
      <c r="BM664" s="55"/>
      <c r="BN664" s="55"/>
      <c r="BO664" s="55"/>
      <c r="BP664" s="55"/>
      <c r="BQ664" s="55"/>
      <c r="BR664" s="55"/>
      <c r="BS664" s="55"/>
      <c r="BT664" s="55"/>
      <c r="BU664" s="55"/>
      <c r="BV664" s="55"/>
      <c r="BW664" s="55"/>
      <c r="BX664" s="55"/>
    </row>
    <row r="665" spans="3:76" s="97" customFormat="1">
      <c r="C665" s="117"/>
      <c r="D665" s="55"/>
      <c r="E665" s="117"/>
      <c r="F665" s="55"/>
      <c r="G665" s="85"/>
      <c r="H665" s="85"/>
      <c r="I665" s="85"/>
      <c r="AS665" s="119"/>
      <c r="AT665" s="119"/>
      <c r="AU665" s="119"/>
      <c r="AV665" s="119"/>
      <c r="AW665" s="119"/>
      <c r="AX665" s="95"/>
      <c r="AY665" s="95"/>
      <c r="AZ665" s="95"/>
      <c r="BA665" s="55"/>
      <c r="BB665" s="55"/>
      <c r="BC665"/>
      <c r="BD665"/>
      <c r="BE665" s="55"/>
      <c r="BF665" s="55"/>
      <c r="BG665" s="55"/>
      <c r="BH665" s="55"/>
      <c r="BI665" s="55"/>
      <c r="BJ665" s="55"/>
      <c r="BK665" s="55"/>
      <c r="BL665" s="55"/>
      <c r="BM665" s="55"/>
      <c r="BN665" s="55"/>
      <c r="BO665" s="55"/>
      <c r="BP665" s="55"/>
      <c r="BQ665" s="55"/>
      <c r="BR665" s="55"/>
      <c r="BS665" s="55"/>
      <c r="BT665" s="55"/>
      <c r="BU665" s="55"/>
      <c r="BV665" s="55"/>
      <c r="BW665" s="55"/>
      <c r="BX665" s="55"/>
    </row>
    <row r="666" spans="3:76" s="97" customFormat="1">
      <c r="C666" s="117"/>
      <c r="D666" s="55"/>
      <c r="E666" s="117"/>
      <c r="F666" s="55"/>
      <c r="G666" s="85"/>
      <c r="H666" s="85"/>
      <c r="I666" s="85"/>
      <c r="AS666" s="119"/>
      <c r="AT666" s="119"/>
      <c r="AU666" s="119"/>
      <c r="AV666" s="119"/>
      <c r="AW666" s="119"/>
      <c r="AX666" s="95"/>
      <c r="AY666" s="95"/>
      <c r="AZ666" s="95"/>
      <c r="BA666" s="55"/>
      <c r="BB666" s="55"/>
      <c r="BC666"/>
      <c r="BD666"/>
      <c r="BE666" s="55"/>
      <c r="BF666" s="55"/>
      <c r="BG666" s="55"/>
      <c r="BH666" s="55"/>
      <c r="BI666" s="55"/>
      <c r="BJ666" s="55"/>
      <c r="BK666" s="55"/>
      <c r="BL666" s="55"/>
      <c r="BM666" s="55"/>
      <c r="BN666" s="55"/>
      <c r="BO666" s="55"/>
      <c r="BP666" s="55"/>
      <c r="BQ666" s="55"/>
      <c r="BR666" s="55"/>
      <c r="BS666" s="55"/>
      <c r="BT666" s="55"/>
      <c r="BU666" s="55"/>
      <c r="BV666" s="55"/>
      <c r="BW666" s="55"/>
      <c r="BX666" s="55"/>
    </row>
    <row r="667" spans="3:76" s="97" customFormat="1">
      <c r="C667" s="117"/>
      <c r="D667" s="55"/>
      <c r="E667" s="117"/>
      <c r="F667" s="55"/>
      <c r="G667" s="85"/>
      <c r="H667" s="85"/>
      <c r="I667" s="85"/>
      <c r="AS667" s="119"/>
      <c r="AT667" s="119"/>
      <c r="AU667" s="119"/>
      <c r="AV667" s="119"/>
      <c r="AW667" s="119"/>
      <c r="AX667" s="95"/>
      <c r="AY667" s="95"/>
      <c r="AZ667" s="95"/>
      <c r="BA667" s="55"/>
      <c r="BB667" s="55"/>
      <c r="BC667"/>
      <c r="BD667"/>
      <c r="BE667" s="55"/>
      <c r="BF667" s="55"/>
      <c r="BG667" s="55"/>
      <c r="BH667" s="55"/>
      <c r="BI667" s="55"/>
      <c r="BJ667" s="55"/>
      <c r="BK667" s="55"/>
      <c r="BL667" s="55"/>
      <c r="BM667" s="55"/>
      <c r="BN667" s="55"/>
      <c r="BO667" s="55"/>
      <c r="BP667" s="55"/>
      <c r="BQ667" s="55"/>
      <c r="BR667" s="55"/>
      <c r="BS667" s="55"/>
      <c r="BT667" s="55"/>
      <c r="BU667" s="55"/>
      <c r="BV667" s="55"/>
      <c r="BW667" s="55"/>
      <c r="BX667" s="55"/>
    </row>
    <row r="668" spans="3:76" s="97" customFormat="1">
      <c r="C668" s="117"/>
      <c r="D668" s="55"/>
      <c r="E668" s="117"/>
      <c r="F668" s="55"/>
      <c r="G668" s="85"/>
      <c r="H668" s="85"/>
      <c r="I668" s="85"/>
      <c r="AS668" s="119"/>
      <c r="AT668" s="119"/>
      <c r="AU668" s="119"/>
      <c r="AV668" s="119"/>
      <c r="AW668" s="119"/>
      <c r="AX668" s="95"/>
      <c r="AY668" s="95"/>
      <c r="AZ668" s="95"/>
      <c r="BA668" s="55"/>
      <c r="BB668" s="55"/>
      <c r="BC668"/>
      <c r="BD668"/>
      <c r="BE668" s="55"/>
      <c r="BF668" s="55"/>
      <c r="BG668" s="55"/>
      <c r="BH668" s="55"/>
      <c r="BI668" s="55"/>
      <c r="BJ668" s="55"/>
      <c r="BK668" s="55"/>
      <c r="BL668" s="55"/>
      <c r="BM668" s="55"/>
      <c r="BN668" s="55"/>
      <c r="BO668" s="55"/>
      <c r="BP668" s="55"/>
      <c r="BQ668" s="55"/>
      <c r="BR668" s="55"/>
      <c r="BS668" s="55"/>
      <c r="BT668" s="55"/>
      <c r="BU668" s="55"/>
      <c r="BV668" s="55"/>
      <c r="BW668" s="55"/>
      <c r="BX668" s="55"/>
    </row>
    <row r="669" spans="3:76" s="97" customFormat="1">
      <c r="C669" s="117"/>
      <c r="D669" s="55"/>
      <c r="E669" s="117"/>
      <c r="F669" s="55"/>
      <c r="G669" s="85"/>
      <c r="H669" s="85"/>
      <c r="I669" s="85"/>
      <c r="AS669" s="119"/>
      <c r="AT669" s="119"/>
      <c r="AU669" s="119"/>
      <c r="AV669" s="119"/>
      <c r="AW669" s="119"/>
      <c r="AX669" s="95"/>
      <c r="AY669" s="95"/>
      <c r="AZ669" s="95"/>
      <c r="BA669" s="55"/>
      <c r="BB669" s="55"/>
      <c r="BC669"/>
      <c r="BD669"/>
      <c r="BE669" s="55"/>
      <c r="BF669" s="55"/>
      <c r="BG669" s="55"/>
      <c r="BH669" s="55"/>
      <c r="BI669" s="55"/>
      <c r="BJ669" s="55"/>
      <c r="BK669" s="55"/>
      <c r="BL669" s="55"/>
      <c r="BM669" s="55"/>
      <c r="BN669" s="55"/>
      <c r="BO669" s="55"/>
      <c r="BP669" s="55"/>
      <c r="BQ669" s="55"/>
      <c r="BR669" s="55"/>
      <c r="BS669" s="55"/>
      <c r="BT669" s="55"/>
      <c r="BU669" s="55"/>
      <c r="BV669" s="55"/>
      <c r="BW669" s="55"/>
      <c r="BX669" s="55"/>
    </row>
    <row r="670" spans="3:76" s="97" customFormat="1">
      <c r="C670" s="117"/>
      <c r="D670" s="55"/>
      <c r="E670" s="117"/>
      <c r="F670" s="55"/>
      <c r="G670" s="85"/>
      <c r="H670" s="85"/>
      <c r="I670" s="85"/>
      <c r="AS670" s="119"/>
      <c r="AT670" s="119"/>
      <c r="AU670" s="119"/>
      <c r="AV670" s="119"/>
      <c r="AW670" s="119"/>
      <c r="AX670" s="95"/>
      <c r="AY670" s="95"/>
      <c r="AZ670" s="95"/>
      <c r="BA670" s="55"/>
      <c r="BB670" s="55"/>
      <c r="BC670"/>
      <c r="BD670"/>
      <c r="BE670" s="55"/>
      <c r="BF670" s="55"/>
      <c r="BG670" s="55"/>
      <c r="BH670" s="55"/>
      <c r="BI670" s="55"/>
      <c r="BJ670" s="55"/>
      <c r="BK670" s="55"/>
      <c r="BL670" s="55"/>
      <c r="BM670" s="55"/>
      <c r="BN670" s="55"/>
      <c r="BO670" s="55"/>
      <c r="BP670" s="55"/>
      <c r="BQ670" s="55"/>
      <c r="BR670" s="55"/>
      <c r="BS670" s="55"/>
      <c r="BT670" s="55"/>
      <c r="BU670" s="55"/>
      <c r="BV670" s="55"/>
      <c r="BW670" s="55"/>
      <c r="BX670" s="55"/>
    </row>
    <row r="671" spans="3:76" s="97" customFormat="1">
      <c r="C671" s="117"/>
      <c r="D671" s="55"/>
      <c r="E671" s="117"/>
      <c r="F671" s="55"/>
      <c r="G671" s="85"/>
      <c r="H671" s="85"/>
      <c r="I671" s="85"/>
      <c r="AS671" s="119"/>
      <c r="AT671" s="119"/>
      <c r="AU671" s="119"/>
      <c r="AV671" s="119"/>
      <c r="AW671" s="119"/>
      <c r="AX671" s="95"/>
      <c r="AY671" s="95"/>
      <c r="AZ671" s="95"/>
      <c r="BA671" s="55"/>
      <c r="BB671" s="55"/>
      <c r="BC671"/>
      <c r="BD671"/>
      <c r="BE671" s="55"/>
      <c r="BF671" s="55"/>
      <c r="BG671" s="55"/>
      <c r="BH671" s="55"/>
      <c r="BI671" s="55"/>
      <c r="BJ671" s="55"/>
      <c r="BK671" s="55"/>
      <c r="BL671" s="55"/>
      <c r="BM671" s="55"/>
      <c r="BN671" s="55"/>
      <c r="BO671" s="55"/>
      <c r="BP671" s="55"/>
      <c r="BQ671" s="55"/>
      <c r="BR671" s="55"/>
      <c r="BS671" s="55"/>
      <c r="BT671" s="55"/>
      <c r="BU671" s="55"/>
      <c r="BV671" s="55"/>
      <c r="BW671" s="55"/>
      <c r="BX671" s="55"/>
    </row>
    <row r="672" spans="3:76" s="97" customFormat="1">
      <c r="C672" s="117"/>
      <c r="D672" s="55"/>
      <c r="E672" s="117"/>
      <c r="F672" s="55"/>
      <c r="G672" s="85"/>
      <c r="H672" s="85"/>
      <c r="I672" s="85"/>
      <c r="AS672" s="119"/>
      <c r="AT672" s="119"/>
      <c r="AU672" s="119"/>
      <c r="AV672" s="119"/>
      <c r="AW672" s="119"/>
      <c r="AX672" s="95"/>
      <c r="AY672" s="95"/>
      <c r="AZ672" s="95"/>
      <c r="BA672" s="55"/>
      <c r="BB672" s="55"/>
      <c r="BC672"/>
      <c r="BD672"/>
      <c r="BE672" s="55"/>
      <c r="BF672" s="55"/>
      <c r="BG672" s="55"/>
      <c r="BH672" s="55"/>
      <c r="BI672" s="55"/>
      <c r="BJ672" s="55"/>
      <c r="BK672" s="55"/>
      <c r="BL672" s="55"/>
      <c r="BM672" s="55"/>
      <c r="BN672" s="55"/>
      <c r="BO672" s="55"/>
      <c r="BP672" s="55"/>
      <c r="BQ672" s="55"/>
      <c r="BR672" s="55"/>
      <c r="BS672" s="55"/>
      <c r="BT672" s="55"/>
      <c r="BU672" s="55"/>
      <c r="BV672" s="55"/>
      <c r="BW672" s="55"/>
      <c r="BX672" s="55"/>
    </row>
    <row r="673" spans="3:76" s="97" customFormat="1">
      <c r="C673" s="117"/>
      <c r="D673" s="55"/>
      <c r="E673" s="117"/>
      <c r="F673" s="55"/>
      <c r="G673" s="85"/>
      <c r="H673" s="85"/>
      <c r="I673" s="85"/>
      <c r="AS673" s="119"/>
      <c r="AT673" s="119"/>
      <c r="AU673" s="119"/>
      <c r="AV673" s="119"/>
      <c r="AW673" s="119"/>
      <c r="AX673" s="95"/>
      <c r="AY673" s="95"/>
      <c r="AZ673" s="95"/>
      <c r="BA673" s="55"/>
      <c r="BB673" s="55"/>
      <c r="BC673"/>
      <c r="BD673"/>
      <c r="BE673" s="55"/>
      <c r="BF673" s="55"/>
      <c r="BG673" s="55"/>
      <c r="BH673" s="55"/>
      <c r="BI673" s="55"/>
      <c r="BJ673" s="55"/>
      <c r="BK673" s="55"/>
      <c r="BL673" s="55"/>
      <c r="BM673" s="55"/>
      <c r="BN673" s="55"/>
      <c r="BO673" s="55"/>
      <c r="BP673" s="55"/>
      <c r="BQ673" s="55"/>
      <c r="BR673" s="55"/>
      <c r="BS673" s="55"/>
      <c r="BT673" s="55"/>
      <c r="BU673" s="55"/>
      <c r="BV673" s="55"/>
      <c r="BW673" s="55"/>
      <c r="BX673" s="55"/>
    </row>
    <row r="674" spans="3:76" s="97" customFormat="1">
      <c r="C674" s="117"/>
      <c r="D674" s="55"/>
      <c r="E674" s="117"/>
      <c r="F674" s="55"/>
      <c r="G674" s="85"/>
      <c r="H674" s="85"/>
      <c r="I674" s="85"/>
      <c r="AS674" s="119"/>
      <c r="AT674" s="119"/>
      <c r="AU674" s="119"/>
      <c r="AV674" s="119"/>
      <c r="AW674" s="119"/>
      <c r="AX674" s="95"/>
      <c r="AY674" s="95"/>
      <c r="AZ674" s="95"/>
      <c r="BA674" s="55"/>
      <c r="BB674" s="55"/>
      <c r="BC674"/>
      <c r="BD674"/>
      <c r="BE674" s="55"/>
      <c r="BF674" s="55"/>
      <c r="BG674" s="55"/>
      <c r="BH674" s="55"/>
      <c r="BI674" s="55"/>
      <c r="BJ674" s="55"/>
      <c r="BK674" s="55"/>
      <c r="BL674" s="55"/>
      <c r="BM674" s="55"/>
      <c r="BN674" s="55"/>
      <c r="BO674" s="55"/>
      <c r="BP674" s="55"/>
      <c r="BQ674" s="55"/>
      <c r="BR674" s="55"/>
      <c r="BS674" s="55"/>
      <c r="BT674" s="55"/>
      <c r="BU674" s="55"/>
      <c r="BV674" s="55"/>
      <c r="BW674" s="55"/>
      <c r="BX674" s="55"/>
    </row>
    <row r="675" spans="3:76" s="97" customFormat="1">
      <c r="C675" s="117"/>
      <c r="D675" s="55"/>
      <c r="E675" s="117"/>
      <c r="F675" s="55"/>
      <c r="G675" s="85"/>
      <c r="H675" s="85"/>
      <c r="I675" s="85"/>
      <c r="AS675" s="119"/>
      <c r="AT675" s="119"/>
      <c r="AU675" s="119"/>
      <c r="AV675" s="119"/>
      <c r="AW675" s="119"/>
      <c r="AX675" s="95"/>
      <c r="AY675" s="95"/>
      <c r="AZ675" s="95"/>
      <c r="BA675" s="55"/>
      <c r="BB675" s="55"/>
      <c r="BC675"/>
      <c r="BD675"/>
      <c r="BE675" s="55"/>
      <c r="BF675" s="55"/>
      <c r="BG675" s="55"/>
      <c r="BH675" s="55"/>
      <c r="BI675" s="55"/>
      <c r="BJ675" s="55"/>
      <c r="BK675" s="55"/>
      <c r="BL675" s="55"/>
      <c r="BM675" s="55"/>
      <c r="BN675" s="55"/>
      <c r="BO675" s="55"/>
      <c r="BP675" s="55"/>
      <c r="BQ675" s="55"/>
      <c r="BR675" s="55"/>
      <c r="BS675" s="55"/>
      <c r="BT675" s="55"/>
      <c r="BU675" s="55"/>
      <c r="BV675" s="55"/>
      <c r="BW675" s="55"/>
      <c r="BX675" s="55"/>
    </row>
    <row r="676" spans="3:76" s="97" customFormat="1">
      <c r="C676" s="117"/>
      <c r="D676" s="55"/>
      <c r="E676" s="117"/>
      <c r="F676" s="55"/>
      <c r="G676" s="85"/>
      <c r="H676" s="85"/>
      <c r="I676" s="85"/>
      <c r="AS676" s="119"/>
      <c r="AT676" s="119"/>
      <c r="AU676" s="119"/>
      <c r="AV676" s="119"/>
      <c r="AW676" s="119"/>
      <c r="AX676" s="95"/>
      <c r="AY676" s="95"/>
      <c r="AZ676" s="95"/>
      <c r="BA676" s="55"/>
      <c r="BB676" s="55"/>
      <c r="BC676"/>
      <c r="BD676"/>
      <c r="BE676" s="55"/>
      <c r="BF676" s="55"/>
      <c r="BG676" s="55"/>
      <c r="BH676" s="55"/>
      <c r="BI676" s="55"/>
      <c r="BJ676" s="55"/>
      <c r="BK676" s="55"/>
      <c r="BL676" s="55"/>
      <c r="BM676" s="55"/>
      <c r="BN676" s="55"/>
      <c r="BO676" s="55"/>
      <c r="BP676" s="55"/>
      <c r="BQ676" s="55"/>
      <c r="BR676" s="55"/>
      <c r="BS676" s="55"/>
      <c r="BT676" s="55"/>
      <c r="BU676" s="55"/>
      <c r="BV676" s="55"/>
      <c r="BW676" s="55"/>
      <c r="BX676" s="55"/>
    </row>
    <row r="677" spans="3:76" s="97" customFormat="1">
      <c r="C677" s="117"/>
      <c r="D677" s="55"/>
      <c r="E677" s="117"/>
      <c r="F677" s="55"/>
      <c r="G677" s="85"/>
      <c r="H677" s="85"/>
      <c r="I677" s="85"/>
      <c r="AS677" s="119"/>
      <c r="AT677" s="119"/>
      <c r="AU677" s="119"/>
      <c r="AV677" s="119"/>
      <c r="AW677" s="119"/>
      <c r="AX677" s="95"/>
      <c r="AY677" s="95"/>
      <c r="AZ677" s="95"/>
      <c r="BA677" s="55"/>
      <c r="BB677" s="55"/>
      <c r="BC677"/>
      <c r="BD677"/>
      <c r="BE677" s="55"/>
      <c r="BF677" s="55"/>
      <c r="BG677" s="55"/>
      <c r="BH677" s="55"/>
      <c r="BI677" s="55"/>
      <c r="BJ677" s="55"/>
      <c r="BK677" s="55"/>
      <c r="BL677" s="55"/>
      <c r="BM677" s="55"/>
      <c r="BN677" s="55"/>
      <c r="BO677" s="55"/>
      <c r="BP677" s="55"/>
      <c r="BQ677" s="55"/>
      <c r="BR677" s="55"/>
      <c r="BS677" s="55"/>
      <c r="BT677" s="55"/>
      <c r="BU677" s="55"/>
      <c r="BV677" s="55"/>
      <c r="BW677" s="55"/>
      <c r="BX677" s="55"/>
    </row>
    <row r="678" spans="3:76" s="97" customFormat="1">
      <c r="C678" s="117"/>
      <c r="D678" s="55"/>
      <c r="E678" s="117"/>
      <c r="F678" s="55"/>
      <c r="G678" s="85"/>
      <c r="H678" s="85"/>
      <c r="I678" s="85"/>
      <c r="AS678" s="119"/>
      <c r="AT678" s="119"/>
      <c r="AU678" s="119"/>
      <c r="AV678" s="119"/>
      <c r="AW678" s="119"/>
      <c r="AX678" s="95"/>
      <c r="AY678" s="95"/>
      <c r="AZ678" s="95"/>
      <c r="BA678" s="55"/>
      <c r="BB678" s="55"/>
      <c r="BC678"/>
      <c r="BD678"/>
      <c r="BE678" s="55"/>
      <c r="BF678" s="55"/>
      <c r="BG678" s="55"/>
      <c r="BH678" s="55"/>
      <c r="BI678" s="55"/>
      <c r="BJ678" s="55"/>
      <c r="BK678" s="55"/>
      <c r="BL678" s="55"/>
      <c r="BM678" s="55"/>
      <c r="BN678" s="55"/>
      <c r="BO678" s="55"/>
      <c r="BP678" s="55"/>
      <c r="BQ678" s="55"/>
      <c r="BR678" s="55"/>
      <c r="BS678" s="55"/>
      <c r="BT678" s="55"/>
      <c r="BU678" s="55"/>
      <c r="BV678" s="55"/>
      <c r="BW678" s="55"/>
      <c r="BX678" s="55"/>
    </row>
    <row r="679" spans="3:76" s="97" customFormat="1">
      <c r="C679" s="117"/>
      <c r="D679" s="55"/>
      <c r="E679" s="117"/>
      <c r="F679" s="55"/>
      <c r="G679" s="85"/>
      <c r="H679" s="85"/>
      <c r="I679" s="85"/>
      <c r="AS679" s="119"/>
      <c r="AT679" s="119"/>
      <c r="AU679" s="119"/>
      <c r="AV679" s="119"/>
      <c r="AW679" s="119"/>
      <c r="AX679" s="95"/>
      <c r="AY679" s="95"/>
      <c r="AZ679" s="95"/>
      <c r="BA679" s="55"/>
      <c r="BB679" s="55"/>
      <c r="BC679"/>
      <c r="BD679"/>
      <c r="BE679" s="55"/>
      <c r="BF679" s="55"/>
      <c r="BG679" s="55"/>
      <c r="BH679" s="55"/>
      <c r="BI679" s="55"/>
      <c r="BJ679" s="55"/>
      <c r="BK679" s="55"/>
      <c r="BL679" s="55"/>
      <c r="BM679" s="55"/>
      <c r="BN679" s="55"/>
      <c r="BO679" s="55"/>
      <c r="BP679" s="55"/>
      <c r="BQ679" s="55"/>
      <c r="BR679" s="55"/>
      <c r="BS679" s="55"/>
      <c r="BT679" s="55"/>
      <c r="BU679" s="55"/>
      <c r="BV679" s="55"/>
      <c r="BW679" s="55"/>
      <c r="BX679" s="55"/>
    </row>
    <row r="680" spans="3:76" s="97" customFormat="1">
      <c r="C680" s="117"/>
      <c r="D680" s="55"/>
      <c r="E680" s="117"/>
      <c r="F680" s="55"/>
      <c r="G680" s="85"/>
      <c r="H680" s="85"/>
      <c r="I680" s="85"/>
      <c r="AS680" s="119"/>
      <c r="AT680" s="119"/>
      <c r="AU680" s="119"/>
      <c r="AV680" s="119"/>
      <c r="AW680" s="119"/>
      <c r="AX680" s="95"/>
      <c r="AY680" s="95"/>
      <c r="AZ680" s="95"/>
      <c r="BA680" s="55"/>
      <c r="BB680" s="55"/>
      <c r="BC680"/>
      <c r="BD680"/>
      <c r="BE680" s="55"/>
      <c r="BF680" s="55"/>
      <c r="BG680" s="55"/>
      <c r="BH680" s="55"/>
      <c r="BI680" s="55"/>
      <c r="BJ680" s="55"/>
      <c r="BK680" s="55"/>
      <c r="BL680" s="55"/>
      <c r="BM680" s="55"/>
      <c r="BN680" s="55"/>
      <c r="BO680" s="55"/>
      <c r="BP680" s="55"/>
      <c r="BQ680" s="55"/>
      <c r="BR680" s="55"/>
      <c r="BS680" s="55"/>
      <c r="BT680" s="55"/>
      <c r="BU680" s="55"/>
      <c r="BV680" s="55"/>
      <c r="BW680" s="55"/>
      <c r="BX680" s="55"/>
    </row>
    <row r="681" spans="3:76" s="97" customFormat="1">
      <c r="C681" s="117"/>
      <c r="D681" s="55"/>
      <c r="E681" s="117"/>
      <c r="F681" s="55"/>
      <c r="G681" s="85"/>
      <c r="H681" s="85"/>
      <c r="I681" s="85"/>
      <c r="AS681" s="119"/>
      <c r="AT681" s="119"/>
      <c r="AU681" s="119"/>
      <c r="AV681" s="119"/>
      <c r="AW681" s="119"/>
      <c r="AX681" s="95"/>
      <c r="AY681" s="95"/>
      <c r="AZ681" s="95"/>
      <c r="BA681" s="55"/>
      <c r="BB681" s="55"/>
      <c r="BC681"/>
      <c r="BD681"/>
      <c r="BE681" s="55"/>
      <c r="BF681" s="55"/>
      <c r="BG681" s="55"/>
      <c r="BH681" s="55"/>
      <c r="BI681" s="55"/>
      <c r="BJ681" s="55"/>
      <c r="BK681" s="55"/>
      <c r="BL681" s="55"/>
      <c r="BM681" s="55"/>
      <c r="BN681" s="55"/>
      <c r="BO681" s="55"/>
      <c r="BP681" s="55"/>
      <c r="BQ681" s="55"/>
      <c r="BR681" s="55"/>
      <c r="BS681" s="55"/>
      <c r="BT681" s="55"/>
      <c r="BU681" s="55"/>
      <c r="BV681" s="55"/>
      <c r="BW681" s="55"/>
      <c r="BX681" s="55"/>
    </row>
    <row r="682" spans="3:76" s="97" customFormat="1">
      <c r="C682" s="117"/>
      <c r="D682" s="55"/>
      <c r="E682" s="117"/>
      <c r="F682" s="55"/>
      <c r="G682" s="85"/>
      <c r="H682" s="85"/>
      <c r="I682" s="85"/>
      <c r="AS682" s="119"/>
      <c r="AT682" s="119"/>
      <c r="AU682" s="119"/>
      <c r="AV682" s="119"/>
      <c r="AW682" s="119"/>
      <c r="AX682" s="95"/>
      <c r="AY682" s="95"/>
      <c r="AZ682" s="95"/>
      <c r="BA682" s="55"/>
      <c r="BB682" s="55"/>
      <c r="BC682"/>
      <c r="BD682"/>
      <c r="BE682" s="55"/>
      <c r="BF682" s="55"/>
      <c r="BG682" s="55"/>
      <c r="BH682" s="55"/>
      <c r="BI682" s="55"/>
      <c r="BJ682" s="55"/>
      <c r="BK682" s="55"/>
      <c r="BL682" s="55"/>
      <c r="BM682" s="55"/>
      <c r="BN682" s="55"/>
      <c r="BO682" s="55"/>
      <c r="BP682" s="55"/>
      <c r="BQ682" s="55"/>
      <c r="BR682" s="55"/>
      <c r="BS682" s="55"/>
      <c r="BT682" s="55"/>
      <c r="BU682" s="55"/>
      <c r="BV682" s="55"/>
      <c r="BW682" s="55"/>
      <c r="BX682" s="55"/>
    </row>
    <row r="683" spans="3:76" s="97" customFormat="1">
      <c r="C683" s="117"/>
      <c r="D683" s="55"/>
      <c r="E683" s="117"/>
      <c r="F683" s="55"/>
      <c r="G683" s="85"/>
      <c r="H683" s="85"/>
      <c r="I683" s="85"/>
      <c r="AS683" s="119"/>
      <c r="AT683" s="119"/>
      <c r="AU683" s="119"/>
      <c r="AV683" s="119"/>
      <c r="AW683" s="119"/>
      <c r="AX683" s="95"/>
      <c r="AY683" s="95"/>
      <c r="AZ683" s="95"/>
      <c r="BA683" s="55"/>
      <c r="BB683" s="55"/>
      <c r="BC683"/>
      <c r="BD683"/>
      <c r="BE683" s="55"/>
      <c r="BF683" s="55"/>
      <c r="BG683" s="55"/>
      <c r="BH683" s="55"/>
      <c r="BI683" s="55"/>
      <c r="BJ683" s="55"/>
      <c r="BK683" s="55"/>
      <c r="BL683" s="55"/>
      <c r="BM683" s="55"/>
      <c r="BN683" s="55"/>
      <c r="BO683" s="55"/>
      <c r="BP683" s="55"/>
      <c r="BQ683" s="55"/>
      <c r="BR683" s="55"/>
      <c r="BS683" s="55"/>
      <c r="BT683" s="55"/>
      <c r="BU683" s="55"/>
      <c r="BV683" s="55"/>
      <c r="BW683" s="55"/>
      <c r="BX683" s="55"/>
    </row>
    <row r="684" spans="3:76" s="97" customFormat="1">
      <c r="C684" s="117"/>
      <c r="D684" s="55"/>
      <c r="E684" s="117"/>
      <c r="F684" s="55"/>
      <c r="G684" s="85"/>
      <c r="H684" s="85"/>
      <c r="I684" s="85"/>
      <c r="AS684" s="119"/>
      <c r="AT684" s="119"/>
      <c r="AU684" s="119"/>
      <c r="AV684" s="119"/>
      <c r="AW684" s="119"/>
      <c r="AX684" s="95"/>
      <c r="AY684" s="95"/>
      <c r="AZ684" s="95"/>
      <c r="BA684" s="55"/>
      <c r="BB684" s="55"/>
      <c r="BC684"/>
      <c r="BD684"/>
      <c r="BE684" s="55"/>
      <c r="BF684" s="55"/>
      <c r="BG684" s="55"/>
      <c r="BH684" s="55"/>
      <c r="BI684" s="55"/>
      <c r="BJ684" s="55"/>
      <c r="BK684" s="55"/>
      <c r="BL684" s="55"/>
      <c r="BM684" s="55"/>
      <c r="BN684" s="55"/>
      <c r="BO684" s="55"/>
      <c r="BP684" s="55"/>
      <c r="BQ684" s="55"/>
      <c r="BR684" s="55"/>
      <c r="BS684" s="55"/>
      <c r="BT684" s="55"/>
      <c r="BU684" s="55"/>
      <c r="BV684" s="55"/>
      <c r="BW684" s="55"/>
      <c r="BX684" s="55"/>
    </row>
    <row r="685" spans="3:76" s="97" customFormat="1">
      <c r="C685" s="117"/>
      <c r="D685" s="55"/>
      <c r="E685" s="117"/>
      <c r="F685" s="55"/>
      <c r="G685" s="85"/>
      <c r="H685" s="85"/>
      <c r="I685" s="85"/>
      <c r="AS685" s="119"/>
      <c r="AT685" s="119"/>
      <c r="AU685" s="119"/>
      <c r="AV685" s="119"/>
      <c r="AW685" s="119"/>
      <c r="AX685" s="95"/>
      <c r="AY685" s="95"/>
      <c r="AZ685" s="95"/>
      <c r="BA685" s="55"/>
      <c r="BB685" s="55"/>
      <c r="BC685"/>
      <c r="BD685"/>
      <c r="BE685" s="55"/>
      <c r="BF685" s="55"/>
      <c r="BG685" s="55"/>
      <c r="BH685" s="55"/>
      <c r="BI685" s="55"/>
      <c r="BJ685" s="55"/>
      <c r="BK685" s="55"/>
      <c r="BL685" s="55"/>
      <c r="BM685" s="55"/>
      <c r="BN685" s="55"/>
      <c r="BO685" s="55"/>
      <c r="BP685" s="55"/>
      <c r="BQ685" s="55"/>
      <c r="BR685" s="55"/>
      <c r="BS685" s="55"/>
      <c r="BT685" s="55"/>
      <c r="BU685" s="55"/>
      <c r="BV685" s="55"/>
      <c r="BW685" s="55"/>
      <c r="BX685" s="55"/>
    </row>
    <row r="686" spans="3:76" s="97" customFormat="1">
      <c r="C686" s="117"/>
      <c r="D686" s="55"/>
      <c r="E686" s="117"/>
      <c r="F686" s="55"/>
      <c r="G686" s="85"/>
      <c r="H686" s="85"/>
      <c r="I686" s="85"/>
      <c r="AS686" s="119"/>
      <c r="AT686" s="119"/>
      <c r="AU686" s="119"/>
      <c r="AV686" s="119"/>
      <c r="AW686" s="119"/>
      <c r="AX686" s="95"/>
      <c r="AY686" s="95"/>
      <c r="AZ686" s="95"/>
      <c r="BA686" s="55"/>
      <c r="BB686" s="55"/>
      <c r="BC686"/>
      <c r="BD686"/>
      <c r="BE686" s="55"/>
      <c r="BF686" s="55"/>
      <c r="BG686" s="55"/>
      <c r="BH686" s="55"/>
      <c r="BI686" s="55"/>
      <c r="BJ686" s="55"/>
      <c r="BK686" s="55"/>
      <c r="BL686" s="55"/>
      <c r="BM686" s="55"/>
      <c r="BN686" s="55"/>
      <c r="BO686" s="55"/>
      <c r="BP686" s="55"/>
      <c r="BQ686" s="55"/>
      <c r="BR686" s="55"/>
      <c r="BS686" s="55"/>
      <c r="BT686" s="55"/>
      <c r="BU686" s="55"/>
      <c r="BV686" s="55"/>
      <c r="BW686" s="55"/>
      <c r="BX686" s="55"/>
    </row>
    <row r="687" spans="3:76" s="97" customFormat="1">
      <c r="C687" s="117"/>
      <c r="D687" s="55"/>
      <c r="E687" s="117"/>
      <c r="F687" s="55"/>
      <c r="G687" s="85"/>
      <c r="H687" s="85"/>
      <c r="I687" s="85"/>
      <c r="AS687" s="119"/>
      <c r="AT687" s="119"/>
      <c r="AU687" s="119"/>
      <c r="AV687" s="119"/>
      <c r="AW687" s="119"/>
      <c r="AX687" s="95"/>
      <c r="AY687" s="95"/>
      <c r="AZ687" s="95"/>
      <c r="BA687" s="55"/>
      <c r="BB687" s="55"/>
      <c r="BC687"/>
      <c r="BD687"/>
      <c r="BE687" s="55"/>
      <c r="BF687" s="55"/>
      <c r="BG687" s="55"/>
      <c r="BH687" s="55"/>
      <c r="BI687" s="55"/>
      <c r="BJ687" s="55"/>
      <c r="BK687" s="55"/>
      <c r="BL687" s="55"/>
      <c r="BM687" s="55"/>
      <c r="BN687" s="55"/>
      <c r="BO687" s="55"/>
      <c r="BP687" s="55"/>
      <c r="BQ687" s="55"/>
      <c r="BR687" s="55"/>
      <c r="BS687" s="55"/>
      <c r="BT687" s="55"/>
      <c r="BU687" s="55"/>
      <c r="BV687" s="55"/>
      <c r="BW687" s="55"/>
      <c r="BX687" s="55"/>
    </row>
    <row r="688" spans="3:76" s="97" customFormat="1">
      <c r="C688" s="117"/>
      <c r="D688" s="55"/>
      <c r="E688" s="117"/>
      <c r="F688" s="55"/>
      <c r="G688" s="85"/>
      <c r="H688" s="85"/>
      <c r="I688" s="85"/>
      <c r="AS688" s="119"/>
      <c r="AT688" s="119"/>
      <c r="AU688" s="119"/>
      <c r="AV688" s="119"/>
      <c r="AW688" s="119"/>
      <c r="AX688" s="95"/>
      <c r="AY688" s="95"/>
      <c r="AZ688" s="95"/>
      <c r="BA688" s="55"/>
      <c r="BB688" s="55"/>
      <c r="BC688"/>
      <c r="BD688"/>
      <c r="BE688" s="55"/>
      <c r="BF688" s="55"/>
      <c r="BG688" s="55"/>
      <c r="BH688" s="55"/>
      <c r="BI688" s="55"/>
      <c r="BJ688" s="55"/>
      <c r="BK688" s="55"/>
      <c r="BL688" s="55"/>
      <c r="BM688" s="55"/>
      <c r="BN688" s="55"/>
      <c r="BO688" s="55"/>
      <c r="BP688" s="55"/>
      <c r="BQ688" s="55"/>
      <c r="BR688" s="55"/>
      <c r="BS688" s="55"/>
      <c r="BT688" s="55"/>
      <c r="BU688" s="55"/>
      <c r="BV688" s="55"/>
      <c r="BW688" s="55"/>
      <c r="BX688" s="55"/>
    </row>
    <row r="689" spans="3:76" s="97" customFormat="1">
      <c r="C689" s="117"/>
      <c r="D689" s="55"/>
      <c r="E689" s="117"/>
      <c r="F689" s="55"/>
      <c r="G689" s="90"/>
      <c r="H689" s="90"/>
      <c r="I689" s="90"/>
      <c r="AS689" s="119"/>
      <c r="AT689" s="119"/>
      <c r="AU689" s="119"/>
      <c r="AV689" s="119"/>
      <c r="AW689" s="119"/>
      <c r="AX689" s="95"/>
      <c r="AY689" s="95"/>
      <c r="AZ689" s="95"/>
      <c r="BA689" s="55"/>
      <c r="BB689" s="55"/>
      <c r="BC689"/>
      <c r="BD689"/>
      <c r="BE689" s="55"/>
      <c r="BF689" s="55"/>
      <c r="BG689" s="55"/>
      <c r="BH689" s="55"/>
      <c r="BI689" s="55"/>
      <c r="BJ689" s="55"/>
      <c r="BK689" s="55"/>
      <c r="BL689" s="55"/>
      <c r="BM689" s="55"/>
      <c r="BN689" s="55"/>
      <c r="BO689" s="55"/>
      <c r="BP689" s="55"/>
      <c r="BQ689" s="55"/>
      <c r="BR689" s="55"/>
      <c r="BS689" s="55"/>
      <c r="BT689" s="55"/>
      <c r="BU689" s="55"/>
      <c r="BV689" s="55"/>
      <c r="BW689" s="55"/>
      <c r="BX689" s="55"/>
    </row>
    <row r="690" spans="3:76" s="97" customFormat="1">
      <c r="C690" s="117"/>
      <c r="D690" s="55"/>
      <c r="E690" s="117"/>
      <c r="F690" s="55"/>
      <c r="G690" s="85"/>
      <c r="H690" s="85"/>
      <c r="I690" s="85"/>
      <c r="AS690" s="119"/>
      <c r="AT690" s="119"/>
      <c r="AU690" s="119"/>
      <c r="AV690" s="119"/>
      <c r="AW690" s="119"/>
      <c r="AX690" s="95"/>
      <c r="AY690" s="95"/>
      <c r="AZ690" s="95"/>
      <c r="BA690" s="55"/>
      <c r="BB690" s="55"/>
      <c r="BC690"/>
      <c r="BD690"/>
      <c r="BE690" s="55"/>
      <c r="BF690" s="55"/>
      <c r="BG690" s="55"/>
      <c r="BH690" s="55"/>
      <c r="BI690" s="55"/>
      <c r="BJ690" s="55"/>
      <c r="BK690" s="55"/>
      <c r="BL690" s="55"/>
      <c r="BM690" s="55"/>
      <c r="BN690" s="55"/>
      <c r="BO690" s="55"/>
      <c r="BP690" s="55"/>
      <c r="BQ690" s="55"/>
      <c r="BR690" s="55"/>
      <c r="BS690" s="55"/>
      <c r="BT690" s="55"/>
      <c r="BU690" s="55"/>
      <c r="BV690" s="55"/>
      <c r="BW690" s="55"/>
      <c r="BX690" s="55"/>
    </row>
    <row r="691" spans="3:76" s="97" customFormat="1">
      <c r="C691" s="117"/>
      <c r="D691" s="55"/>
      <c r="E691" s="117"/>
      <c r="F691" s="55"/>
      <c r="G691" s="85"/>
      <c r="H691" s="85"/>
      <c r="I691" s="85"/>
      <c r="AS691" s="119"/>
      <c r="AT691" s="119"/>
      <c r="AU691" s="119"/>
      <c r="AV691" s="119"/>
      <c r="AW691" s="119"/>
      <c r="AX691" s="95"/>
      <c r="AY691" s="95"/>
      <c r="AZ691" s="95"/>
      <c r="BA691" s="55"/>
      <c r="BB691" s="55"/>
      <c r="BC691"/>
      <c r="BD691"/>
      <c r="BE691" s="55"/>
      <c r="BF691" s="55"/>
      <c r="BG691" s="55"/>
      <c r="BH691" s="55"/>
      <c r="BI691" s="55"/>
      <c r="BJ691" s="55"/>
      <c r="BK691" s="55"/>
      <c r="BL691" s="55"/>
      <c r="BM691" s="55"/>
      <c r="BN691" s="55"/>
      <c r="BO691" s="55"/>
      <c r="BP691" s="55"/>
      <c r="BQ691" s="55"/>
      <c r="BR691" s="55"/>
      <c r="BS691" s="55"/>
      <c r="BT691" s="55"/>
      <c r="BU691" s="55"/>
      <c r="BV691" s="55"/>
      <c r="BW691" s="55"/>
      <c r="BX691" s="55"/>
    </row>
    <row r="692" spans="3:76" s="97" customFormat="1">
      <c r="C692" s="117"/>
      <c r="D692" s="55"/>
      <c r="E692" s="117"/>
      <c r="F692" s="55"/>
      <c r="G692" s="85"/>
      <c r="H692" s="85"/>
      <c r="I692" s="85"/>
      <c r="AS692" s="119"/>
      <c r="AT692" s="119"/>
      <c r="AU692" s="119"/>
      <c r="AV692" s="119"/>
      <c r="AW692" s="119"/>
      <c r="AX692" s="95"/>
      <c r="AY692" s="95"/>
      <c r="AZ692" s="95"/>
      <c r="BA692" s="55"/>
      <c r="BB692" s="55"/>
      <c r="BC692"/>
      <c r="BD692"/>
      <c r="BE692" s="55"/>
      <c r="BF692" s="55"/>
      <c r="BG692" s="55"/>
      <c r="BH692" s="55"/>
      <c r="BI692" s="55"/>
      <c r="BJ692" s="55"/>
      <c r="BK692" s="55"/>
      <c r="BL692" s="55"/>
      <c r="BM692" s="55"/>
      <c r="BN692" s="55"/>
      <c r="BO692" s="55"/>
      <c r="BP692" s="55"/>
      <c r="BQ692" s="55"/>
      <c r="BR692" s="55"/>
      <c r="BS692" s="55"/>
      <c r="BT692" s="55"/>
      <c r="BU692" s="55"/>
      <c r="BV692" s="55"/>
      <c r="BW692" s="55"/>
      <c r="BX692" s="55"/>
    </row>
    <row r="693" spans="3:76" s="97" customFormat="1">
      <c r="C693" s="117"/>
      <c r="D693" s="55"/>
      <c r="E693" s="117"/>
      <c r="F693" s="55"/>
      <c r="G693" s="85"/>
      <c r="H693" s="85"/>
      <c r="I693" s="85"/>
      <c r="AS693" s="119"/>
      <c r="AT693" s="119"/>
      <c r="AU693" s="119"/>
      <c r="AV693" s="119"/>
      <c r="AW693" s="119"/>
      <c r="AX693" s="95"/>
      <c r="AY693" s="95"/>
      <c r="AZ693" s="95"/>
      <c r="BA693" s="55"/>
      <c r="BB693" s="55"/>
      <c r="BC693"/>
      <c r="BD693"/>
      <c r="BE693" s="55"/>
      <c r="BF693" s="55"/>
      <c r="BG693" s="55"/>
      <c r="BH693" s="55"/>
      <c r="BI693" s="55"/>
      <c r="BJ693" s="55"/>
      <c r="BK693" s="55"/>
      <c r="BL693" s="55"/>
      <c r="BM693" s="55"/>
      <c r="BN693" s="55"/>
      <c r="BO693" s="55"/>
      <c r="BP693" s="55"/>
      <c r="BQ693" s="55"/>
      <c r="BR693" s="55"/>
      <c r="BS693" s="55"/>
      <c r="BT693" s="55"/>
      <c r="BU693" s="55"/>
      <c r="BV693" s="55"/>
      <c r="BW693" s="55"/>
      <c r="BX693" s="55"/>
    </row>
    <row r="694" spans="3:76" s="97" customFormat="1">
      <c r="C694" s="117"/>
      <c r="D694" s="55"/>
      <c r="E694" s="117"/>
      <c r="F694" s="55"/>
      <c r="G694" s="85"/>
      <c r="H694" s="85"/>
      <c r="I694" s="85"/>
      <c r="AS694" s="119"/>
      <c r="AT694" s="119"/>
      <c r="AU694" s="119"/>
      <c r="AV694" s="119"/>
      <c r="AW694" s="119"/>
      <c r="AX694" s="95"/>
      <c r="AY694" s="95"/>
      <c r="AZ694" s="95"/>
      <c r="BA694" s="55"/>
      <c r="BB694" s="55"/>
      <c r="BC694"/>
      <c r="BD694"/>
      <c r="BE694" s="55"/>
      <c r="BF694" s="55"/>
      <c r="BG694" s="55"/>
      <c r="BH694" s="55"/>
      <c r="BI694" s="55"/>
      <c r="BJ694" s="55"/>
      <c r="BK694" s="55"/>
      <c r="BL694" s="55"/>
      <c r="BM694" s="55"/>
      <c r="BN694" s="55"/>
      <c r="BO694" s="55"/>
      <c r="BP694" s="55"/>
      <c r="BQ694" s="55"/>
      <c r="BR694" s="55"/>
      <c r="BS694" s="55"/>
      <c r="BT694" s="55"/>
      <c r="BU694" s="55"/>
      <c r="BV694" s="55"/>
      <c r="BW694" s="55"/>
      <c r="BX694" s="55"/>
    </row>
    <row r="695" spans="3:76" s="97" customFormat="1">
      <c r="C695" s="117"/>
      <c r="D695" s="55"/>
      <c r="E695" s="117"/>
      <c r="F695" s="55"/>
      <c r="G695" s="85"/>
      <c r="H695" s="85"/>
      <c r="I695" s="85"/>
      <c r="AS695" s="119"/>
      <c r="AT695" s="119"/>
      <c r="AU695" s="119"/>
      <c r="AV695" s="119"/>
      <c r="AW695" s="119"/>
      <c r="AX695" s="95"/>
      <c r="AY695" s="95"/>
      <c r="AZ695" s="95"/>
      <c r="BA695" s="55"/>
      <c r="BB695" s="55"/>
      <c r="BC695"/>
      <c r="BD695"/>
      <c r="BE695" s="55"/>
      <c r="BF695" s="55"/>
      <c r="BG695" s="55"/>
      <c r="BH695" s="55"/>
      <c r="BI695" s="55"/>
      <c r="BJ695" s="55"/>
      <c r="BK695" s="55"/>
      <c r="BL695" s="55"/>
      <c r="BM695" s="55"/>
      <c r="BN695" s="55"/>
      <c r="BO695" s="55"/>
      <c r="BP695" s="55"/>
      <c r="BQ695" s="55"/>
      <c r="BR695" s="55"/>
      <c r="BS695" s="55"/>
      <c r="BT695" s="55"/>
      <c r="BU695" s="55"/>
      <c r="BV695" s="55"/>
      <c r="BW695" s="55"/>
      <c r="BX695" s="55"/>
    </row>
    <row r="696" spans="3:76" s="97" customFormat="1">
      <c r="C696" s="117"/>
      <c r="D696" s="55"/>
      <c r="E696" s="117"/>
      <c r="F696" s="55"/>
      <c r="G696" s="85"/>
      <c r="H696" s="85"/>
      <c r="I696" s="85"/>
      <c r="AS696" s="119"/>
      <c r="AT696" s="119"/>
      <c r="AU696" s="119"/>
      <c r="AV696" s="119"/>
      <c r="AW696" s="119"/>
      <c r="AX696" s="95"/>
      <c r="AY696" s="95"/>
      <c r="AZ696" s="95"/>
      <c r="BA696" s="55"/>
      <c r="BB696" s="55"/>
      <c r="BC696"/>
      <c r="BD696"/>
      <c r="BE696" s="55"/>
      <c r="BF696" s="55"/>
      <c r="BG696" s="55"/>
      <c r="BH696" s="55"/>
      <c r="BI696" s="55"/>
      <c r="BJ696" s="55"/>
      <c r="BK696" s="55"/>
      <c r="BL696" s="55"/>
      <c r="BM696" s="55"/>
      <c r="BN696" s="55"/>
      <c r="BO696" s="55"/>
      <c r="BP696" s="55"/>
      <c r="BQ696" s="55"/>
      <c r="BR696" s="55"/>
      <c r="BS696" s="55"/>
      <c r="BT696" s="55"/>
      <c r="BU696" s="55"/>
      <c r="BV696" s="55"/>
      <c r="BW696" s="55"/>
      <c r="BX696" s="55"/>
    </row>
    <row r="697" spans="3:76" s="97" customFormat="1">
      <c r="C697" s="117"/>
      <c r="D697" s="55"/>
      <c r="E697" s="117"/>
      <c r="F697" s="55"/>
      <c r="G697" s="85"/>
      <c r="H697" s="85"/>
      <c r="I697" s="85"/>
      <c r="AS697" s="119"/>
      <c r="AT697" s="119"/>
      <c r="AU697" s="119"/>
      <c r="AV697" s="119"/>
      <c r="AW697" s="119"/>
      <c r="AX697" s="95"/>
      <c r="AY697" s="95"/>
      <c r="AZ697" s="95"/>
      <c r="BA697" s="55"/>
      <c r="BB697" s="55"/>
      <c r="BC697"/>
      <c r="BD697"/>
      <c r="BE697" s="55"/>
      <c r="BF697" s="55"/>
      <c r="BG697" s="55"/>
      <c r="BH697" s="55"/>
      <c r="BI697" s="55"/>
      <c r="BJ697" s="55"/>
      <c r="BK697" s="55"/>
      <c r="BL697" s="55"/>
      <c r="BM697" s="55"/>
      <c r="BN697" s="55"/>
      <c r="BO697" s="55"/>
      <c r="BP697" s="55"/>
      <c r="BQ697" s="55"/>
      <c r="BR697" s="55"/>
      <c r="BS697" s="55"/>
      <c r="BT697" s="55"/>
      <c r="BU697" s="55"/>
      <c r="BV697" s="55"/>
      <c r="BW697" s="55"/>
      <c r="BX697" s="55"/>
    </row>
    <row r="698" spans="3:76" s="97" customFormat="1">
      <c r="C698" s="117"/>
      <c r="D698" s="55"/>
      <c r="E698" s="117"/>
      <c r="F698" s="55"/>
      <c r="G698" s="85"/>
      <c r="H698" s="85"/>
      <c r="I698" s="85"/>
      <c r="AS698" s="119"/>
      <c r="AT698" s="119"/>
      <c r="AU698" s="119"/>
      <c r="AV698" s="119"/>
      <c r="AW698" s="119"/>
      <c r="AX698" s="95"/>
      <c r="AY698" s="95"/>
      <c r="AZ698" s="95"/>
      <c r="BA698" s="55"/>
      <c r="BB698" s="55"/>
      <c r="BC698"/>
      <c r="BD698"/>
      <c r="BE698" s="55"/>
      <c r="BF698" s="55"/>
      <c r="BG698" s="55"/>
      <c r="BH698" s="55"/>
      <c r="BI698" s="55"/>
      <c r="BJ698" s="55"/>
      <c r="BK698" s="55"/>
      <c r="BL698" s="55"/>
      <c r="BM698" s="55"/>
      <c r="BN698" s="55"/>
      <c r="BO698" s="55"/>
      <c r="BP698" s="55"/>
      <c r="BQ698" s="55"/>
      <c r="BR698" s="55"/>
      <c r="BS698" s="55"/>
      <c r="BT698" s="55"/>
      <c r="BU698" s="55"/>
      <c r="BV698" s="55"/>
      <c r="BW698" s="55"/>
      <c r="BX698" s="55"/>
    </row>
    <row r="699" spans="3:76" s="97" customFormat="1">
      <c r="C699" s="117"/>
      <c r="D699" s="55"/>
      <c r="E699" s="117"/>
      <c r="F699" s="55"/>
      <c r="G699" s="85"/>
      <c r="H699" s="85"/>
      <c r="I699" s="85"/>
      <c r="AS699" s="119"/>
      <c r="AT699" s="119"/>
      <c r="AU699" s="119"/>
      <c r="AV699" s="119"/>
      <c r="AW699" s="119"/>
      <c r="AX699" s="95"/>
      <c r="AY699" s="95"/>
      <c r="AZ699" s="95"/>
      <c r="BA699" s="55"/>
      <c r="BB699" s="55"/>
      <c r="BC699"/>
      <c r="BD699"/>
      <c r="BE699" s="55"/>
      <c r="BF699" s="55"/>
      <c r="BG699" s="55"/>
      <c r="BH699" s="55"/>
      <c r="BI699" s="55"/>
      <c r="BJ699" s="55"/>
      <c r="BK699" s="55"/>
      <c r="BL699" s="55"/>
      <c r="BM699" s="55"/>
      <c r="BN699" s="55"/>
      <c r="BO699" s="55"/>
      <c r="BP699" s="55"/>
      <c r="BQ699" s="55"/>
      <c r="BR699" s="55"/>
      <c r="BS699" s="55"/>
      <c r="BT699" s="55"/>
      <c r="BU699" s="55"/>
      <c r="BV699" s="55"/>
      <c r="BW699" s="55"/>
      <c r="BX699" s="55"/>
    </row>
    <row r="700" spans="3:76" s="97" customFormat="1">
      <c r="C700" s="117"/>
      <c r="D700" s="55"/>
      <c r="E700" s="117"/>
      <c r="F700" s="55"/>
      <c r="G700" s="85"/>
      <c r="H700" s="85"/>
      <c r="I700" s="85"/>
      <c r="AS700" s="119"/>
      <c r="AT700" s="119"/>
      <c r="AU700" s="119"/>
      <c r="AV700" s="119"/>
      <c r="AW700" s="119"/>
      <c r="AX700" s="95"/>
      <c r="AY700" s="95"/>
      <c r="AZ700" s="95"/>
      <c r="BA700" s="55"/>
      <c r="BB700" s="55"/>
      <c r="BC700"/>
      <c r="BD700"/>
      <c r="BE700" s="55"/>
      <c r="BF700" s="55"/>
      <c r="BG700" s="55"/>
      <c r="BH700" s="55"/>
      <c r="BI700" s="55"/>
      <c r="BJ700" s="55"/>
      <c r="BK700" s="55"/>
      <c r="BL700" s="55"/>
      <c r="BM700" s="55"/>
      <c r="BN700" s="55"/>
      <c r="BO700" s="55"/>
      <c r="BP700" s="55"/>
      <c r="BQ700" s="55"/>
      <c r="BR700" s="55"/>
      <c r="BS700" s="55"/>
      <c r="BT700" s="55"/>
      <c r="BU700" s="55"/>
      <c r="BV700" s="55"/>
      <c r="BW700" s="55"/>
      <c r="BX700" s="55"/>
    </row>
    <row r="701" spans="3:76" s="97" customFormat="1">
      <c r="C701" s="117"/>
      <c r="D701" s="55"/>
      <c r="E701" s="117"/>
      <c r="F701" s="55"/>
      <c r="G701" s="85"/>
      <c r="H701" s="85"/>
      <c r="I701" s="85"/>
      <c r="AS701" s="119"/>
      <c r="AT701" s="119"/>
      <c r="AU701" s="119"/>
      <c r="AV701" s="119"/>
      <c r="AW701" s="119"/>
      <c r="AX701" s="95"/>
      <c r="AY701" s="95"/>
      <c r="AZ701" s="95"/>
      <c r="BA701" s="55"/>
      <c r="BB701" s="55"/>
      <c r="BC701"/>
      <c r="BD701"/>
      <c r="BE701" s="55"/>
      <c r="BF701" s="55"/>
      <c r="BG701" s="55"/>
      <c r="BH701" s="55"/>
      <c r="BI701" s="55"/>
      <c r="BJ701" s="55"/>
      <c r="BK701" s="55"/>
      <c r="BL701" s="55"/>
      <c r="BM701" s="55"/>
      <c r="BN701" s="55"/>
      <c r="BO701" s="55"/>
      <c r="BP701" s="55"/>
      <c r="BQ701" s="55"/>
      <c r="BR701" s="55"/>
      <c r="BS701" s="55"/>
      <c r="BT701" s="55"/>
      <c r="BU701" s="55"/>
      <c r="BV701" s="55"/>
      <c r="BW701" s="55"/>
      <c r="BX701" s="55"/>
    </row>
    <row r="702" spans="3:76" s="97" customFormat="1">
      <c r="C702" s="117"/>
      <c r="D702" s="55"/>
      <c r="E702" s="117"/>
      <c r="F702" s="55"/>
      <c r="G702" s="85"/>
      <c r="H702" s="85"/>
      <c r="I702" s="85"/>
      <c r="AS702" s="119"/>
      <c r="AT702" s="119"/>
      <c r="AU702" s="119"/>
      <c r="AV702" s="119"/>
      <c r="AW702" s="119"/>
      <c r="AX702" s="95"/>
      <c r="AY702" s="95"/>
      <c r="AZ702" s="95"/>
      <c r="BA702" s="55"/>
      <c r="BB702" s="55"/>
      <c r="BC702"/>
      <c r="BD702"/>
      <c r="BE702" s="55"/>
      <c r="BF702" s="55"/>
      <c r="BG702" s="55"/>
      <c r="BH702" s="55"/>
      <c r="BI702" s="55"/>
      <c r="BJ702" s="55"/>
      <c r="BK702" s="55"/>
      <c r="BL702" s="55"/>
      <c r="BM702" s="55"/>
      <c r="BN702" s="55"/>
      <c r="BO702" s="55"/>
      <c r="BP702" s="55"/>
      <c r="BQ702" s="55"/>
      <c r="BR702" s="55"/>
      <c r="BS702" s="55"/>
      <c r="BT702" s="55"/>
      <c r="BU702" s="55"/>
      <c r="BV702" s="55"/>
      <c r="BW702" s="55"/>
      <c r="BX702" s="55"/>
    </row>
    <row r="703" spans="3:76" s="97" customFormat="1">
      <c r="C703" s="117"/>
      <c r="D703" s="55"/>
      <c r="E703" s="117"/>
      <c r="F703" s="55"/>
      <c r="G703" s="85"/>
      <c r="H703" s="85"/>
      <c r="I703" s="85"/>
      <c r="AS703" s="119"/>
      <c r="AT703" s="119"/>
      <c r="AU703" s="119"/>
      <c r="AV703" s="119"/>
      <c r="AW703" s="119"/>
      <c r="AX703" s="95"/>
      <c r="AY703" s="95"/>
      <c r="AZ703" s="95"/>
      <c r="BA703" s="55"/>
      <c r="BB703" s="55"/>
      <c r="BC703"/>
      <c r="BD703"/>
      <c r="BE703" s="55"/>
      <c r="BF703" s="55"/>
      <c r="BG703" s="55"/>
      <c r="BH703" s="55"/>
      <c r="BI703" s="55"/>
      <c r="BJ703" s="55"/>
      <c r="BK703" s="55"/>
      <c r="BL703" s="55"/>
      <c r="BM703" s="55"/>
      <c r="BN703" s="55"/>
      <c r="BO703" s="55"/>
      <c r="BP703" s="55"/>
      <c r="BQ703" s="55"/>
      <c r="BR703" s="55"/>
      <c r="BS703" s="55"/>
      <c r="BT703" s="55"/>
      <c r="BU703" s="55"/>
      <c r="BV703" s="55"/>
      <c r="BW703" s="55"/>
      <c r="BX703" s="55"/>
    </row>
    <row r="704" spans="3:76" s="97" customFormat="1">
      <c r="C704" s="117"/>
      <c r="D704" s="55"/>
      <c r="E704" s="117"/>
      <c r="F704" s="55"/>
      <c r="G704" s="85"/>
      <c r="H704" s="85"/>
      <c r="I704" s="85"/>
      <c r="AS704" s="119"/>
      <c r="AT704" s="119"/>
      <c r="AU704" s="119"/>
      <c r="AV704" s="119"/>
      <c r="AW704" s="119"/>
      <c r="AX704" s="95"/>
      <c r="AY704" s="95"/>
      <c r="AZ704" s="95"/>
      <c r="BA704" s="55"/>
      <c r="BB704" s="55"/>
      <c r="BC704"/>
      <c r="BD704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  <c r="BQ704" s="55"/>
      <c r="BR704" s="55"/>
      <c r="BS704" s="55"/>
      <c r="BT704" s="55"/>
      <c r="BU704" s="55"/>
      <c r="BV704" s="55"/>
      <c r="BW704" s="55"/>
      <c r="BX704" s="55"/>
    </row>
    <row r="705" spans="3:76" s="97" customFormat="1">
      <c r="C705" s="117"/>
      <c r="D705" s="55"/>
      <c r="E705" s="117"/>
      <c r="F705" s="55"/>
      <c r="G705" s="85"/>
      <c r="H705" s="85"/>
      <c r="I705" s="85"/>
      <c r="AS705" s="119"/>
      <c r="AT705" s="119"/>
      <c r="AU705" s="119"/>
      <c r="AV705" s="119"/>
      <c r="AW705" s="119"/>
      <c r="AX705" s="95"/>
      <c r="AY705" s="95"/>
      <c r="AZ705" s="95"/>
      <c r="BA705" s="55"/>
      <c r="BB705" s="55"/>
      <c r="BC705"/>
      <c r="BD705"/>
      <c r="BE705" s="55"/>
      <c r="BF705" s="55"/>
      <c r="BG705" s="55"/>
      <c r="BH705" s="55"/>
      <c r="BI705" s="55"/>
      <c r="BJ705" s="55"/>
      <c r="BK705" s="55"/>
      <c r="BL705" s="55"/>
      <c r="BM705" s="55"/>
      <c r="BN705" s="55"/>
      <c r="BO705" s="55"/>
      <c r="BP705" s="55"/>
      <c r="BQ705" s="55"/>
      <c r="BR705" s="55"/>
      <c r="BS705" s="55"/>
      <c r="BT705" s="55"/>
      <c r="BU705" s="55"/>
      <c r="BV705" s="55"/>
      <c r="BW705" s="55"/>
      <c r="BX705" s="55"/>
    </row>
    <row r="706" spans="3:76" s="97" customFormat="1">
      <c r="C706" s="117"/>
      <c r="D706" s="55"/>
      <c r="E706" s="117"/>
      <c r="F706" s="55"/>
      <c r="G706" s="85"/>
      <c r="H706" s="85"/>
      <c r="I706" s="85"/>
      <c r="AS706" s="119"/>
      <c r="AT706" s="119"/>
      <c r="AU706" s="119"/>
      <c r="AV706" s="119"/>
      <c r="AW706" s="119"/>
      <c r="AX706" s="95"/>
      <c r="AY706" s="95"/>
      <c r="AZ706" s="95"/>
      <c r="BA706" s="55"/>
      <c r="BB706" s="55"/>
      <c r="BC706"/>
      <c r="BD706"/>
      <c r="BE706" s="55"/>
      <c r="BF706" s="55"/>
      <c r="BG706" s="55"/>
      <c r="BH706" s="55"/>
      <c r="BI706" s="55"/>
      <c r="BJ706" s="55"/>
      <c r="BK706" s="55"/>
      <c r="BL706" s="55"/>
      <c r="BM706" s="55"/>
      <c r="BN706" s="55"/>
      <c r="BO706" s="55"/>
      <c r="BP706" s="55"/>
      <c r="BQ706" s="55"/>
      <c r="BR706" s="55"/>
      <c r="BS706" s="55"/>
      <c r="BT706" s="55"/>
      <c r="BU706" s="55"/>
      <c r="BV706" s="55"/>
      <c r="BW706" s="55"/>
      <c r="BX706" s="55"/>
    </row>
    <row r="707" spans="3:76" s="97" customFormat="1">
      <c r="C707" s="117"/>
      <c r="D707" s="55"/>
      <c r="E707" s="117"/>
      <c r="F707" s="55"/>
      <c r="G707" s="90"/>
      <c r="H707" s="90"/>
      <c r="I707" s="90"/>
      <c r="AS707" s="119"/>
      <c r="AT707" s="119"/>
      <c r="AU707" s="119"/>
      <c r="AV707" s="119"/>
      <c r="AW707" s="119"/>
      <c r="AX707" s="95"/>
      <c r="AY707" s="95"/>
      <c r="AZ707" s="95"/>
      <c r="BA707" s="55"/>
      <c r="BB707" s="55"/>
      <c r="BC707"/>
      <c r="BD707"/>
      <c r="BE707" s="55"/>
      <c r="BF707" s="55"/>
      <c r="BG707" s="55"/>
      <c r="BH707" s="55"/>
      <c r="BI707" s="55"/>
      <c r="BJ707" s="55"/>
      <c r="BK707" s="55"/>
      <c r="BL707" s="55"/>
      <c r="BM707" s="55"/>
      <c r="BN707" s="55"/>
      <c r="BO707" s="55"/>
      <c r="BP707" s="55"/>
      <c r="BQ707" s="55"/>
      <c r="BR707" s="55"/>
      <c r="BS707" s="55"/>
      <c r="BT707" s="55"/>
      <c r="BU707" s="55"/>
      <c r="BV707" s="55"/>
      <c r="BW707" s="55"/>
      <c r="BX707" s="55"/>
    </row>
    <row r="708" spans="3:76" s="97" customFormat="1">
      <c r="C708" s="117"/>
      <c r="D708" s="55"/>
      <c r="E708" s="117"/>
      <c r="F708" s="55"/>
      <c r="G708" s="85"/>
      <c r="H708" s="85"/>
      <c r="I708" s="85"/>
      <c r="AS708" s="119"/>
      <c r="AT708" s="119"/>
      <c r="AU708" s="119"/>
      <c r="AV708" s="119"/>
      <c r="AW708" s="119"/>
      <c r="AX708" s="95"/>
      <c r="AY708" s="95"/>
      <c r="AZ708" s="95"/>
      <c r="BA708" s="55"/>
      <c r="BB708" s="55"/>
      <c r="BC708"/>
      <c r="BD708"/>
      <c r="BE708" s="55"/>
      <c r="BF708" s="55"/>
      <c r="BG708" s="55"/>
      <c r="BH708" s="55"/>
      <c r="BI708" s="55"/>
      <c r="BJ708" s="55"/>
      <c r="BK708" s="55"/>
      <c r="BL708" s="55"/>
      <c r="BM708" s="55"/>
      <c r="BN708" s="55"/>
      <c r="BO708" s="55"/>
      <c r="BP708" s="55"/>
      <c r="BQ708" s="55"/>
      <c r="BR708" s="55"/>
      <c r="BS708" s="55"/>
      <c r="BT708" s="55"/>
      <c r="BU708" s="55"/>
      <c r="BV708" s="55"/>
      <c r="BW708" s="55"/>
      <c r="BX708" s="55"/>
    </row>
    <row r="709" spans="3:76" s="97" customFormat="1">
      <c r="C709" s="117"/>
      <c r="D709" s="55"/>
      <c r="E709" s="117"/>
      <c r="F709" s="55"/>
      <c r="G709" s="85"/>
      <c r="H709" s="85"/>
      <c r="I709" s="85"/>
      <c r="AS709" s="119"/>
      <c r="AT709" s="119"/>
      <c r="AU709" s="119"/>
      <c r="AV709" s="119"/>
      <c r="AW709" s="119"/>
      <c r="AX709" s="95"/>
      <c r="AY709" s="95"/>
      <c r="AZ709" s="95"/>
      <c r="BA709" s="55"/>
      <c r="BB709" s="55"/>
      <c r="BC709"/>
      <c r="BD709"/>
      <c r="BE709" s="55"/>
      <c r="BF709" s="55"/>
      <c r="BG709" s="55"/>
      <c r="BH709" s="55"/>
      <c r="BI709" s="55"/>
      <c r="BJ709" s="55"/>
      <c r="BK709" s="55"/>
      <c r="BL709" s="55"/>
      <c r="BM709" s="55"/>
      <c r="BN709" s="55"/>
      <c r="BO709" s="55"/>
      <c r="BP709" s="55"/>
      <c r="BQ709" s="55"/>
      <c r="BR709" s="55"/>
      <c r="BS709" s="55"/>
      <c r="BT709" s="55"/>
      <c r="BU709" s="55"/>
      <c r="BV709" s="55"/>
      <c r="BW709" s="55"/>
      <c r="BX709" s="55"/>
    </row>
    <row r="710" spans="3:76" s="97" customFormat="1">
      <c r="C710" s="117"/>
      <c r="D710" s="55"/>
      <c r="E710" s="117"/>
      <c r="F710" s="55"/>
      <c r="G710" s="85"/>
      <c r="H710" s="85"/>
      <c r="I710" s="85"/>
      <c r="AS710" s="119"/>
      <c r="AT710" s="119"/>
      <c r="AU710" s="119"/>
      <c r="AV710" s="119"/>
      <c r="AW710" s="119"/>
      <c r="AX710" s="95"/>
      <c r="AY710" s="95"/>
      <c r="AZ710" s="95"/>
      <c r="BA710" s="55"/>
      <c r="BB710" s="55"/>
      <c r="BC710"/>
      <c r="BD710"/>
      <c r="BE710" s="55"/>
      <c r="BF710" s="55"/>
      <c r="BG710" s="55"/>
      <c r="BH710" s="55"/>
      <c r="BI710" s="55"/>
      <c r="BJ710" s="55"/>
      <c r="BK710" s="55"/>
      <c r="BL710" s="55"/>
      <c r="BM710" s="55"/>
      <c r="BN710" s="55"/>
      <c r="BO710" s="55"/>
      <c r="BP710" s="55"/>
      <c r="BQ710" s="55"/>
      <c r="BR710" s="55"/>
      <c r="BS710" s="55"/>
      <c r="BT710" s="55"/>
      <c r="BU710" s="55"/>
      <c r="BV710" s="55"/>
      <c r="BW710" s="55"/>
      <c r="BX710" s="55"/>
    </row>
    <row r="711" spans="3:76" s="97" customFormat="1">
      <c r="C711" s="117"/>
      <c r="D711" s="55"/>
      <c r="E711" s="117"/>
      <c r="F711" s="55"/>
      <c r="G711" s="85"/>
      <c r="H711" s="85"/>
      <c r="I711" s="85"/>
      <c r="AS711" s="119"/>
      <c r="AT711" s="119"/>
      <c r="AU711" s="119"/>
      <c r="AV711" s="119"/>
      <c r="AW711" s="119"/>
      <c r="AX711" s="95"/>
      <c r="AY711" s="95"/>
      <c r="AZ711" s="95"/>
      <c r="BA711" s="55"/>
      <c r="BB711" s="55"/>
      <c r="BC711"/>
      <c r="BD711"/>
      <c r="BE711" s="55"/>
      <c r="BF711" s="55"/>
      <c r="BG711" s="55"/>
      <c r="BH711" s="55"/>
      <c r="BI711" s="55"/>
      <c r="BJ711" s="55"/>
      <c r="BK711" s="55"/>
      <c r="BL711" s="55"/>
      <c r="BM711" s="55"/>
      <c r="BN711" s="55"/>
      <c r="BO711" s="55"/>
      <c r="BP711" s="55"/>
      <c r="BQ711" s="55"/>
      <c r="BR711" s="55"/>
      <c r="BS711" s="55"/>
      <c r="BT711" s="55"/>
      <c r="BU711" s="55"/>
      <c r="BV711" s="55"/>
      <c r="BW711" s="55"/>
      <c r="BX711" s="55"/>
    </row>
    <row r="712" spans="3:76" s="97" customFormat="1">
      <c r="C712" s="117"/>
      <c r="D712" s="55"/>
      <c r="E712" s="117"/>
      <c r="F712" s="55"/>
      <c r="G712" s="85"/>
      <c r="H712" s="85"/>
      <c r="I712" s="85"/>
      <c r="AS712" s="119"/>
      <c r="AT712" s="119"/>
      <c r="AU712" s="119"/>
      <c r="AV712" s="119"/>
      <c r="AW712" s="119"/>
      <c r="AX712" s="95"/>
      <c r="AY712" s="95"/>
      <c r="AZ712" s="95"/>
      <c r="BA712" s="55"/>
      <c r="BB712" s="55"/>
      <c r="BC712"/>
      <c r="BD712"/>
      <c r="BE712" s="55"/>
      <c r="BF712" s="55"/>
      <c r="BG712" s="55"/>
      <c r="BH712" s="55"/>
      <c r="BI712" s="55"/>
      <c r="BJ712" s="55"/>
      <c r="BK712" s="55"/>
      <c r="BL712" s="55"/>
      <c r="BM712" s="55"/>
      <c r="BN712" s="55"/>
      <c r="BO712" s="55"/>
      <c r="BP712" s="55"/>
      <c r="BQ712" s="55"/>
      <c r="BR712" s="55"/>
      <c r="BS712" s="55"/>
      <c r="BT712" s="55"/>
      <c r="BU712" s="55"/>
      <c r="BV712" s="55"/>
      <c r="BW712" s="55"/>
      <c r="BX712" s="55"/>
    </row>
    <row r="713" spans="3:76" s="97" customFormat="1">
      <c r="C713" s="117"/>
      <c r="D713" s="55"/>
      <c r="E713" s="117"/>
      <c r="F713" s="55"/>
      <c r="G713" s="85"/>
      <c r="H713" s="85"/>
      <c r="I713" s="85"/>
      <c r="AS713" s="119"/>
      <c r="AT713" s="119"/>
      <c r="AU713" s="119"/>
      <c r="AV713" s="119"/>
      <c r="AW713" s="119"/>
      <c r="AX713" s="95"/>
      <c r="AY713" s="95"/>
      <c r="AZ713" s="95"/>
      <c r="BA713" s="55"/>
      <c r="BB713" s="55"/>
      <c r="BC713"/>
      <c r="BD713"/>
      <c r="BE713" s="55"/>
      <c r="BF713" s="55"/>
      <c r="BG713" s="55"/>
      <c r="BH713" s="55"/>
      <c r="BI713" s="55"/>
      <c r="BJ713" s="55"/>
      <c r="BK713" s="55"/>
      <c r="BL713" s="55"/>
      <c r="BM713" s="55"/>
      <c r="BN713" s="55"/>
      <c r="BO713" s="55"/>
      <c r="BP713" s="55"/>
      <c r="BQ713" s="55"/>
      <c r="BR713" s="55"/>
      <c r="BS713" s="55"/>
      <c r="BT713" s="55"/>
      <c r="BU713" s="55"/>
      <c r="BV713" s="55"/>
      <c r="BW713" s="55"/>
      <c r="BX713" s="55"/>
    </row>
    <row r="714" spans="3:76" s="97" customFormat="1">
      <c r="C714" s="117"/>
      <c r="D714" s="55"/>
      <c r="E714" s="117"/>
      <c r="F714" s="55"/>
      <c r="G714" s="85"/>
      <c r="H714" s="85"/>
      <c r="I714" s="85"/>
      <c r="AS714" s="119"/>
      <c r="AT714" s="119"/>
      <c r="AU714" s="119"/>
      <c r="AV714" s="119"/>
      <c r="AW714" s="119"/>
      <c r="AX714" s="95"/>
      <c r="AY714" s="95"/>
      <c r="AZ714" s="95"/>
      <c r="BA714" s="55"/>
      <c r="BB714" s="55"/>
      <c r="BC714"/>
      <c r="BD714"/>
      <c r="BE714" s="55"/>
      <c r="BF714" s="55"/>
      <c r="BG714" s="55"/>
      <c r="BH714" s="55"/>
      <c r="BI714" s="55"/>
      <c r="BJ714" s="55"/>
      <c r="BK714" s="55"/>
      <c r="BL714" s="55"/>
      <c r="BM714" s="55"/>
      <c r="BN714" s="55"/>
      <c r="BO714" s="55"/>
      <c r="BP714" s="55"/>
      <c r="BQ714" s="55"/>
      <c r="BR714" s="55"/>
      <c r="BS714" s="55"/>
      <c r="BT714" s="55"/>
      <c r="BU714" s="55"/>
      <c r="BV714" s="55"/>
      <c r="BW714" s="55"/>
      <c r="BX714" s="55"/>
    </row>
    <row r="715" spans="3:76" s="97" customFormat="1">
      <c r="C715" s="117"/>
      <c r="D715" s="55"/>
      <c r="E715" s="117"/>
      <c r="F715" s="55"/>
      <c r="G715" s="85"/>
      <c r="H715" s="85"/>
      <c r="I715" s="85"/>
      <c r="AS715" s="119"/>
      <c r="AT715" s="119"/>
      <c r="AU715" s="119"/>
      <c r="AV715" s="119"/>
      <c r="AW715" s="119"/>
      <c r="AX715" s="95"/>
      <c r="AY715" s="95"/>
      <c r="AZ715" s="95"/>
      <c r="BA715" s="55"/>
      <c r="BB715" s="55"/>
      <c r="BC715"/>
      <c r="BD715"/>
      <c r="BE715" s="55"/>
      <c r="BF715" s="55"/>
      <c r="BG715" s="55"/>
      <c r="BH715" s="55"/>
      <c r="BI715" s="55"/>
      <c r="BJ715" s="55"/>
      <c r="BK715" s="55"/>
      <c r="BL715" s="55"/>
      <c r="BM715" s="55"/>
      <c r="BN715" s="55"/>
      <c r="BO715" s="55"/>
      <c r="BP715" s="55"/>
      <c r="BQ715" s="55"/>
      <c r="BR715" s="55"/>
      <c r="BS715" s="55"/>
      <c r="BT715" s="55"/>
      <c r="BU715" s="55"/>
      <c r="BV715" s="55"/>
      <c r="BW715" s="55"/>
      <c r="BX715" s="55"/>
    </row>
    <row r="716" spans="3:76" s="97" customFormat="1">
      <c r="C716" s="117"/>
      <c r="D716" s="55"/>
      <c r="E716" s="117"/>
      <c r="F716" s="55"/>
      <c r="G716" s="85"/>
      <c r="H716" s="85"/>
      <c r="I716" s="85"/>
      <c r="AS716" s="119"/>
      <c r="AT716" s="119"/>
      <c r="AU716" s="119"/>
      <c r="AV716" s="119"/>
      <c r="AW716" s="119"/>
      <c r="AX716" s="95"/>
      <c r="AY716" s="95"/>
      <c r="AZ716" s="95"/>
      <c r="BA716" s="55"/>
      <c r="BB716" s="55"/>
      <c r="BC716"/>
      <c r="BD716"/>
      <c r="BE716" s="55"/>
      <c r="BF716" s="55"/>
      <c r="BG716" s="55"/>
      <c r="BH716" s="55"/>
      <c r="BI716" s="55"/>
      <c r="BJ716" s="55"/>
      <c r="BK716" s="55"/>
      <c r="BL716" s="55"/>
      <c r="BM716" s="55"/>
      <c r="BN716" s="55"/>
      <c r="BO716" s="55"/>
      <c r="BP716" s="55"/>
      <c r="BQ716" s="55"/>
      <c r="BR716" s="55"/>
      <c r="BS716" s="55"/>
      <c r="BT716" s="55"/>
      <c r="BU716" s="55"/>
      <c r="BV716" s="55"/>
      <c r="BW716" s="55"/>
      <c r="BX716" s="55"/>
    </row>
    <row r="717" spans="3:76" s="97" customFormat="1">
      <c r="C717" s="117"/>
      <c r="D717" s="55"/>
      <c r="E717" s="117"/>
      <c r="F717" s="55"/>
      <c r="G717" s="85"/>
      <c r="H717" s="85"/>
      <c r="I717" s="85"/>
      <c r="AS717" s="119"/>
      <c r="AT717" s="119"/>
      <c r="AU717" s="119"/>
      <c r="AV717" s="119"/>
      <c r="AW717" s="119"/>
      <c r="AX717" s="95"/>
      <c r="AY717" s="95"/>
      <c r="AZ717" s="95"/>
      <c r="BA717" s="55"/>
      <c r="BB717" s="55"/>
      <c r="BC717"/>
      <c r="BD717"/>
      <c r="BE717" s="55"/>
      <c r="BF717" s="55"/>
      <c r="BG717" s="55"/>
      <c r="BH717" s="55"/>
      <c r="BI717" s="55"/>
      <c r="BJ717" s="55"/>
      <c r="BK717" s="55"/>
      <c r="BL717" s="55"/>
      <c r="BM717" s="55"/>
      <c r="BN717" s="55"/>
      <c r="BO717" s="55"/>
      <c r="BP717" s="55"/>
      <c r="BQ717" s="55"/>
      <c r="BR717" s="55"/>
      <c r="BS717" s="55"/>
      <c r="BT717" s="55"/>
      <c r="BU717" s="55"/>
      <c r="BV717" s="55"/>
      <c r="BW717" s="55"/>
      <c r="BX717" s="55"/>
    </row>
    <row r="718" spans="3:76" s="97" customFormat="1">
      <c r="C718" s="117"/>
      <c r="D718" s="55"/>
      <c r="E718" s="117"/>
      <c r="F718" s="55"/>
      <c r="G718" s="85"/>
      <c r="H718" s="85"/>
      <c r="I718" s="85"/>
      <c r="AS718" s="119"/>
      <c r="AT718" s="119"/>
      <c r="AU718" s="119"/>
      <c r="AV718" s="119"/>
      <c r="AW718" s="119"/>
      <c r="AX718" s="95"/>
      <c r="AY718" s="95"/>
      <c r="AZ718" s="95"/>
      <c r="BA718" s="55"/>
      <c r="BB718" s="55"/>
      <c r="BC718"/>
      <c r="BD718"/>
      <c r="BE718" s="55"/>
      <c r="BF718" s="55"/>
      <c r="BG718" s="55"/>
      <c r="BH718" s="55"/>
      <c r="BI718" s="55"/>
      <c r="BJ718" s="55"/>
      <c r="BK718" s="55"/>
      <c r="BL718" s="55"/>
      <c r="BM718" s="55"/>
      <c r="BN718" s="55"/>
      <c r="BO718" s="55"/>
      <c r="BP718" s="55"/>
      <c r="BQ718" s="55"/>
      <c r="BR718" s="55"/>
      <c r="BS718" s="55"/>
      <c r="BT718" s="55"/>
      <c r="BU718" s="55"/>
      <c r="BV718" s="55"/>
      <c r="BW718" s="55"/>
      <c r="BX718" s="55"/>
    </row>
    <row r="719" spans="3:76" s="97" customFormat="1">
      <c r="C719" s="117"/>
      <c r="D719" s="55"/>
      <c r="E719" s="117"/>
      <c r="F719" s="55"/>
      <c r="G719" s="85"/>
      <c r="H719" s="85"/>
      <c r="I719" s="85"/>
      <c r="AS719" s="119"/>
      <c r="AT719" s="119"/>
      <c r="AU719" s="119"/>
      <c r="AV719" s="119"/>
      <c r="AW719" s="119"/>
      <c r="AX719" s="95"/>
      <c r="AY719" s="95"/>
      <c r="AZ719" s="95"/>
      <c r="BA719" s="55"/>
      <c r="BB719" s="55"/>
      <c r="BC719"/>
      <c r="BD719"/>
      <c r="BE719" s="55"/>
      <c r="BF719" s="55"/>
      <c r="BG719" s="55"/>
      <c r="BH719" s="55"/>
      <c r="BI719" s="55"/>
      <c r="BJ719" s="55"/>
      <c r="BK719" s="55"/>
      <c r="BL719" s="55"/>
      <c r="BM719" s="55"/>
      <c r="BN719" s="55"/>
      <c r="BO719" s="55"/>
      <c r="BP719" s="55"/>
      <c r="BQ719" s="55"/>
      <c r="BR719" s="55"/>
      <c r="BS719" s="55"/>
      <c r="BT719" s="55"/>
      <c r="BU719" s="55"/>
      <c r="BV719" s="55"/>
      <c r="BW719" s="55"/>
      <c r="BX719" s="55"/>
    </row>
    <row r="720" spans="3:76" s="97" customFormat="1">
      <c r="C720" s="117"/>
      <c r="D720" s="55"/>
      <c r="E720" s="117"/>
      <c r="F720" s="55"/>
      <c r="G720" s="85"/>
      <c r="H720" s="85"/>
      <c r="I720" s="85"/>
      <c r="AS720" s="119"/>
      <c r="AT720" s="119"/>
      <c r="AU720" s="119"/>
      <c r="AV720" s="119"/>
      <c r="AW720" s="119"/>
      <c r="AX720" s="95"/>
      <c r="AY720" s="95"/>
      <c r="AZ720" s="95"/>
      <c r="BA720" s="55"/>
      <c r="BB720" s="55"/>
      <c r="BC720"/>
      <c r="BD720"/>
      <c r="BE720" s="55"/>
      <c r="BF720" s="55"/>
      <c r="BG720" s="55"/>
      <c r="BH720" s="55"/>
      <c r="BI720" s="55"/>
      <c r="BJ720" s="55"/>
      <c r="BK720" s="55"/>
      <c r="BL720" s="55"/>
      <c r="BM720" s="55"/>
      <c r="BN720" s="55"/>
      <c r="BO720" s="55"/>
      <c r="BP720" s="55"/>
      <c r="BQ720" s="55"/>
      <c r="BR720" s="55"/>
      <c r="BS720" s="55"/>
      <c r="BT720" s="55"/>
      <c r="BU720" s="55"/>
      <c r="BV720" s="55"/>
      <c r="BW720" s="55"/>
      <c r="BX720" s="55"/>
    </row>
    <row r="721" spans="3:76" s="97" customFormat="1">
      <c r="C721" s="117"/>
      <c r="D721" s="55"/>
      <c r="E721" s="117"/>
      <c r="F721" s="55"/>
      <c r="G721" s="85"/>
      <c r="H721" s="85"/>
      <c r="I721" s="85"/>
      <c r="AS721" s="119"/>
      <c r="AT721" s="119"/>
      <c r="AU721" s="119"/>
      <c r="AV721" s="119"/>
      <c r="AW721" s="119"/>
      <c r="AX721" s="95"/>
      <c r="AY721" s="95"/>
      <c r="AZ721" s="95"/>
      <c r="BA721" s="55"/>
      <c r="BB721" s="55"/>
      <c r="BC721"/>
      <c r="BD721"/>
      <c r="BE721" s="55"/>
      <c r="BF721" s="55"/>
      <c r="BG721" s="55"/>
      <c r="BH721" s="55"/>
      <c r="BI721" s="55"/>
      <c r="BJ721" s="55"/>
      <c r="BK721" s="55"/>
      <c r="BL721" s="55"/>
      <c r="BM721" s="55"/>
      <c r="BN721" s="55"/>
      <c r="BO721" s="55"/>
      <c r="BP721" s="55"/>
      <c r="BQ721" s="55"/>
      <c r="BR721" s="55"/>
      <c r="BS721" s="55"/>
      <c r="BT721" s="55"/>
      <c r="BU721" s="55"/>
      <c r="BV721" s="55"/>
      <c r="BW721" s="55"/>
      <c r="BX721" s="55"/>
    </row>
    <row r="722" spans="3:76" s="97" customFormat="1">
      <c r="C722" s="117"/>
      <c r="D722" s="55"/>
      <c r="E722" s="117"/>
      <c r="F722" s="55"/>
      <c r="G722" s="85"/>
      <c r="H722" s="85"/>
      <c r="I722" s="85"/>
      <c r="AS722" s="119"/>
      <c r="AT722" s="119"/>
      <c r="AU722" s="119"/>
      <c r="AV722" s="119"/>
      <c r="AW722" s="119"/>
      <c r="AX722" s="95"/>
      <c r="AY722" s="95"/>
      <c r="AZ722" s="95"/>
      <c r="BA722" s="55"/>
      <c r="BB722" s="55"/>
      <c r="BC722"/>
      <c r="BD722"/>
      <c r="BE722" s="55"/>
      <c r="BF722" s="55"/>
      <c r="BG722" s="55"/>
      <c r="BH722" s="55"/>
      <c r="BI722" s="55"/>
      <c r="BJ722" s="55"/>
      <c r="BK722" s="55"/>
      <c r="BL722" s="55"/>
      <c r="BM722" s="55"/>
      <c r="BN722" s="55"/>
      <c r="BO722" s="55"/>
      <c r="BP722" s="55"/>
      <c r="BQ722" s="55"/>
      <c r="BR722" s="55"/>
      <c r="BS722" s="55"/>
      <c r="BT722" s="55"/>
      <c r="BU722" s="55"/>
      <c r="BV722" s="55"/>
      <c r="BW722" s="55"/>
      <c r="BX722" s="55"/>
    </row>
    <row r="723" spans="3:76" s="97" customFormat="1">
      <c r="C723" s="117"/>
      <c r="D723" s="55"/>
      <c r="E723" s="117"/>
      <c r="F723" s="55"/>
      <c r="G723" s="85"/>
      <c r="H723" s="85"/>
      <c r="I723" s="85"/>
      <c r="AS723" s="119"/>
      <c r="AT723" s="119"/>
      <c r="AU723" s="119"/>
      <c r="AV723" s="119"/>
      <c r="AW723" s="119"/>
      <c r="AX723" s="95"/>
      <c r="AY723" s="95"/>
      <c r="AZ723" s="95"/>
      <c r="BA723" s="55"/>
      <c r="BB723" s="55"/>
      <c r="BC723"/>
      <c r="BD723"/>
      <c r="BE723" s="55"/>
      <c r="BF723" s="55"/>
      <c r="BG723" s="55"/>
      <c r="BH723" s="55"/>
      <c r="BI723" s="55"/>
      <c r="BJ723" s="55"/>
      <c r="BK723" s="55"/>
      <c r="BL723" s="55"/>
      <c r="BM723" s="55"/>
      <c r="BN723" s="55"/>
      <c r="BO723" s="55"/>
      <c r="BP723" s="55"/>
      <c r="BQ723" s="55"/>
      <c r="BR723" s="55"/>
      <c r="BS723" s="55"/>
      <c r="BT723" s="55"/>
      <c r="BU723" s="55"/>
      <c r="BV723" s="55"/>
      <c r="BW723" s="55"/>
      <c r="BX723" s="55"/>
    </row>
    <row r="724" spans="3:76" s="97" customFormat="1">
      <c r="C724" s="117"/>
      <c r="D724" s="55"/>
      <c r="E724" s="117"/>
      <c r="F724" s="55"/>
      <c r="G724" s="90"/>
      <c r="H724" s="90"/>
      <c r="I724" s="90"/>
      <c r="AS724" s="119"/>
      <c r="AT724" s="119"/>
      <c r="AU724" s="119"/>
      <c r="AV724" s="119"/>
      <c r="AW724" s="119"/>
      <c r="AX724" s="95"/>
      <c r="AY724" s="95"/>
      <c r="AZ724" s="95"/>
      <c r="BA724" s="55"/>
      <c r="BB724" s="55"/>
      <c r="BC724"/>
      <c r="BD724"/>
      <c r="BE724" s="55"/>
      <c r="BF724" s="55"/>
      <c r="BG724" s="55"/>
      <c r="BH724" s="55"/>
      <c r="BI724" s="55"/>
      <c r="BJ724" s="55"/>
      <c r="BK724" s="55"/>
      <c r="BL724" s="55"/>
      <c r="BM724" s="55"/>
      <c r="BN724" s="55"/>
      <c r="BO724" s="55"/>
      <c r="BP724" s="55"/>
      <c r="BQ724" s="55"/>
      <c r="BR724" s="55"/>
      <c r="BS724" s="55"/>
      <c r="BT724" s="55"/>
      <c r="BU724" s="55"/>
      <c r="BV724" s="55"/>
      <c r="BW724" s="55"/>
      <c r="BX724" s="55"/>
    </row>
    <row r="725" spans="3:76" s="97" customFormat="1">
      <c r="C725" s="117"/>
      <c r="D725" s="55"/>
      <c r="E725" s="117"/>
      <c r="F725" s="55"/>
      <c r="G725" s="85"/>
      <c r="H725" s="85"/>
      <c r="I725" s="85"/>
      <c r="AS725" s="119"/>
      <c r="AT725" s="119"/>
      <c r="AU725" s="119"/>
      <c r="AV725" s="119"/>
      <c r="AW725" s="119"/>
      <c r="AX725" s="95"/>
      <c r="AY725" s="95"/>
      <c r="AZ725" s="95"/>
      <c r="BA725" s="55"/>
      <c r="BB725" s="55"/>
      <c r="BC725"/>
      <c r="BD725"/>
      <c r="BE725" s="55"/>
      <c r="BF725" s="55"/>
      <c r="BG725" s="55"/>
      <c r="BH725" s="55"/>
      <c r="BI725" s="55"/>
      <c r="BJ725" s="55"/>
      <c r="BK725" s="55"/>
      <c r="BL725" s="55"/>
      <c r="BM725" s="55"/>
      <c r="BN725" s="55"/>
      <c r="BO725" s="55"/>
      <c r="BP725" s="55"/>
      <c r="BQ725" s="55"/>
      <c r="BR725" s="55"/>
      <c r="BS725" s="55"/>
      <c r="BT725" s="55"/>
      <c r="BU725" s="55"/>
      <c r="BV725" s="55"/>
      <c r="BW725" s="55"/>
      <c r="BX725" s="55"/>
    </row>
    <row r="726" spans="3:76" s="97" customFormat="1">
      <c r="C726" s="117"/>
      <c r="D726" s="55"/>
      <c r="E726" s="117"/>
      <c r="F726" s="55"/>
      <c r="G726" s="85"/>
      <c r="H726" s="85"/>
      <c r="I726" s="85"/>
      <c r="AS726" s="119"/>
      <c r="AT726" s="119"/>
      <c r="AU726" s="119"/>
      <c r="AV726" s="119"/>
      <c r="AW726" s="119"/>
      <c r="AX726" s="95"/>
      <c r="AY726" s="95"/>
      <c r="AZ726" s="95"/>
      <c r="BA726" s="55"/>
      <c r="BB726" s="55"/>
      <c r="BC726"/>
      <c r="BD726"/>
      <c r="BE726" s="55"/>
      <c r="BF726" s="55"/>
      <c r="BG726" s="55"/>
      <c r="BH726" s="55"/>
      <c r="BI726" s="55"/>
      <c r="BJ726" s="55"/>
      <c r="BK726" s="55"/>
      <c r="BL726" s="55"/>
      <c r="BM726" s="55"/>
      <c r="BN726" s="55"/>
      <c r="BO726" s="55"/>
      <c r="BP726" s="55"/>
      <c r="BQ726" s="55"/>
      <c r="BR726" s="55"/>
      <c r="BS726" s="55"/>
      <c r="BT726" s="55"/>
      <c r="BU726" s="55"/>
      <c r="BV726" s="55"/>
      <c r="BW726" s="55"/>
      <c r="BX726" s="55"/>
    </row>
    <row r="727" spans="3:76" s="97" customFormat="1">
      <c r="C727" s="117"/>
      <c r="D727" s="55"/>
      <c r="E727" s="117"/>
      <c r="F727" s="55"/>
      <c r="G727" s="85"/>
      <c r="H727" s="85"/>
      <c r="I727" s="85"/>
      <c r="AS727" s="119"/>
      <c r="AT727" s="119"/>
      <c r="AU727" s="119"/>
      <c r="AV727" s="119"/>
      <c r="AW727" s="119"/>
      <c r="AX727" s="95"/>
      <c r="AY727" s="95"/>
      <c r="AZ727" s="95"/>
      <c r="BA727" s="55"/>
      <c r="BB727" s="55"/>
      <c r="BC727"/>
      <c r="BD727"/>
      <c r="BE727" s="55"/>
      <c r="BF727" s="55"/>
      <c r="BG727" s="55"/>
      <c r="BH727" s="55"/>
      <c r="BI727" s="55"/>
      <c r="BJ727" s="55"/>
      <c r="BK727" s="55"/>
      <c r="BL727" s="55"/>
      <c r="BM727" s="55"/>
      <c r="BN727" s="55"/>
      <c r="BO727" s="55"/>
      <c r="BP727" s="55"/>
      <c r="BQ727" s="55"/>
      <c r="BR727" s="55"/>
      <c r="BS727" s="55"/>
      <c r="BT727" s="55"/>
      <c r="BU727" s="55"/>
      <c r="BV727" s="55"/>
      <c r="BW727" s="55"/>
      <c r="BX727" s="55"/>
    </row>
    <row r="728" spans="3:76" s="97" customFormat="1">
      <c r="C728" s="117"/>
      <c r="D728" s="55"/>
      <c r="E728" s="117"/>
      <c r="F728" s="55"/>
      <c r="G728" s="85"/>
      <c r="H728" s="85"/>
      <c r="I728" s="85"/>
      <c r="AS728" s="119"/>
      <c r="AT728" s="119"/>
      <c r="AU728" s="119"/>
      <c r="AV728" s="119"/>
      <c r="AW728" s="119"/>
      <c r="AX728" s="95"/>
      <c r="AY728" s="95"/>
      <c r="AZ728" s="95"/>
      <c r="BA728" s="55"/>
      <c r="BB728" s="55"/>
      <c r="BC728"/>
      <c r="BD728"/>
      <c r="BE728" s="55"/>
      <c r="BF728" s="55"/>
      <c r="BG728" s="55"/>
      <c r="BH728" s="55"/>
      <c r="BI728" s="55"/>
      <c r="BJ728" s="55"/>
      <c r="BK728" s="55"/>
      <c r="BL728" s="55"/>
      <c r="BM728" s="55"/>
      <c r="BN728" s="55"/>
      <c r="BO728" s="55"/>
      <c r="BP728" s="55"/>
      <c r="BQ728" s="55"/>
      <c r="BR728" s="55"/>
      <c r="BS728" s="55"/>
      <c r="BT728" s="55"/>
      <c r="BU728" s="55"/>
      <c r="BV728" s="55"/>
      <c r="BW728" s="55"/>
      <c r="BX728" s="55"/>
    </row>
    <row r="729" spans="3:76" s="97" customFormat="1">
      <c r="C729" s="117"/>
      <c r="D729" s="55"/>
      <c r="E729" s="117"/>
      <c r="F729" s="55"/>
      <c r="G729" s="85"/>
      <c r="H729" s="85"/>
      <c r="I729" s="85"/>
      <c r="AS729" s="119"/>
      <c r="AT729" s="119"/>
      <c r="AU729" s="119"/>
      <c r="AV729" s="119"/>
      <c r="AW729" s="119"/>
      <c r="AX729" s="95"/>
      <c r="AY729" s="95"/>
      <c r="AZ729" s="95"/>
      <c r="BA729" s="55"/>
      <c r="BB729" s="55"/>
      <c r="BC729"/>
      <c r="BD729"/>
      <c r="BE729" s="55"/>
      <c r="BF729" s="55"/>
      <c r="BG729" s="55"/>
      <c r="BH729" s="55"/>
      <c r="BI729" s="55"/>
      <c r="BJ729" s="55"/>
      <c r="BK729" s="55"/>
      <c r="BL729" s="55"/>
      <c r="BM729" s="55"/>
      <c r="BN729" s="55"/>
      <c r="BO729" s="55"/>
      <c r="BP729" s="55"/>
      <c r="BQ729" s="55"/>
      <c r="BR729" s="55"/>
      <c r="BS729" s="55"/>
      <c r="BT729" s="55"/>
      <c r="BU729" s="55"/>
      <c r="BV729" s="55"/>
      <c r="BW729" s="55"/>
      <c r="BX729" s="55"/>
    </row>
    <row r="730" spans="3:76" s="97" customFormat="1">
      <c r="C730" s="117"/>
      <c r="D730" s="55"/>
      <c r="E730" s="117"/>
      <c r="F730" s="55"/>
      <c r="G730" s="85"/>
      <c r="H730" s="85"/>
      <c r="I730" s="85"/>
      <c r="AS730" s="119"/>
      <c r="AT730" s="119"/>
      <c r="AU730" s="119"/>
      <c r="AV730" s="119"/>
      <c r="AW730" s="119"/>
      <c r="AX730" s="95"/>
      <c r="AY730" s="95"/>
      <c r="AZ730" s="95"/>
      <c r="BA730" s="55"/>
      <c r="BB730" s="55"/>
      <c r="BC730"/>
      <c r="BD730"/>
      <c r="BE730" s="55"/>
      <c r="BF730" s="55"/>
      <c r="BG730" s="55"/>
      <c r="BH730" s="55"/>
      <c r="BI730" s="55"/>
      <c r="BJ730" s="55"/>
      <c r="BK730" s="55"/>
      <c r="BL730" s="55"/>
      <c r="BM730" s="55"/>
      <c r="BN730" s="55"/>
      <c r="BO730" s="55"/>
      <c r="BP730" s="55"/>
      <c r="BQ730" s="55"/>
      <c r="BR730" s="55"/>
      <c r="BS730" s="55"/>
      <c r="BT730" s="55"/>
      <c r="BU730" s="55"/>
      <c r="BV730" s="55"/>
      <c r="BW730" s="55"/>
      <c r="BX730" s="55"/>
    </row>
    <row r="731" spans="3:76" s="97" customFormat="1">
      <c r="C731" s="117"/>
      <c r="D731" s="55"/>
      <c r="E731" s="117"/>
      <c r="F731" s="55"/>
      <c r="G731" s="85"/>
      <c r="H731" s="85"/>
      <c r="I731" s="85"/>
      <c r="AS731" s="119"/>
      <c r="AT731" s="119"/>
      <c r="AU731" s="119"/>
      <c r="AV731" s="119"/>
      <c r="AW731" s="119"/>
      <c r="AX731" s="95"/>
      <c r="AY731" s="95"/>
      <c r="AZ731" s="95"/>
      <c r="BA731" s="55"/>
      <c r="BB731" s="55"/>
      <c r="BC731"/>
      <c r="BD731"/>
      <c r="BE731" s="55"/>
      <c r="BF731" s="55"/>
      <c r="BG731" s="55"/>
      <c r="BH731" s="55"/>
      <c r="BI731" s="55"/>
      <c r="BJ731" s="55"/>
      <c r="BK731" s="55"/>
      <c r="BL731" s="55"/>
      <c r="BM731" s="55"/>
      <c r="BN731" s="55"/>
      <c r="BO731" s="55"/>
      <c r="BP731" s="55"/>
      <c r="BQ731" s="55"/>
      <c r="BR731" s="55"/>
      <c r="BS731" s="55"/>
      <c r="BT731" s="55"/>
      <c r="BU731" s="55"/>
      <c r="BV731" s="55"/>
      <c r="BW731" s="55"/>
      <c r="BX731" s="55"/>
    </row>
    <row r="732" spans="3:76" s="97" customFormat="1">
      <c r="C732" s="117"/>
      <c r="D732" s="55"/>
      <c r="E732" s="117"/>
      <c r="F732" s="55"/>
      <c r="G732" s="85"/>
      <c r="H732" s="85"/>
      <c r="I732" s="85"/>
      <c r="AS732" s="119"/>
      <c r="AT732" s="119"/>
      <c r="AU732" s="119"/>
      <c r="AV732" s="119"/>
      <c r="AW732" s="119"/>
      <c r="AX732" s="95"/>
      <c r="AY732" s="95"/>
      <c r="AZ732" s="95"/>
      <c r="BA732" s="55"/>
      <c r="BB732" s="55"/>
      <c r="BC732"/>
      <c r="BD732"/>
      <c r="BE732" s="55"/>
      <c r="BF732" s="55"/>
      <c r="BG732" s="55"/>
      <c r="BH732" s="55"/>
      <c r="BI732" s="55"/>
      <c r="BJ732" s="55"/>
      <c r="BK732" s="55"/>
      <c r="BL732" s="55"/>
      <c r="BM732" s="55"/>
      <c r="BN732" s="55"/>
      <c r="BO732" s="55"/>
      <c r="BP732" s="55"/>
      <c r="BQ732" s="55"/>
      <c r="BR732" s="55"/>
      <c r="BS732" s="55"/>
      <c r="BT732" s="55"/>
      <c r="BU732" s="55"/>
      <c r="BV732" s="55"/>
      <c r="BW732" s="55"/>
      <c r="BX732" s="55"/>
    </row>
    <row r="733" spans="3:76" s="97" customFormat="1">
      <c r="C733" s="117"/>
      <c r="D733" s="55"/>
      <c r="E733" s="117"/>
      <c r="F733" s="55"/>
      <c r="G733" s="85"/>
      <c r="H733" s="85"/>
      <c r="I733" s="85"/>
      <c r="AS733" s="119"/>
      <c r="AT733" s="119"/>
      <c r="AU733" s="119"/>
      <c r="AV733" s="119"/>
      <c r="AW733" s="119"/>
      <c r="AX733" s="95"/>
      <c r="AY733" s="95"/>
      <c r="AZ733" s="95"/>
      <c r="BA733" s="55"/>
      <c r="BB733" s="55"/>
      <c r="BC733"/>
      <c r="BD733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  <c r="BQ733" s="55"/>
      <c r="BR733" s="55"/>
      <c r="BS733" s="55"/>
      <c r="BT733" s="55"/>
      <c r="BU733" s="55"/>
      <c r="BV733" s="55"/>
      <c r="BW733" s="55"/>
      <c r="BX733" s="55"/>
    </row>
    <row r="734" spans="3:76" s="97" customFormat="1">
      <c r="C734" s="117"/>
      <c r="D734" s="55"/>
      <c r="E734" s="117"/>
      <c r="F734" s="55"/>
      <c r="G734" s="85"/>
      <c r="H734" s="85"/>
      <c r="I734" s="85"/>
      <c r="AS734" s="119"/>
      <c r="AT734" s="119"/>
      <c r="AU734" s="119"/>
      <c r="AV734" s="119"/>
      <c r="AW734" s="119"/>
      <c r="AX734" s="95"/>
      <c r="AY734" s="95"/>
      <c r="AZ734" s="95"/>
      <c r="BA734" s="55"/>
      <c r="BB734" s="55"/>
      <c r="BC734"/>
      <c r="BD734"/>
      <c r="BE734" s="55"/>
      <c r="BF734" s="55"/>
      <c r="BG734" s="55"/>
      <c r="BH734" s="55"/>
      <c r="BI734" s="55"/>
      <c r="BJ734" s="55"/>
      <c r="BK734" s="55"/>
      <c r="BL734" s="55"/>
      <c r="BM734" s="55"/>
      <c r="BN734" s="55"/>
      <c r="BO734" s="55"/>
      <c r="BP734" s="55"/>
      <c r="BQ734" s="55"/>
      <c r="BR734" s="55"/>
      <c r="BS734" s="55"/>
      <c r="BT734" s="55"/>
      <c r="BU734" s="55"/>
      <c r="BV734" s="55"/>
      <c r="BW734" s="55"/>
      <c r="BX734" s="55"/>
    </row>
    <row r="735" spans="3:76" s="97" customFormat="1">
      <c r="C735" s="117"/>
      <c r="D735" s="55"/>
      <c r="E735" s="117"/>
      <c r="F735" s="55"/>
      <c r="G735" s="85"/>
      <c r="H735" s="85"/>
      <c r="I735" s="85"/>
      <c r="AS735" s="119"/>
      <c r="AT735" s="119"/>
      <c r="AU735" s="119"/>
      <c r="AV735" s="119"/>
      <c r="AW735" s="119"/>
      <c r="AX735" s="95"/>
      <c r="AY735" s="95"/>
      <c r="AZ735" s="95"/>
      <c r="BA735" s="55"/>
      <c r="BB735" s="55"/>
      <c r="BC735"/>
      <c r="BD735"/>
      <c r="BE735" s="55"/>
      <c r="BF735" s="55"/>
      <c r="BG735" s="55"/>
      <c r="BH735" s="55"/>
      <c r="BI735" s="55"/>
      <c r="BJ735" s="55"/>
      <c r="BK735" s="55"/>
      <c r="BL735" s="55"/>
      <c r="BM735" s="55"/>
      <c r="BN735" s="55"/>
      <c r="BO735" s="55"/>
      <c r="BP735" s="55"/>
      <c r="BQ735" s="55"/>
      <c r="BR735" s="55"/>
      <c r="BS735" s="55"/>
      <c r="BT735" s="55"/>
      <c r="BU735" s="55"/>
      <c r="BV735" s="55"/>
      <c r="BW735" s="55"/>
      <c r="BX735" s="55"/>
    </row>
    <row r="736" spans="3:76" s="97" customFormat="1">
      <c r="C736" s="117"/>
      <c r="D736" s="55"/>
      <c r="E736" s="117"/>
      <c r="F736" s="55"/>
      <c r="G736" s="85"/>
      <c r="H736" s="85"/>
      <c r="I736" s="85"/>
      <c r="AS736" s="119"/>
      <c r="AT736" s="119"/>
      <c r="AU736" s="119"/>
      <c r="AV736" s="119"/>
      <c r="AW736" s="119"/>
      <c r="AX736" s="95"/>
      <c r="AY736" s="95"/>
      <c r="AZ736" s="95"/>
      <c r="BA736" s="55"/>
      <c r="BB736" s="55"/>
      <c r="BC736"/>
      <c r="BD736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  <c r="BQ736" s="55"/>
      <c r="BR736" s="55"/>
      <c r="BS736" s="55"/>
      <c r="BT736" s="55"/>
      <c r="BU736" s="55"/>
      <c r="BV736" s="55"/>
      <c r="BW736" s="55"/>
      <c r="BX736" s="55"/>
    </row>
    <row r="737" spans="3:76" s="97" customFormat="1">
      <c r="C737" s="117"/>
      <c r="D737" s="55"/>
      <c r="E737" s="117"/>
      <c r="F737" s="55"/>
      <c r="G737" s="85"/>
      <c r="H737" s="85"/>
      <c r="I737" s="85"/>
      <c r="AS737" s="119"/>
      <c r="AT737" s="119"/>
      <c r="AU737" s="119"/>
      <c r="AV737" s="119"/>
      <c r="AW737" s="119"/>
      <c r="AX737" s="95"/>
      <c r="AY737" s="95"/>
      <c r="AZ737" s="95"/>
      <c r="BA737" s="55"/>
      <c r="BB737" s="55"/>
      <c r="BC737"/>
      <c r="BD737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</row>
    <row r="738" spans="3:76" s="97" customFormat="1">
      <c r="C738" s="117"/>
      <c r="D738" s="55"/>
      <c r="E738" s="117"/>
      <c r="F738" s="55"/>
      <c r="G738" s="90"/>
      <c r="H738" s="90"/>
      <c r="I738" s="90"/>
      <c r="AS738" s="119"/>
      <c r="AT738" s="119"/>
      <c r="AU738" s="119"/>
      <c r="AV738" s="119"/>
      <c r="AW738" s="119"/>
      <c r="AX738" s="95"/>
      <c r="AY738" s="95"/>
      <c r="AZ738" s="95"/>
      <c r="BA738" s="55"/>
      <c r="BB738" s="55"/>
      <c r="BC738"/>
      <c r="BD738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</row>
    <row r="739" spans="3:76" s="97" customFormat="1">
      <c r="C739" s="117"/>
      <c r="D739" s="55"/>
      <c r="E739" s="117"/>
      <c r="F739" s="55"/>
      <c r="G739" s="90"/>
      <c r="H739" s="90"/>
      <c r="I739" s="90"/>
      <c r="AS739" s="119"/>
      <c r="AT739" s="119"/>
      <c r="AU739" s="119"/>
      <c r="AV739" s="119"/>
      <c r="AW739" s="119"/>
      <c r="AX739" s="95"/>
      <c r="AY739" s="95"/>
      <c r="AZ739" s="95"/>
      <c r="BA739" s="55"/>
      <c r="BB739" s="55"/>
      <c r="BC739"/>
      <c r="BD739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</row>
    <row r="740" spans="3:76" s="97" customFormat="1">
      <c r="C740" s="117"/>
      <c r="D740" s="55"/>
      <c r="E740" s="117"/>
      <c r="F740" s="55"/>
      <c r="G740" s="85"/>
      <c r="H740" s="85"/>
      <c r="I740" s="85"/>
      <c r="AS740" s="119"/>
      <c r="AT740" s="119"/>
      <c r="AU740" s="119"/>
      <c r="AV740" s="119"/>
      <c r="AW740" s="119"/>
      <c r="AX740" s="95"/>
      <c r="AY740" s="95"/>
      <c r="AZ740" s="95"/>
      <c r="BA740" s="55"/>
      <c r="BB740" s="55"/>
      <c r="BC740"/>
      <c r="BD740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</row>
    <row r="741" spans="3:76" s="97" customFormat="1">
      <c r="C741" s="117"/>
      <c r="D741" s="55"/>
      <c r="E741" s="117"/>
      <c r="F741" s="55"/>
      <c r="G741" s="85"/>
      <c r="H741" s="85"/>
      <c r="I741" s="85"/>
      <c r="AS741" s="119"/>
      <c r="AT741" s="119"/>
      <c r="AU741" s="119"/>
      <c r="AV741" s="119"/>
      <c r="AW741" s="119"/>
      <c r="AX741" s="95"/>
      <c r="AY741" s="95"/>
      <c r="AZ741" s="95"/>
      <c r="BA741" s="55"/>
      <c r="BB741" s="55"/>
      <c r="BC741"/>
      <c r="BD741"/>
      <c r="BE741" s="55"/>
      <c r="BF741" s="55"/>
      <c r="BG741" s="55"/>
      <c r="BH741" s="55"/>
      <c r="BI741" s="55"/>
      <c r="BJ741" s="55"/>
      <c r="BK741" s="55"/>
      <c r="BL741" s="55"/>
      <c r="BM741" s="55"/>
      <c r="BN741" s="55"/>
      <c r="BO741" s="55"/>
      <c r="BP741" s="55"/>
      <c r="BQ741" s="55"/>
      <c r="BR741" s="55"/>
      <c r="BS741" s="55"/>
      <c r="BT741" s="55"/>
      <c r="BU741" s="55"/>
      <c r="BV741" s="55"/>
      <c r="BW741" s="55"/>
      <c r="BX741" s="55"/>
    </row>
    <row r="742" spans="3:76" s="97" customFormat="1">
      <c r="C742" s="117"/>
      <c r="D742" s="55"/>
      <c r="E742" s="117"/>
      <c r="F742" s="55"/>
      <c r="G742" s="90"/>
      <c r="H742" s="90"/>
      <c r="I742" s="90"/>
      <c r="AS742" s="119"/>
      <c r="AT742" s="119"/>
      <c r="AU742" s="119"/>
      <c r="AV742" s="119"/>
      <c r="AW742" s="119"/>
      <c r="AX742" s="95"/>
      <c r="AY742" s="95"/>
      <c r="AZ742" s="95"/>
      <c r="BA742" s="55"/>
      <c r="BB742" s="55"/>
      <c r="BC742"/>
      <c r="BD742"/>
      <c r="BE742" s="55"/>
      <c r="BF742" s="55"/>
      <c r="BG742" s="55"/>
      <c r="BH742" s="55"/>
      <c r="BI742" s="55"/>
      <c r="BJ742" s="55"/>
      <c r="BK742" s="55"/>
      <c r="BL742" s="55"/>
      <c r="BM742" s="55"/>
      <c r="BN742" s="55"/>
      <c r="BO742" s="55"/>
      <c r="BP742" s="55"/>
      <c r="BQ742" s="55"/>
      <c r="BR742" s="55"/>
      <c r="BS742" s="55"/>
      <c r="BT742" s="55"/>
      <c r="BU742" s="55"/>
      <c r="BV742" s="55"/>
      <c r="BW742" s="55"/>
      <c r="BX742" s="55"/>
    </row>
    <row r="743" spans="3:76" s="97" customFormat="1">
      <c r="C743" s="117"/>
      <c r="D743" s="55"/>
      <c r="E743" s="117"/>
      <c r="F743" s="55"/>
      <c r="G743" s="85"/>
      <c r="H743" s="85"/>
      <c r="I743" s="85"/>
      <c r="AS743" s="119"/>
      <c r="AT743" s="119"/>
      <c r="AU743" s="119"/>
      <c r="AV743" s="119"/>
      <c r="AW743" s="119"/>
      <c r="AX743" s="95"/>
      <c r="AY743" s="95"/>
      <c r="AZ743" s="95"/>
      <c r="BA743" s="55"/>
      <c r="BB743" s="55"/>
      <c r="BC743"/>
      <c r="BD743"/>
      <c r="BE743" s="55"/>
      <c r="BF743" s="55"/>
      <c r="BG743" s="55"/>
      <c r="BH743" s="55"/>
      <c r="BI743" s="55"/>
      <c r="BJ743" s="55"/>
      <c r="BK743" s="55"/>
      <c r="BL743" s="55"/>
      <c r="BM743" s="55"/>
      <c r="BN743" s="55"/>
      <c r="BO743" s="55"/>
      <c r="BP743" s="55"/>
      <c r="BQ743" s="55"/>
      <c r="BR743" s="55"/>
      <c r="BS743" s="55"/>
      <c r="BT743" s="55"/>
      <c r="BU743" s="55"/>
      <c r="BV743" s="55"/>
      <c r="BW743" s="55"/>
      <c r="BX743" s="55"/>
    </row>
    <row r="744" spans="3:76" s="97" customFormat="1">
      <c r="C744" s="117"/>
      <c r="D744" s="55"/>
      <c r="E744" s="117"/>
      <c r="F744" s="55"/>
      <c r="G744" s="85"/>
      <c r="H744" s="85"/>
      <c r="I744" s="85"/>
      <c r="AS744" s="119"/>
      <c r="AT744" s="119"/>
      <c r="AU744" s="119"/>
      <c r="AV744" s="119"/>
      <c r="AW744" s="119"/>
      <c r="AX744" s="95"/>
      <c r="AY744" s="95"/>
      <c r="AZ744" s="95"/>
      <c r="BA744" s="55"/>
      <c r="BB744" s="55"/>
      <c r="BC744"/>
      <c r="BD744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</row>
    <row r="745" spans="3:76" s="97" customFormat="1">
      <c r="C745" s="117"/>
      <c r="D745" s="55"/>
      <c r="E745" s="117"/>
      <c r="F745" s="55"/>
      <c r="G745" s="85"/>
      <c r="H745" s="85"/>
      <c r="I745" s="85"/>
      <c r="AS745" s="119"/>
      <c r="AT745" s="119"/>
      <c r="AU745" s="119"/>
      <c r="AV745" s="119"/>
      <c r="AW745" s="119"/>
      <c r="AX745" s="95"/>
      <c r="AY745" s="95"/>
      <c r="AZ745" s="95"/>
      <c r="BA745" s="55"/>
      <c r="BB745" s="55"/>
      <c r="BC745"/>
      <c r="BD745"/>
      <c r="BE745" s="55"/>
      <c r="BF745" s="55"/>
      <c r="BG745" s="55"/>
      <c r="BH745" s="55"/>
      <c r="BI745" s="55"/>
      <c r="BJ745" s="55"/>
      <c r="BK745" s="55"/>
      <c r="BL745" s="55"/>
      <c r="BM745" s="55"/>
      <c r="BN745" s="55"/>
      <c r="BO745" s="55"/>
      <c r="BP745" s="55"/>
      <c r="BQ745" s="55"/>
      <c r="BR745" s="55"/>
      <c r="BS745" s="55"/>
      <c r="BT745" s="55"/>
      <c r="BU745" s="55"/>
      <c r="BV745" s="55"/>
      <c r="BW745" s="55"/>
      <c r="BX745" s="55"/>
    </row>
    <row r="746" spans="3:76">
      <c r="G746" s="85"/>
      <c r="H746" s="85"/>
      <c r="I746" s="85"/>
    </row>
  </sheetData>
  <autoFilter ref="A12:BB524" xr:uid="{00000000-0009-0000-0000-000009000000}"/>
  <mergeCells count="156">
    <mergeCell ref="C2:AX2"/>
    <mergeCell ref="C3:M3"/>
    <mergeCell ref="N3:AX3"/>
    <mergeCell ref="C5:D5"/>
    <mergeCell ref="C6:N6"/>
    <mergeCell ref="AT6:AV6"/>
    <mergeCell ref="AW6:AX6"/>
    <mergeCell ref="I8:I11"/>
    <mergeCell ref="AP8:AR8"/>
    <mergeCell ref="AQ9:AR9"/>
    <mergeCell ref="AP10:AP11"/>
    <mergeCell ref="AQ10:AQ11"/>
    <mergeCell ref="AR10:AR11"/>
    <mergeCell ref="C7:AX7"/>
    <mergeCell ref="C8:C11"/>
    <mergeCell ref="D8:D11"/>
    <mergeCell ref="E8:F8"/>
    <mergeCell ref="G8:G11"/>
    <mergeCell ref="H8:H11"/>
    <mergeCell ref="J8:J11"/>
    <mergeCell ref="K8:N8"/>
    <mergeCell ref="O8:Q8"/>
    <mergeCell ref="R8:T8"/>
    <mergeCell ref="AM8:AO8"/>
    <mergeCell ref="AB497:AB498"/>
    <mergeCell ref="AL10:AL11"/>
    <mergeCell ref="AS8:AX8"/>
    <mergeCell ref="E9:E11"/>
    <mergeCell ref="F9:F11"/>
    <mergeCell ref="K9:L10"/>
    <mergeCell ref="M9:N10"/>
    <mergeCell ref="P9:Q9"/>
    <mergeCell ref="S9:T9"/>
    <mergeCell ref="V9:W9"/>
    <mergeCell ref="Y9:Z9"/>
    <mergeCell ref="U8:W8"/>
    <mergeCell ref="X8:Z8"/>
    <mergeCell ref="AA8:AC8"/>
    <mergeCell ref="AD8:AF8"/>
    <mergeCell ref="AG8:AI8"/>
    <mergeCell ref="AJ8:AL8"/>
    <mergeCell ref="O10:O11"/>
    <mergeCell ref="P10:P11"/>
    <mergeCell ref="Q10:Q11"/>
    <mergeCell ref="R10:R11"/>
    <mergeCell ref="S10:S11"/>
    <mergeCell ref="T10:T11"/>
    <mergeCell ref="U10:U11"/>
    <mergeCell ref="AE9:AF9"/>
    <mergeCell ref="AB10:AB11"/>
    <mergeCell ref="AC10:AC11"/>
    <mergeCell ref="AD10:AD11"/>
    <mergeCell ref="AE10:AE11"/>
    <mergeCell ref="V10:V11"/>
    <mergeCell ref="W10:W11"/>
    <mergeCell ref="X10:X11"/>
    <mergeCell ref="Y10:Y11"/>
    <mergeCell ref="Z10:Z11"/>
    <mergeCell ref="AA10:AA11"/>
    <mergeCell ref="AF10:AF11"/>
    <mergeCell ref="AB9:AC9"/>
    <mergeCell ref="AV497:AV498"/>
    <mergeCell ref="AW497:AW498"/>
    <mergeCell ref="AX497:AX498"/>
    <mergeCell ref="AJ497:AJ498"/>
    <mergeCell ref="AT9:AU9"/>
    <mergeCell ref="AV9:AV11"/>
    <mergeCell ref="AW9:AX9"/>
    <mergeCell ref="AH9:AI9"/>
    <mergeCell ref="AK9:AL9"/>
    <mergeCell ref="AN9:AO9"/>
    <mergeCell ref="AS9:AS11"/>
    <mergeCell ref="AM10:AM11"/>
    <mergeCell ref="AN10:AN11"/>
    <mergeCell ref="AO10:AO11"/>
    <mergeCell ref="AT10:AT11"/>
    <mergeCell ref="AU10:AU11"/>
    <mergeCell ref="AS497:AS498"/>
    <mergeCell ref="AT497:AT498"/>
    <mergeCell ref="AU497:AU498"/>
    <mergeCell ref="AK497:AK498"/>
    <mergeCell ref="AL497:AL498"/>
    <mergeCell ref="AM497:AM498"/>
    <mergeCell ref="AN497:AN498"/>
    <mergeCell ref="L497:L498"/>
    <mergeCell ref="AW10:AW11"/>
    <mergeCell ref="AX10:AX11"/>
    <mergeCell ref="R497:R498"/>
    <mergeCell ref="S497:S498"/>
    <mergeCell ref="T497:T498"/>
    <mergeCell ref="AD497:AD498"/>
    <mergeCell ref="AE497:AE498"/>
    <mergeCell ref="AF497:AF498"/>
    <mergeCell ref="AG497:AG498"/>
    <mergeCell ref="AH497:AH498"/>
    <mergeCell ref="AI497:AI498"/>
    <mergeCell ref="AG10:AG11"/>
    <mergeCell ref="AH10:AH11"/>
    <mergeCell ref="AI10:AI11"/>
    <mergeCell ref="AJ10:AJ11"/>
    <mergeCell ref="AK10:AK11"/>
    <mergeCell ref="U497:U498"/>
    <mergeCell ref="V497:V498"/>
    <mergeCell ref="W497:W498"/>
    <mergeCell ref="X497:X498"/>
    <mergeCell ref="Y497:Y498"/>
    <mergeCell ref="Z497:Z498"/>
    <mergeCell ref="AA497:AA498"/>
    <mergeCell ref="Q497:Q498"/>
    <mergeCell ref="AR497:AR498"/>
    <mergeCell ref="AN500:AO500"/>
    <mergeCell ref="AT500:AU500"/>
    <mergeCell ref="AW500:AX500"/>
    <mergeCell ref="C502:D502"/>
    <mergeCell ref="S500:T500"/>
    <mergeCell ref="V500:W500"/>
    <mergeCell ref="Y500:Z500"/>
    <mergeCell ref="AB500:AC500"/>
    <mergeCell ref="AE500:AF500"/>
    <mergeCell ref="AH500:AI500"/>
    <mergeCell ref="AQ500:AR500"/>
    <mergeCell ref="C499:J500"/>
    <mergeCell ref="M499:N499"/>
    <mergeCell ref="K500:L500"/>
    <mergeCell ref="M500:N500"/>
    <mergeCell ref="P500:Q500"/>
    <mergeCell ref="AK500:AL500"/>
    <mergeCell ref="C498:F498"/>
    <mergeCell ref="AC497:AC498"/>
    <mergeCell ref="C497:F497"/>
    <mergeCell ref="J497:J498"/>
    <mergeCell ref="K497:K498"/>
    <mergeCell ref="N4:AT4"/>
    <mergeCell ref="N5:AT5"/>
    <mergeCell ref="AT523:AV523"/>
    <mergeCell ref="F516:K516"/>
    <mergeCell ref="F517:K517"/>
    <mergeCell ref="F518:K518"/>
    <mergeCell ref="F519:K519"/>
    <mergeCell ref="B524:AY524"/>
    <mergeCell ref="F513:K513"/>
    <mergeCell ref="F514:K514"/>
    <mergeCell ref="F515:J515"/>
    <mergeCell ref="C509:N510"/>
    <mergeCell ref="F512:K512"/>
    <mergeCell ref="F520:K520"/>
    <mergeCell ref="F521:J521"/>
    <mergeCell ref="F522:K522"/>
    <mergeCell ref="F523:K523"/>
    <mergeCell ref="AO497:AO498"/>
    <mergeCell ref="AP497:AP498"/>
    <mergeCell ref="AQ497:AQ498"/>
    <mergeCell ref="M497:M498"/>
    <mergeCell ref="N497:N498"/>
    <mergeCell ref="O497:O498"/>
    <mergeCell ref="P497:P498"/>
  </mergeCells>
  <conditionalFormatting sqref="AT501">
    <cfRule type="cellIs" dxfId="4980" priority="12341" stopIfTrue="1" operator="greaterThan">
      <formula>#REF!</formula>
    </cfRule>
  </conditionalFormatting>
  <conditionalFormatting sqref="AT12 AW12">
    <cfRule type="cellIs" dxfId="4979" priority="12342" stopIfTrue="1" operator="greaterThan">
      <formula>#REF!</formula>
    </cfRule>
    <cfRule type="cellIs" dxfId="4978" priority="12343" stopIfTrue="1" operator="equal">
      <formula>#REF!</formula>
    </cfRule>
  </conditionalFormatting>
  <conditionalFormatting sqref="BA13:BA496">
    <cfRule type="expression" dxfId="4977" priority="12344" stopIfTrue="1">
      <formula>$E13=0</formula>
    </cfRule>
    <cfRule type="expression" dxfId="4976" priority="12345" stopIfTrue="1">
      <formula>$E13&lt;&gt;0</formula>
    </cfRule>
  </conditionalFormatting>
  <conditionalFormatting sqref="AY13:AY26">
    <cfRule type="cellIs" dxfId="4975" priority="12346" stopIfTrue="1" operator="equal">
      <formula>#REF!</formula>
    </cfRule>
    <cfRule type="cellIs" dxfId="4974" priority="12347" stopIfTrue="1" operator="greaterThan">
      <formula>#REF!</formula>
    </cfRule>
  </conditionalFormatting>
  <conditionalFormatting sqref="AY27:AY29 AY31:AY32 AY34:AY39">
    <cfRule type="cellIs" dxfId="4973" priority="12348" stopIfTrue="1" operator="equal">
      <formula>#REF!</formula>
    </cfRule>
    <cfRule type="cellIs" dxfId="4972" priority="12349" stopIfTrue="1" operator="greaterThan">
      <formula>#REF!</formula>
    </cfRule>
  </conditionalFormatting>
  <conditionalFormatting sqref="AS501 AU501:AW501 AW510 AS509">
    <cfRule type="cellIs" dxfId="4971" priority="12350" stopIfTrue="1" operator="greaterThan">
      <formula>#REF!</formula>
    </cfRule>
  </conditionalFormatting>
  <conditionalFormatting sqref="O501:Q501 O509:Q509">
    <cfRule type="expression" dxfId="4970" priority="12340" stopIfTrue="1">
      <formula>#REF!&gt;#REF!</formula>
    </cfRule>
  </conditionalFormatting>
  <conditionalFormatting sqref="R501:T501 R509:T509">
    <cfRule type="expression" dxfId="4969" priority="12339" stopIfTrue="1">
      <formula>#REF!&gt;#REF!</formula>
    </cfRule>
  </conditionalFormatting>
  <conditionalFormatting sqref="U501:W501 U509:W509">
    <cfRule type="expression" dxfId="4968" priority="12338" stopIfTrue="1">
      <formula>#REF!&gt;#REF!</formula>
    </cfRule>
  </conditionalFormatting>
  <conditionalFormatting sqref="X501:Z501 X509:AI509">
    <cfRule type="expression" dxfId="4967" priority="12337" stopIfTrue="1">
      <formula>#REF!&gt;#REF!</formula>
    </cfRule>
  </conditionalFormatting>
  <conditionalFormatting sqref="AA501:AC501">
    <cfRule type="expression" dxfId="4966" priority="12336" stopIfTrue="1">
      <formula>#REF!&gt;#REF!</formula>
    </cfRule>
  </conditionalFormatting>
  <conditionalFormatting sqref="AD501:AF501">
    <cfRule type="expression" dxfId="4965" priority="12335" stopIfTrue="1">
      <formula>#REF!&gt;#REF!</formula>
    </cfRule>
  </conditionalFormatting>
  <conditionalFormatting sqref="AG501:AI501">
    <cfRule type="expression" dxfId="4964" priority="12334" stopIfTrue="1">
      <formula>#REF!&gt;#REF!</formula>
    </cfRule>
  </conditionalFormatting>
  <conditionalFormatting sqref="AJ509:AO509">
    <cfRule type="expression" dxfId="4963" priority="12333" stopIfTrue="1">
      <formula>#REF!&gt;#REF!</formula>
    </cfRule>
  </conditionalFormatting>
  <conditionalFormatting sqref="AJ501:AO501">
    <cfRule type="expression" dxfId="4962" priority="12332" stopIfTrue="1">
      <formula>#REF!&gt;#REF!</formula>
    </cfRule>
  </conditionalFormatting>
  <conditionalFormatting sqref="S514:AO514 R515:AO515">
    <cfRule type="expression" dxfId="4961" priority="12351">
      <formula>$A512="Família"</formula>
    </cfRule>
    <cfRule type="expression" dxfId="4960" priority="12352">
      <formula>$A512="Advindo"</formula>
    </cfRule>
    <cfRule type="expression" dxfId="4959" priority="12353">
      <formula>$A512="Ñ Plan s/desc"</formula>
    </cfRule>
    <cfRule type="expression" dxfId="4958" priority="12354">
      <formula>$A512="Ñ Plan c/desc"</formula>
    </cfRule>
    <cfRule type="expression" priority="12355">
      <formula>$A512="Planilhado"</formula>
    </cfRule>
  </conditionalFormatting>
  <conditionalFormatting sqref="F512 F511:G511">
    <cfRule type="expression" dxfId="4957" priority="12322">
      <formula>$A532="Família"</formula>
    </cfRule>
    <cfRule type="expression" dxfId="4956" priority="12323">
      <formula>$A532="Advindo"</formula>
    </cfRule>
    <cfRule type="expression" dxfId="4955" priority="12324">
      <formula>$A532="Ñ Plan s/desc"</formula>
    </cfRule>
    <cfRule type="expression" dxfId="4954" priority="12325">
      <formula>$A532="Ñ Plan c/desc"</formula>
    </cfRule>
    <cfRule type="expression" priority="12326">
      <formula>$A532="Planilhado"</formula>
    </cfRule>
  </conditionalFormatting>
  <conditionalFormatting sqref="AU5:AW5 N5">
    <cfRule type="expression" dxfId="4953" priority="12292">
      <formula>$A5="Família"</formula>
    </cfRule>
    <cfRule type="expression" dxfId="4952" priority="12293">
      <formula>$A5="Advindo"</formula>
    </cfRule>
    <cfRule type="expression" dxfId="4951" priority="12294">
      <formula>$A5="Ñ Plan s/desc"</formula>
    </cfRule>
    <cfRule type="expression" dxfId="4950" priority="12295">
      <formula>$A5="Ñ Plan c/desc"</formula>
    </cfRule>
    <cfRule type="expression" priority="12296">
      <formula>$A5="Planilhado"</formula>
    </cfRule>
  </conditionalFormatting>
  <conditionalFormatting sqref="BA497:BA506 BA509:BA518">
    <cfRule type="expression" dxfId="4949" priority="12366" stopIfTrue="1">
      <formula>$E498=0</formula>
    </cfRule>
    <cfRule type="expression" dxfId="4948" priority="12367" stopIfTrue="1">
      <formula>$E498&lt;&gt;0</formula>
    </cfRule>
  </conditionalFormatting>
  <conditionalFormatting sqref="AW521 AT521">
    <cfRule type="expression" dxfId="4947" priority="12373">
      <formula>$A514="Família"</formula>
    </cfRule>
    <cfRule type="expression" dxfId="4946" priority="12374">
      <formula>$A514="Advindo"</formula>
    </cfRule>
    <cfRule type="expression" dxfId="4945" priority="12375">
      <formula>$A514="Ñ Plan s/desc"</formula>
    </cfRule>
    <cfRule type="expression" dxfId="4944" priority="12376">
      <formula>$A514="Ñ Plan c/desc"</formula>
    </cfRule>
    <cfRule type="expression" priority="12377">
      <formula>$A514="Planilhado"</formula>
    </cfRule>
  </conditionalFormatting>
  <conditionalFormatting sqref="AY30">
    <cfRule type="cellIs" dxfId="4943" priority="12100" stopIfTrue="1" operator="equal">
      <formula>#REF!</formula>
    </cfRule>
    <cfRule type="cellIs" dxfId="4942" priority="12101" stopIfTrue="1" operator="greaterThan">
      <formula>#REF!</formula>
    </cfRule>
  </conditionalFormatting>
  <conditionalFormatting sqref="AY33">
    <cfRule type="cellIs" dxfId="4941" priority="12098" stopIfTrue="1" operator="equal">
      <formula>#REF!</formula>
    </cfRule>
    <cfRule type="cellIs" dxfId="4940" priority="12099" stopIfTrue="1" operator="greaterThan">
      <formula>#REF!</formula>
    </cfRule>
  </conditionalFormatting>
  <conditionalFormatting sqref="AY174">
    <cfRule type="cellIs" dxfId="4939" priority="12096" stopIfTrue="1" operator="equal">
      <formula>#REF!</formula>
    </cfRule>
    <cfRule type="cellIs" dxfId="4938" priority="12097" stopIfTrue="1" operator="greaterThan">
      <formula>#REF!</formula>
    </cfRule>
  </conditionalFormatting>
  <conditionalFormatting sqref="AS498:AW498 C498:AL498">
    <cfRule type="expression" priority="12070">
      <formula>$A$497="Planilhado"</formula>
    </cfRule>
  </conditionalFormatting>
  <conditionalFormatting sqref="AS497:AW498 C497:AL498">
    <cfRule type="expression" dxfId="4937" priority="12403" stopIfTrue="1">
      <formula>$A$497="Planilhado"</formula>
    </cfRule>
  </conditionalFormatting>
  <conditionalFormatting sqref="AS497:AW498 C497:AL498">
    <cfRule type="expression" dxfId="4936" priority="12069">
      <formula>$A$497="Ñ Plan s/desc"</formula>
    </cfRule>
  </conditionalFormatting>
  <conditionalFormatting sqref="AS497:AW498 C497:AL498">
    <cfRule type="expression" dxfId="4935" priority="12068">
      <formula>$A$497="Advindo"</formula>
    </cfRule>
  </conditionalFormatting>
  <conditionalFormatting sqref="AS497:AW498 C497:AL498">
    <cfRule type="expression" dxfId="4934" priority="12067">
      <formula>$A$497="Ñ Plan c/desc"</formula>
    </cfRule>
  </conditionalFormatting>
  <conditionalFormatting sqref="AS497:AW498 C497:AL498">
    <cfRule type="expression" dxfId="4933" priority="12066">
      <formula>$A$497="Família"</formula>
    </cfRule>
  </conditionalFormatting>
  <conditionalFormatting sqref="AS497:AW497 C497:AL497">
    <cfRule type="expression" priority="12065">
      <formula>$A$498="Planilhado"</formula>
    </cfRule>
  </conditionalFormatting>
  <conditionalFormatting sqref="AS497:AW498 C497:AL498">
    <cfRule type="expression" dxfId="4932" priority="12404" stopIfTrue="1">
      <formula>$A$498="Planilhado"</formula>
    </cfRule>
  </conditionalFormatting>
  <conditionalFormatting sqref="AS497:AW498 C497:AL498">
    <cfRule type="expression" dxfId="4931" priority="12064">
      <formula>$A$498="Ñ Plan s/desc"</formula>
    </cfRule>
  </conditionalFormatting>
  <conditionalFormatting sqref="AS497:AW498 C497:AL498">
    <cfRule type="expression" dxfId="4930" priority="12063">
      <formula>$A$498="Advindo"</formula>
    </cfRule>
  </conditionalFormatting>
  <conditionalFormatting sqref="AS497:AW498 C497:AL498">
    <cfRule type="expression" dxfId="4929" priority="12062">
      <formula>$A$498="Ñ Plan c/desc"</formula>
    </cfRule>
  </conditionalFormatting>
  <conditionalFormatting sqref="AS497:AW498 C497:AL498">
    <cfRule type="expression" dxfId="4928" priority="12061">
      <formula>$A$498="Família"</formula>
    </cfRule>
  </conditionalFormatting>
  <conditionalFormatting sqref="C500:AL500 AX499 AS500:AX500">
    <cfRule type="expression" priority="12060">
      <formula>$A$499="Planilhado"</formula>
    </cfRule>
  </conditionalFormatting>
  <conditionalFormatting sqref="C499:AL500 AS499:AX500">
    <cfRule type="expression" dxfId="4927" priority="12405" stopIfTrue="1">
      <formula>$A$499="Planilhado"</formula>
    </cfRule>
  </conditionalFormatting>
  <conditionalFormatting sqref="C499:AL500 AS499:AX500">
    <cfRule type="expression" dxfId="4926" priority="12059">
      <formula>$A$499="Ñ Plan s/desc"</formula>
    </cfRule>
  </conditionalFormatting>
  <conditionalFormatting sqref="C499:AL500 AS499:AX500">
    <cfRule type="expression" dxfId="4925" priority="12058">
      <formula>$A$499="Advindo"</formula>
    </cfRule>
  </conditionalFormatting>
  <conditionalFormatting sqref="C499:AL500 AS499:AX500">
    <cfRule type="expression" dxfId="4924" priority="12057">
      <formula>$A$499="Ñ Plan c/desc"</formula>
    </cfRule>
  </conditionalFormatting>
  <conditionalFormatting sqref="C499:AL500 AS499:AX500">
    <cfRule type="expression" dxfId="4923" priority="12056">
      <formula>$A$499="Família"</formula>
    </cfRule>
  </conditionalFormatting>
  <conditionalFormatting sqref="C499:AL499 AX500 AS499:AX499">
    <cfRule type="expression" priority="12055">
      <formula>$A$500="Planilhado"</formula>
    </cfRule>
  </conditionalFormatting>
  <conditionalFormatting sqref="C499:AL500 AS499:AX500">
    <cfRule type="expression" dxfId="4922" priority="12406" stopIfTrue="1">
      <formula>$A$500="Planilhado"</formula>
    </cfRule>
  </conditionalFormatting>
  <conditionalFormatting sqref="C499:AL500 AS499:AX500">
    <cfRule type="expression" dxfId="4921" priority="12054">
      <formula>$A$500="Ñ Plan s/desc"</formula>
    </cfRule>
  </conditionalFormatting>
  <conditionalFormatting sqref="C499:AL500 AS499:AX500">
    <cfRule type="expression" dxfId="4920" priority="12053">
      <formula>$A$500="Advindo"</formula>
    </cfRule>
  </conditionalFormatting>
  <conditionalFormatting sqref="C499:AL500 AS499:AX500">
    <cfRule type="expression" dxfId="4919" priority="12052">
      <formula>$A$500="Ñ Plan c/desc"</formula>
    </cfRule>
  </conditionalFormatting>
  <conditionalFormatting sqref="C499:AL500 AS499:AX500">
    <cfRule type="expression" dxfId="4918" priority="12051">
      <formula>$A$500="Família"</formula>
    </cfRule>
  </conditionalFormatting>
  <conditionalFormatting sqref="B524">
    <cfRule type="expression" dxfId="4917" priority="12407">
      <formula>$A519="Família"</formula>
    </cfRule>
    <cfRule type="expression" dxfId="4916" priority="12408">
      <formula>$A519="Advindo"</formula>
    </cfRule>
    <cfRule type="expression" dxfId="4915" priority="12409">
      <formula>$A519="Ñ Plan s/desc"</formula>
    </cfRule>
    <cfRule type="expression" dxfId="4914" priority="12410">
      <formula>$A519="Ñ Plan c/desc"</formula>
    </cfRule>
    <cfRule type="expression" priority="12411">
      <formula>$A519="Planilhado"</formula>
    </cfRule>
  </conditionalFormatting>
  <conditionalFormatting sqref="AT523">
    <cfRule type="expression" dxfId="4913" priority="12427">
      <formula>$A514="Família"</formula>
    </cfRule>
    <cfRule type="expression" dxfId="4912" priority="12428">
      <formula>$A514="Advindo"</formula>
    </cfRule>
    <cfRule type="expression" dxfId="4911" priority="12429">
      <formula>$A514="Ñ Plan s/desc"</formula>
    </cfRule>
    <cfRule type="expression" dxfId="4910" priority="12430">
      <formula>$A514="Ñ Plan c/desc"</formula>
    </cfRule>
    <cfRule type="expression" priority="12431">
      <formula>$A514="Planilhado"</formula>
    </cfRule>
  </conditionalFormatting>
  <conditionalFormatting sqref="AW522 AT522">
    <cfRule type="expression" dxfId="4909" priority="12437">
      <formula>$A514="Família"</formula>
    </cfRule>
    <cfRule type="expression" dxfId="4908" priority="12438">
      <formula>$A514="Advindo"</formula>
    </cfRule>
    <cfRule type="expression" dxfId="4907" priority="12439">
      <formula>$A514="Ñ Plan s/desc"</formula>
    </cfRule>
    <cfRule type="expression" dxfId="4906" priority="12440">
      <formula>$A514="Ñ Plan c/desc"</formula>
    </cfRule>
    <cfRule type="expression" priority="12441">
      <formula>$A514="Planilhado"</formula>
    </cfRule>
  </conditionalFormatting>
  <conditionalFormatting sqref="BA519:BA525">
    <cfRule type="expression" dxfId="4905" priority="12447" stopIfTrue="1">
      <formula>$E523=0</formula>
    </cfRule>
    <cfRule type="expression" dxfId="4904" priority="12448" stopIfTrue="1">
      <formula>$E523&lt;&gt;0</formula>
    </cfRule>
  </conditionalFormatting>
  <conditionalFormatting sqref="F518">
    <cfRule type="expression" dxfId="4903" priority="12046">
      <formula>$A539="Família"</formula>
    </cfRule>
    <cfRule type="expression" dxfId="4902" priority="12047">
      <formula>$A539="Advindo"</formula>
    </cfRule>
    <cfRule type="expression" dxfId="4901" priority="12048">
      <formula>$A539="Ñ Plan s/desc"</formula>
    </cfRule>
    <cfRule type="expression" dxfId="4900" priority="12049">
      <formula>$A539="Ñ Plan c/desc"</formula>
    </cfRule>
    <cfRule type="expression" priority="12050">
      <formula>$A539="Planilhado"</formula>
    </cfRule>
  </conditionalFormatting>
  <conditionalFormatting sqref="G8">
    <cfRule type="expression" dxfId="4899" priority="12041">
      <formula>$A8="Advindo"</formula>
    </cfRule>
    <cfRule type="expression" dxfId="4898" priority="12042">
      <formula>$A8="Ñ Plan s/desc"</formula>
    </cfRule>
    <cfRule type="expression" dxfId="4897" priority="12043">
      <formula>$A8="Ñ Plan c/desc"</formula>
    </cfRule>
    <cfRule type="expression" dxfId="4896" priority="12044">
      <formula>$A8="Família"</formula>
    </cfRule>
    <cfRule type="expression" priority="12045">
      <formula>$A8="Planilhado"</formula>
    </cfRule>
  </conditionalFormatting>
  <conditionalFormatting sqref="H8">
    <cfRule type="expression" dxfId="4895" priority="12031">
      <formula>$A8="Advindo"</formula>
    </cfRule>
    <cfRule type="expression" dxfId="4894" priority="12032">
      <formula>$A8="Ñ Plan s/desc"</formula>
    </cfRule>
    <cfRule type="expression" dxfId="4893" priority="12033">
      <formula>$A8="Ñ Plan c/desc"</formula>
    </cfRule>
    <cfRule type="expression" dxfId="4892" priority="12034">
      <formula>$A8="Família"</formula>
    </cfRule>
    <cfRule type="expression" priority="12035">
      <formula>$A8="Planilhado"</formula>
    </cfRule>
  </conditionalFormatting>
  <conditionalFormatting sqref="AM498:AO498">
    <cfRule type="expression" priority="9711">
      <formula>$A$497="Planilhado"</formula>
    </cfRule>
  </conditionalFormatting>
  <conditionalFormatting sqref="AM497:AO498">
    <cfRule type="expression" dxfId="4891" priority="9712" stopIfTrue="1">
      <formula>$A$497="Planilhado"</formula>
    </cfRule>
  </conditionalFormatting>
  <conditionalFormatting sqref="AM497:AO498">
    <cfRule type="expression" dxfId="4890" priority="9710">
      <formula>$A$497="Ñ Plan s/desc"</formula>
    </cfRule>
  </conditionalFormatting>
  <conditionalFormatting sqref="AM497:AO498">
    <cfRule type="expression" dxfId="4889" priority="9709">
      <formula>$A$497="Advindo"</formula>
    </cfRule>
  </conditionalFormatting>
  <conditionalFormatting sqref="AM497:AO498">
    <cfRule type="expression" dxfId="4888" priority="9708">
      <formula>$A$497="Ñ Plan c/desc"</formula>
    </cfRule>
  </conditionalFormatting>
  <conditionalFormatting sqref="AM497:AO498">
    <cfRule type="expression" dxfId="4887" priority="9707">
      <formula>$A$497="Família"</formula>
    </cfRule>
  </conditionalFormatting>
  <conditionalFormatting sqref="AM497:AO497">
    <cfRule type="expression" priority="9706">
      <formula>$A$498="Planilhado"</formula>
    </cfRule>
  </conditionalFormatting>
  <conditionalFormatting sqref="AM497:AO498">
    <cfRule type="expression" dxfId="4886" priority="9713" stopIfTrue="1">
      <formula>$A$498="Planilhado"</formula>
    </cfRule>
  </conditionalFormatting>
  <conditionalFormatting sqref="AM497:AO498">
    <cfRule type="expression" dxfId="4885" priority="9705">
      <formula>$A$498="Ñ Plan s/desc"</formula>
    </cfRule>
  </conditionalFormatting>
  <conditionalFormatting sqref="AM497:AO498">
    <cfRule type="expression" dxfId="4884" priority="9704">
      <formula>$A$498="Advindo"</formula>
    </cfRule>
  </conditionalFormatting>
  <conditionalFormatting sqref="AM497:AO498">
    <cfRule type="expression" dxfId="4883" priority="9703">
      <formula>$A$498="Ñ Plan c/desc"</formula>
    </cfRule>
  </conditionalFormatting>
  <conditionalFormatting sqref="AM497:AO498">
    <cfRule type="expression" dxfId="4882" priority="9702">
      <formula>$A$498="Família"</formula>
    </cfRule>
  </conditionalFormatting>
  <conditionalFormatting sqref="AM500:AO500">
    <cfRule type="expression" priority="9701">
      <formula>$A$499="Planilhado"</formula>
    </cfRule>
  </conditionalFormatting>
  <conditionalFormatting sqref="AM499:AO500">
    <cfRule type="expression" dxfId="4881" priority="9714" stopIfTrue="1">
      <formula>$A$499="Planilhado"</formula>
    </cfRule>
  </conditionalFormatting>
  <conditionalFormatting sqref="AM499:AO500">
    <cfRule type="expression" dxfId="4880" priority="9700">
      <formula>$A$499="Ñ Plan s/desc"</formula>
    </cfRule>
  </conditionalFormatting>
  <conditionalFormatting sqref="AM499:AO500">
    <cfRule type="expression" dxfId="4879" priority="9699">
      <formula>$A$499="Advindo"</formula>
    </cfRule>
  </conditionalFormatting>
  <conditionalFormatting sqref="AM499:AO500">
    <cfRule type="expression" dxfId="4878" priority="9698">
      <formula>$A$499="Ñ Plan c/desc"</formula>
    </cfRule>
  </conditionalFormatting>
  <conditionalFormatting sqref="AM499:AO500">
    <cfRule type="expression" dxfId="4877" priority="9697">
      <formula>$A$499="Família"</formula>
    </cfRule>
  </conditionalFormatting>
  <conditionalFormatting sqref="AM499:AO499">
    <cfRule type="expression" priority="9696">
      <formula>$A$500="Planilhado"</formula>
    </cfRule>
  </conditionalFormatting>
  <conditionalFormatting sqref="AM499:AO500">
    <cfRule type="expression" dxfId="4876" priority="9715" stopIfTrue="1">
      <formula>$A$500="Planilhado"</formula>
    </cfRule>
  </conditionalFormatting>
  <conditionalFormatting sqref="AM499:AO500">
    <cfRule type="expression" dxfId="4875" priority="9695">
      <formula>$A$500="Ñ Plan s/desc"</formula>
    </cfRule>
  </conditionalFormatting>
  <conditionalFormatting sqref="AM499:AO500">
    <cfRule type="expression" dxfId="4874" priority="9694">
      <formula>$A$500="Advindo"</formula>
    </cfRule>
  </conditionalFormatting>
  <conditionalFormatting sqref="AM499:AO500">
    <cfRule type="expression" dxfId="4873" priority="9693">
      <formula>$A$500="Ñ Plan c/desc"</formula>
    </cfRule>
  </conditionalFormatting>
  <conditionalFormatting sqref="AM499:AO500">
    <cfRule type="expression" dxfId="4872" priority="9692">
      <formula>$A$500="Família"</formula>
    </cfRule>
  </conditionalFormatting>
  <conditionalFormatting sqref="C492:AO492 AS492:AX492">
    <cfRule type="expression" dxfId="4871" priority="2641">
      <formula>$A$492="Planilhado"</formula>
    </cfRule>
  </conditionalFormatting>
  <conditionalFormatting sqref="C492:AO492 AS492:AX492">
    <cfRule type="expression" dxfId="4870" priority="2640">
      <formula>$A$492="Ñ Plan s/desc"</formula>
    </cfRule>
  </conditionalFormatting>
  <conditionalFormatting sqref="C492:AO492 AS492:AX492">
    <cfRule type="expression" dxfId="4869" priority="2639">
      <formula>$A$492="Advindo"</formula>
    </cfRule>
  </conditionalFormatting>
  <conditionalFormatting sqref="C492:AO492 AS492:AX492">
    <cfRule type="expression" dxfId="4868" priority="2638">
      <formula>$A$492="Ñ Plan c/desc"</formula>
    </cfRule>
  </conditionalFormatting>
  <conditionalFormatting sqref="C492:AO492 AS492:AX492">
    <cfRule type="expression" dxfId="4867" priority="2637">
      <formula>$A$492="Família"</formula>
    </cfRule>
  </conditionalFormatting>
  <conditionalFormatting sqref="C493:AO493 AS493:AX493">
    <cfRule type="expression" dxfId="4866" priority="2636">
      <formula>$A$493="Planilhado"</formula>
    </cfRule>
  </conditionalFormatting>
  <conditionalFormatting sqref="C493:AO493 AS493:AX493">
    <cfRule type="expression" dxfId="4865" priority="2635">
      <formula>$A$493="Ñ Plan s/desc"</formula>
    </cfRule>
  </conditionalFormatting>
  <conditionalFormatting sqref="C493:AO493 AS493:AX493">
    <cfRule type="expression" dxfId="4864" priority="2634">
      <formula>$A$493="Advindo"</formula>
    </cfRule>
  </conditionalFormatting>
  <conditionalFormatting sqref="C493:AO493 AS493:AX493">
    <cfRule type="expression" dxfId="4863" priority="2633">
      <formula>$A$493="Ñ Plan c/desc"</formula>
    </cfRule>
  </conditionalFormatting>
  <conditionalFormatting sqref="C493:AO493 AS493:AX493">
    <cfRule type="expression" dxfId="4862" priority="2632">
      <formula>$A$493="Família"</formula>
    </cfRule>
  </conditionalFormatting>
  <conditionalFormatting sqref="C494:AO494 AS494:AX494">
    <cfRule type="expression" dxfId="4861" priority="2631">
      <formula>$A$494="Planilhado"</formula>
    </cfRule>
  </conditionalFormatting>
  <conditionalFormatting sqref="C494:AO494 AS494:AX494">
    <cfRule type="expression" dxfId="4860" priority="2630">
      <formula>$A$494="Ñ Plan s/desc"</formula>
    </cfRule>
  </conditionalFormatting>
  <conditionalFormatting sqref="C494:AO494 AS494:AX494">
    <cfRule type="expression" dxfId="4859" priority="2629">
      <formula>$A$494="Advindo"</formula>
    </cfRule>
  </conditionalFormatting>
  <conditionalFormatting sqref="C494:AO494 AS494:AX494">
    <cfRule type="expression" dxfId="4858" priority="2628">
      <formula>$A$494="Ñ Plan c/desc"</formula>
    </cfRule>
  </conditionalFormatting>
  <conditionalFormatting sqref="C494:AO494 AS494:AX494">
    <cfRule type="expression" dxfId="4857" priority="2627">
      <formula>$A$494="Família"</formula>
    </cfRule>
  </conditionalFormatting>
  <conditionalFormatting sqref="C495:AO495 AS495:AX495">
    <cfRule type="expression" dxfId="4856" priority="2626">
      <formula>$A$495="Planilhado"</formula>
    </cfRule>
  </conditionalFormatting>
  <conditionalFormatting sqref="C495:AO495 AS495:AX495">
    <cfRule type="expression" dxfId="4855" priority="2625">
      <formula>$A$495="Ñ Plan s/desc"</formula>
    </cfRule>
  </conditionalFormatting>
  <conditionalFormatting sqref="C495:AO495 AS495:AX495">
    <cfRule type="expression" dxfId="4854" priority="2624">
      <formula>$A$495="Advindo"</formula>
    </cfRule>
  </conditionalFormatting>
  <conditionalFormatting sqref="C495:AO495 AS495:AX495">
    <cfRule type="expression" dxfId="4853" priority="2623">
      <formula>$A$495="Ñ Plan c/desc"</formula>
    </cfRule>
  </conditionalFormatting>
  <conditionalFormatting sqref="C495:AO495 AS495:AX495">
    <cfRule type="expression" dxfId="4852" priority="2622">
      <formula>$A$495="Família"</formula>
    </cfRule>
  </conditionalFormatting>
  <conditionalFormatting sqref="C496:AO496 AS496:AX496">
    <cfRule type="expression" dxfId="4851" priority="2621">
      <formula>$A$496="Planilhado"</formula>
    </cfRule>
  </conditionalFormatting>
  <conditionalFormatting sqref="C496:AO496 AS496:AX496">
    <cfRule type="expression" dxfId="4850" priority="2620">
      <formula>$A$496="Ñ Plan s/desc"</formula>
    </cfRule>
  </conditionalFormatting>
  <conditionalFormatting sqref="C496:AO496 AS496:AX496">
    <cfRule type="expression" dxfId="4849" priority="2619">
      <formula>$A$496="Advindo"</formula>
    </cfRule>
  </conditionalFormatting>
  <conditionalFormatting sqref="C496:AO496 AS496:AX496">
    <cfRule type="expression" dxfId="4848" priority="2618">
      <formula>$A$496="Ñ Plan c/desc"</formula>
    </cfRule>
  </conditionalFormatting>
  <conditionalFormatting sqref="C496:AO496 AS496:AX496">
    <cfRule type="expression" dxfId="4847" priority="2617">
      <formula>$A$496="Família"</formula>
    </cfRule>
  </conditionalFormatting>
  <conditionalFormatting sqref="C13:AO13 AS13:AX13">
    <cfRule type="expression" dxfId="4846" priority="5036">
      <formula>$A$13="Planilhado"</formula>
    </cfRule>
  </conditionalFormatting>
  <conditionalFormatting sqref="C13:AO13 AS13:AX13">
    <cfRule type="expression" dxfId="4845" priority="5035">
      <formula>$A$13="Ñ Plan s/desc"</formula>
    </cfRule>
  </conditionalFormatting>
  <conditionalFormatting sqref="C13:AO13 AS13:AX13">
    <cfRule type="expression" dxfId="4844" priority="5034">
      <formula>$A$13="Advindo"</formula>
    </cfRule>
  </conditionalFormatting>
  <conditionalFormatting sqref="C13:AO13 AS13:AX13">
    <cfRule type="expression" dxfId="4843" priority="5033">
      <formula>$A$13="Ñ Plan c/desc"</formula>
    </cfRule>
  </conditionalFormatting>
  <conditionalFormatting sqref="C13:AO13 AS13:AX13">
    <cfRule type="expression" dxfId="4842" priority="5032">
      <formula>$A$13="Família"</formula>
    </cfRule>
  </conditionalFormatting>
  <conditionalFormatting sqref="C14:AO14 AS14:AX14">
    <cfRule type="expression" dxfId="4841" priority="5031">
      <formula>$A$14="Planilhado"</formula>
    </cfRule>
  </conditionalFormatting>
  <conditionalFormatting sqref="C14:AO14 AS14:AX14">
    <cfRule type="expression" dxfId="4840" priority="5030">
      <formula>$A$14="Ñ Plan s/desc"</formula>
    </cfRule>
  </conditionalFormatting>
  <conditionalFormatting sqref="C14:AO14 AS14:AX14">
    <cfRule type="expression" dxfId="4839" priority="5029">
      <formula>$A$14="Advindo"</formula>
    </cfRule>
  </conditionalFormatting>
  <conditionalFormatting sqref="C14:AO14 AS14:AX14">
    <cfRule type="expression" dxfId="4838" priority="5028">
      <formula>$A$14="Ñ Plan c/desc"</formula>
    </cfRule>
  </conditionalFormatting>
  <conditionalFormatting sqref="C14:AO14 AS14:AX14">
    <cfRule type="expression" dxfId="4837" priority="5027">
      <formula>$A$14="Família"</formula>
    </cfRule>
  </conditionalFormatting>
  <conditionalFormatting sqref="C15:AO15 AS15:AX15">
    <cfRule type="expression" dxfId="4836" priority="5026">
      <formula>$A$15="Planilhado"</formula>
    </cfRule>
  </conditionalFormatting>
  <conditionalFormatting sqref="C15:AO15 AS15:AX15">
    <cfRule type="expression" dxfId="4835" priority="5025">
      <formula>$A$15="Ñ Plan s/desc"</formula>
    </cfRule>
  </conditionalFormatting>
  <conditionalFormatting sqref="C15:AO15 AS15:AX15">
    <cfRule type="expression" dxfId="4834" priority="5024">
      <formula>$A$15="Advindo"</formula>
    </cfRule>
  </conditionalFormatting>
  <conditionalFormatting sqref="C15:AO15 AS15:AX15">
    <cfRule type="expression" dxfId="4833" priority="5023">
      <formula>$A$15="Ñ Plan c/desc"</formula>
    </cfRule>
  </conditionalFormatting>
  <conditionalFormatting sqref="C15:AO15 AS15:AX15">
    <cfRule type="expression" dxfId="4832" priority="5022">
      <formula>$A$15="Família"</formula>
    </cfRule>
  </conditionalFormatting>
  <conditionalFormatting sqref="AS16:AX16 C16:AO16">
    <cfRule type="expression" dxfId="4831" priority="5021">
      <formula>$A$16="Planilhado"</formula>
    </cfRule>
  </conditionalFormatting>
  <conditionalFormatting sqref="AS16:AX16 C16:AO16">
    <cfRule type="expression" dxfId="4830" priority="5020">
      <formula>$A$16="Ñ Plan s/desc"</formula>
    </cfRule>
  </conditionalFormatting>
  <conditionalFormatting sqref="AS16:AX16 C16:AO16">
    <cfRule type="expression" dxfId="4829" priority="5019">
      <formula>$A$16="Advindo"</formula>
    </cfRule>
  </conditionalFormatting>
  <conditionalFormatting sqref="AS16:AX16 C16:AO16">
    <cfRule type="expression" dxfId="4828" priority="5018">
      <formula>$A$16="Ñ Plan c/desc"</formula>
    </cfRule>
  </conditionalFormatting>
  <conditionalFormatting sqref="AS16:AX16 C16:AO16">
    <cfRule type="expression" dxfId="4827" priority="5017">
      <formula>$A$16="Família"</formula>
    </cfRule>
  </conditionalFormatting>
  <conditionalFormatting sqref="C17:AO17 AS17:AX17">
    <cfRule type="expression" dxfId="4826" priority="5016">
      <formula>$A$17="Planilhado"</formula>
    </cfRule>
  </conditionalFormatting>
  <conditionalFormatting sqref="C17:AO17 AS17:AX17">
    <cfRule type="expression" dxfId="4825" priority="5015">
      <formula>$A$17="Ñ Plan s/desc"</formula>
    </cfRule>
  </conditionalFormatting>
  <conditionalFormatting sqref="C17:AO17 AS17:AX17">
    <cfRule type="expression" dxfId="4824" priority="5014">
      <formula>$A$17="Advindo"</formula>
    </cfRule>
  </conditionalFormatting>
  <conditionalFormatting sqref="C17:AO17 AS17:AX17">
    <cfRule type="expression" dxfId="4823" priority="5013">
      <formula>$A$17="Ñ Plan c/desc"</formula>
    </cfRule>
  </conditionalFormatting>
  <conditionalFormatting sqref="C17:AO17 AS17:AX17">
    <cfRule type="expression" dxfId="4822" priority="5012">
      <formula>$A$17="Família"</formula>
    </cfRule>
  </conditionalFormatting>
  <conditionalFormatting sqref="C18:AO18 AS18:AX18">
    <cfRule type="expression" dxfId="4821" priority="5011">
      <formula>$A$18="Planilhado"</formula>
    </cfRule>
  </conditionalFormatting>
  <conditionalFormatting sqref="C18:AO18 AS18:AX18">
    <cfRule type="expression" dxfId="4820" priority="5010">
      <formula>$A$18="Ñ Plan s/desc"</formula>
    </cfRule>
  </conditionalFormatting>
  <conditionalFormatting sqref="C18:AO18 AS18:AX18">
    <cfRule type="expression" dxfId="4819" priority="5009">
      <formula>$A$18="Advindo"</formula>
    </cfRule>
  </conditionalFormatting>
  <conditionalFormatting sqref="C18:AO18 AS18:AX18">
    <cfRule type="expression" dxfId="4818" priority="5008">
      <formula>$A$18="Ñ Plan c/desc"</formula>
    </cfRule>
  </conditionalFormatting>
  <conditionalFormatting sqref="C18:AO18 AS18:AX18">
    <cfRule type="expression" dxfId="4817" priority="5007">
      <formula>$A$18="Família"</formula>
    </cfRule>
  </conditionalFormatting>
  <conditionalFormatting sqref="C19:AO19 AS19:AX19">
    <cfRule type="expression" dxfId="4816" priority="5006">
      <formula>$A$19="Planilhado"</formula>
    </cfRule>
  </conditionalFormatting>
  <conditionalFormatting sqref="C19:AO19 AS19:AX19">
    <cfRule type="expression" dxfId="4815" priority="5005">
      <formula>$A$19="Ñ Plan s/desc"</formula>
    </cfRule>
  </conditionalFormatting>
  <conditionalFormatting sqref="C19:AO19 AS19:AX19">
    <cfRule type="expression" dxfId="4814" priority="5004">
      <formula>$A$19="Advindo"</formula>
    </cfRule>
  </conditionalFormatting>
  <conditionalFormatting sqref="C19:AO19 AS19:AX19">
    <cfRule type="expression" dxfId="4813" priority="5003">
      <formula>$A$19="Ñ Plan c/desc"</formula>
    </cfRule>
  </conditionalFormatting>
  <conditionalFormatting sqref="C19:AO19 AS19:AX19">
    <cfRule type="expression" dxfId="4812" priority="5002">
      <formula>$A$19="Família"</formula>
    </cfRule>
  </conditionalFormatting>
  <conditionalFormatting sqref="C20:AO20 AS20:AX20">
    <cfRule type="expression" dxfId="4811" priority="5001">
      <formula>$A$20="Planilhado"</formula>
    </cfRule>
  </conditionalFormatting>
  <conditionalFormatting sqref="C20:AO20 AS20:AX20">
    <cfRule type="expression" dxfId="4810" priority="5000">
      <formula>$A$20="Ñ Plan s/desc"</formula>
    </cfRule>
  </conditionalFormatting>
  <conditionalFormatting sqref="C20:AO20 AS20:AX20">
    <cfRule type="expression" dxfId="4809" priority="4999">
      <formula>$A$20="Advindo"</formula>
    </cfRule>
  </conditionalFormatting>
  <conditionalFormatting sqref="C20:AO20 AS20:AX20">
    <cfRule type="expression" dxfId="4808" priority="4998">
      <formula>$A$20="Ñ Plan c/desc"</formula>
    </cfRule>
  </conditionalFormatting>
  <conditionalFormatting sqref="C20:AO20 AS20:AX20">
    <cfRule type="expression" dxfId="4807" priority="4997">
      <formula>$A$20="Família"</formula>
    </cfRule>
  </conditionalFormatting>
  <conditionalFormatting sqref="C21:AO21 AS21:AX21">
    <cfRule type="expression" dxfId="4806" priority="4996">
      <formula>$A$21="Planilhado"</formula>
    </cfRule>
  </conditionalFormatting>
  <conditionalFormatting sqref="C21:AO21 AS21:AX21">
    <cfRule type="expression" dxfId="4805" priority="4995">
      <formula>$A$21="Ñ Plan s/desc"</formula>
    </cfRule>
  </conditionalFormatting>
  <conditionalFormatting sqref="C21:AO21 AS21:AX21">
    <cfRule type="expression" dxfId="4804" priority="4994">
      <formula>$A$21="Advindo"</formula>
    </cfRule>
  </conditionalFormatting>
  <conditionalFormatting sqref="C21:AO21 AS21:AX21">
    <cfRule type="expression" dxfId="4803" priority="4993">
      <formula>$A$21="Ñ Plan c/desc"</formula>
    </cfRule>
  </conditionalFormatting>
  <conditionalFormatting sqref="C21:AO21 AS21:AX21">
    <cfRule type="expression" dxfId="4802" priority="4992">
      <formula>$A$21="Família"</formula>
    </cfRule>
  </conditionalFormatting>
  <conditionalFormatting sqref="C22:AO22 AS22:AX22">
    <cfRule type="expression" dxfId="4801" priority="4991">
      <formula>$A$22="Planilhado"</formula>
    </cfRule>
  </conditionalFormatting>
  <conditionalFormatting sqref="C22:AO22 AS22:AX22">
    <cfRule type="expression" dxfId="4800" priority="4990">
      <formula>$A$22="Ñ Plan s/desc"</formula>
    </cfRule>
  </conditionalFormatting>
  <conditionalFormatting sqref="C22:AO22 AS22:AX22">
    <cfRule type="expression" dxfId="4799" priority="4989">
      <formula>$A$22="Advindo"</formula>
    </cfRule>
  </conditionalFormatting>
  <conditionalFormatting sqref="C22:AO22 AS22:AX22">
    <cfRule type="expression" dxfId="4798" priority="4988">
      <formula>$A$22="Ñ Plan c/desc"</formula>
    </cfRule>
  </conditionalFormatting>
  <conditionalFormatting sqref="C22:AO22 AS22:AX22">
    <cfRule type="expression" dxfId="4797" priority="4987">
      <formula>$A$22="Família"</formula>
    </cfRule>
  </conditionalFormatting>
  <conditionalFormatting sqref="C23:AO23 AS23:AX23">
    <cfRule type="expression" dxfId="4796" priority="4986">
      <formula>$A$23="Planilhado"</formula>
    </cfRule>
  </conditionalFormatting>
  <conditionalFormatting sqref="C23:AO23 AS23:AX23">
    <cfRule type="expression" dxfId="4795" priority="4985">
      <formula>$A$23="Ñ Plan s/desc"</formula>
    </cfRule>
  </conditionalFormatting>
  <conditionalFormatting sqref="C23:AO23 AS23:AX23">
    <cfRule type="expression" dxfId="4794" priority="4984">
      <formula>$A$23="Advindo"</formula>
    </cfRule>
  </conditionalFormatting>
  <conditionalFormatting sqref="C23:AO23 AS23:AX23">
    <cfRule type="expression" dxfId="4793" priority="4983">
      <formula>$A$23="Ñ Plan c/desc"</formula>
    </cfRule>
  </conditionalFormatting>
  <conditionalFormatting sqref="C23:AO23 AS23:AX23">
    <cfRule type="expression" dxfId="4792" priority="4982">
      <formula>$A$23="Família"</formula>
    </cfRule>
  </conditionalFormatting>
  <conditionalFormatting sqref="C24:AO24 AS24:AX24">
    <cfRule type="expression" dxfId="4791" priority="4981">
      <formula>$A$24="Planilhado"</formula>
    </cfRule>
  </conditionalFormatting>
  <conditionalFormatting sqref="C24:AO24 AS24:AX24">
    <cfRule type="expression" dxfId="4790" priority="4980">
      <formula>$A$24="Ñ Plan s/desc"</formula>
    </cfRule>
  </conditionalFormatting>
  <conditionalFormatting sqref="C24:AO24 AS24:AX24">
    <cfRule type="expression" dxfId="4789" priority="4979">
      <formula>$A$24="Advindo"</formula>
    </cfRule>
  </conditionalFormatting>
  <conditionalFormatting sqref="C24:AO24 AS24:AX24">
    <cfRule type="expression" dxfId="4788" priority="4978">
      <formula>$A$24="Ñ Plan c/desc"</formula>
    </cfRule>
  </conditionalFormatting>
  <conditionalFormatting sqref="C24:AO24 AS24:AX24">
    <cfRule type="expression" dxfId="4787" priority="4977">
      <formula>$A$24="Família"</formula>
    </cfRule>
  </conditionalFormatting>
  <conditionalFormatting sqref="C25:AO25 AS25:AX25">
    <cfRule type="expression" dxfId="4786" priority="4976">
      <formula>$A$25="Planilhado"</formula>
    </cfRule>
  </conditionalFormatting>
  <conditionalFormatting sqref="C25:AO25 AS25:AX25">
    <cfRule type="expression" dxfId="4785" priority="4975">
      <formula>$A$25="Ñ Plan s/desc"</formula>
    </cfRule>
  </conditionalFormatting>
  <conditionalFormatting sqref="C25:AO25 AS25:AX25">
    <cfRule type="expression" dxfId="4784" priority="4974">
      <formula>$A$25="Advindo"</formula>
    </cfRule>
  </conditionalFormatting>
  <conditionalFormatting sqref="C25:AO25 AS25:AX25">
    <cfRule type="expression" dxfId="4783" priority="4973">
      <formula>$A$25="Ñ Plan c/desc"</formula>
    </cfRule>
  </conditionalFormatting>
  <conditionalFormatting sqref="C25:AO25 AS25:AX25">
    <cfRule type="expression" dxfId="4782" priority="4972">
      <formula>$A$25="Família"</formula>
    </cfRule>
  </conditionalFormatting>
  <conditionalFormatting sqref="C26:AO26 AS26:AX26">
    <cfRule type="expression" dxfId="4781" priority="4971">
      <formula>$A$26="Planilhado"</formula>
    </cfRule>
  </conditionalFormatting>
  <conditionalFormatting sqref="C26:AO26 AS26:AX26">
    <cfRule type="expression" dxfId="4780" priority="4970">
      <formula>$A$26="Ñ Plan s/desc"</formula>
    </cfRule>
  </conditionalFormatting>
  <conditionalFormatting sqref="C26:AO26 AS26:AX26">
    <cfRule type="expression" dxfId="4779" priority="4969">
      <formula>$A$26="Advindo"</formula>
    </cfRule>
  </conditionalFormatting>
  <conditionalFormatting sqref="C26:AO26 AS26:AX26">
    <cfRule type="expression" dxfId="4778" priority="4968">
      <formula>$A$26="Ñ Plan c/desc"</formula>
    </cfRule>
  </conditionalFormatting>
  <conditionalFormatting sqref="C26:AO26 AS26:AX26">
    <cfRule type="expression" dxfId="4777" priority="4967">
      <formula>$A$26="Família"</formula>
    </cfRule>
  </conditionalFormatting>
  <conditionalFormatting sqref="C27:AO27 AS27:AX27">
    <cfRule type="expression" dxfId="4776" priority="4966">
      <formula>$A$27="Planilhado"</formula>
    </cfRule>
  </conditionalFormatting>
  <conditionalFormatting sqref="C27:AO27 AS27:AX27">
    <cfRule type="expression" dxfId="4775" priority="4965">
      <formula>$A$27="Ñ Plan s/desc"</formula>
    </cfRule>
  </conditionalFormatting>
  <conditionalFormatting sqref="C27:AO27 AS27:AX27">
    <cfRule type="expression" dxfId="4774" priority="4964">
      <formula>$A$27="Advindo"</formula>
    </cfRule>
  </conditionalFormatting>
  <conditionalFormatting sqref="C27:AO27 AS27:AX27">
    <cfRule type="expression" dxfId="4773" priority="4963">
      <formula>$A$27="Ñ Plan c/desc"</formula>
    </cfRule>
  </conditionalFormatting>
  <conditionalFormatting sqref="C27:AO27 AS27:AX27">
    <cfRule type="expression" dxfId="4772" priority="4962">
      <formula>$A$27="Família"</formula>
    </cfRule>
  </conditionalFormatting>
  <conditionalFormatting sqref="C28:AO28 AS28:AX28">
    <cfRule type="expression" dxfId="4771" priority="4961">
      <formula>$A$28="Planilhado"</formula>
    </cfRule>
  </conditionalFormatting>
  <conditionalFormatting sqref="C28:AO28 AS28:AX28">
    <cfRule type="expression" dxfId="4770" priority="4960">
      <formula>$A$28="Ñ Plan s/desc"</formula>
    </cfRule>
  </conditionalFormatting>
  <conditionalFormatting sqref="C28:AO28 AS28:AX28">
    <cfRule type="expression" dxfId="4769" priority="4959">
      <formula>$A$28="Advindo"</formula>
    </cfRule>
  </conditionalFormatting>
  <conditionalFormatting sqref="C28:AO28 AS28:AX28">
    <cfRule type="expression" dxfId="4768" priority="4958">
      <formula>$A$28="Ñ Plan c/desc"</formula>
    </cfRule>
  </conditionalFormatting>
  <conditionalFormatting sqref="C28:AO28 AS28:AX28">
    <cfRule type="expression" dxfId="4767" priority="4957">
      <formula>$A$28="Família"</formula>
    </cfRule>
  </conditionalFormatting>
  <conditionalFormatting sqref="C29:AO29 AS29:AX29">
    <cfRule type="expression" dxfId="4766" priority="4956">
      <formula>$A$29="Planilhado"</formula>
    </cfRule>
  </conditionalFormatting>
  <conditionalFormatting sqref="C29:AO29 AS29:AX29">
    <cfRule type="expression" dxfId="4765" priority="4955">
      <formula>$A$29="Ñ Plan s/desc"</formula>
    </cfRule>
  </conditionalFormatting>
  <conditionalFormatting sqref="C29:AO29 AS29:AX29">
    <cfRule type="expression" dxfId="4764" priority="4954">
      <formula>$A$29="Advindo"</formula>
    </cfRule>
  </conditionalFormatting>
  <conditionalFormatting sqref="C29:AO29 AS29:AX29">
    <cfRule type="expression" dxfId="4763" priority="4953">
      <formula>$A$29="Ñ Plan c/desc"</formula>
    </cfRule>
  </conditionalFormatting>
  <conditionalFormatting sqref="C29:AO29 AS29:AX29">
    <cfRule type="expression" dxfId="4762" priority="4952">
      <formula>$A$29="Família"</formula>
    </cfRule>
  </conditionalFormatting>
  <conditionalFormatting sqref="C30:AO30 AS30:AX30">
    <cfRule type="expression" dxfId="4761" priority="4951">
      <formula>$A$30="Planilhado"</formula>
    </cfRule>
  </conditionalFormatting>
  <conditionalFormatting sqref="C30:AO30 AS30:AX30">
    <cfRule type="expression" dxfId="4760" priority="4950">
      <formula>$A$30="Ñ Plan s/desc"</formula>
    </cfRule>
  </conditionalFormatting>
  <conditionalFormatting sqref="C30:AO30 AS30:AX30">
    <cfRule type="expression" dxfId="4759" priority="4949">
      <formula>$A$30="Advindo"</formula>
    </cfRule>
  </conditionalFormatting>
  <conditionalFormatting sqref="C30:AO30 AS30:AX30">
    <cfRule type="expression" dxfId="4758" priority="4948">
      <formula>$A$30="Ñ Plan c/desc"</formula>
    </cfRule>
  </conditionalFormatting>
  <conditionalFormatting sqref="C30:AO30 AS30:AX30">
    <cfRule type="expression" dxfId="4757" priority="4947">
      <formula>$A$30="Família"</formula>
    </cfRule>
  </conditionalFormatting>
  <conditionalFormatting sqref="C31:AO31 AS31:AX31">
    <cfRule type="expression" dxfId="4756" priority="4946">
      <formula>$A$31="Planilhado"</formula>
    </cfRule>
  </conditionalFormatting>
  <conditionalFormatting sqref="C31:AO31 AS31:AX31">
    <cfRule type="expression" dxfId="4755" priority="4945">
      <formula>$A$31="Ñ Plan s/desc"</formula>
    </cfRule>
  </conditionalFormatting>
  <conditionalFormatting sqref="C31:AO31 AS31:AX31">
    <cfRule type="expression" dxfId="4754" priority="4944">
      <formula>$A$31="Advindo"</formula>
    </cfRule>
  </conditionalFormatting>
  <conditionalFormatting sqref="C31:AO31 AS31:AX31">
    <cfRule type="expression" dxfId="4753" priority="4943">
      <formula>$A$31="Ñ Plan c/desc"</formula>
    </cfRule>
  </conditionalFormatting>
  <conditionalFormatting sqref="C31:AO31 AS31:AX31">
    <cfRule type="expression" dxfId="4752" priority="4942">
      <formula>$A$31="Família"</formula>
    </cfRule>
  </conditionalFormatting>
  <conditionalFormatting sqref="C32:AO32 AS32:AX32">
    <cfRule type="expression" dxfId="4751" priority="4941">
      <formula>$A$32="Planilhado"</formula>
    </cfRule>
  </conditionalFormatting>
  <conditionalFormatting sqref="C32:AO32 AS32:AX32">
    <cfRule type="expression" dxfId="4750" priority="4940">
      <formula>$A$32="Ñ Plan s/desc"</formula>
    </cfRule>
  </conditionalFormatting>
  <conditionalFormatting sqref="C32:AO32 AS32:AX32">
    <cfRule type="expression" dxfId="4749" priority="4939">
      <formula>$A$32="Advindo"</formula>
    </cfRule>
  </conditionalFormatting>
  <conditionalFormatting sqref="C32:AO32 AS32:AX32">
    <cfRule type="expression" dxfId="4748" priority="4938">
      <formula>$A$32="Ñ Plan c/desc"</formula>
    </cfRule>
  </conditionalFormatting>
  <conditionalFormatting sqref="C32:AO32 AS32:AX32">
    <cfRule type="expression" dxfId="4747" priority="4937">
      <formula>$A$32="Família"</formula>
    </cfRule>
  </conditionalFormatting>
  <conditionalFormatting sqref="C33:AO33 AS33:AX33">
    <cfRule type="expression" dxfId="4746" priority="4936">
      <formula>$A$33="Planilhado"</formula>
    </cfRule>
  </conditionalFormatting>
  <conditionalFormatting sqref="C33:AO33 AS33:AX33">
    <cfRule type="expression" dxfId="4745" priority="4935">
      <formula>$A$33="Ñ Plan s/desc"</formula>
    </cfRule>
  </conditionalFormatting>
  <conditionalFormatting sqref="C33:AO33 AS33:AX33">
    <cfRule type="expression" dxfId="4744" priority="4934">
      <formula>$A$33="Advindo"</formula>
    </cfRule>
  </conditionalFormatting>
  <conditionalFormatting sqref="C33:AO33 AS33:AX33">
    <cfRule type="expression" dxfId="4743" priority="4933">
      <formula>$A$33="Ñ Plan c/desc"</formula>
    </cfRule>
  </conditionalFormatting>
  <conditionalFormatting sqref="C33:AO33 AS33:AX33">
    <cfRule type="expression" dxfId="4742" priority="4932">
      <formula>$A$33="Família"</formula>
    </cfRule>
  </conditionalFormatting>
  <conditionalFormatting sqref="C34:AO34 AS34:AX34">
    <cfRule type="expression" dxfId="4741" priority="4931">
      <formula>$A$34="Planilhado"</formula>
    </cfRule>
  </conditionalFormatting>
  <conditionalFormatting sqref="C34:AO34 AS34:AX34">
    <cfRule type="expression" dxfId="4740" priority="4930">
      <formula>$A$34="Ñ Plan s/desc"</formula>
    </cfRule>
  </conditionalFormatting>
  <conditionalFormatting sqref="C34:AO34 AS34:AX34">
    <cfRule type="expression" dxfId="4739" priority="4929">
      <formula>$A$34="Advindo"</formula>
    </cfRule>
  </conditionalFormatting>
  <conditionalFormatting sqref="C34:AO34 AS34:AX34">
    <cfRule type="expression" dxfId="4738" priority="4928">
      <formula>$A$34="Ñ Plan c/desc"</formula>
    </cfRule>
  </conditionalFormatting>
  <conditionalFormatting sqref="C34:AO34 AS34:AX34">
    <cfRule type="expression" dxfId="4737" priority="4927">
      <formula>$A$34="Família"</formula>
    </cfRule>
  </conditionalFormatting>
  <conditionalFormatting sqref="C35:AO35 AS35:AX35">
    <cfRule type="expression" dxfId="4736" priority="4926">
      <formula>$A$35="Planilhado"</formula>
    </cfRule>
  </conditionalFormatting>
  <conditionalFormatting sqref="C35:AO35 AS35:AX35">
    <cfRule type="expression" dxfId="4735" priority="4925">
      <formula>$A$35="Ñ Plan s/desc"</formula>
    </cfRule>
  </conditionalFormatting>
  <conditionalFormatting sqref="C35:AO35 AS35:AX35">
    <cfRule type="expression" dxfId="4734" priority="4924">
      <formula>$A$35="Advindo"</formula>
    </cfRule>
  </conditionalFormatting>
  <conditionalFormatting sqref="C35:AO35 AS35:AX35">
    <cfRule type="expression" dxfId="4733" priority="4923">
      <formula>$A$35="Ñ Plan c/desc"</formula>
    </cfRule>
  </conditionalFormatting>
  <conditionalFormatting sqref="C35:AO35 AS35:AX35">
    <cfRule type="expression" dxfId="4732" priority="4922">
      <formula>$A$35="Família"</formula>
    </cfRule>
  </conditionalFormatting>
  <conditionalFormatting sqref="C36:AO36 AS36:AX36">
    <cfRule type="expression" dxfId="4731" priority="4921">
      <formula>$A$36="Planilhado"</formula>
    </cfRule>
  </conditionalFormatting>
  <conditionalFormatting sqref="C36:AO36 AS36:AX36">
    <cfRule type="expression" dxfId="4730" priority="4920">
      <formula>$A$36="Ñ Plan s/desc"</formula>
    </cfRule>
  </conditionalFormatting>
  <conditionalFormatting sqref="C36:AO36 AS36:AX36">
    <cfRule type="expression" dxfId="4729" priority="4919">
      <formula>$A$36="Advindo"</formula>
    </cfRule>
  </conditionalFormatting>
  <conditionalFormatting sqref="C36:AO36 AS36:AX36">
    <cfRule type="expression" dxfId="4728" priority="4918">
      <formula>$A$36="Ñ Plan c/desc"</formula>
    </cfRule>
  </conditionalFormatting>
  <conditionalFormatting sqref="C36:AO36 AS36:AX36">
    <cfRule type="expression" dxfId="4727" priority="4917">
      <formula>$A$36="Família"</formula>
    </cfRule>
  </conditionalFormatting>
  <conditionalFormatting sqref="C37:AO37 AS37:AX37">
    <cfRule type="expression" dxfId="4726" priority="4916">
      <formula>$A$37="Planilhado"</formula>
    </cfRule>
  </conditionalFormatting>
  <conditionalFormatting sqref="C37:AO37 AS37:AX37">
    <cfRule type="expression" dxfId="4725" priority="4915">
      <formula>$A$37="Ñ Plan s/desc"</formula>
    </cfRule>
  </conditionalFormatting>
  <conditionalFormatting sqref="C37:AO37 AS37:AX37">
    <cfRule type="expression" dxfId="4724" priority="4914">
      <formula>$A$37="Advindo"</formula>
    </cfRule>
  </conditionalFormatting>
  <conditionalFormatting sqref="C37:AO37 AS37:AX37">
    <cfRule type="expression" dxfId="4723" priority="4913">
      <formula>$A$37="Ñ Plan c/desc"</formula>
    </cfRule>
  </conditionalFormatting>
  <conditionalFormatting sqref="C37:AO37 AS37:AX37">
    <cfRule type="expression" dxfId="4722" priority="4912">
      <formula>$A$37="Família"</formula>
    </cfRule>
  </conditionalFormatting>
  <conditionalFormatting sqref="C38:AO38 AS38:AX38">
    <cfRule type="expression" dxfId="4721" priority="4911">
      <formula>$A$38="Planilhado"</formula>
    </cfRule>
  </conditionalFormatting>
  <conditionalFormatting sqref="C38:AO38 AS38:AX38">
    <cfRule type="expression" dxfId="4720" priority="4910">
      <formula>$A$38="Ñ Plan s/desc"</formula>
    </cfRule>
  </conditionalFormatting>
  <conditionalFormatting sqref="C38:AO38 AS38:AX38">
    <cfRule type="expression" dxfId="4719" priority="4909">
      <formula>$A$38="Advindo"</formula>
    </cfRule>
  </conditionalFormatting>
  <conditionalFormatting sqref="C38:AO38 AS38:AX38">
    <cfRule type="expression" dxfId="4718" priority="4908">
      <formula>$A$38="Ñ Plan c/desc"</formula>
    </cfRule>
  </conditionalFormatting>
  <conditionalFormatting sqref="C38:AO38 AS38:AX38">
    <cfRule type="expression" dxfId="4717" priority="4907">
      <formula>$A$38="Família"</formula>
    </cfRule>
  </conditionalFormatting>
  <conditionalFormatting sqref="C39:AO39 AS39:AX39">
    <cfRule type="expression" dxfId="4716" priority="4906">
      <formula>$A$39="Planilhado"</formula>
    </cfRule>
  </conditionalFormatting>
  <conditionalFormatting sqref="C39:AO39 AS39:AX39">
    <cfRule type="expression" dxfId="4715" priority="4905">
      <formula>$A$39="Ñ Plan s/desc"</formula>
    </cfRule>
  </conditionalFormatting>
  <conditionalFormatting sqref="C39:AO39 AS39:AX39">
    <cfRule type="expression" dxfId="4714" priority="4904">
      <formula>$A$39="Advindo"</formula>
    </cfRule>
  </conditionalFormatting>
  <conditionalFormatting sqref="C39:AO39 AS39:AX39">
    <cfRule type="expression" dxfId="4713" priority="4903">
      <formula>$A$39="Ñ Plan c/desc"</formula>
    </cfRule>
  </conditionalFormatting>
  <conditionalFormatting sqref="C39:AO39 AS39:AX39">
    <cfRule type="expression" dxfId="4712" priority="4902">
      <formula>$A$39="Família"</formula>
    </cfRule>
  </conditionalFormatting>
  <conditionalFormatting sqref="C40:AO40 AS40:AX40">
    <cfRule type="expression" dxfId="4711" priority="4901">
      <formula>$A$40="Planilhado"</formula>
    </cfRule>
  </conditionalFormatting>
  <conditionalFormatting sqref="C40:AO40 AS40:AX40">
    <cfRule type="expression" dxfId="4710" priority="4900">
      <formula>$A$40="Ñ Plan s/desc"</formula>
    </cfRule>
  </conditionalFormatting>
  <conditionalFormatting sqref="C40:AO40 AS40:AX40">
    <cfRule type="expression" dxfId="4709" priority="4899">
      <formula>$A$40="Advindo"</formula>
    </cfRule>
  </conditionalFormatting>
  <conditionalFormatting sqref="C40:AO40 AS40:AX40">
    <cfRule type="expression" dxfId="4708" priority="4898">
      <formula>$A$40="Ñ Plan c/desc"</formula>
    </cfRule>
  </conditionalFormatting>
  <conditionalFormatting sqref="C40:AO40 AS40:AX40">
    <cfRule type="expression" dxfId="4707" priority="4897">
      <formula>$A$40="Família"</formula>
    </cfRule>
  </conditionalFormatting>
  <conditionalFormatting sqref="C41:AO41 AS41:AX41">
    <cfRule type="expression" dxfId="4706" priority="4896">
      <formula>$A$41="Planilhado"</formula>
    </cfRule>
  </conditionalFormatting>
  <conditionalFormatting sqref="C41:AO41 AS41:AX41">
    <cfRule type="expression" dxfId="4705" priority="4895">
      <formula>$A$41="Ñ Plan s/desc"</formula>
    </cfRule>
  </conditionalFormatting>
  <conditionalFormatting sqref="C41:AO41 AS41:AX41">
    <cfRule type="expression" dxfId="4704" priority="4894">
      <formula>$A$41="Advindo"</formula>
    </cfRule>
  </conditionalFormatting>
  <conditionalFormatting sqref="C41:AO41 AS41:AX41">
    <cfRule type="expression" dxfId="4703" priority="4893">
      <formula>$A$41="Ñ Plan c/desc"</formula>
    </cfRule>
  </conditionalFormatting>
  <conditionalFormatting sqref="C41:AO41 AS41:AX41">
    <cfRule type="expression" dxfId="4702" priority="4892">
      <formula>$A$41="Família"</formula>
    </cfRule>
  </conditionalFormatting>
  <conditionalFormatting sqref="C42:AO42 AS42:AX42">
    <cfRule type="expression" dxfId="4701" priority="4891">
      <formula>$A$42="Planilhado"</formula>
    </cfRule>
  </conditionalFormatting>
  <conditionalFormatting sqref="C42:AO42 AS42:AX42">
    <cfRule type="expression" dxfId="4700" priority="4890">
      <formula>$A$42="Ñ Plan s/desc"</formula>
    </cfRule>
  </conditionalFormatting>
  <conditionalFormatting sqref="C42:AO42 AS42:AX42">
    <cfRule type="expression" dxfId="4699" priority="4889">
      <formula>$A$42="Advindo"</formula>
    </cfRule>
  </conditionalFormatting>
  <conditionalFormatting sqref="C42:AO42 AS42:AX42">
    <cfRule type="expression" dxfId="4698" priority="4888">
      <formula>$A$42="Ñ Plan c/desc"</formula>
    </cfRule>
  </conditionalFormatting>
  <conditionalFormatting sqref="C42:AO42 AS42:AX42">
    <cfRule type="expression" dxfId="4697" priority="4887">
      <formula>$A$42="Família"</formula>
    </cfRule>
  </conditionalFormatting>
  <conditionalFormatting sqref="C43:AO43 AS43:AX43">
    <cfRule type="expression" dxfId="4696" priority="4886">
      <formula>$A$43="Planilhado"</formula>
    </cfRule>
  </conditionalFormatting>
  <conditionalFormatting sqref="C43:AO43 AS43:AX43">
    <cfRule type="expression" dxfId="4695" priority="4885">
      <formula>$A$43="Ñ Plan s/desc"</formula>
    </cfRule>
  </conditionalFormatting>
  <conditionalFormatting sqref="C43:AO43 AS43:AX43">
    <cfRule type="expression" dxfId="4694" priority="4884">
      <formula>$A$43="Advindo"</formula>
    </cfRule>
  </conditionalFormatting>
  <conditionalFormatting sqref="C43:AO43 AS43:AX43">
    <cfRule type="expression" dxfId="4693" priority="4883">
      <formula>$A$43="Ñ Plan c/desc"</formula>
    </cfRule>
  </conditionalFormatting>
  <conditionalFormatting sqref="C43:AO43 AS43:AX43">
    <cfRule type="expression" dxfId="4692" priority="4882">
      <formula>$A$43="Família"</formula>
    </cfRule>
  </conditionalFormatting>
  <conditionalFormatting sqref="C44:AO44 AS44:AX44">
    <cfRule type="expression" dxfId="4691" priority="4881">
      <formula>$A$44="Planilhado"</formula>
    </cfRule>
  </conditionalFormatting>
  <conditionalFormatting sqref="C44:AO44 AS44:AX44">
    <cfRule type="expression" dxfId="4690" priority="4880">
      <formula>$A$44="Ñ Plan s/desc"</formula>
    </cfRule>
  </conditionalFormatting>
  <conditionalFormatting sqref="C44:AO44 AS44:AX44">
    <cfRule type="expression" dxfId="4689" priority="4879">
      <formula>$A$44="Advindo"</formula>
    </cfRule>
  </conditionalFormatting>
  <conditionalFormatting sqref="C44:AO44 AS44:AX44">
    <cfRule type="expression" dxfId="4688" priority="4878">
      <formula>$A$44="Ñ Plan c/desc"</formula>
    </cfRule>
  </conditionalFormatting>
  <conditionalFormatting sqref="C44:AO44 AS44:AX44">
    <cfRule type="expression" dxfId="4687" priority="4877">
      <formula>$A$44="Família"</formula>
    </cfRule>
  </conditionalFormatting>
  <conditionalFormatting sqref="C45:AO45 AS45:AX45">
    <cfRule type="expression" dxfId="4686" priority="4876">
      <formula>$A$45="Planilhado"</formula>
    </cfRule>
  </conditionalFormatting>
  <conditionalFormatting sqref="C45:AO45 AS45:AX45">
    <cfRule type="expression" dxfId="4685" priority="4875">
      <formula>$A$45="Ñ Plan s/desc"</formula>
    </cfRule>
  </conditionalFormatting>
  <conditionalFormatting sqref="C45:AO45 AS45:AX45">
    <cfRule type="expression" dxfId="4684" priority="4874">
      <formula>$A$45="Advindo"</formula>
    </cfRule>
  </conditionalFormatting>
  <conditionalFormatting sqref="C45:AO45 AS45:AX45">
    <cfRule type="expression" dxfId="4683" priority="4873">
      <formula>$A$45="Ñ Plan c/desc"</formula>
    </cfRule>
  </conditionalFormatting>
  <conditionalFormatting sqref="C45:AO45 AS45:AX45">
    <cfRule type="expression" dxfId="4682" priority="4872">
      <formula>$A$45="Família"</formula>
    </cfRule>
  </conditionalFormatting>
  <conditionalFormatting sqref="C46:AO46 AS46:AX46">
    <cfRule type="expression" dxfId="4681" priority="4871">
      <formula>$A$46="Planilhado"</formula>
    </cfRule>
  </conditionalFormatting>
  <conditionalFormatting sqref="C46:AO46 AS46:AX46">
    <cfRule type="expression" dxfId="4680" priority="4870">
      <formula>$A$46="Ñ Plan s/desc"</formula>
    </cfRule>
  </conditionalFormatting>
  <conditionalFormatting sqref="C46:AO46 AS46:AX46">
    <cfRule type="expression" dxfId="4679" priority="4869">
      <formula>$A$46="Advindo"</formula>
    </cfRule>
  </conditionalFormatting>
  <conditionalFormatting sqref="C46:AO46 AS46:AX46">
    <cfRule type="expression" dxfId="4678" priority="4868">
      <formula>$A$46="Ñ Plan c/desc"</formula>
    </cfRule>
  </conditionalFormatting>
  <conditionalFormatting sqref="C46:AO46 AS46:AX46">
    <cfRule type="expression" dxfId="4677" priority="4867">
      <formula>$A$46="Família"</formula>
    </cfRule>
  </conditionalFormatting>
  <conditionalFormatting sqref="C47:AO47 AS47:AX47">
    <cfRule type="expression" dxfId="4676" priority="4866">
      <formula>$A$47="Planilhado"</formula>
    </cfRule>
  </conditionalFormatting>
  <conditionalFormatting sqref="C47:AO47 AS47:AX47">
    <cfRule type="expression" dxfId="4675" priority="4865">
      <formula>$A$47="Ñ Plan s/desc"</formula>
    </cfRule>
  </conditionalFormatting>
  <conditionalFormatting sqref="C47:AO47 AS47:AX47">
    <cfRule type="expression" dxfId="4674" priority="4864">
      <formula>$A$47="Advindo"</formula>
    </cfRule>
  </conditionalFormatting>
  <conditionalFormatting sqref="C47:AO47 AS47:AX47">
    <cfRule type="expression" dxfId="4673" priority="4863">
      <formula>$A$47="Ñ Plan c/desc"</formula>
    </cfRule>
  </conditionalFormatting>
  <conditionalFormatting sqref="C47:AO47 AS47:AX47">
    <cfRule type="expression" dxfId="4672" priority="4862">
      <formula>$A$47="Família"</formula>
    </cfRule>
  </conditionalFormatting>
  <conditionalFormatting sqref="C48:AO48 AS48:AX48">
    <cfRule type="expression" dxfId="4671" priority="4861">
      <formula>$A$48="Planilhado"</formula>
    </cfRule>
  </conditionalFormatting>
  <conditionalFormatting sqref="C48:AO48 AS48:AX48">
    <cfRule type="expression" dxfId="4670" priority="4860">
      <formula>$A$48="Ñ Plan s/desc"</formula>
    </cfRule>
  </conditionalFormatting>
  <conditionalFormatting sqref="C48:AO48 AS48:AX48">
    <cfRule type="expression" dxfId="4669" priority="4859">
      <formula>$A$48="Advindo"</formula>
    </cfRule>
  </conditionalFormatting>
  <conditionalFormatting sqref="C48:AO48 AS48:AX48">
    <cfRule type="expression" dxfId="4668" priority="4858">
      <formula>$A$48="Ñ Plan c/desc"</formula>
    </cfRule>
  </conditionalFormatting>
  <conditionalFormatting sqref="C48:AO48 AS48:AX48">
    <cfRule type="expression" dxfId="4667" priority="4857">
      <formula>$A$48="Família"</formula>
    </cfRule>
  </conditionalFormatting>
  <conditionalFormatting sqref="C49:AO49 AS49:AX49">
    <cfRule type="expression" dxfId="4666" priority="4856">
      <formula>$A$49="Planilhado"</formula>
    </cfRule>
  </conditionalFormatting>
  <conditionalFormatting sqref="C49:AO49 AS49:AX49">
    <cfRule type="expression" dxfId="4665" priority="4855">
      <formula>$A$49="Ñ Plan s/desc"</formula>
    </cfRule>
  </conditionalFormatting>
  <conditionalFormatting sqref="C49:AO49 AS49:AX49">
    <cfRule type="expression" dxfId="4664" priority="4854">
      <formula>$A$49="Advindo"</formula>
    </cfRule>
  </conditionalFormatting>
  <conditionalFormatting sqref="C49:AO49 AS49:AX49">
    <cfRule type="expression" dxfId="4663" priority="4853">
      <formula>$A$49="Ñ Plan c/desc"</formula>
    </cfRule>
  </conditionalFormatting>
  <conditionalFormatting sqref="C49:AO49 AS49:AX49">
    <cfRule type="expression" dxfId="4662" priority="4852">
      <formula>$A$49="Família"</formula>
    </cfRule>
  </conditionalFormatting>
  <conditionalFormatting sqref="C50:AO50 AS50:AX50">
    <cfRule type="expression" dxfId="4661" priority="4851">
      <formula>$A$50="Planilhado"</formula>
    </cfRule>
  </conditionalFormatting>
  <conditionalFormatting sqref="C50:AO50 AS50:AX50">
    <cfRule type="expression" dxfId="4660" priority="4850">
      <formula>$A$50="Ñ Plan s/desc"</formula>
    </cfRule>
  </conditionalFormatting>
  <conditionalFormatting sqref="C50:AO50 AS50:AX50">
    <cfRule type="expression" dxfId="4659" priority="4849">
      <formula>$A$50="Advindo"</formula>
    </cfRule>
  </conditionalFormatting>
  <conditionalFormatting sqref="C50:AO50 AS50:AX50">
    <cfRule type="expression" dxfId="4658" priority="4848">
      <formula>$A$50="Ñ Plan c/desc"</formula>
    </cfRule>
  </conditionalFormatting>
  <conditionalFormatting sqref="C50:AO50 AS50:AX50">
    <cfRule type="expression" dxfId="4657" priority="4847">
      <formula>$A$50="Família"</formula>
    </cfRule>
  </conditionalFormatting>
  <conditionalFormatting sqref="C51:AO51 AS51:AX51">
    <cfRule type="expression" dxfId="4656" priority="4846">
      <formula>$A$51="Planilhado"</formula>
    </cfRule>
  </conditionalFormatting>
  <conditionalFormatting sqref="C51:AO51 AS51:AX51">
    <cfRule type="expression" dxfId="4655" priority="4845">
      <formula>$A$51="Ñ Plan s/desc"</formula>
    </cfRule>
  </conditionalFormatting>
  <conditionalFormatting sqref="C51:AO51 AS51:AX51">
    <cfRule type="expression" dxfId="4654" priority="4844">
      <formula>$A$51="Advindo"</formula>
    </cfRule>
  </conditionalFormatting>
  <conditionalFormatting sqref="C51:AO51 AS51:AX51">
    <cfRule type="expression" dxfId="4653" priority="4843">
      <formula>$A$51="Ñ Plan c/desc"</formula>
    </cfRule>
  </conditionalFormatting>
  <conditionalFormatting sqref="C51:AO51 AS51:AX51">
    <cfRule type="expression" dxfId="4652" priority="4842">
      <formula>$A$51="Família"</formula>
    </cfRule>
  </conditionalFormatting>
  <conditionalFormatting sqref="C52:AO52 AS52:AX52">
    <cfRule type="expression" dxfId="4651" priority="4841">
      <formula>$A$52="Planilhado"</formula>
    </cfRule>
  </conditionalFormatting>
  <conditionalFormatting sqref="C52:AO52 AS52:AX52">
    <cfRule type="expression" dxfId="4650" priority="4840">
      <formula>$A$52="Ñ Plan s/desc"</formula>
    </cfRule>
  </conditionalFormatting>
  <conditionalFormatting sqref="C52:AO52 AS52:AX52">
    <cfRule type="expression" dxfId="4649" priority="4839">
      <formula>$A$52="Advindo"</formula>
    </cfRule>
  </conditionalFormatting>
  <conditionalFormatting sqref="C52:AO52 AS52:AX52">
    <cfRule type="expression" dxfId="4648" priority="4838">
      <formula>$A$52="Ñ Plan c/desc"</formula>
    </cfRule>
  </conditionalFormatting>
  <conditionalFormatting sqref="C52:AO52 AS52:AX52">
    <cfRule type="expression" dxfId="4647" priority="4837">
      <formula>$A$52="Família"</formula>
    </cfRule>
  </conditionalFormatting>
  <conditionalFormatting sqref="C53:AO53 AS53:AX53">
    <cfRule type="expression" dxfId="4646" priority="4836">
      <formula>$A$53="Planilhado"</formula>
    </cfRule>
  </conditionalFormatting>
  <conditionalFormatting sqref="C53:AO53 AS53:AX53">
    <cfRule type="expression" dxfId="4645" priority="4835">
      <formula>$A$53="Ñ Plan s/desc"</formula>
    </cfRule>
  </conditionalFormatting>
  <conditionalFormatting sqref="C53:AO53 AS53:AX53">
    <cfRule type="expression" dxfId="4644" priority="4834">
      <formula>$A$53="Advindo"</formula>
    </cfRule>
  </conditionalFormatting>
  <conditionalFormatting sqref="C53:AO53 AS53:AX53">
    <cfRule type="expression" dxfId="4643" priority="4833">
      <formula>$A$53="Ñ Plan c/desc"</formula>
    </cfRule>
  </conditionalFormatting>
  <conditionalFormatting sqref="C53:AO53 AS53:AX53">
    <cfRule type="expression" dxfId="4642" priority="4832">
      <formula>$A$53="Família"</formula>
    </cfRule>
  </conditionalFormatting>
  <conditionalFormatting sqref="C54:AO54 AS54:AX54">
    <cfRule type="expression" dxfId="4641" priority="4831">
      <formula>$A$54="Planilhado"</formula>
    </cfRule>
  </conditionalFormatting>
  <conditionalFormatting sqref="C54:AO54 AS54:AX54">
    <cfRule type="expression" dxfId="4640" priority="4830">
      <formula>$A$54="Ñ Plan s/desc"</formula>
    </cfRule>
  </conditionalFormatting>
  <conditionalFormatting sqref="C54:AO54 AS54:AX54">
    <cfRule type="expression" dxfId="4639" priority="4829">
      <formula>$A$54="Advindo"</formula>
    </cfRule>
  </conditionalFormatting>
  <conditionalFormatting sqref="C54:AO54 AS54:AX54">
    <cfRule type="expression" dxfId="4638" priority="4828">
      <formula>$A$54="Ñ Plan c/desc"</formula>
    </cfRule>
  </conditionalFormatting>
  <conditionalFormatting sqref="C54:AO54 AS54:AX54">
    <cfRule type="expression" dxfId="4637" priority="4827">
      <formula>$A$54="Família"</formula>
    </cfRule>
  </conditionalFormatting>
  <conditionalFormatting sqref="C55:AO55 AS55:AX55">
    <cfRule type="expression" dxfId="4636" priority="4826">
      <formula>$A$55="Planilhado"</formula>
    </cfRule>
  </conditionalFormatting>
  <conditionalFormatting sqref="C55:AO55 AS55:AX55">
    <cfRule type="expression" dxfId="4635" priority="4825">
      <formula>$A$55="Ñ Plan s/desc"</formula>
    </cfRule>
  </conditionalFormatting>
  <conditionalFormatting sqref="C55:AO55 AS55:AX55">
    <cfRule type="expression" dxfId="4634" priority="4824">
      <formula>$A$55="Advindo"</formula>
    </cfRule>
  </conditionalFormatting>
  <conditionalFormatting sqref="C55:AO55 AS55:AX55">
    <cfRule type="expression" dxfId="4633" priority="4823">
      <formula>$A$55="Ñ Plan c/desc"</formula>
    </cfRule>
  </conditionalFormatting>
  <conditionalFormatting sqref="C55:AO55 AS55:AX55">
    <cfRule type="expression" dxfId="4632" priority="4822">
      <formula>$A$55="Família"</formula>
    </cfRule>
  </conditionalFormatting>
  <conditionalFormatting sqref="C56:AO56 AS56:AX56">
    <cfRule type="expression" dxfId="4631" priority="4821">
      <formula>$A$56="Planilhado"</formula>
    </cfRule>
  </conditionalFormatting>
  <conditionalFormatting sqref="C56:AO56 AS56:AX56">
    <cfRule type="expression" dxfId="4630" priority="4820">
      <formula>$A$56="Ñ Plan s/desc"</formula>
    </cfRule>
  </conditionalFormatting>
  <conditionalFormatting sqref="C56:AO56 AS56:AX56">
    <cfRule type="expression" dxfId="4629" priority="4819">
      <formula>$A$56="Advindo"</formula>
    </cfRule>
  </conditionalFormatting>
  <conditionalFormatting sqref="C56:AO56 AS56:AX56">
    <cfRule type="expression" dxfId="4628" priority="4818">
      <formula>$A$56="Ñ Plan c/desc"</formula>
    </cfRule>
  </conditionalFormatting>
  <conditionalFormatting sqref="C56:AO56 AS56:AX56">
    <cfRule type="expression" dxfId="4627" priority="4817">
      <formula>$A$56="Família"</formula>
    </cfRule>
  </conditionalFormatting>
  <conditionalFormatting sqref="C57:AO57 AS57:AX57">
    <cfRule type="expression" dxfId="4626" priority="4816">
      <formula>$A$57="Planilhado"</formula>
    </cfRule>
  </conditionalFormatting>
  <conditionalFormatting sqref="C57:AO57 AS57:AX57">
    <cfRule type="expression" dxfId="4625" priority="4815">
      <formula>$A$57="Ñ Plan s/desc"</formula>
    </cfRule>
  </conditionalFormatting>
  <conditionalFormatting sqref="C57:AO57 AS57:AX57">
    <cfRule type="expression" dxfId="4624" priority="4814">
      <formula>$A$57="Advindo"</formula>
    </cfRule>
  </conditionalFormatting>
  <conditionalFormatting sqref="C57:AO57 AS57:AX57">
    <cfRule type="expression" dxfId="4623" priority="4813">
      <formula>$A$57="Ñ Plan c/desc"</formula>
    </cfRule>
  </conditionalFormatting>
  <conditionalFormatting sqref="C57:AO57 AS57:AX57">
    <cfRule type="expression" dxfId="4622" priority="4812">
      <formula>$A$57="Família"</formula>
    </cfRule>
  </conditionalFormatting>
  <conditionalFormatting sqref="C58:AO58 AS58:AX58">
    <cfRule type="expression" dxfId="4621" priority="4811">
      <formula>$A$58="Planilhado"</formula>
    </cfRule>
  </conditionalFormatting>
  <conditionalFormatting sqref="C58:AO58 AS58:AX58">
    <cfRule type="expression" dxfId="4620" priority="4810">
      <formula>$A$58="Ñ Plan s/desc"</formula>
    </cfRule>
  </conditionalFormatting>
  <conditionalFormatting sqref="C58:AO58 AS58:AX58">
    <cfRule type="expression" dxfId="4619" priority="4809">
      <formula>$A$58="Advindo"</formula>
    </cfRule>
  </conditionalFormatting>
  <conditionalFormatting sqref="C58:AO58 AS58:AX58">
    <cfRule type="expression" dxfId="4618" priority="4808">
      <formula>$A$58="Ñ Plan c/desc"</formula>
    </cfRule>
  </conditionalFormatting>
  <conditionalFormatting sqref="C58:AO58 AS58:AX58">
    <cfRule type="expression" dxfId="4617" priority="4807">
      <formula>$A$58="Família"</formula>
    </cfRule>
  </conditionalFormatting>
  <conditionalFormatting sqref="C59:AO59 AS59:AX59">
    <cfRule type="expression" dxfId="4616" priority="4806">
      <formula>$A$59="Planilhado"</formula>
    </cfRule>
  </conditionalFormatting>
  <conditionalFormatting sqref="C59:AO59 AS59:AX59">
    <cfRule type="expression" dxfId="4615" priority="4805">
      <formula>$A$59="Ñ Plan s/desc"</formula>
    </cfRule>
  </conditionalFormatting>
  <conditionalFormatting sqref="C59:AO59 AS59:AX59">
    <cfRule type="expression" dxfId="4614" priority="4804">
      <formula>$A$59="Advindo"</formula>
    </cfRule>
  </conditionalFormatting>
  <conditionalFormatting sqref="C59:AO59 AS59:AX59">
    <cfRule type="expression" dxfId="4613" priority="4803">
      <formula>$A$59="Ñ Plan c/desc"</formula>
    </cfRule>
  </conditionalFormatting>
  <conditionalFormatting sqref="C59:AO59 AS59:AX59">
    <cfRule type="expression" dxfId="4612" priority="4802">
      <formula>$A$59="Família"</formula>
    </cfRule>
  </conditionalFormatting>
  <conditionalFormatting sqref="C60:AO60 AS60:AX60">
    <cfRule type="expression" dxfId="4611" priority="4801">
      <formula>$A$60="Planilhado"</formula>
    </cfRule>
  </conditionalFormatting>
  <conditionalFormatting sqref="C60:AO60 AS60:AX60">
    <cfRule type="expression" dxfId="4610" priority="4800">
      <formula>$A$60="Ñ Plan s/desc"</formula>
    </cfRule>
  </conditionalFormatting>
  <conditionalFormatting sqref="C60:AO60 AS60:AX60">
    <cfRule type="expression" dxfId="4609" priority="4799">
      <formula>$A$60="Advindo"</formula>
    </cfRule>
  </conditionalFormatting>
  <conditionalFormatting sqref="C60:AO60 AS60:AX60">
    <cfRule type="expression" dxfId="4608" priority="4798">
      <formula>$A$60="Ñ Plan c/desc"</formula>
    </cfRule>
  </conditionalFormatting>
  <conditionalFormatting sqref="C60:AO60 AS60:AX60">
    <cfRule type="expression" dxfId="4607" priority="4797">
      <formula>$A$60="Família"</formula>
    </cfRule>
  </conditionalFormatting>
  <conditionalFormatting sqref="C61:AO61 AS61:AX61">
    <cfRule type="expression" dxfId="4606" priority="4796">
      <formula>$A$61="Planilhado"</formula>
    </cfRule>
  </conditionalFormatting>
  <conditionalFormatting sqref="C61:AO61 AS61:AX61">
    <cfRule type="expression" dxfId="4605" priority="4795">
      <formula>$A$61="Ñ Plan s/desc"</formula>
    </cfRule>
  </conditionalFormatting>
  <conditionalFormatting sqref="C61:AO61 AS61:AX61">
    <cfRule type="expression" dxfId="4604" priority="4794">
      <formula>$A$61="Advindo"</formula>
    </cfRule>
  </conditionalFormatting>
  <conditionalFormatting sqref="C61:AO61 AS61:AX61">
    <cfRule type="expression" dxfId="4603" priority="4793">
      <formula>$A$61="Ñ Plan c/desc"</formula>
    </cfRule>
  </conditionalFormatting>
  <conditionalFormatting sqref="C61:AO61 AS61:AX61">
    <cfRule type="expression" dxfId="4602" priority="4792">
      <formula>$A$61="Família"</formula>
    </cfRule>
  </conditionalFormatting>
  <conditionalFormatting sqref="C62:AO62 AS62:AX62">
    <cfRule type="expression" dxfId="4601" priority="4791">
      <formula>$A$62="Planilhado"</formula>
    </cfRule>
  </conditionalFormatting>
  <conditionalFormatting sqref="C62:AO62 AS62:AX62">
    <cfRule type="expression" dxfId="4600" priority="4790">
      <formula>$A$62="Ñ Plan s/desc"</formula>
    </cfRule>
  </conditionalFormatting>
  <conditionalFormatting sqref="C62:AO62 AS62:AX62">
    <cfRule type="expression" dxfId="4599" priority="4789">
      <formula>$A$62="Advindo"</formula>
    </cfRule>
  </conditionalFormatting>
  <conditionalFormatting sqref="C62:AO62 AS62:AX62">
    <cfRule type="expression" dxfId="4598" priority="4788">
      <formula>$A$62="Ñ Plan c/desc"</formula>
    </cfRule>
  </conditionalFormatting>
  <conditionalFormatting sqref="C62:AO62 AS62:AX62">
    <cfRule type="expression" dxfId="4597" priority="4787">
      <formula>$A$62="Família"</formula>
    </cfRule>
  </conditionalFormatting>
  <conditionalFormatting sqref="C63:AO63 AS63:AX63">
    <cfRule type="expression" dxfId="4596" priority="4786">
      <formula>$A$63="Planilhado"</formula>
    </cfRule>
  </conditionalFormatting>
  <conditionalFormatting sqref="C63:AO63 AS63:AX63">
    <cfRule type="expression" dxfId="4595" priority="4785">
      <formula>$A$63="Ñ Plan s/desc"</formula>
    </cfRule>
  </conditionalFormatting>
  <conditionalFormatting sqref="C63:AO63 AS63:AX63">
    <cfRule type="expression" dxfId="4594" priority="4784">
      <formula>$A$63="Advindo"</formula>
    </cfRule>
  </conditionalFormatting>
  <conditionalFormatting sqref="C63:AO63 AS63:AX63">
    <cfRule type="expression" dxfId="4593" priority="4783">
      <formula>$A$63="Ñ Plan c/desc"</formula>
    </cfRule>
  </conditionalFormatting>
  <conditionalFormatting sqref="C63:AO63 AS63:AX63">
    <cfRule type="expression" dxfId="4592" priority="4782">
      <formula>$A$63="Família"</formula>
    </cfRule>
  </conditionalFormatting>
  <conditionalFormatting sqref="C64:AO64 AS64:AX64">
    <cfRule type="expression" dxfId="4591" priority="4781">
      <formula>$A$64="Planilhado"</formula>
    </cfRule>
  </conditionalFormatting>
  <conditionalFormatting sqref="C64:AO64 AS64:AX64">
    <cfRule type="expression" dxfId="4590" priority="4780">
      <formula>$A$64="Ñ Plan s/desc"</formula>
    </cfRule>
  </conditionalFormatting>
  <conditionalFormatting sqref="C64:AO64 AS64:AX64">
    <cfRule type="expression" dxfId="4589" priority="4779">
      <formula>$A$64="Advindo"</formula>
    </cfRule>
  </conditionalFormatting>
  <conditionalFormatting sqref="C64:AO64 AS64:AX64">
    <cfRule type="expression" dxfId="4588" priority="4778">
      <formula>$A$64="Ñ Plan c/desc"</formula>
    </cfRule>
  </conditionalFormatting>
  <conditionalFormatting sqref="C64:AO64 AS64:AX64">
    <cfRule type="expression" dxfId="4587" priority="4777">
      <formula>$A$64="Família"</formula>
    </cfRule>
  </conditionalFormatting>
  <conditionalFormatting sqref="C65:AO65 AS65:AX65">
    <cfRule type="expression" dxfId="4586" priority="4776">
      <formula>$A$65="Planilhado"</formula>
    </cfRule>
  </conditionalFormatting>
  <conditionalFormatting sqref="C65:AO65 AS65:AX65">
    <cfRule type="expression" dxfId="4585" priority="4775">
      <formula>$A$65="Ñ Plan s/desc"</formula>
    </cfRule>
  </conditionalFormatting>
  <conditionalFormatting sqref="C65:AO65 AS65:AX65">
    <cfRule type="expression" dxfId="4584" priority="4774">
      <formula>$A$65="Advindo"</formula>
    </cfRule>
  </conditionalFormatting>
  <conditionalFormatting sqref="C65:AO65 AS65:AX65">
    <cfRule type="expression" dxfId="4583" priority="4773">
      <formula>$A$65="Ñ Plan c/desc"</formula>
    </cfRule>
  </conditionalFormatting>
  <conditionalFormatting sqref="C65:AO65 AS65:AX65">
    <cfRule type="expression" dxfId="4582" priority="4772">
      <formula>$A$65="Família"</formula>
    </cfRule>
  </conditionalFormatting>
  <conditionalFormatting sqref="C66:AO66 AS66:AX66">
    <cfRule type="expression" dxfId="4581" priority="4771">
      <formula>$A$66="Planilhado"</formula>
    </cfRule>
  </conditionalFormatting>
  <conditionalFormatting sqref="C66:AO66 AS66:AX66">
    <cfRule type="expression" dxfId="4580" priority="4770">
      <formula>$A$66="Ñ Plan s/desc"</formula>
    </cfRule>
  </conditionalFormatting>
  <conditionalFormatting sqref="C66:AO66 AS66:AX66">
    <cfRule type="expression" dxfId="4579" priority="4769">
      <formula>$A$66="Advindo"</formula>
    </cfRule>
  </conditionalFormatting>
  <conditionalFormatting sqref="C66:AO66 AS66:AX66">
    <cfRule type="expression" dxfId="4578" priority="4768">
      <formula>$A$66="Ñ Plan c/desc"</formula>
    </cfRule>
  </conditionalFormatting>
  <conditionalFormatting sqref="C66:AO66 AS66:AX66">
    <cfRule type="expression" dxfId="4577" priority="4767">
      <formula>$A$66="Família"</formula>
    </cfRule>
  </conditionalFormatting>
  <conditionalFormatting sqref="C67:AO67 AS67:AX67">
    <cfRule type="expression" dxfId="4576" priority="4766">
      <formula>$A$67="Planilhado"</formula>
    </cfRule>
  </conditionalFormatting>
  <conditionalFormatting sqref="C67:AO67 AS67:AX67">
    <cfRule type="expression" dxfId="4575" priority="4765">
      <formula>$A$67="Ñ Plan s/desc"</formula>
    </cfRule>
  </conditionalFormatting>
  <conditionalFormatting sqref="C67:AO67 AS67:AX67">
    <cfRule type="expression" dxfId="4574" priority="4764">
      <formula>$A$67="Advindo"</formula>
    </cfRule>
  </conditionalFormatting>
  <conditionalFormatting sqref="C67:AO67 AS67:AX67">
    <cfRule type="expression" dxfId="4573" priority="4763">
      <formula>$A$67="Ñ Plan c/desc"</formula>
    </cfRule>
  </conditionalFormatting>
  <conditionalFormatting sqref="C67:AO67 AS67:AX67">
    <cfRule type="expression" dxfId="4572" priority="4762">
      <formula>$A$67="Família"</formula>
    </cfRule>
  </conditionalFormatting>
  <conditionalFormatting sqref="C68:AO68 AS68:AX68">
    <cfRule type="expression" dxfId="4571" priority="4761">
      <formula>$A$68="Planilhado"</formula>
    </cfRule>
  </conditionalFormatting>
  <conditionalFormatting sqref="C68:AO68 AS68:AX68">
    <cfRule type="expression" dxfId="4570" priority="4760">
      <formula>$A$68="Ñ Plan s/desc"</formula>
    </cfRule>
  </conditionalFormatting>
  <conditionalFormatting sqref="C68:AO68 AS68:AX68">
    <cfRule type="expression" dxfId="4569" priority="4759">
      <formula>$A$68="Advindo"</formula>
    </cfRule>
  </conditionalFormatting>
  <conditionalFormatting sqref="C68:AO68 AS68:AX68">
    <cfRule type="expression" dxfId="4568" priority="4758">
      <formula>$A$68="Ñ Plan c/desc"</formula>
    </cfRule>
  </conditionalFormatting>
  <conditionalFormatting sqref="C68:AO68 AS68:AX68">
    <cfRule type="expression" dxfId="4567" priority="4757">
      <formula>$A$68="Família"</formula>
    </cfRule>
  </conditionalFormatting>
  <conditionalFormatting sqref="C69:AO69 AS69:AX69">
    <cfRule type="expression" dxfId="4566" priority="4756">
      <formula>$A$69="Planilhado"</formula>
    </cfRule>
  </conditionalFormatting>
  <conditionalFormatting sqref="C69:AO69 AS69:AX69">
    <cfRule type="expression" dxfId="4565" priority="4755">
      <formula>$A$69="Ñ Plan s/desc"</formula>
    </cfRule>
  </conditionalFormatting>
  <conditionalFormatting sqref="C69:AO69 AS69:AX69">
    <cfRule type="expression" dxfId="4564" priority="4754">
      <formula>$A$69="Advindo"</formula>
    </cfRule>
  </conditionalFormatting>
  <conditionalFormatting sqref="C69:AO69 AS69:AX69">
    <cfRule type="expression" dxfId="4563" priority="4753">
      <formula>$A$69="Ñ Plan c/desc"</formula>
    </cfRule>
  </conditionalFormatting>
  <conditionalFormatting sqref="C69:AO69 AS69:AX69">
    <cfRule type="expression" dxfId="4562" priority="4752">
      <formula>$A$69="Família"</formula>
    </cfRule>
  </conditionalFormatting>
  <conditionalFormatting sqref="C70:AO70 AS70:AX70">
    <cfRule type="expression" dxfId="4561" priority="4751">
      <formula>$A$70="Planilhado"</formula>
    </cfRule>
  </conditionalFormatting>
  <conditionalFormatting sqref="C70:AO70 AS70:AX70">
    <cfRule type="expression" dxfId="4560" priority="4750">
      <formula>$A$70="Ñ Plan s/desc"</formula>
    </cfRule>
  </conditionalFormatting>
  <conditionalFormatting sqref="C70:AO70 AS70:AX70">
    <cfRule type="expression" dxfId="4559" priority="4749">
      <formula>$A$70="Advindo"</formula>
    </cfRule>
  </conditionalFormatting>
  <conditionalFormatting sqref="C70:AO70 AS70:AX70">
    <cfRule type="expression" dxfId="4558" priority="4748">
      <formula>$A$70="Ñ Plan c/desc"</formula>
    </cfRule>
  </conditionalFormatting>
  <conditionalFormatting sqref="C70:AO70 AS70:AX70">
    <cfRule type="expression" dxfId="4557" priority="4747">
      <formula>$A$70="Família"</formula>
    </cfRule>
  </conditionalFormatting>
  <conditionalFormatting sqref="C71:AO71 AS71:AX71">
    <cfRule type="expression" dxfId="4556" priority="4746">
      <formula>$A$71="Planilhado"</formula>
    </cfRule>
  </conditionalFormatting>
  <conditionalFormatting sqref="C71:AO71 AS71:AX71">
    <cfRule type="expression" dxfId="4555" priority="4745">
      <formula>$A$71="Ñ Plan s/desc"</formula>
    </cfRule>
  </conditionalFormatting>
  <conditionalFormatting sqref="C71:AO71 AS71:AX71">
    <cfRule type="expression" dxfId="4554" priority="4744">
      <formula>$A$71="Advindo"</formula>
    </cfRule>
  </conditionalFormatting>
  <conditionalFormatting sqref="C71:AO71 AS71:AX71">
    <cfRule type="expression" dxfId="4553" priority="4743">
      <formula>$A$71="Ñ Plan c/desc"</formula>
    </cfRule>
  </conditionalFormatting>
  <conditionalFormatting sqref="C71:AO71 AS71:AX71">
    <cfRule type="expression" dxfId="4552" priority="4742">
      <formula>$A$71="Família"</formula>
    </cfRule>
  </conditionalFormatting>
  <conditionalFormatting sqref="C72:AO72 AS72:AX72">
    <cfRule type="expression" dxfId="4551" priority="4741">
      <formula>$A$72="Planilhado"</formula>
    </cfRule>
  </conditionalFormatting>
  <conditionalFormatting sqref="C72:AO72 AS72:AX72">
    <cfRule type="expression" dxfId="4550" priority="4740">
      <formula>$A$72="Ñ Plan s/desc"</formula>
    </cfRule>
  </conditionalFormatting>
  <conditionalFormatting sqref="C72:AO72 AS72:AX72">
    <cfRule type="expression" dxfId="4549" priority="4739">
      <formula>$A$72="Advindo"</formula>
    </cfRule>
  </conditionalFormatting>
  <conditionalFormatting sqref="C72:AO72 AS72:AX72">
    <cfRule type="expression" dxfId="4548" priority="4738">
      <formula>$A$72="Ñ Plan c/desc"</formula>
    </cfRule>
  </conditionalFormatting>
  <conditionalFormatting sqref="C72:AO72 AS72:AX72">
    <cfRule type="expression" dxfId="4547" priority="4737">
      <formula>$A$72="Família"</formula>
    </cfRule>
  </conditionalFormatting>
  <conditionalFormatting sqref="C73:AO73 AS73:AX73">
    <cfRule type="expression" dxfId="4546" priority="4736">
      <formula>$A$73="Planilhado"</formula>
    </cfRule>
  </conditionalFormatting>
  <conditionalFormatting sqref="C73:AO73 AS73:AX73">
    <cfRule type="expression" dxfId="4545" priority="4735">
      <formula>$A$73="Ñ Plan s/desc"</formula>
    </cfRule>
  </conditionalFormatting>
  <conditionalFormatting sqref="C73:AO73 AS73:AX73">
    <cfRule type="expression" dxfId="4544" priority="4734">
      <formula>$A$73="Advindo"</formula>
    </cfRule>
  </conditionalFormatting>
  <conditionalFormatting sqref="C73:AO73 AS73:AX73">
    <cfRule type="expression" dxfId="4543" priority="4733">
      <formula>$A$73="Ñ Plan c/desc"</formula>
    </cfRule>
  </conditionalFormatting>
  <conditionalFormatting sqref="C73:AO73 AS73:AX73">
    <cfRule type="expression" dxfId="4542" priority="4732">
      <formula>$A$73="Família"</formula>
    </cfRule>
  </conditionalFormatting>
  <conditionalFormatting sqref="C74:AO74 AS74:AX74">
    <cfRule type="expression" dxfId="4541" priority="4731">
      <formula>$A$74="Planilhado"</formula>
    </cfRule>
  </conditionalFormatting>
  <conditionalFormatting sqref="C74:AO74 AS74:AX74">
    <cfRule type="expression" dxfId="4540" priority="4730">
      <formula>$A$74="Ñ Plan s/desc"</formula>
    </cfRule>
  </conditionalFormatting>
  <conditionalFormatting sqref="C74:AO74 AS74:AX74">
    <cfRule type="expression" dxfId="4539" priority="4729">
      <formula>$A$74="Advindo"</formula>
    </cfRule>
  </conditionalFormatting>
  <conditionalFormatting sqref="C74:AO74 AS74:AX74">
    <cfRule type="expression" dxfId="4538" priority="4728">
      <formula>$A$74="Ñ Plan c/desc"</formula>
    </cfRule>
  </conditionalFormatting>
  <conditionalFormatting sqref="C74:AO74 AS74:AX74">
    <cfRule type="expression" dxfId="4537" priority="4727">
      <formula>$A$74="Família"</formula>
    </cfRule>
  </conditionalFormatting>
  <conditionalFormatting sqref="C75:AO75 AS75:AX75">
    <cfRule type="expression" dxfId="4536" priority="4726">
      <formula>$A$75="Planilhado"</formula>
    </cfRule>
  </conditionalFormatting>
  <conditionalFormatting sqref="C75:AO75 AS75:AX75">
    <cfRule type="expression" dxfId="4535" priority="4725">
      <formula>$A$75="Ñ Plan s/desc"</formula>
    </cfRule>
  </conditionalFormatting>
  <conditionalFormatting sqref="C75:AO75 AS75:AX75">
    <cfRule type="expression" dxfId="4534" priority="4724">
      <formula>$A$75="Advindo"</formula>
    </cfRule>
  </conditionalFormatting>
  <conditionalFormatting sqref="C75:AO75 AS75:AX75">
    <cfRule type="expression" dxfId="4533" priority="4723">
      <formula>$A$75="Ñ Plan c/desc"</formula>
    </cfRule>
  </conditionalFormatting>
  <conditionalFormatting sqref="C75:AO75 AS75:AX75">
    <cfRule type="expression" dxfId="4532" priority="4722">
      <formula>$A$75="Família"</formula>
    </cfRule>
  </conditionalFormatting>
  <conditionalFormatting sqref="C76:AO76 AS76:AX76">
    <cfRule type="expression" dxfId="4531" priority="4721">
      <formula>$A$76="Planilhado"</formula>
    </cfRule>
  </conditionalFormatting>
  <conditionalFormatting sqref="C76:AO76 AS76:AX76">
    <cfRule type="expression" dxfId="4530" priority="4720">
      <formula>$A$76="Ñ Plan s/desc"</formula>
    </cfRule>
  </conditionalFormatting>
  <conditionalFormatting sqref="C76:AO76 AS76:AX76">
    <cfRule type="expression" dxfId="4529" priority="4719">
      <formula>$A$76="Advindo"</formula>
    </cfRule>
  </conditionalFormatting>
  <conditionalFormatting sqref="C76:AO76 AS76:AX76">
    <cfRule type="expression" dxfId="4528" priority="4718">
      <formula>$A$76="Ñ Plan c/desc"</formula>
    </cfRule>
  </conditionalFormatting>
  <conditionalFormatting sqref="C76:AO76 AS76:AX76">
    <cfRule type="expression" dxfId="4527" priority="4717">
      <formula>$A$76="Família"</formula>
    </cfRule>
  </conditionalFormatting>
  <conditionalFormatting sqref="C77:AO77 AS77:AX77">
    <cfRule type="expression" dxfId="4526" priority="4716">
      <formula>$A$77="Planilhado"</formula>
    </cfRule>
  </conditionalFormatting>
  <conditionalFormatting sqref="C77:AO77 AS77:AX77">
    <cfRule type="expression" dxfId="4525" priority="4715">
      <formula>$A$77="Ñ Plan s/desc"</formula>
    </cfRule>
  </conditionalFormatting>
  <conditionalFormatting sqref="C77:AO77 AS77:AX77">
    <cfRule type="expression" dxfId="4524" priority="4714">
      <formula>$A$77="Advindo"</formula>
    </cfRule>
  </conditionalFormatting>
  <conditionalFormatting sqref="C77:AO77 AS77:AX77">
    <cfRule type="expression" dxfId="4523" priority="4713">
      <formula>$A$77="Ñ Plan c/desc"</formula>
    </cfRule>
  </conditionalFormatting>
  <conditionalFormatting sqref="C77:AO77 AS77:AX77">
    <cfRule type="expression" dxfId="4522" priority="4712">
      <formula>$A$77="Família"</formula>
    </cfRule>
  </conditionalFormatting>
  <conditionalFormatting sqref="C78:AO78 AS78:AX78">
    <cfRule type="expression" dxfId="4521" priority="4711">
      <formula>$A$78="Planilhado"</formula>
    </cfRule>
  </conditionalFormatting>
  <conditionalFormatting sqref="C78:AO78 AS78:AX78">
    <cfRule type="expression" dxfId="4520" priority="4710">
      <formula>$A$78="Ñ Plan s/desc"</formula>
    </cfRule>
  </conditionalFormatting>
  <conditionalFormatting sqref="C78:AO78 AS78:AX78">
    <cfRule type="expression" dxfId="4519" priority="4709">
      <formula>$A$78="Advindo"</formula>
    </cfRule>
  </conditionalFormatting>
  <conditionalFormatting sqref="C78:AO78 AS78:AX78">
    <cfRule type="expression" dxfId="4518" priority="4708">
      <formula>$A$78="Ñ Plan c/desc"</formula>
    </cfRule>
  </conditionalFormatting>
  <conditionalFormatting sqref="C78:AO78 AS78:AX78">
    <cfRule type="expression" dxfId="4517" priority="4707">
      <formula>$A$78="Família"</formula>
    </cfRule>
  </conditionalFormatting>
  <conditionalFormatting sqref="C79:AO79 AS79:AX79">
    <cfRule type="expression" dxfId="4516" priority="4706">
      <formula>$A$79="Planilhado"</formula>
    </cfRule>
  </conditionalFormatting>
  <conditionalFormatting sqref="C79:AO79 AS79:AX79">
    <cfRule type="expression" dxfId="4515" priority="4705">
      <formula>$A$79="Ñ Plan s/desc"</formula>
    </cfRule>
  </conditionalFormatting>
  <conditionalFormatting sqref="C79:AO79 AS79:AX79">
    <cfRule type="expression" dxfId="4514" priority="4704">
      <formula>$A$79="Advindo"</formula>
    </cfRule>
  </conditionalFormatting>
  <conditionalFormatting sqref="C79:AO79 AS79:AX79">
    <cfRule type="expression" dxfId="4513" priority="4703">
      <formula>$A$79="Ñ Plan c/desc"</formula>
    </cfRule>
  </conditionalFormatting>
  <conditionalFormatting sqref="C79:AO79 AS79:AX79">
    <cfRule type="expression" dxfId="4512" priority="4702">
      <formula>$A$79="Família"</formula>
    </cfRule>
  </conditionalFormatting>
  <conditionalFormatting sqref="C80:AO80 AS80:AX80">
    <cfRule type="expression" dxfId="4511" priority="4701">
      <formula>$A$80="Planilhado"</formula>
    </cfRule>
  </conditionalFormatting>
  <conditionalFormatting sqref="C80:AO80 AS80:AX80">
    <cfRule type="expression" dxfId="4510" priority="4700">
      <formula>$A$80="Ñ Plan s/desc"</formula>
    </cfRule>
  </conditionalFormatting>
  <conditionalFormatting sqref="C80:AO80 AS80:AX80">
    <cfRule type="expression" dxfId="4509" priority="4699">
      <formula>$A$80="Advindo"</formula>
    </cfRule>
  </conditionalFormatting>
  <conditionalFormatting sqref="C80:AO80 AS80:AX80">
    <cfRule type="expression" dxfId="4508" priority="4698">
      <formula>$A$80="Ñ Plan c/desc"</formula>
    </cfRule>
  </conditionalFormatting>
  <conditionalFormatting sqref="C80:AO80 AS80:AX80">
    <cfRule type="expression" dxfId="4507" priority="4697">
      <formula>$A$80="Família"</formula>
    </cfRule>
  </conditionalFormatting>
  <conditionalFormatting sqref="C81:AO81 AS81:AX81">
    <cfRule type="expression" dxfId="4506" priority="4696">
      <formula>$A$81="Planilhado"</formula>
    </cfRule>
  </conditionalFormatting>
  <conditionalFormatting sqref="C81:AO81 AS81:AX81">
    <cfRule type="expression" dxfId="4505" priority="4695">
      <formula>$A$81="Ñ Plan s/desc"</formula>
    </cfRule>
  </conditionalFormatting>
  <conditionalFormatting sqref="C81:AO81 AS81:AX81">
    <cfRule type="expression" dxfId="4504" priority="4694">
      <formula>$A$81="Advindo"</formula>
    </cfRule>
  </conditionalFormatting>
  <conditionalFormatting sqref="C81:AO81 AS81:AX81">
    <cfRule type="expression" dxfId="4503" priority="4693">
      <formula>$A$81="Ñ Plan c/desc"</formula>
    </cfRule>
  </conditionalFormatting>
  <conditionalFormatting sqref="C81:AO81 AS81:AX81">
    <cfRule type="expression" dxfId="4502" priority="4692">
      <formula>$A$81="Família"</formula>
    </cfRule>
  </conditionalFormatting>
  <conditionalFormatting sqref="C82:AO82 AS82:AX82">
    <cfRule type="expression" dxfId="4501" priority="4691">
      <formula>$A$82="Planilhado"</formula>
    </cfRule>
  </conditionalFormatting>
  <conditionalFormatting sqref="C82:AO82 AS82:AX82">
    <cfRule type="expression" dxfId="4500" priority="4690">
      <formula>$A$82="Ñ Plan s/desc"</formula>
    </cfRule>
  </conditionalFormatting>
  <conditionalFormatting sqref="C82:AO82 AS82:AX82">
    <cfRule type="expression" dxfId="4499" priority="4689">
      <formula>$A$82="Advindo"</formula>
    </cfRule>
  </conditionalFormatting>
  <conditionalFormatting sqref="C82:AO82 AS82:AX82">
    <cfRule type="expression" dxfId="4498" priority="4688">
      <formula>$A$82="Ñ Plan c/desc"</formula>
    </cfRule>
  </conditionalFormatting>
  <conditionalFormatting sqref="C82:AO82 AS82:AX82">
    <cfRule type="expression" dxfId="4497" priority="4687">
      <formula>$A$82="Família"</formula>
    </cfRule>
  </conditionalFormatting>
  <conditionalFormatting sqref="C83:AO83 AS83:AX83">
    <cfRule type="expression" dxfId="4496" priority="4686">
      <formula>$A$83="Planilhado"</formula>
    </cfRule>
  </conditionalFormatting>
  <conditionalFormatting sqref="C83:AO83 AS83:AX83">
    <cfRule type="expression" dxfId="4495" priority="4685">
      <formula>$A$83="Ñ Plan s/desc"</formula>
    </cfRule>
  </conditionalFormatting>
  <conditionalFormatting sqref="C83:AO83 AS83:AX83">
    <cfRule type="expression" dxfId="4494" priority="4684">
      <formula>$A$83="Advindo"</formula>
    </cfRule>
  </conditionalFormatting>
  <conditionalFormatting sqref="C83:AO83 AS83:AX83">
    <cfRule type="expression" dxfId="4493" priority="4683">
      <formula>$A$83="Ñ Plan c/desc"</formula>
    </cfRule>
  </conditionalFormatting>
  <conditionalFormatting sqref="C83:AO83 AS83:AX83">
    <cfRule type="expression" dxfId="4492" priority="4682">
      <formula>$A$83="Família"</formula>
    </cfRule>
  </conditionalFormatting>
  <conditionalFormatting sqref="C84:AO84 AS84:AX84">
    <cfRule type="expression" dxfId="4491" priority="4681">
      <formula>$A$84="Planilhado"</formula>
    </cfRule>
  </conditionalFormatting>
  <conditionalFormatting sqref="C84:AO84 AS84:AX84">
    <cfRule type="expression" dxfId="4490" priority="4680">
      <formula>$A$84="Ñ Plan s/desc"</formula>
    </cfRule>
  </conditionalFormatting>
  <conditionalFormatting sqref="C84:AO84 AS84:AX84">
    <cfRule type="expression" dxfId="4489" priority="4679">
      <formula>$A$84="Advindo"</formula>
    </cfRule>
  </conditionalFormatting>
  <conditionalFormatting sqref="C84:AO84 AS84:AX84">
    <cfRule type="expression" dxfId="4488" priority="4678">
      <formula>$A$84="Ñ Plan c/desc"</formula>
    </cfRule>
  </conditionalFormatting>
  <conditionalFormatting sqref="C84:AO84 AS84:AX84">
    <cfRule type="expression" dxfId="4487" priority="4677">
      <formula>$A$84="Família"</formula>
    </cfRule>
  </conditionalFormatting>
  <conditionalFormatting sqref="C85:AO85 AS85:AX85">
    <cfRule type="expression" dxfId="4486" priority="4676">
      <formula>$A$85="Planilhado"</formula>
    </cfRule>
  </conditionalFormatting>
  <conditionalFormatting sqref="C85:AO85 AS85:AX85">
    <cfRule type="expression" dxfId="4485" priority="4675">
      <formula>$A$85="Ñ Plan s/desc"</formula>
    </cfRule>
  </conditionalFormatting>
  <conditionalFormatting sqref="C85:AO85 AS85:AX85">
    <cfRule type="expression" dxfId="4484" priority="4674">
      <formula>$A$85="Advindo"</formula>
    </cfRule>
  </conditionalFormatting>
  <conditionalFormatting sqref="C85:AO85 AS85:AX85">
    <cfRule type="expression" dxfId="4483" priority="4673">
      <formula>$A$85="Ñ Plan c/desc"</formula>
    </cfRule>
  </conditionalFormatting>
  <conditionalFormatting sqref="C85:AO85 AS85:AX85">
    <cfRule type="expression" dxfId="4482" priority="4672">
      <formula>$A$85="Família"</formula>
    </cfRule>
  </conditionalFormatting>
  <conditionalFormatting sqref="C86:AO86 AS86:AX86">
    <cfRule type="expression" dxfId="4481" priority="4671">
      <formula>$A$86="Planilhado"</formula>
    </cfRule>
  </conditionalFormatting>
  <conditionalFormatting sqref="C86:AO86 AS86:AX86">
    <cfRule type="expression" dxfId="4480" priority="4670">
      <formula>$A$86="Ñ Plan s/desc"</formula>
    </cfRule>
  </conditionalFormatting>
  <conditionalFormatting sqref="C86:AO86 AS86:AX86">
    <cfRule type="expression" dxfId="4479" priority="4669">
      <formula>$A$86="Advindo"</formula>
    </cfRule>
  </conditionalFormatting>
  <conditionalFormatting sqref="C86:AO86 AS86:AX86">
    <cfRule type="expression" dxfId="4478" priority="4668">
      <formula>$A$86="Ñ Plan c/desc"</formula>
    </cfRule>
  </conditionalFormatting>
  <conditionalFormatting sqref="C86:AO86 AS86:AX86">
    <cfRule type="expression" dxfId="4477" priority="4667">
      <formula>$A$86="Família"</formula>
    </cfRule>
  </conditionalFormatting>
  <conditionalFormatting sqref="C87:AO87 AS87:AX87">
    <cfRule type="expression" dxfId="4476" priority="4666">
      <formula>$A$87="Planilhado"</formula>
    </cfRule>
  </conditionalFormatting>
  <conditionalFormatting sqref="C87:AO87 AS87:AX87">
    <cfRule type="expression" dxfId="4475" priority="4665">
      <formula>$A$87="Ñ Plan s/desc"</formula>
    </cfRule>
  </conditionalFormatting>
  <conditionalFormatting sqref="C87:AO87 AS87:AX87">
    <cfRule type="expression" dxfId="4474" priority="4664">
      <formula>$A$87="Advindo"</formula>
    </cfRule>
  </conditionalFormatting>
  <conditionalFormatting sqref="C87:AO87 AS87:AX87">
    <cfRule type="expression" dxfId="4473" priority="4663">
      <formula>$A$87="Ñ Plan c/desc"</formula>
    </cfRule>
  </conditionalFormatting>
  <conditionalFormatting sqref="C87:AO87 AS87:AX87">
    <cfRule type="expression" dxfId="4472" priority="4662">
      <formula>$A$87="Família"</formula>
    </cfRule>
  </conditionalFormatting>
  <conditionalFormatting sqref="C88:AO88 AS88:AX88">
    <cfRule type="expression" dxfId="4471" priority="4661">
      <formula>$A$88="Planilhado"</formula>
    </cfRule>
  </conditionalFormatting>
  <conditionalFormatting sqref="C88:AO88 AS88:AX88">
    <cfRule type="expression" dxfId="4470" priority="4660">
      <formula>$A$88="Ñ Plan s/desc"</formula>
    </cfRule>
  </conditionalFormatting>
  <conditionalFormatting sqref="C88:AO88 AS88:AX88">
    <cfRule type="expression" dxfId="4469" priority="4659">
      <formula>$A$88="Advindo"</formula>
    </cfRule>
  </conditionalFormatting>
  <conditionalFormatting sqref="C88:AO88 AS88:AX88">
    <cfRule type="expression" dxfId="4468" priority="4658">
      <formula>$A$88="Ñ Plan c/desc"</formula>
    </cfRule>
  </conditionalFormatting>
  <conditionalFormatting sqref="C88:AO88 AS88:AX88">
    <cfRule type="expression" dxfId="4467" priority="4657">
      <formula>$A$88="Família"</formula>
    </cfRule>
  </conditionalFormatting>
  <conditionalFormatting sqref="C89:AO89 AS89:AX89">
    <cfRule type="expression" dxfId="4466" priority="4656">
      <formula>$A$89="Planilhado"</formula>
    </cfRule>
  </conditionalFormatting>
  <conditionalFormatting sqref="C89:AO89 AS89:AX89">
    <cfRule type="expression" dxfId="4465" priority="4655">
      <formula>$A$89="Ñ Plan s/desc"</formula>
    </cfRule>
  </conditionalFormatting>
  <conditionalFormatting sqref="C89:AO89 AS89:AX89">
    <cfRule type="expression" dxfId="4464" priority="4654">
      <formula>$A$89="Advindo"</formula>
    </cfRule>
  </conditionalFormatting>
  <conditionalFormatting sqref="C89:AO89 AS89:AX89">
    <cfRule type="expression" dxfId="4463" priority="4653">
      <formula>$A$89="Ñ Plan c/desc"</formula>
    </cfRule>
  </conditionalFormatting>
  <conditionalFormatting sqref="C89:AO89 AS89:AX89">
    <cfRule type="expression" dxfId="4462" priority="4652">
      <formula>$A$89="Família"</formula>
    </cfRule>
  </conditionalFormatting>
  <conditionalFormatting sqref="C90:AO90 AS90:AX90">
    <cfRule type="expression" dxfId="4461" priority="4651">
      <formula>$A$90="Planilhado"</formula>
    </cfRule>
  </conditionalFormatting>
  <conditionalFormatting sqref="C90:AO90 AS90:AX90">
    <cfRule type="expression" dxfId="4460" priority="4650">
      <formula>$A$90="Ñ Plan s/desc"</formula>
    </cfRule>
  </conditionalFormatting>
  <conditionalFormatting sqref="C90:AO90 AS90:AX90">
    <cfRule type="expression" dxfId="4459" priority="4649">
      <formula>$A$90="Advindo"</formula>
    </cfRule>
  </conditionalFormatting>
  <conditionalFormatting sqref="C90:AO90 AS90:AX90">
    <cfRule type="expression" dxfId="4458" priority="4648">
      <formula>$A$90="Ñ Plan c/desc"</formula>
    </cfRule>
  </conditionalFormatting>
  <conditionalFormatting sqref="C90:AO90 AS90:AX90">
    <cfRule type="expression" dxfId="4457" priority="4647">
      <formula>$A$90="Família"</formula>
    </cfRule>
  </conditionalFormatting>
  <conditionalFormatting sqref="C91:AO91 AS91:AX91">
    <cfRule type="expression" dxfId="4456" priority="4646">
      <formula>$A$91="Planilhado"</formula>
    </cfRule>
  </conditionalFormatting>
  <conditionalFormatting sqref="C91:AO91 AS91:AX91">
    <cfRule type="expression" dxfId="4455" priority="4645">
      <formula>$A$91="Ñ Plan s/desc"</formula>
    </cfRule>
  </conditionalFormatting>
  <conditionalFormatting sqref="C91:AO91 AS91:AX91">
    <cfRule type="expression" dxfId="4454" priority="4644">
      <formula>$A$91="Advindo"</formula>
    </cfRule>
  </conditionalFormatting>
  <conditionalFormatting sqref="C91:AO91 AS91:AX91">
    <cfRule type="expression" dxfId="4453" priority="4643">
      <formula>$A$91="Ñ Plan c/desc"</formula>
    </cfRule>
  </conditionalFormatting>
  <conditionalFormatting sqref="C91:AO91 AS91:AX91">
    <cfRule type="expression" dxfId="4452" priority="4642">
      <formula>$A$91="Família"</formula>
    </cfRule>
  </conditionalFormatting>
  <conditionalFormatting sqref="C92:AO92 AS92:AX92">
    <cfRule type="expression" dxfId="4451" priority="4641">
      <formula>$A$92="Planilhado"</formula>
    </cfRule>
  </conditionalFormatting>
  <conditionalFormatting sqref="C92:AO92 AS92:AX92">
    <cfRule type="expression" dxfId="4450" priority="4640">
      <formula>$A$92="Ñ Plan s/desc"</formula>
    </cfRule>
  </conditionalFormatting>
  <conditionalFormatting sqref="C92:AO92 AS92:AX92">
    <cfRule type="expression" dxfId="4449" priority="4639">
      <formula>$A$92="Advindo"</formula>
    </cfRule>
  </conditionalFormatting>
  <conditionalFormatting sqref="C92:AO92 AS92:AX92">
    <cfRule type="expression" dxfId="4448" priority="4638">
      <formula>$A$92="Ñ Plan c/desc"</formula>
    </cfRule>
  </conditionalFormatting>
  <conditionalFormatting sqref="C92:AO92 AS92:AX92">
    <cfRule type="expression" dxfId="4447" priority="4637">
      <formula>$A$92="Família"</formula>
    </cfRule>
  </conditionalFormatting>
  <conditionalFormatting sqref="C93:AO93 AS93:AX93">
    <cfRule type="expression" dxfId="4446" priority="4636">
      <formula>$A$93="Planilhado"</formula>
    </cfRule>
  </conditionalFormatting>
  <conditionalFormatting sqref="C93:AO93 AS93:AX93">
    <cfRule type="expression" dxfId="4445" priority="4635">
      <formula>$A$93="Ñ Plan s/desc"</formula>
    </cfRule>
  </conditionalFormatting>
  <conditionalFormatting sqref="C93:AO93 AS93:AX93">
    <cfRule type="expression" dxfId="4444" priority="4634">
      <formula>$A$93="Advindo"</formula>
    </cfRule>
  </conditionalFormatting>
  <conditionalFormatting sqref="C93:AO93 AS93:AX93">
    <cfRule type="expression" dxfId="4443" priority="4633">
      <formula>$A$93="Ñ Plan c/desc"</formula>
    </cfRule>
  </conditionalFormatting>
  <conditionalFormatting sqref="C93:AO93 AS93:AX93">
    <cfRule type="expression" dxfId="4442" priority="4632">
      <formula>$A$93="Família"</formula>
    </cfRule>
  </conditionalFormatting>
  <conditionalFormatting sqref="C94:AO94 AS94:AX94">
    <cfRule type="expression" dxfId="4441" priority="4631">
      <formula>$A$94="Planilhado"</formula>
    </cfRule>
  </conditionalFormatting>
  <conditionalFormatting sqref="C94:AO94 AS94:AX94">
    <cfRule type="expression" dxfId="4440" priority="4630">
      <formula>$A$94="Ñ Plan s/desc"</formula>
    </cfRule>
  </conditionalFormatting>
  <conditionalFormatting sqref="C94:AO94 AS94:AX94">
    <cfRule type="expression" dxfId="4439" priority="4629">
      <formula>$A$94="Advindo"</formula>
    </cfRule>
  </conditionalFormatting>
  <conditionalFormatting sqref="C94:AO94 AS94:AX94">
    <cfRule type="expression" dxfId="4438" priority="4628">
      <formula>$A$94="Ñ Plan c/desc"</formula>
    </cfRule>
  </conditionalFormatting>
  <conditionalFormatting sqref="C94:AO94 AS94:AX94">
    <cfRule type="expression" dxfId="4437" priority="4627">
      <formula>$A$94="Família"</formula>
    </cfRule>
  </conditionalFormatting>
  <conditionalFormatting sqref="C95:AO95 AS95:AX95">
    <cfRule type="expression" dxfId="4436" priority="4626">
      <formula>$A$95="Planilhado"</formula>
    </cfRule>
  </conditionalFormatting>
  <conditionalFormatting sqref="C95:AO95 AS95:AX95">
    <cfRule type="expression" dxfId="4435" priority="4625">
      <formula>$A$95="Ñ Plan s/desc"</formula>
    </cfRule>
  </conditionalFormatting>
  <conditionalFormatting sqref="C95:AO95 AS95:AX95">
    <cfRule type="expression" dxfId="4434" priority="4624">
      <formula>$A$95="Advindo"</formula>
    </cfRule>
  </conditionalFormatting>
  <conditionalFormatting sqref="C95:AO95 AS95:AX95">
    <cfRule type="expression" dxfId="4433" priority="4623">
      <formula>$A$95="Ñ Plan c/desc"</formula>
    </cfRule>
  </conditionalFormatting>
  <conditionalFormatting sqref="C95:AO95 AS95:AX95">
    <cfRule type="expression" dxfId="4432" priority="4622">
      <formula>$A$95="Família"</formula>
    </cfRule>
  </conditionalFormatting>
  <conditionalFormatting sqref="C96:AO96 AS96:AX96">
    <cfRule type="expression" dxfId="4431" priority="4621">
      <formula>$A$96="Planilhado"</formula>
    </cfRule>
  </conditionalFormatting>
  <conditionalFormatting sqref="C96:AO96 AS96:AX96">
    <cfRule type="expression" dxfId="4430" priority="4620">
      <formula>$A$96="Ñ Plan s/desc"</formula>
    </cfRule>
  </conditionalFormatting>
  <conditionalFormatting sqref="C96:AO96 AS96:AX96">
    <cfRule type="expression" dxfId="4429" priority="4619">
      <formula>$A$96="Advindo"</formula>
    </cfRule>
  </conditionalFormatting>
  <conditionalFormatting sqref="C96:AO96 AS96:AX96">
    <cfRule type="expression" dxfId="4428" priority="4618">
      <formula>$A$96="Ñ Plan c/desc"</formula>
    </cfRule>
  </conditionalFormatting>
  <conditionalFormatting sqref="C96:AO96 AS96:AX96">
    <cfRule type="expression" dxfId="4427" priority="4617">
      <formula>$A$96="Família"</formula>
    </cfRule>
  </conditionalFormatting>
  <conditionalFormatting sqref="C97:AO97 AS97:AX97">
    <cfRule type="expression" dxfId="4426" priority="4616">
      <formula>$A$97="Planilhado"</formula>
    </cfRule>
  </conditionalFormatting>
  <conditionalFormatting sqref="C97:AO97 AS97:AX97">
    <cfRule type="expression" dxfId="4425" priority="4615">
      <formula>$A$97="Ñ Plan s/desc"</formula>
    </cfRule>
  </conditionalFormatting>
  <conditionalFormatting sqref="C97:AO97 AS97:AX97">
    <cfRule type="expression" dxfId="4424" priority="4614">
      <formula>$A$97="Advindo"</formula>
    </cfRule>
  </conditionalFormatting>
  <conditionalFormatting sqref="C97:AO97 AS97:AX97">
    <cfRule type="expression" dxfId="4423" priority="4613">
      <formula>$A$97="Ñ Plan c/desc"</formula>
    </cfRule>
  </conditionalFormatting>
  <conditionalFormatting sqref="C97:AO97 AS97:AX97">
    <cfRule type="expression" dxfId="4422" priority="4612">
      <formula>$A$97="Família"</formula>
    </cfRule>
  </conditionalFormatting>
  <conditionalFormatting sqref="C98:AO98 AS98:AX98">
    <cfRule type="expression" dxfId="4421" priority="4611">
      <formula>$A$98="Planilhado"</formula>
    </cfRule>
  </conditionalFormatting>
  <conditionalFormatting sqref="C98:AO98 AS98:AX98">
    <cfRule type="expression" dxfId="4420" priority="4610">
      <formula>$A$98="Ñ Plan s/desc"</formula>
    </cfRule>
  </conditionalFormatting>
  <conditionalFormatting sqref="C98:AO98 AS98:AX98">
    <cfRule type="expression" dxfId="4419" priority="4609">
      <formula>$A$98="Advindo"</formula>
    </cfRule>
  </conditionalFormatting>
  <conditionalFormatting sqref="C98:AO98 AS98:AX98">
    <cfRule type="expression" dxfId="4418" priority="4608">
      <formula>$A$98="Ñ Plan c/desc"</formula>
    </cfRule>
  </conditionalFormatting>
  <conditionalFormatting sqref="C98:AO98 AS98:AX98">
    <cfRule type="expression" dxfId="4417" priority="4607">
      <formula>$A$98="Família"</formula>
    </cfRule>
  </conditionalFormatting>
  <conditionalFormatting sqref="C99:AO99 AS99:AX99">
    <cfRule type="expression" dxfId="4416" priority="4606">
      <formula>$A$99="Planilhado"</formula>
    </cfRule>
  </conditionalFormatting>
  <conditionalFormatting sqref="C99:AO99 AS99:AX99">
    <cfRule type="expression" dxfId="4415" priority="4605">
      <formula>$A$99="Ñ Plan s/desc"</formula>
    </cfRule>
  </conditionalFormatting>
  <conditionalFormatting sqref="C99:AO99 AS99:AX99">
    <cfRule type="expression" dxfId="4414" priority="4604">
      <formula>$A$99="Advindo"</formula>
    </cfRule>
  </conditionalFormatting>
  <conditionalFormatting sqref="C99:AO99 AS99:AX99">
    <cfRule type="expression" dxfId="4413" priority="4603">
      <formula>$A$99="Ñ Plan c/desc"</formula>
    </cfRule>
  </conditionalFormatting>
  <conditionalFormatting sqref="C99:AO99 AS99:AX99">
    <cfRule type="expression" dxfId="4412" priority="4602">
      <formula>$A$99="Família"</formula>
    </cfRule>
  </conditionalFormatting>
  <conditionalFormatting sqref="C100:AO100 AS100:AX100">
    <cfRule type="expression" dxfId="4411" priority="4601">
      <formula>$A$100="Planilhado"</formula>
    </cfRule>
  </conditionalFormatting>
  <conditionalFormatting sqref="C100:AO100 AS100:AX100">
    <cfRule type="expression" dxfId="4410" priority="4600">
      <formula>$A$100="Ñ Plan s/desc"</formula>
    </cfRule>
  </conditionalFormatting>
  <conditionalFormatting sqref="C100:AO100 AS100:AX100">
    <cfRule type="expression" dxfId="4409" priority="4599">
      <formula>$A$100="Advindo"</formula>
    </cfRule>
  </conditionalFormatting>
  <conditionalFormatting sqref="C100:AO100 AS100:AX100">
    <cfRule type="expression" dxfId="4408" priority="4598">
      <formula>$A$100="Ñ Plan c/desc"</formula>
    </cfRule>
  </conditionalFormatting>
  <conditionalFormatting sqref="C100:AO100 AS100:AX100">
    <cfRule type="expression" dxfId="4407" priority="4597">
      <formula>$A$100="Família"</formula>
    </cfRule>
  </conditionalFormatting>
  <conditionalFormatting sqref="C101:AO101 AS101:AX101">
    <cfRule type="expression" dxfId="4406" priority="4596">
      <formula>$A$101="Planilhado"</formula>
    </cfRule>
  </conditionalFormatting>
  <conditionalFormatting sqref="C101:AO101 AS101:AX101">
    <cfRule type="expression" dxfId="4405" priority="4595">
      <formula>$A$101="Ñ Plan s/desc"</formula>
    </cfRule>
  </conditionalFormatting>
  <conditionalFormatting sqref="C101:AO101 AS101:AX101">
    <cfRule type="expression" dxfId="4404" priority="4594">
      <formula>$A$101="Advindo"</formula>
    </cfRule>
  </conditionalFormatting>
  <conditionalFormatting sqref="C101:AO101 AS101:AX101">
    <cfRule type="expression" dxfId="4403" priority="4593">
      <formula>$A$101="Ñ Plan c/desc"</formula>
    </cfRule>
  </conditionalFormatting>
  <conditionalFormatting sqref="C101:AO101 AS101:AX101">
    <cfRule type="expression" dxfId="4402" priority="4592">
      <formula>$A$101="Família"</formula>
    </cfRule>
  </conditionalFormatting>
  <conditionalFormatting sqref="C102:AO102 AS102:AX102">
    <cfRule type="expression" dxfId="4401" priority="4591">
      <formula>$A$102="Planilhado"</formula>
    </cfRule>
  </conditionalFormatting>
  <conditionalFormatting sqref="C102:AO102 AS102:AX102">
    <cfRule type="expression" dxfId="4400" priority="4590">
      <formula>$A$102="Ñ Plan s/desc"</formula>
    </cfRule>
  </conditionalFormatting>
  <conditionalFormatting sqref="C102:AO102 AS102:AX102">
    <cfRule type="expression" dxfId="4399" priority="4589">
      <formula>$A$102="Advindo"</formula>
    </cfRule>
  </conditionalFormatting>
  <conditionalFormatting sqref="C102:AO102 AS102:AX102">
    <cfRule type="expression" dxfId="4398" priority="4588">
      <formula>$A$102="Ñ Plan c/desc"</formula>
    </cfRule>
  </conditionalFormatting>
  <conditionalFormatting sqref="C102:AO102 AS102:AX102">
    <cfRule type="expression" dxfId="4397" priority="4587">
      <formula>$A$102="Família"</formula>
    </cfRule>
  </conditionalFormatting>
  <conditionalFormatting sqref="C103:AO103 AS103:AX103">
    <cfRule type="expression" dxfId="4396" priority="4586">
      <formula>$A$103="Planilhado"</formula>
    </cfRule>
  </conditionalFormatting>
  <conditionalFormatting sqref="C103:AO103 AS103:AX103">
    <cfRule type="expression" dxfId="4395" priority="4585">
      <formula>$A$103="Ñ Plan s/desc"</formula>
    </cfRule>
  </conditionalFormatting>
  <conditionalFormatting sqref="C103:AO103 AS103:AX103">
    <cfRule type="expression" dxfId="4394" priority="4584">
      <formula>$A$103="Advindo"</formula>
    </cfRule>
  </conditionalFormatting>
  <conditionalFormatting sqref="C103:AO103 AS103:AX103">
    <cfRule type="expression" dxfId="4393" priority="4583">
      <formula>$A$103="Ñ Plan c/desc"</formula>
    </cfRule>
  </conditionalFormatting>
  <conditionalFormatting sqref="C103:AO103 AS103:AX103">
    <cfRule type="expression" dxfId="4392" priority="4582">
      <formula>$A$103="Família"</formula>
    </cfRule>
  </conditionalFormatting>
  <conditionalFormatting sqref="C104:AO104 AS104:AX104">
    <cfRule type="expression" dxfId="4391" priority="4581">
      <formula>$A$104="Planilhado"</formula>
    </cfRule>
  </conditionalFormatting>
  <conditionalFormatting sqref="C104:AO104 AS104:AX104">
    <cfRule type="expression" dxfId="4390" priority="4580">
      <formula>$A$104="Ñ Plan s/desc"</formula>
    </cfRule>
  </conditionalFormatting>
  <conditionalFormatting sqref="C104:AO104 AS104:AX104">
    <cfRule type="expression" dxfId="4389" priority="4579">
      <formula>$A$104="Advindo"</formula>
    </cfRule>
  </conditionalFormatting>
  <conditionalFormatting sqref="C104:AO104 AS104:AX104">
    <cfRule type="expression" dxfId="4388" priority="4578">
      <formula>$A$104="Ñ Plan c/desc"</formula>
    </cfRule>
  </conditionalFormatting>
  <conditionalFormatting sqref="C104:AO104 AS104:AX104">
    <cfRule type="expression" dxfId="4387" priority="4577">
      <formula>$A$104="Família"</formula>
    </cfRule>
  </conditionalFormatting>
  <conditionalFormatting sqref="C105:AO105 AS105:AX105">
    <cfRule type="expression" dxfId="4386" priority="4576">
      <formula>$A$105="Planilhado"</formula>
    </cfRule>
  </conditionalFormatting>
  <conditionalFormatting sqref="C105:AO105 AS105:AX105">
    <cfRule type="expression" dxfId="4385" priority="4575">
      <formula>$A$105="Ñ Plan s/desc"</formula>
    </cfRule>
  </conditionalFormatting>
  <conditionalFormatting sqref="C105:AO105 AS105:AX105">
    <cfRule type="expression" dxfId="4384" priority="4574">
      <formula>$A$105="Advindo"</formula>
    </cfRule>
  </conditionalFormatting>
  <conditionalFormatting sqref="C105:AO105 AS105:AX105">
    <cfRule type="expression" dxfId="4383" priority="4573">
      <formula>$A$105="Ñ Plan c/desc"</formula>
    </cfRule>
  </conditionalFormatting>
  <conditionalFormatting sqref="C105:AO105 AS105:AX105">
    <cfRule type="expression" dxfId="4382" priority="4572">
      <formula>$A$105="Família"</formula>
    </cfRule>
  </conditionalFormatting>
  <conditionalFormatting sqref="C106:AO106 AS106:AX106">
    <cfRule type="expression" dxfId="4381" priority="4571">
      <formula>$A$106="Planilhado"</formula>
    </cfRule>
  </conditionalFormatting>
  <conditionalFormatting sqref="C106:AO106 AS106:AX106">
    <cfRule type="expression" dxfId="4380" priority="4570">
      <formula>$A$106="Ñ Plan s/desc"</formula>
    </cfRule>
  </conditionalFormatting>
  <conditionalFormatting sqref="C106:AO106 AS106:AX106">
    <cfRule type="expression" dxfId="4379" priority="4569">
      <formula>$A$106="Advindo"</formula>
    </cfRule>
  </conditionalFormatting>
  <conditionalFormatting sqref="C106:AO106 AS106:AX106">
    <cfRule type="expression" dxfId="4378" priority="4568">
      <formula>$A$106="Ñ Plan c/desc"</formula>
    </cfRule>
  </conditionalFormatting>
  <conditionalFormatting sqref="C106:AO106 AS106:AX106">
    <cfRule type="expression" dxfId="4377" priority="4567">
      <formula>$A$106="Família"</formula>
    </cfRule>
  </conditionalFormatting>
  <conditionalFormatting sqref="C107:AO107 AS107:AX107">
    <cfRule type="expression" dxfId="4376" priority="4566">
      <formula>$A$107="Planilhado"</formula>
    </cfRule>
  </conditionalFormatting>
  <conditionalFormatting sqref="C107:AO107 AS107:AX107">
    <cfRule type="expression" dxfId="4375" priority="4565">
      <formula>$A$107="Ñ Plan s/desc"</formula>
    </cfRule>
  </conditionalFormatting>
  <conditionalFormatting sqref="C107:AO107 AS107:AX107">
    <cfRule type="expression" dxfId="4374" priority="4564">
      <formula>$A$107="Advindo"</formula>
    </cfRule>
  </conditionalFormatting>
  <conditionalFormatting sqref="C107:AO107 AS107:AX107">
    <cfRule type="expression" dxfId="4373" priority="4563">
      <formula>$A$107="Ñ Plan c/desc"</formula>
    </cfRule>
  </conditionalFormatting>
  <conditionalFormatting sqref="C107:AO107 AS107:AX107">
    <cfRule type="expression" dxfId="4372" priority="4562">
      <formula>$A$107="Família"</formula>
    </cfRule>
  </conditionalFormatting>
  <conditionalFormatting sqref="C108:AO108 AS108:AX108">
    <cfRule type="expression" dxfId="4371" priority="4561">
      <formula>$A$108="Planilhado"</formula>
    </cfRule>
  </conditionalFormatting>
  <conditionalFormatting sqref="C108:AO108 AS108:AX108">
    <cfRule type="expression" dxfId="4370" priority="4560">
      <formula>$A$108="Ñ Plan s/desc"</formula>
    </cfRule>
  </conditionalFormatting>
  <conditionalFormatting sqref="C108:AO108 AS108:AX108">
    <cfRule type="expression" dxfId="4369" priority="4559">
      <formula>$A$108="Advindo"</formula>
    </cfRule>
  </conditionalFormatting>
  <conditionalFormatting sqref="C108:AO108 AS108:AX108">
    <cfRule type="expression" dxfId="4368" priority="4558">
      <formula>$A$108="Ñ Plan c/desc"</formula>
    </cfRule>
  </conditionalFormatting>
  <conditionalFormatting sqref="C108:AO108 AS108:AX108">
    <cfRule type="expression" dxfId="4367" priority="4557">
      <formula>$A$108="Família"</formula>
    </cfRule>
  </conditionalFormatting>
  <conditionalFormatting sqref="C109:AO109 AS109:AX109">
    <cfRule type="expression" dxfId="4366" priority="4556">
      <formula>$A$109="Planilhado"</formula>
    </cfRule>
  </conditionalFormatting>
  <conditionalFormatting sqref="C109:AO109 AS109:AX109">
    <cfRule type="expression" dxfId="4365" priority="4555">
      <formula>$A$109="Ñ Plan s/desc"</formula>
    </cfRule>
  </conditionalFormatting>
  <conditionalFormatting sqref="C109:AO109 AS109:AX109">
    <cfRule type="expression" dxfId="4364" priority="4554">
      <formula>$A$109="Advindo"</formula>
    </cfRule>
  </conditionalFormatting>
  <conditionalFormatting sqref="C109:AO109 AS109:AX109">
    <cfRule type="expression" dxfId="4363" priority="4553">
      <formula>$A$109="Ñ Plan c/desc"</formula>
    </cfRule>
  </conditionalFormatting>
  <conditionalFormatting sqref="C109:AO109 AS109:AX109">
    <cfRule type="expression" dxfId="4362" priority="4552">
      <formula>$A$109="Família"</formula>
    </cfRule>
  </conditionalFormatting>
  <conditionalFormatting sqref="C110:AO110 AS110:AX110">
    <cfRule type="expression" dxfId="4361" priority="4551">
      <formula>$A$110="Planilhado"</formula>
    </cfRule>
  </conditionalFormatting>
  <conditionalFormatting sqref="C110:AO110 AS110:AX110">
    <cfRule type="expression" dxfId="4360" priority="4550">
      <formula>$A$110="Ñ Plan s/desc"</formula>
    </cfRule>
  </conditionalFormatting>
  <conditionalFormatting sqref="C110:AO110 AS110:AX110">
    <cfRule type="expression" dxfId="4359" priority="4549">
      <formula>$A$110="Advindo"</formula>
    </cfRule>
  </conditionalFormatting>
  <conditionalFormatting sqref="C110:AO110 AS110:AX110">
    <cfRule type="expression" dxfId="4358" priority="4548">
      <formula>$A$110="Ñ Plan c/desc"</formula>
    </cfRule>
  </conditionalFormatting>
  <conditionalFormatting sqref="C110:AO110 AS110:AX110">
    <cfRule type="expression" dxfId="4357" priority="4547">
      <formula>$A$110="Família"</formula>
    </cfRule>
  </conditionalFormatting>
  <conditionalFormatting sqref="C111:AO111 AS111:AX111">
    <cfRule type="expression" dxfId="4356" priority="4546">
      <formula>$A$111="Planilhado"</formula>
    </cfRule>
  </conditionalFormatting>
  <conditionalFormatting sqref="C111:AO111 AS111:AX111">
    <cfRule type="expression" dxfId="4355" priority="4545">
      <formula>$A$111="Ñ Plan s/desc"</formula>
    </cfRule>
  </conditionalFormatting>
  <conditionalFormatting sqref="C111:AO111 AS111:AX111">
    <cfRule type="expression" dxfId="4354" priority="4544">
      <formula>$A$111="Advindo"</formula>
    </cfRule>
  </conditionalFormatting>
  <conditionalFormatting sqref="C111:AO111 AS111:AX111">
    <cfRule type="expression" dxfId="4353" priority="4543">
      <formula>$A$111="Ñ Plan c/desc"</formula>
    </cfRule>
  </conditionalFormatting>
  <conditionalFormatting sqref="C111:AO111 AS111:AX111">
    <cfRule type="expression" dxfId="4352" priority="4542">
      <formula>$A$111="Família"</formula>
    </cfRule>
  </conditionalFormatting>
  <conditionalFormatting sqref="C112:AO112 AS112:AX112">
    <cfRule type="expression" dxfId="4351" priority="4541">
      <formula>$A$112="Planilhado"</formula>
    </cfRule>
  </conditionalFormatting>
  <conditionalFormatting sqref="C112:AO112 AS112:AX112">
    <cfRule type="expression" dxfId="4350" priority="4540">
      <formula>$A$112="Ñ Plan s/desc"</formula>
    </cfRule>
  </conditionalFormatting>
  <conditionalFormatting sqref="C112:AO112 AS112:AX112">
    <cfRule type="expression" dxfId="4349" priority="4539">
      <formula>$A$112="Advindo"</formula>
    </cfRule>
  </conditionalFormatting>
  <conditionalFormatting sqref="C112:AO112 AS112:AX112">
    <cfRule type="expression" dxfId="4348" priority="4538">
      <formula>$A$112="Ñ Plan c/desc"</formula>
    </cfRule>
  </conditionalFormatting>
  <conditionalFormatting sqref="C112:AO112 AS112:AX112">
    <cfRule type="expression" dxfId="4347" priority="4537">
      <formula>$A$112="Família"</formula>
    </cfRule>
  </conditionalFormatting>
  <conditionalFormatting sqref="C113:AO113 AS113:AX113">
    <cfRule type="expression" dxfId="4346" priority="4536">
      <formula>$A$113="Planilhado"</formula>
    </cfRule>
  </conditionalFormatting>
  <conditionalFormatting sqref="C113:AO113 AS113:AX113">
    <cfRule type="expression" dxfId="4345" priority="4535">
      <formula>$A$113="Ñ Plan s/desc"</formula>
    </cfRule>
  </conditionalFormatting>
  <conditionalFormatting sqref="C113:AO113 AS113:AX113">
    <cfRule type="expression" dxfId="4344" priority="4534">
      <formula>$A$113="Advindo"</formula>
    </cfRule>
  </conditionalFormatting>
  <conditionalFormatting sqref="C113:AO113 AS113:AX113">
    <cfRule type="expression" dxfId="4343" priority="4533">
      <formula>$A$113="Ñ Plan c/desc"</formula>
    </cfRule>
  </conditionalFormatting>
  <conditionalFormatting sqref="C113:AO113 AS113:AX113">
    <cfRule type="expression" dxfId="4342" priority="4532">
      <formula>$A$113="Família"</formula>
    </cfRule>
  </conditionalFormatting>
  <conditionalFormatting sqref="C114:AO114 AS114:AX114">
    <cfRule type="expression" dxfId="4341" priority="4531">
      <formula>$A$114="Planilhado"</formula>
    </cfRule>
  </conditionalFormatting>
  <conditionalFormatting sqref="C114:AO114 AS114:AX114">
    <cfRule type="expression" dxfId="4340" priority="4530">
      <formula>$A$114="Ñ Plan s/desc"</formula>
    </cfRule>
  </conditionalFormatting>
  <conditionalFormatting sqref="C114:AO114 AS114:AX114">
    <cfRule type="expression" dxfId="4339" priority="4529">
      <formula>$A$114="Advindo"</formula>
    </cfRule>
  </conditionalFormatting>
  <conditionalFormatting sqref="C114:AO114 AS114:AX114">
    <cfRule type="expression" dxfId="4338" priority="4528">
      <formula>$A$114="Ñ Plan c/desc"</formula>
    </cfRule>
  </conditionalFormatting>
  <conditionalFormatting sqref="C114:AO114 AS114:AX114">
    <cfRule type="expression" dxfId="4337" priority="4527">
      <formula>$A$114="Família"</formula>
    </cfRule>
  </conditionalFormatting>
  <conditionalFormatting sqref="C115:AO115 AS115:AX115">
    <cfRule type="expression" dxfId="4336" priority="4526">
      <formula>$A$115="Planilhado"</formula>
    </cfRule>
  </conditionalFormatting>
  <conditionalFormatting sqref="C115:AO115 AS115:AX115">
    <cfRule type="expression" dxfId="4335" priority="4525">
      <formula>$A$115="Ñ Plan s/desc"</formula>
    </cfRule>
  </conditionalFormatting>
  <conditionalFormatting sqref="C115:AO115 AS115:AX115">
    <cfRule type="expression" dxfId="4334" priority="4524">
      <formula>$A$115="Advindo"</formula>
    </cfRule>
  </conditionalFormatting>
  <conditionalFormatting sqref="C115:AO115 AS115:AX115">
    <cfRule type="expression" dxfId="4333" priority="4523">
      <formula>$A$115="Ñ Plan c/desc"</formula>
    </cfRule>
  </conditionalFormatting>
  <conditionalFormatting sqref="C115:AO115 AS115:AX115">
    <cfRule type="expression" dxfId="4332" priority="4522">
      <formula>$A$115="Família"</formula>
    </cfRule>
  </conditionalFormatting>
  <conditionalFormatting sqref="C116:AO116 AS116:AX116">
    <cfRule type="expression" dxfId="4331" priority="4521">
      <formula>$A$116="Planilhado"</formula>
    </cfRule>
  </conditionalFormatting>
  <conditionalFormatting sqref="C116:AO116 AS116:AX116">
    <cfRule type="expression" dxfId="4330" priority="4520">
      <formula>$A$116="Ñ Plan s/desc"</formula>
    </cfRule>
  </conditionalFormatting>
  <conditionalFormatting sqref="C116:AO116 AS116:AX116">
    <cfRule type="expression" dxfId="4329" priority="4519">
      <formula>$A$116="Advindo"</formula>
    </cfRule>
  </conditionalFormatting>
  <conditionalFormatting sqref="C116:AO116 AS116:AX116">
    <cfRule type="expression" dxfId="4328" priority="4518">
      <formula>$A$116="Ñ Plan c/desc"</formula>
    </cfRule>
  </conditionalFormatting>
  <conditionalFormatting sqref="C116:AO116 AS116:AX116">
    <cfRule type="expression" dxfId="4327" priority="4517">
      <formula>$A$116="Família"</formula>
    </cfRule>
  </conditionalFormatting>
  <conditionalFormatting sqref="C117:AO117 AS117:AX117">
    <cfRule type="expression" dxfId="4326" priority="4516">
      <formula>$A$117="Planilhado"</formula>
    </cfRule>
  </conditionalFormatting>
  <conditionalFormatting sqref="C117:AO117 AS117:AX117">
    <cfRule type="expression" dxfId="4325" priority="4515">
      <formula>$A$117="Ñ Plan s/desc"</formula>
    </cfRule>
  </conditionalFormatting>
  <conditionalFormatting sqref="C117:AO117 AS117:AX117">
    <cfRule type="expression" dxfId="4324" priority="4514">
      <formula>$A$117="Advindo"</formula>
    </cfRule>
  </conditionalFormatting>
  <conditionalFormatting sqref="C117:AO117 AS117:AX117">
    <cfRule type="expression" dxfId="4323" priority="4513">
      <formula>$A$117="Ñ Plan c/desc"</formula>
    </cfRule>
  </conditionalFormatting>
  <conditionalFormatting sqref="C117:AO117 AS117:AX117">
    <cfRule type="expression" dxfId="4322" priority="4512">
      <formula>$A$117="Família"</formula>
    </cfRule>
  </conditionalFormatting>
  <conditionalFormatting sqref="C118:AO118 AS118:AX118">
    <cfRule type="expression" dxfId="4321" priority="4511">
      <formula>$A$118="Planilhado"</formula>
    </cfRule>
  </conditionalFormatting>
  <conditionalFormatting sqref="C118:AO118 AS118:AX118">
    <cfRule type="expression" dxfId="4320" priority="4510">
      <formula>$A$118="Ñ Plan s/desc"</formula>
    </cfRule>
  </conditionalFormatting>
  <conditionalFormatting sqref="C118:AO118 AS118:AX118">
    <cfRule type="expression" dxfId="4319" priority="4509">
      <formula>$A$118="Advindo"</formula>
    </cfRule>
  </conditionalFormatting>
  <conditionalFormatting sqref="C118:AO118 AS118:AX118">
    <cfRule type="expression" dxfId="4318" priority="4508">
      <formula>$A$118="Ñ Plan c/desc"</formula>
    </cfRule>
  </conditionalFormatting>
  <conditionalFormatting sqref="C118:AO118 AS118:AX118">
    <cfRule type="expression" dxfId="4317" priority="4507">
      <formula>$A$118="Família"</formula>
    </cfRule>
  </conditionalFormatting>
  <conditionalFormatting sqref="C119:AO119 AS119:AX119">
    <cfRule type="expression" dxfId="4316" priority="4506">
      <formula>$A$119="Planilhado"</formula>
    </cfRule>
  </conditionalFormatting>
  <conditionalFormatting sqref="C119:AO119 AS119:AX119">
    <cfRule type="expression" dxfId="4315" priority="4505">
      <formula>$A$119="Ñ Plan s/desc"</formula>
    </cfRule>
  </conditionalFormatting>
  <conditionalFormatting sqref="C119:AO119 AS119:AX119">
    <cfRule type="expression" dxfId="4314" priority="4504">
      <formula>$A$119="Advindo"</formula>
    </cfRule>
  </conditionalFormatting>
  <conditionalFormatting sqref="C119:AO119 AS119:AX119">
    <cfRule type="expression" dxfId="4313" priority="4503">
      <formula>$A$119="Ñ Plan c/desc"</formula>
    </cfRule>
  </conditionalFormatting>
  <conditionalFormatting sqref="C119:AO119 AS119:AX119">
    <cfRule type="expression" dxfId="4312" priority="4502">
      <formula>$A$119="Família"</formula>
    </cfRule>
  </conditionalFormatting>
  <conditionalFormatting sqref="C120:AO120 AS120:AX120">
    <cfRule type="expression" dxfId="4311" priority="4501">
      <formula>$A$120="Planilhado"</formula>
    </cfRule>
  </conditionalFormatting>
  <conditionalFormatting sqref="C120:AO120 AS120:AX120">
    <cfRule type="expression" dxfId="4310" priority="4500">
      <formula>$A$120="Ñ Plan s/desc"</formula>
    </cfRule>
  </conditionalFormatting>
  <conditionalFormatting sqref="C120:AO120 AS120:AX120">
    <cfRule type="expression" dxfId="4309" priority="4499">
      <formula>$A$120="Advindo"</formula>
    </cfRule>
  </conditionalFormatting>
  <conditionalFormatting sqref="C120:AO120 AS120:AX120">
    <cfRule type="expression" dxfId="4308" priority="4498">
      <formula>$A$120="Ñ Plan c/desc"</formula>
    </cfRule>
  </conditionalFormatting>
  <conditionalFormatting sqref="C120:AO120 AS120:AX120">
    <cfRule type="expression" dxfId="4307" priority="4497">
      <formula>$A$120="Família"</formula>
    </cfRule>
  </conditionalFormatting>
  <conditionalFormatting sqref="C121:AO121 AS121:AX121">
    <cfRule type="expression" dxfId="4306" priority="4496">
      <formula>$A$121="Planilhado"</formula>
    </cfRule>
  </conditionalFormatting>
  <conditionalFormatting sqref="C121:AO121 AS121:AX121">
    <cfRule type="expression" dxfId="4305" priority="4495">
      <formula>$A$121="Ñ Plan s/desc"</formula>
    </cfRule>
  </conditionalFormatting>
  <conditionalFormatting sqref="C121:AO121 AS121:AX121">
    <cfRule type="expression" dxfId="4304" priority="4494">
      <formula>$A$121="Advindo"</formula>
    </cfRule>
  </conditionalFormatting>
  <conditionalFormatting sqref="C121:AO121 AS121:AX121">
    <cfRule type="expression" dxfId="4303" priority="4493">
      <formula>$A$121="Ñ Plan c/desc"</formula>
    </cfRule>
  </conditionalFormatting>
  <conditionalFormatting sqref="C121:AO121 AS121:AX121">
    <cfRule type="expression" dxfId="4302" priority="4492">
      <formula>$A$121="Família"</formula>
    </cfRule>
  </conditionalFormatting>
  <conditionalFormatting sqref="C122:AO122 AS122:AX122">
    <cfRule type="expression" dxfId="4301" priority="4491">
      <formula>$A$122="Planilhado"</formula>
    </cfRule>
  </conditionalFormatting>
  <conditionalFormatting sqref="C122:AO122 AS122:AX122">
    <cfRule type="expression" dxfId="4300" priority="4490">
      <formula>$A$122="Ñ Plan s/desc"</formula>
    </cfRule>
  </conditionalFormatting>
  <conditionalFormatting sqref="C122:AO122 AS122:AX122">
    <cfRule type="expression" dxfId="4299" priority="4489">
      <formula>$A$122="Advindo"</formula>
    </cfRule>
  </conditionalFormatting>
  <conditionalFormatting sqref="C122:AO122 AS122:AX122">
    <cfRule type="expression" dxfId="4298" priority="4488">
      <formula>$A$122="Ñ Plan c/desc"</formula>
    </cfRule>
  </conditionalFormatting>
  <conditionalFormatting sqref="C122:AO122 AS122:AX122">
    <cfRule type="expression" dxfId="4297" priority="4487">
      <formula>$A$122="Família"</formula>
    </cfRule>
  </conditionalFormatting>
  <conditionalFormatting sqref="C123:AO123 AS123:AX123">
    <cfRule type="expression" dxfId="4296" priority="4486">
      <formula>$A$123="Planilhado"</formula>
    </cfRule>
  </conditionalFormatting>
  <conditionalFormatting sqref="C123:AO123 AS123:AX123">
    <cfRule type="expression" dxfId="4295" priority="4485">
      <formula>$A$123="Ñ Plan s/desc"</formula>
    </cfRule>
  </conditionalFormatting>
  <conditionalFormatting sqref="C123:AO123 AS123:AX123">
    <cfRule type="expression" dxfId="4294" priority="4484">
      <formula>$A$123="Advindo"</formula>
    </cfRule>
  </conditionalFormatting>
  <conditionalFormatting sqref="C123:AO123 AS123:AX123">
    <cfRule type="expression" dxfId="4293" priority="4483">
      <formula>$A$123="Ñ Plan c/desc"</formula>
    </cfRule>
  </conditionalFormatting>
  <conditionalFormatting sqref="C123:AO123 AS123:AX123">
    <cfRule type="expression" dxfId="4292" priority="4482">
      <formula>$A$123="Família"</formula>
    </cfRule>
  </conditionalFormatting>
  <conditionalFormatting sqref="C124:AO124 AS124:AX124">
    <cfRule type="expression" dxfId="4291" priority="4481">
      <formula>$A$124="Planilhado"</formula>
    </cfRule>
  </conditionalFormatting>
  <conditionalFormatting sqref="C124:AO124 AS124:AX124">
    <cfRule type="expression" dxfId="4290" priority="4480">
      <formula>$A$124="Ñ Plan s/desc"</formula>
    </cfRule>
  </conditionalFormatting>
  <conditionalFormatting sqref="C124:AO124 AS124:AX124">
    <cfRule type="expression" dxfId="4289" priority="4479">
      <formula>$A$124="Advindo"</formula>
    </cfRule>
  </conditionalFormatting>
  <conditionalFormatting sqref="C124:AO124 AS124:AX124">
    <cfRule type="expression" dxfId="4288" priority="4478">
      <formula>$A$124="Ñ Plan c/desc"</formula>
    </cfRule>
  </conditionalFormatting>
  <conditionalFormatting sqref="C124:AO124 AS124:AX124">
    <cfRule type="expression" dxfId="4287" priority="4477">
      <formula>$A$124="Família"</formula>
    </cfRule>
  </conditionalFormatting>
  <conditionalFormatting sqref="C125:AO125 AS125:AX125">
    <cfRule type="expression" dxfId="4286" priority="4476">
      <formula>$A$125="Planilhado"</formula>
    </cfRule>
  </conditionalFormatting>
  <conditionalFormatting sqref="C125:AO125 AS125:AX125">
    <cfRule type="expression" dxfId="4285" priority="4475">
      <formula>$A$125="Ñ Plan s/desc"</formula>
    </cfRule>
  </conditionalFormatting>
  <conditionalFormatting sqref="C125:AO125 AS125:AX125">
    <cfRule type="expression" dxfId="4284" priority="4474">
      <formula>$A$125="Advindo"</formula>
    </cfRule>
  </conditionalFormatting>
  <conditionalFormatting sqref="C125:AO125 AS125:AX125">
    <cfRule type="expression" dxfId="4283" priority="4473">
      <formula>$A$125="Ñ Plan c/desc"</formula>
    </cfRule>
  </conditionalFormatting>
  <conditionalFormatting sqref="C125:AO125 AS125:AX125">
    <cfRule type="expression" dxfId="4282" priority="4472">
      <formula>$A$125="Família"</formula>
    </cfRule>
  </conditionalFormatting>
  <conditionalFormatting sqref="C126:AO126 AS126:AX126">
    <cfRule type="expression" dxfId="4281" priority="4471">
      <formula>$A$126="Planilhado"</formula>
    </cfRule>
  </conditionalFormatting>
  <conditionalFormatting sqref="C126:AO126 AS126:AX126">
    <cfRule type="expression" dxfId="4280" priority="4470">
      <formula>$A$126="Ñ Plan s/desc"</formula>
    </cfRule>
  </conditionalFormatting>
  <conditionalFormatting sqref="C126:AO126 AS126:AX126">
    <cfRule type="expression" dxfId="4279" priority="4469">
      <formula>$A$126="Advindo"</formula>
    </cfRule>
  </conditionalFormatting>
  <conditionalFormatting sqref="C126:AO126 AS126:AX126">
    <cfRule type="expression" dxfId="4278" priority="4468">
      <formula>$A$126="Ñ Plan c/desc"</formula>
    </cfRule>
  </conditionalFormatting>
  <conditionalFormatting sqref="C126:AO126 AS126:AX126">
    <cfRule type="expression" dxfId="4277" priority="4467">
      <formula>$A$126="Família"</formula>
    </cfRule>
  </conditionalFormatting>
  <conditionalFormatting sqref="C127:AO127 AS127:AX127">
    <cfRule type="expression" dxfId="4276" priority="4466">
      <formula>$A$127="Planilhado"</formula>
    </cfRule>
  </conditionalFormatting>
  <conditionalFormatting sqref="C127:AO127 AS127:AX127">
    <cfRule type="expression" dxfId="4275" priority="4465">
      <formula>$A$127="Ñ Plan s/desc"</formula>
    </cfRule>
  </conditionalFormatting>
  <conditionalFormatting sqref="C127:AO127 AS127:AX127">
    <cfRule type="expression" dxfId="4274" priority="4464">
      <formula>$A$127="Advindo"</formula>
    </cfRule>
  </conditionalFormatting>
  <conditionalFormatting sqref="C127:AO127 AS127:AX127">
    <cfRule type="expression" dxfId="4273" priority="4463">
      <formula>$A$127="Ñ Plan c/desc"</formula>
    </cfRule>
  </conditionalFormatting>
  <conditionalFormatting sqref="C127:AO127 AS127:AX127">
    <cfRule type="expression" dxfId="4272" priority="4462">
      <formula>$A$127="Família"</formula>
    </cfRule>
  </conditionalFormatting>
  <conditionalFormatting sqref="C128:AO128 AS128:AX128">
    <cfRule type="expression" dxfId="4271" priority="4461">
      <formula>$A$128="Planilhado"</formula>
    </cfRule>
  </conditionalFormatting>
  <conditionalFormatting sqref="C128:AO128 AS128:AX128">
    <cfRule type="expression" dxfId="4270" priority="4460">
      <formula>$A$128="Ñ Plan s/desc"</formula>
    </cfRule>
  </conditionalFormatting>
  <conditionalFormatting sqref="C128:AO128 AS128:AX128">
    <cfRule type="expression" dxfId="4269" priority="4459">
      <formula>$A$128="Advindo"</formula>
    </cfRule>
  </conditionalFormatting>
  <conditionalFormatting sqref="C128:AO128 AS128:AX128">
    <cfRule type="expression" dxfId="4268" priority="4458">
      <formula>$A$128="Ñ Plan c/desc"</formula>
    </cfRule>
  </conditionalFormatting>
  <conditionalFormatting sqref="C128:AO128 AS128:AX128">
    <cfRule type="expression" dxfId="4267" priority="4457">
      <formula>$A$128="Família"</formula>
    </cfRule>
  </conditionalFormatting>
  <conditionalFormatting sqref="C129:AO129 AS129:AX129">
    <cfRule type="expression" dxfId="4266" priority="4456">
      <formula>$A$129="Planilhado"</formula>
    </cfRule>
  </conditionalFormatting>
  <conditionalFormatting sqref="C129:AO129 AS129:AX129">
    <cfRule type="expression" dxfId="4265" priority="4455">
      <formula>$A$129="Ñ Plan s/desc"</formula>
    </cfRule>
  </conditionalFormatting>
  <conditionalFormatting sqref="C129:AO129 AS129:AX129">
    <cfRule type="expression" dxfId="4264" priority="4454">
      <formula>$A$129="Advindo"</formula>
    </cfRule>
  </conditionalFormatting>
  <conditionalFormatting sqref="C129:AO129 AS129:AX129">
    <cfRule type="expression" dxfId="4263" priority="4453">
      <formula>$A$129="Ñ Plan c/desc"</formula>
    </cfRule>
  </conditionalFormatting>
  <conditionalFormatting sqref="C129:AO129 AS129:AX129">
    <cfRule type="expression" dxfId="4262" priority="4452">
      <formula>$A$129="Família"</formula>
    </cfRule>
  </conditionalFormatting>
  <conditionalFormatting sqref="C130:AO130 AS130:AX130">
    <cfRule type="expression" dxfId="4261" priority="4451">
      <formula>$A$130="Planilhado"</formula>
    </cfRule>
  </conditionalFormatting>
  <conditionalFormatting sqref="C130:AO130 AS130:AX130">
    <cfRule type="expression" dxfId="4260" priority="4450">
      <formula>$A$130="Ñ Plan s/desc"</formula>
    </cfRule>
  </conditionalFormatting>
  <conditionalFormatting sqref="C130:AO130 AS130:AX130">
    <cfRule type="expression" dxfId="4259" priority="4449">
      <formula>$A$130="Advindo"</formula>
    </cfRule>
  </conditionalFormatting>
  <conditionalFormatting sqref="C130:AO130 AS130:AX130">
    <cfRule type="expression" dxfId="4258" priority="4448">
      <formula>$A$130="Ñ Plan c/desc"</formula>
    </cfRule>
  </conditionalFormatting>
  <conditionalFormatting sqref="C130:AO130 AS130:AX130">
    <cfRule type="expression" dxfId="4257" priority="4447">
      <formula>$A$130="Família"</formula>
    </cfRule>
  </conditionalFormatting>
  <conditionalFormatting sqref="C131:AO131 AS131:AX131">
    <cfRule type="expression" dxfId="4256" priority="4446">
      <formula>$A$131="Planilhado"</formula>
    </cfRule>
  </conditionalFormatting>
  <conditionalFormatting sqref="C131:AO131 AS131:AX131">
    <cfRule type="expression" dxfId="4255" priority="4445">
      <formula>$A$131="Ñ Plan s/desc"</formula>
    </cfRule>
  </conditionalFormatting>
  <conditionalFormatting sqref="C131:AO131 AS131:AX131">
    <cfRule type="expression" dxfId="4254" priority="4444">
      <formula>$A$131="Advindo"</formula>
    </cfRule>
  </conditionalFormatting>
  <conditionalFormatting sqref="C131:AO131 AS131:AX131">
    <cfRule type="expression" dxfId="4253" priority="4443">
      <formula>$A$131="Ñ Plan c/desc"</formula>
    </cfRule>
  </conditionalFormatting>
  <conditionalFormatting sqref="C131:AO131 AS131:AX131">
    <cfRule type="expression" dxfId="4252" priority="4442">
      <formula>$A$131="Família"</formula>
    </cfRule>
  </conditionalFormatting>
  <conditionalFormatting sqref="C132:AO132 AS132:AX132">
    <cfRule type="expression" dxfId="4251" priority="4441">
      <formula>$A$132="Planilhado"</formula>
    </cfRule>
  </conditionalFormatting>
  <conditionalFormatting sqref="C132:AO132 AS132:AX132">
    <cfRule type="expression" dxfId="4250" priority="4440">
      <formula>$A$132="Ñ Plan s/desc"</formula>
    </cfRule>
  </conditionalFormatting>
  <conditionalFormatting sqref="C132:AO132 AS132:AX132">
    <cfRule type="expression" dxfId="4249" priority="4439">
      <formula>$A$132="Advindo"</formula>
    </cfRule>
  </conditionalFormatting>
  <conditionalFormatting sqref="C132:AO132 AS132:AX132">
    <cfRule type="expression" dxfId="4248" priority="4438">
      <formula>$A$132="Ñ Plan c/desc"</formula>
    </cfRule>
  </conditionalFormatting>
  <conditionalFormatting sqref="C132:AO132 AS132:AX132">
    <cfRule type="expression" dxfId="4247" priority="4437">
      <formula>$A$132="Família"</formula>
    </cfRule>
  </conditionalFormatting>
  <conditionalFormatting sqref="C133:AO133 AS133:AX133">
    <cfRule type="expression" dxfId="4246" priority="4436">
      <formula>$A$133="Planilhado"</formula>
    </cfRule>
  </conditionalFormatting>
  <conditionalFormatting sqref="C133:AO133 AS133:AX133">
    <cfRule type="expression" dxfId="4245" priority="4435">
      <formula>$A$133="Ñ Plan s/desc"</formula>
    </cfRule>
  </conditionalFormatting>
  <conditionalFormatting sqref="C133:AO133 AS133:AX133">
    <cfRule type="expression" dxfId="4244" priority="4434">
      <formula>$A$133="Advindo"</formula>
    </cfRule>
  </conditionalFormatting>
  <conditionalFormatting sqref="C133:AO133 AS133:AX133">
    <cfRule type="expression" dxfId="4243" priority="4433">
      <formula>$A$133="Ñ Plan c/desc"</formula>
    </cfRule>
  </conditionalFormatting>
  <conditionalFormatting sqref="C133:AO133 AS133:AX133">
    <cfRule type="expression" dxfId="4242" priority="4432">
      <formula>$A$133="Família"</formula>
    </cfRule>
  </conditionalFormatting>
  <conditionalFormatting sqref="C134:AO134 AS134:AX134">
    <cfRule type="expression" dxfId="4241" priority="4431">
      <formula>$A$134="Planilhado"</formula>
    </cfRule>
  </conditionalFormatting>
  <conditionalFormatting sqref="C134:AO134 AS134:AX134">
    <cfRule type="expression" dxfId="4240" priority="4430">
      <formula>$A$134="Ñ Plan s/desc"</formula>
    </cfRule>
  </conditionalFormatting>
  <conditionalFormatting sqref="C134:AO134 AS134:AX134">
    <cfRule type="expression" dxfId="4239" priority="4429">
      <formula>$A$134="Advindo"</formula>
    </cfRule>
  </conditionalFormatting>
  <conditionalFormatting sqref="C134:AO134 AS134:AX134">
    <cfRule type="expression" dxfId="4238" priority="4428">
      <formula>$A$134="Ñ Plan c/desc"</formula>
    </cfRule>
  </conditionalFormatting>
  <conditionalFormatting sqref="C134:AO134 AS134:AX134">
    <cfRule type="expression" dxfId="4237" priority="4427">
      <formula>$A$134="Família"</formula>
    </cfRule>
  </conditionalFormatting>
  <conditionalFormatting sqref="C135:AO135 AS135:AX135">
    <cfRule type="expression" dxfId="4236" priority="4426">
      <formula>$A$135="Planilhado"</formula>
    </cfRule>
  </conditionalFormatting>
  <conditionalFormatting sqref="C135:AO135 AS135:AX135">
    <cfRule type="expression" dxfId="4235" priority="4425">
      <formula>$A$135="Ñ Plan s/desc"</formula>
    </cfRule>
  </conditionalFormatting>
  <conditionalFormatting sqref="C135:AO135 AS135:AX135">
    <cfRule type="expression" dxfId="4234" priority="4424">
      <formula>$A$135="Advindo"</formula>
    </cfRule>
  </conditionalFormatting>
  <conditionalFormatting sqref="C135:AO135 AS135:AX135">
    <cfRule type="expression" dxfId="4233" priority="4423">
      <formula>$A$135="Ñ Plan c/desc"</formula>
    </cfRule>
  </conditionalFormatting>
  <conditionalFormatting sqref="C135:AO135 AS135:AX135">
    <cfRule type="expression" dxfId="4232" priority="4422">
      <formula>$A$135="Família"</formula>
    </cfRule>
  </conditionalFormatting>
  <conditionalFormatting sqref="C136:AO136 AS136:AX136">
    <cfRule type="expression" dxfId="4231" priority="4421">
      <formula>$A$136="Planilhado"</formula>
    </cfRule>
  </conditionalFormatting>
  <conditionalFormatting sqref="C136:AO136 AS136:AX136">
    <cfRule type="expression" dxfId="4230" priority="4420">
      <formula>$A$136="Ñ Plan s/desc"</formula>
    </cfRule>
  </conditionalFormatting>
  <conditionalFormatting sqref="C136:AO136 AS136:AX136">
    <cfRule type="expression" dxfId="4229" priority="4419">
      <formula>$A$136="Advindo"</formula>
    </cfRule>
  </conditionalFormatting>
  <conditionalFormatting sqref="C136:AO136 AS136:AX136">
    <cfRule type="expression" dxfId="4228" priority="4418">
      <formula>$A$136="Ñ Plan c/desc"</formula>
    </cfRule>
  </conditionalFormatting>
  <conditionalFormatting sqref="C136:AO136 AS136:AX136">
    <cfRule type="expression" dxfId="4227" priority="4417">
      <formula>$A$136="Família"</formula>
    </cfRule>
  </conditionalFormatting>
  <conditionalFormatting sqref="C137:AO137 AS137:AX137">
    <cfRule type="expression" dxfId="4226" priority="4416">
      <formula>$A$137="Planilhado"</formula>
    </cfRule>
  </conditionalFormatting>
  <conditionalFormatting sqref="C137:AO137 AS137:AX137">
    <cfRule type="expression" dxfId="4225" priority="4415">
      <formula>$A$137="Ñ Plan s/desc"</formula>
    </cfRule>
  </conditionalFormatting>
  <conditionalFormatting sqref="C137:AO137 AS137:AX137">
    <cfRule type="expression" dxfId="4224" priority="4414">
      <formula>$A$137="Advindo"</formula>
    </cfRule>
  </conditionalFormatting>
  <conditionalFormatting sqref="C137:AO137 AS137:AX137">
    <cfRule type="expression" dxfId="4223" priority="4413">
      <formula>$A$137="Ñ Plan c/desc"</formula>
    </cfRule>
  </conditionalFormatting>
  <conditionalFormatting sqref="C137:AO137 AS137:AX137">
    <cfRule type="expression" dxfId="4222" priority="4412">
      <formula>$A$137="Família"</formula>
    </cfRule>
  </conditionalFormatting>
  <conditionalFormatting sqref="C138:AO138 AS138:AX138">
    <cfRule type="expression" dxfId="4221" priority="4411">
      <formula>$A$138="Planilhado"</formula>
    </cfRule>
  </conditionalFormatting>
  <conditionalFormatting sqref="C138:AO138 AS138:AX138">
    <cfRule type="expression" dxfId="4220" priority="4410">
      <formula>$A$138="Ñ Plan s/desc"</formula>
    </cfRule>
  </conditionalFormatting>
  <conditionalFormatting sqref="C138:AO138 AS138:AX138">
    <cfRule type="expression" dxfId="4219" priority="4409">
      <formula>$A$138="Advindo"</formula>
    </cfRule>
  </conditionalFormatting>
  <conditionalFormatting sqref="C138:AO138 AS138:AX138">
    <cfRule type="expression" dxfId="4218" priority="4408">
      <formula>$A$138="Ñ Plan c/desc"</formula>
    </cfRule>
  </conditionalFormatting>
  <conditionalFormatting sqref="C138:AO138 AS138:AX138">
    <cfRule type="expression" dxfId="4217" priority="4407">
      <formula>$A$138="Família"</formula>
    </cfRule>
  </conditionalFormatting>
  <conditionalFormatting sqref="C139:AO139 AS139:AX139">
    <cfRule type="expression" dxfId="4216" priority="4406">
      <formula>$A$139="Planilhado"</formula>
    </cfRule>
  </conditionalFormatting>
  <conditionalFormatting sqref="C139:AO139 AS139:AX139">
    <cfRule type="expression" dxfId="4215" priority="4405">
      <formula>$A$139="Ñ Plan s/desc"</formula>
    </cfRule>
  </conditionalFormatting>
  <conditionalFormatting sqref="C139:AO139 AS139:AX139">
    <cfRule type="expression" dxfId="4214" priority="4404">
      <formula>$A$139="Advindo"</formula>
    </cfRule>
  </conditionalFormatting>
  <conditionalFormatting sqref="C139:AO139 AS139:AX139">
    <cfRule type="expression" dxfId="4213" priority="4403">
      <formula>$A$139="Ñ Plan c/desc"</formula>
    </cfRule>
  </conditionalFormatting>
  <conditionalFormatting sqref="C139:AO139 AS139:AX139">
    <cfRule type="expression" dxfId="4212" priority="4402">
      <formula>$A$139="Família"</formula>
    </cfRule>
  </conditionalFormatting>
  <conditionalFormatting sqref="C140:AO140 AS140:AX140">
    <cfRule type="expression" dxfId="4211" priority="4401">
      <formula>$A$140="Planilhado"</formula>
    </cfRule>
  </conditionalFormatting>
  <conditionalFormatting sqref="C140:AO140 AS140:AX140">
    <cfRule type="expression" dxfId="4210" priority="4400">
      <formula>$A$140="Ñ Plan s/desc"</formula>
    </cfRule>
  </conditionalFormatting>
  <conditionalFormatting sqref="C140:AO140 AS140:AX140">
    <cfRule type="expression" dxfId="4209" priority="4399">
      <formula>$A$140="Advindo"</formula>
    </cfRule>
  </conditionalFormatting>
  <conditionalFormatting sqref="C140:AO140 AS140:AX140">
    <cfRule type="expression" dxfId="4208" priority="4398">
      <formula>$A$140="Ñ Plan c/desc"</formula>
    </cfRule>
  </conditionalFormatting>
  <conditionalFormatting sqref="C140:AO140 AS140:AX140">
    <cfRule type="expression" dxfId="4207" priority="4397">
      <formula>$A$140="Família"</formula>
    </cfRule>
  </conditionalFormatting>
  <conditionalFormatting sqref="C141:AO141 AS141:AX141">
    <cfRule type="expression" dxfId="4206" priority="4396">
      <formula>$A$141="Planilhado"</formula>
    </cfRule>
  </conditionalFormatting>
  <conditionalFormatting sqref="C141:AO141 AS141:AX141">
    <cfRule type="expression" dxfId="4205" priority="4395">
      <formula>$A$141="Ñ Plan s/desc"</formula>
    </cfRule>
  </conditionalFormatting>
  <conditionalFormatting sqref="C141:AO141 AS141:AX141">
    <cfRule type="expression" dxfId="4204" priority="4394">
      <formula>$A$141="Advindo"</formula>
    </cfRule>
  </conditionalFormatting>
  <conditionalFormatting sqref="C141:AO141 AS141:AX141">
    <cfRule type="expression" dxfId="4203" priority="4393">
      <formula>$A$141="Ñ Plan c/desc"</formula>
    </cfRule>
  </conditionalFormatting>
  <conditionalFormatting sqref="C141:AO141 AS141:AX141">
    <cfRule type="expression" dxfId="4202" priority="4392">
      <formula>$A$141="Família"</formula>
    </cfRule>
  </conditionalFormatting>
  <conditionalFormatting sqref="C142:AO142 AS142:AX142">
    <cfRule type="expression" dxfId="4201" priority="4391">
      <formula>$A$142="Planilhado"</formula>
    </cfRule>
  </conditionalFormatting>
  <conditionalFormatting sqref="C142:AO142 AS142:AX142">
    <cfRule type="expression" dxfId="4200" priority="4390">
      <formula>$A$142="Ñ Plan s/desc"</formula>
    </cfRule>
  </conditionalFormatting>
  <conditionalFormatting sqref="C142:AO142 AS142:AX142">
    <cfRule type="expression" dxfId="4199" priority="4389">
      <formula>$A$142="Advindo"</formula>
    </cfRule>
  </conditionalFormatting>
  <conditionalFormatting sqref="C142:AO142 AS142:AX142">
    <cfRule type="expression" dxfId="4198" priority="4388">
      <formula>$A$142="Ñ Plan c/desc"</formula>
    </cfRule>
  </conditionalFormatting>
  <conditionalFormatting sqref="C142:AO142 AS142:AX142">
    <cfRule type="expression" dxfId="4197" priority="4387">
      <formula>$A$142="Família"</formula>
    </cfRule>
  </conditionalFormatting>
  <conditionalFormatting sqref="C143:AO143 AS143:AX143">
    <cfRule type="expression" dxfId="4196" priority="4386">
      <formula>$A$143="Planilhado"</formula>
    </cfRule>
  </conditionalFormatting>
  <conditionalFormatting sqref="C143:AO143 AS143:AX143">
    <cfRule type="expression" dxfId="4195" priority="4385">
      <formula>$A$143="Ñ Plan s/desc"</formula>
    </cfRule>
  </conditionalFormatting>
  <conditionalFormatting sqref="C143:AO143 AS143:AX143">
    <cfRule type="expression" dxfId="4194" priority="4384">
      <formula>$A$143="Advindo"</formula>
    </cfRule>
  </conditionalFormatting>
  <conditionalFormatting sqref="C143:AO143 AS143:AX143">
    <cfRule type="expression" dxfId="4193" priority="4383">
      <formula>$A$143="Ñ Plan c/desc"</formula>
    </cfRule>
  </conditionalFormatting>
  <conditionalFormatting sqref="C143:AO143 AS143:AX143">
    <cfRule type="expression" dxfId="4192" priority="4382">
      <formula>$A$143="Família"</formula>
    </cfRule>
  </conditionalFormatting>
  <conditionalFormatting sqref="C144:AO144 AS144:AX144">
    <cfRule type="expression" dxfId="4191" priority="4381">
      <formula>$A$144="Planilhado"</formula>
    </cfRule>
  </conditionalFormatting>
  <conditionalFormatting sqref="C144:AO144 AS144:AX144">
    <cfRule type="expression" dxfId="4190" priority="4380">
      <formula>$A$144="Ñ Plan s/desc"</formula>
    </cfRule>
  </conditionalFormatting>
  <conditionalFormatting sqref="C144:AO144 AS144:AX144">
    <cfRule type="expression" dxfId="4189" priority="4379">
      <formula>$A$144="Advindo"</formula>
    </cfRule>
  </conditionalFormatting>
  <conditionalFormatting sqref="C144:AO144 AS144:AX144">
    <cfRule type="expression" dxfId="4188" priority="4378">
      <formula>$A$144="Ñ Plan c/desc"</formula>
    </cfRule>
  </conditionalFormatting>
  <conditionalFormatting sqref="C144:AO144 AS144:AX144">
    <cfRule type="expression" dxfId="4187" priority="4377">
      <formula>$A$144="Família"</formula>
    </cfRule>
  </conditionalFormatting>
  <conditionalFormatting sqref="C145:AO145 AS145:AX145">
    <cfRule type="expression" dxfId="4186" priority="4376">
      <formula>$A$145="Planilhado"</formula>
    </cfRule>
  </conditionalFormatting>
  <conditionalFormatting sqref="C145:AO145 AS145:AX145">
    <cfRule type="expression" dxfId="4185" priority="4375">
      <formula>$A$145="Ñ Plan s/desc"</formula>
    </cfRule>
  </conditionalFormatting>
  <conditionalFormatting sqref="C145:AO145 AS145:AX145">
    <cfRule type="expression" dxfId="4184" priority="4374">
      <formula>$A$145="Advindo"</formula>
    </cfRule>
  </conditionalFormatting>
  <conditionalFormatting sqref="C145:AO145 AS145:AX145">
    <cfRule type="expression" dxfId="4183" priority="4373">
      <formula>$A$145="Ñ Plan c/desc"</formula>
    </cfRule>
  </conditionalFormatting>
  <conditionalFormatting sqref="C145:AO145 AS145:AX145">
    <cfRule type="expression" dxfId="4182" priority="4372">
      <formula>$A$145="Família"</formula>
    </cfRule>
  </conditionalFormatting>
  <conditionalFormatting sqref="C146:AO146 AS146:AX146">
    <cfRule type="expression" dxfId="4181" priority="4371">
      <formula>$A$146="Planilhado"</formula>
    </cfRule>
  </conditionalFormatting>
  <conditionalFormatting sqref="C146:AO146 AS146:AX146">
    <cfRule type="expression" dxfId="4180" priority="4370">
      <formula>$A$146="Ñ Plan s/desc"</formula>
    </cfRule>
  </conditionalFormatting>
  <conditionalFormatting sqref="C146:AO146 AS146:AX146">
    <cfRule type="expression" dxfId="4179" priority="4369">
      <formula>$A$146="Advindo"</formula>
    </cfRule>
  </conditionalFormatting>
  <conditionalFormatting sqref="C146:AO146 AS146:AX146">
    <cfRule type="expression" dxfId="4178" priority="4368">
      <formula>$A$146="Ñ Plan c/desc"</formula>
    </cfRule>
  </conditionalFormatting>
  <conditionalFormatting sqref="C146:AO146 AS146:AX146">
    <cfRule type="expression" dxfId="4177" priority="4367">
      <formula>$A$146="Família"</formula>
    </cfRule>
  </conditionalFormatting>
  <conditionalFormatting sqref="C147:AO147 AS147:AX147">
    <cfRule type="expression" dxfId="4176" priority="4366">
      <formula>$A$147="Planilhado"</formula>
    </cfRule>
  </conditionalFormatting>
  <conditionalFormatting sqref="C147:AO147 AS147:AX147">
    <cfRule type="expression" dxfId="4175" priority="4365">
      <formula>$A$147="Ñ Plan s/desc"</formula>
    </cfRule>
  </conditionalFormatting>
  <conditionalFormatting sqref="C147:AO147 AS147:AX147">
    <cfRule type="expression" dxfId="4174" priority="4364">
      <formula>$A$147="Advindo"</formula>
    </cfRule>
  </conditionalFormatting>
  <conditionalFormatting sqref="C147:AO147 AS147:AX147">
    <cfRule type="expression" dxfId="4173" priority="4363">
      <formula>$A$147="Ñ Plan c/desc"</formula>
    </cfRule>
  </conditionalFormatting>
  <conditionalFormatting sqref="C147:AO147 AS147:AX147">
    <cfRule type="expression" dxfId="4172" priority="4362">
      <formula>$A$147="Família"</formula>
    </cfRule>
  </conditionalFormatting>
  <conditionalFormatting sqref="C148:AO148 AS148:AX148">
    <cfRule type="expression" dxfId="4171" priority="4361">
      <formula>$A$148="Planilhado"</formula>
    </cfRule>
  </conditionalFormatting>
  <conditionalFormatting sqref="C148:AO148 AS148:AX148">
    <cfRule type="expression" dxfId="4170" priority="4360">
      <formula>$A$148="Ñ Plan s/desc"</formula>
    </cfRule>
  </conditionalFormatting>
  <conditionalFormatting sqref="C148:AO148 AS148:AX148">
    <cfRule type="expression" dxfId="4169" priority="4359">
      <formula>$A$148="Advindo"</formula>
    </cfRule>
  </conditionalFormatting>
  <conditionalFormatting sqref="C148:AO148 AS148:AX148">
    <cfRule type="expression" dxfId="4168" priority="4358">
      <formula>$A$148="Ñ Plan c/desc"</formula>
    </cfRule>
  </conditionalFormatting>
  <conditionalFormatting sqref="C148:AO148 AS148:AX148">
    <cfRule type="expression" dxfId="4167" priority="4357">
      <formula>$A$148="Família"</formula>
    </cfRule>
  </conditionalFormatting>
  <conditionalFormatting sqref="C149:AO149 AS149:AX149">
    <cfRule type="expression" dxfId="4166" priority="4356">
      <formula>$A$149="Planilhado"</formula>
    </cfRule>
  </conditionalFormatting>
  <conditionalFormatting sqref="C149:AO149 AS149:AX149">
    <cfRule type="expression" dxfId="4165" priority="4355">
      <formula>$A$149="Ñ Plan s/desc"</formula>
    </cfRule>
  </conditionalFormatting>
  <conditionalFormatting sqref="C149:AO149 AS149:AX149">
    <cfRule type="expression" dxfId="4164" priority="4354">
      <formula>$A$149="Advindo"</formula>
    </cfRule>
  </conditionalFormatting>
  <conditionalFormatting sqref="C149:AO149 AS149:AX149">
    <cfRule type="expression" dxfId="4163" priority="4353">
      <formula>$A$149="Ñ Plan c/desc"</formula>
    </cfRule>
  </conditionalFormatting>
  <conditionalFormatting sqref="C149:AO149 AS149:AX149">
    <cfRule type="expression" dxfId="4162" priority="4352">
      <formula>$A$149="Família"</formula>
    </cfRule>
  </conditionalFormatting>
  <conditionalFormatting sqref="C150:AO150 AS150:AX150">
    <cfRule type="expression" dxfId="4161" priority="4351">
      <formula>$A$150="Planilhado"</formula>
    </cfRule>
  </conditionalFormatting>
  <conditionalFormatting sqref="C150:AO150 AS150:AX150">
    <cfRule type="expression" dxfId="4160" priority="4350">
      <formula>$A$150="Ñ Plan s/desc"</formula>
    </cfRule>
  </conditionalFormatting>
  <conditionalFormatting sqref="C150:AO150 AS150:AX150">
    <cfRule type="expression" dxfId="4159" priority="4349">
      <formula>$A$150="Advindo"</formula>
    </cfRule>
  </conditionalFormatting>
  <conditionalFormatting sqref="C150:AO150 AS150:AX150">
    <cfRule type="expression" dxfId="4158" priority="4348">
      <formula>$A$150="Ñ Plan c/desc"</formula>
    </cfRule>
  </conditionalFormatting>
  <conditionalFormatting sqref="C150:AO150 AS150:AX150">
    <cfRule type="expression" dxfId="4157" priority="4347">
      <formula>$A$150="Família"</formula>
    </cfRule>
  </conditionalFormatting>
  <conditionalFormatting sqref="C151:AO151 AS151:AX151">
    <cfRule type="expression" dxfId="4156" priority="4346">
      <formula>$A$151="Planilhado"</formula>
    </cfRule>
  </conditionalFormatting>
  <conditionalFormatting sqref="C151:AO151 AS151:AX151">
    <cfRule type="expression" dxfId="4155" priority="4345">
      <formula>$A$151="Ñ Plan s/desc"</formula>
    </cfRule>
  </conditionalFormatting>
  <conditionalFormatting sqref="C151:AO151 AS151:AX151">
    <cfRule type="expression" dxfId="4154" priority="4344">
      <formula>$A$151="Advindo"</formula>
    </cfRule>
  </conditionalFormatting>
  <conditionalFormatting sqref="C151:AO151 AS151:AX151">
    <cfRule type="expression" dxfId="4153" priority="4343">
      <formula>$A$151="Ñ Plan c/desc"</formula>
    </cfRule>
  </conditionalFormatting>
  <conditionalFormatting sqref="C151:AO151 AS151:AX151">
    <cfRule type="expression" dxfId="4152" priority="4342">
      <formula>$A$151="Família"</formula>
    </cfRule>
  </conditionalFormatting>
  <conditionalFormatting sqref="C152:AO152 AS152:AX152">
    <cfRule type="expression" dxfId="4151" priority="4341">
      <formula>$A$152="Planilhado"</formula>
    </cfRule>
  </conditionalFormatting>
  <conditionalFormatting sqref="C152:AO152 AS152:AX152">
    <cfRule type="expression" dxfId="4150" priority="4340">
      <formula>$A$152="Ñ Plan s/desc"</formula>
    </cfRule>
  </conditionalFormatting>
  <conditionalFormatting sqref="C152:AO152 AS152:AX152">
    <cfRule type="expression" dxfId="4149" priority="4339">
      <formula>$A$152="Advindo"</formula>
    </cfRule>
  </conditionalFormatting>
  <conditionalFormatting sqref="C152:AO152 AS152:AX152">
    <cfRule type="expression" dxfId="4148" priority="4338">
      <formula>$A$152="Ñ Plan c/desc"</formula>
    </cfRule>
  </conditionalFormatting>
  <conditionalFormatting sqref="C152:AO152 AS152:AX152">
    <cfRule type="expression" dxfId="4147" priority="4337">
      <formula>$A$152="Família"</formula>
    </cfRule>
  </conditionalFormatting>
  <conditionalFormatting sqref="C153:AO153 AS153:AX153">
    <cfRule type="expression" dxfId="4146" priority="4336">
      <formula>$A$153="Planilhado"</formula>
    </cfRule>
  </conditionalFormatting>
  <conditionalFormatting sqref="C153:AO153 AS153:AX153">
    <cfRule type="expression" dxfId="4145" priority="4335">
      <formula>$A$153="Ñ Plan s/desc"</formula>
    </cfRule>
  </conditionalFormatting>
  <conditionalFormatting sqref="C153:AO153 AS153:AX153">
    <cfRule type="expression" dxfId="4144" priority="4334">
      <formula>$A$153="Advindo"</formula>
    </cfRule>
  </conditionalFormatting>
  <conditionalFormatting sqref="C153:AO153 AS153:AX153">
    <cfRule type="expression" dxfId="4143" priority="4333">
      <formula>$A$153="Ñ Plan c/desc"</formula>
    </cfRule>
  </conditionalFormatting>
  <conditionalFormatting sqref="C153:AO153 AS153:AX153">
    <cfRule type="expression" dxfId="4142" priority="4332">
      <formula>$A$153="Família"</formula>
    </cfRule>
  </conditionalFormatting>
  <conditionalFormatting sqref="C154:AO154 AS154:AX154">
    <cfRule type="expression" dxfId="4141" priority="4331">
      <formula>$A$154="Planilhado"</formula>
    </cfRule>
  </conditionalFormatting>
  <conditionalFormatting sqref="C154:AO154 AS154:AX154">
    <cfRule type="expression" dxfId="4140" priority="4330">
      <formula>$A$154="Ñ Plan s/desc"</formula>
    </cfRule>
  </conditionalFormatting>
  <conditionalFormatting sqref="C154:AO154 AS154:AX154">
    <cfRule type="expression" dxfId="4139" priority="4329">
      <formula>$A$154="Advindo"</formula>
    </cfRule>
  </conditionalFormatting>
  <conditionalFormatting sqref="C154:AO154 AS154:AX154">
    <cfRule type="expression" dxfId="4138" priority="4328">
      <formula>$A$154="Ñ Plan c/desc"</formula>
    </cfRule>
  </conditionalFormatting>
  <conditionalFormatting sqref="C154:AO154 AS154:AX154">
    <cfRule type="expression" dxfId="4137" priority="4327">
      <formula>$A$154="Família"</formula>
    </cfRule>
  </conditionalFormatting>
  <conditionalFormatting sqref="C155:AO155 AS155:AX155">
    <cfRule type="expression" dxfId="4136" priority="4326">
      <formula>$A$155="Planilhado"</formula>
    </cfRule>
  </conditionalFormatting>
  <conditionalFormatting sqref="C155:AO155 AS155:AX155">
    <cfRule type="expression" dxfId="4135" priority="4325">
      <formula>$A$155="Ñ Plan s/desc"</formula>
    </cfRule>
  </conditionalFormatting>
  <conditionalFormatting sqref="C155:AO155 AS155:AX155">
    <cfRule type="expression" dxfId="4134" priority="4324">
      <formula>$A$155="Advindo"</formula>
    </cfRule>
  </conditionalFormatting>
  <conditionalFormatting sqref="C155:AO155 AS155:AX155">
    <cfRule type="expression" dxfId="4133" priority="4323">
      <formula>$A$155="Ñ Plan c/desc"</formula>
    </cfRule>
  </conditionalFormatting>
  <conditionalFormatting sqref="C155:AO155 AS155:AX155">
    <cfRule type="expression" dxfId="4132" priority="4322">
      <formula>$A$155="Família"</formula>
    </cfRule>
  </conditionalFormatting>
  <conditionalFormatting sqref="C156:AO156 AS156:AX156">
    <cfRule type="expression" dxfId="4131" priority="4321">
      <formula>$A$156="Planilhado"</formula>
    </cfRule>
  </conditionalFormatting>
  <conditionalFormatting sqref="C156:AO156 AS156:AX156">
    <cfRule type="expression" dxfId="4130" priority="4320">
      <formula>$A$156="Ñ Plan s/desc"</formula>
    </cfRule>
  </conditionalFormatting>
  <conditionalFormatting sqref="C156:AO156 AS156:AX156">
    <cfRule type="expression" dxfId="4129" priority="4319">
      <formula>$A$156="Advindo"</formula>
    </cfRule>
  </conditionalFormatting>
  <conditionalFormatting sqref="C156:AO156 AS156:AX156">
    <cfRule type="expression" dxfId="4128" priority="4318">
      <formula>$A$156="Ñ Plan c/desc"</formula>
    </cfRule>
  </conditionalFormatting>
  <conditionalFormatting sqref="C156:AO156 AS156:AX156">
    <cfRule type="expression" dxfId="4127" priority="4317">
      <formula>$A$156="Família"</formula>
    </cfRule>
  </conditionalFormatting>
  <conditionalFormatting sqref="C157:AO157 AS157:AX157">
    <cfRule type="expression" dxfId="4126" priority="4316">
      <formula>$A$157="Planilhado"</formula>
    </cfRule>
  </conditionalFormatting>
  <conditionalFormatting sqref="C157:AO157 AS157:AX157">
    <cfRule type="expression" dxfId="4125" priority="4315">
      <formula>$A$157="Ñ Plan s/desc"</formula>
    </cfRule>
  </conditionalFormatting>
  <conditionalFormatting sqref="C157:AO157 AS157:AX157">
    <cfRule type="expression" dxfId="4124" priority="4314">
      <formula>$A$157="Advindo"</formula>
    </cfRule>
  </conditionalFormatting>
  <conditionalFormatting sqref="C157:AO157 AS157:AX157">
    <cfRule type="expression" dxfId="4123" priority="4313">
      <formula>$A$157="Ñ Plan c/desc"</formula>
    </cfRule>
  </conditionalFormatting>
  <conditionalFormatting sqref="C157:AO157 AS157:AX157">
    <cfRule type="expression" dxfId="4122" priority="4312">
      <formula>$A$157="Família"</formula>
    </cfRule>
  </conditionalFormatting>
  <conditionalFormatting sqref="C158:AO158 AS158:AX158">
    <cfRule type="expression" dxfId="4121" priority="4311">
      <formula>$A$158="Planilhado"</formula>
    </cfRule>
  </conditionalFormatting>
  <conditionalFormatting sqref="C158:AO158 AS158:AX158">
    <cfRule type="expression" dxfId="4120" priority="4310">
      <formula>$A$158="Ñ Plan s/desc"</formula>
    </cfRule>
  </conditionalFormatting>
  <conditionalFormatting sqref="C158:AO158 AS158:AX158">
    <cfRule type="expression" dxfId="4119" priority="4309">
      <formula>$A$158="Advindo"</formula>
    </cfRule>
  </conditionalFormatting>
  <conditionalFormatting sqref="C158:AO158 AS158:AX158">
    <cfRule type="expression" dxfId="4118" priority="4308">
      <formula>$A$158="Ñ Plan c/desc"</formula>
    </cfRule>
  </conditionalFormatting>
  <conditionalFormatting sqref="C158:AO158 AS158:AX158">
    <cfRule type="expression" dxfId="4117" priority="4307">
      <formula>$A$158="Família"</formula>
    </cfRule>
  </conditionalFormatting>
  <conditionalFormatting sqref="C159:AO159 AS159:AX159">
    <cfRule type="expression" dxfId="4116" priority="4306">
      <formula>$A$159="Planilhado"</formula>
    </cfRule>
  </conditionalFormatting>
  <conditionalFormatting sqref="C159:AO159 AS159:AX159">
    <cfRule type="expression" dxfId="4115" priority="4305">
      <formula>$A$159="Ñ Plan s/desc"</formula>
    </cfRule>
  </conditionalFormatting>
  <conditionalFormatting sqref="C159:AO159 AS159:AX159">
    <cfRule type="expression" dxfId="4114" priority="4304">
      <formula>$A$159="Advindo"</formula>
    </cfRule>
  </conditionalFormatting>
  <conditionalFormatting sqref="C159:AO159 AS159:AX159">
    <cfRule type="expression" dxfId="4113" priority="4303">
      <formula>$A$159="Ñ Plan c/desc"</formula>
    </cfRule>
  </conditionalFormatting>
  <conditionalFormatting sqref="C159:AO159 AS159:AX159">
    <cfRule type="expression" dxfId="4112" priority="4302">
      <formula>$A$159="Família"</formula>
    </cfRule>
  </conditionalFormatting>
  <conditionalFormatting sqref="C160:AO160 AS160:AX160">
    <cfRule type="expression" dxfId="4111" priority="4301">
      <formula>$A$160="Planilhado"</formula>
    </cfRule>
  </conditionalFormatting>
  <conditionalFormatting sqref="C160:AO160 AS160:AX160">
    <cfRule type="expression" dxfId="4110" priority="4300">
      <formula>$A$160="Ñ Plan s/desc"</formula>
    </cfRule>
  </conditionalFormatting>
  <conditionalFormatting sqref="C160:AO160 AS160:AX160">
    <cfRule type="expression" dxfId="4109" priority="4299">
      <formula>$A$160="Advindo"</formula>
    </cfRule>
  </conditionalFormatting>
  <conditionalFormatting sqref="C160:AO160 AS160:AX160">
    <cfRule type="expression" dxfId="4108" priority="4298">
      <formula>$A$160="Ñ Plan c/desc"</formula>
    </cfRule>
  </conditionalFormatting>
  <conditionalFormatting sqref="C160:AO160 AS160:AX160">
    <cfRule type="expression" dxfId="4107" priority="4297">
      <formula>$A$160="Família"</formula>
    </cfRule>
  </conditionalFormatting>
  <conditionalFormatting sqref="C161:AO161 AS161:AX161">
    <cfRule type="expression" dxfId="4106" priority="4296">
      <formula>$A$161="Planilhado"</formula>
    </cfRule>
  </conditionalFormatting>
  <conditionalFormatting sqref="C161:AO161 AS161:AX161">
    <cfRule type="expression" dxfId="4105" priority="4295">
      <formula>$A$161="Ñ Plan s/desc"</formula>
    </cfRule>
  </conditionalFormatting>
  <conditionalFormatting sqref="C161:AO161 AS161:AX161">
    <cfRule type="expression" dxfId="4104" priority="4294">
      <formula>$A$161="Advindo"</formula>
    </cfRule>
  </conditionalFormatting>
  <conditionalFormatting sqref="C161:AO161 AS161:AX161">
    <cfRule type="expression" dxfId="4103" priority="4293">
      <formula>$A$161="Ñ Plan c/desc"</formula>
    </cfRule>
  </conditionalFormatting>
  <conditionalFormatting sqref="C161:AO161 AS161:AX161">
    <cfRule type="expression" dxfId="4102" priority="4292">
      <formula>$A$161="Família"</formula>
    </cfRule>
  </conditionalFormatting>
  <conditionalFormatting sqref="C162:AO162 AS162:AX162">
    <cfRule type="expression" dxfId="4101" priority="4291">
      <formula>$A$162="Planilhado"</formula>
    </cfRule>
  </conditionalFormatting>
  <conditionalFormatting sqref="C162:AO162 AS162:AX162">
    <cfRule type="expression" dxfId="4100" priority="4290">
      <formula>$A$162="Ñ Plan s/desc"</formula>
    </cfRule>
  </conditionalFormatting>
  <conditionalFormatting sqref="C162:AO162 AS162:AX162">
    <cfRule type="expression" dxfId="4099" priority="4289">
      <formula>$A$162="Advindo"</formula>
    </cfRule>
  </conditionalFormatting>
  <conditionalFormatting sqref="C162:AO162 AS162:AX162">
    <cfRule type="expression" dxfId="4098" priority="4288">
      <formula>$A$162="Ñ Plan c/desc"</formula>
    </cfRule>
  </conditionalFormatting>
  <conditionalFormatting sqref="C162:AO162 AS162:AX162">
    <cfRule type="expression" dxfId="4097" priority="4287">
      <formula>$A$162="Família"</formula>
    </cfRule>
  </conditionalFormatting>
  <conditionalFormatting sqref="C163:AO163 AS163:AX163">
    <cfRule type="expression" dxfId="4096" priority="4286">
      <formula>$A$163="Planilhado"</formula>
    </cfRule>
  </conditionalFormatting>
  <conditionalFormatting sqref="C163:AO163 AS163:AX163">
    <cfRule type="expression" dxfId="4095" priority="4285">
      <formula>$A$163="Ñ Plan s/desc"</formula>
    </cfRule>
  </conditionalFormatting>
  <conditionalFormatting sqref="C163:AO163 AS163:AX163">
    <cfRule type="expression" dxfId="4094" priority="4284">
      <formula>$A$163="Advindo"</formula>
    </cfRule>
  </conditionalFormatting>
  <conditionalFormatting sqref="C163:AO163 AS163:AX163">
    <cfRule type="expression" dxfId="4093" priority="4283">
      <formula>$A$163="Ñ Plan c/desc"</formula>
    </cfRule>
  </conditionalFormatting>
  <conditionalFormatting sqref="C163:AO163 AS163:AX163">
    <cfRule type="expression" dxfId="4092" priority="4282">
      <formula>$A$163="Família"</formula>
    </cfRule>
  </conditionalFormatting>
  <conditionalFormatting sqref="C164:AO164 AS164:AX164">
    <cfRule type="expression" dxfId="4091" priority="4281">
      <formula>$A$164="Planilhado"</formula>
    </cfRule>
  </conditionalFormatting>
  <conditionalFormatting sqref="C164:AO164 AS164:AX164">
    <cfRule type="expression" dxfId="4090" priority="4280">
      <formula>$A$164="Ñ Plan s/desc"</formula>
    </cfRule>
  </conditionalFormatting>
  <conditionalFormatting sqref="C164:AO164 AS164:AX164">
    <cfRule type="expression" dxfId="4089" priority="4279">
      <formula>$A$164="Advindo"</formula>
    </cfRule>
  </conditionalFormatting>
  <conditionalFormatting sqref="C164:AO164 AS164:AX164">
    <cfRule type="expression" dxfId="4088" priority="4278">
      <formula>$A$164="Ñ Plan c/desc"</formula>
    </cfRule>
  </conditionalFormatting>
  <conditionalFormatting sqref="C164:AO164 AS164:AX164">
    <cfRule type="expression" dxfId="4087" priority="4277">
      <formula>$A$164="Família"</formula>
    </cfRule>
  </conditionalFormatting>
  <conditionalFormatting sqref="C165:AO165 AS165:AX165">
    <cfRule type="expression" dxfId="4086" priority="4276">
      <formula>$A$165="Planilhado"</formula>
    </cfRule>
  </conditionalFormatting>
  <conditionalFormatting sqref="C165:AO165 AS165:AX165">
    <cfRule type="expression" dxfId="4085" priority="4275">
      <formula>$A$165="Ñ Plan s/desc"</formula>
    </cfRule>
  </conditionalFormatting>
  <conditionalFormatting sqref="C165:AO165 AS165:AX165">
    <cfRule type="expression" dxfId="4084" priority="4274">
      <formula>$A$165="Advindo"</formula>
    </cfRule>
  </conditionalFormatting>
  <conditionalFormatting sqref="C165:AO165 AS165:AX165">
    <cfRule type="expression" dxfId="4083" priority="4273">
      <formula>$A$165="Ñ Plan c/desc"</formula>
    </cfRule>
  </conditionalFormatting>
  <conditionalFormatting sqref="C165:AO165 AS165:AX165">
    <cfRule type="expression" dxfId="4082" priority="4272">
      <formula>$A$165="Família"</formula>
    </cfRule>
  </conditionalFormatting>
  <conditionalFormatting sqref="C166:AO166 AS166:AX166">
    <cfRule type="expression" dxfId="4081" priority="4271">
      <formula>$A$166="Planilhado"</formula>
    </cfRule>
  </conditionalFormatting>
  <conditionalFormatting sqref="C166:AO166 AS166:AX166">
    <cfRule type="expression" dxfId="4080" priority="4270">
      <formula>$A$166="Ñ Plan s/desc"</formula>
    </cfRule>
  </conditionalFormatting>
  <conditionalFormatting sqref="C166:AO166 AS166:AX166">
    <cfRule type="expression" dxfId="4079" priority="4269">
      <formula>$A$166="Advindo"</formula>
    </cfRule>
  </conditionalFormatting>
  <conditionalFormatting sqref="C166:AO166 AS166:AX166">
    <cfRule type="expression" dxfId="4078" priority="4268">
      <formula>$A$166="Ñ Plan c/desc"</formula>
    </cfRule>
  </conditionalFormatting>
  <conditionalFormatting sqref="C166:AO166 AS166:AX166">
    <cfRule type="expression" dxfId="4077" priority="4267">
      <formula>$A$166="Família"</formula>
    </cfRule>
  </conditionalFormatting>
  <conditionalFormatting sqref="C167:AO167 AS167:AX167">
    <cfRule type="expression" dxfId="4076" priority="4266">
      <formula>$A$167="Planilhado"</formula>
    </cfRule>
  </conditionalFormatting>
  <conditionalFormatting sqref="C167:AO167 AS167:AX167">
    <cfRule type="expression" dxfId="4075" priority="4265">
      <formula>$A$167="Ñ Plan s/desc"</formula>
    </cfRule>
  </conditionalFormatting>
  <conditionalFormatting sqref="C167:AO167 AS167:AX167">
    <cfRule type="expression" dxfId="4074" priority="4264">
      <formula>$A$167="Advindo"</formula>
    </cfRule>
  </conditionalFormatting>
  <conditionalFormatting sqref="C167:AO167 AS167:AX167">
    <cfRule type="expression" dxfId="4073" priority="4263">
      <formula>$A$167="Ñ Plan c/desc"</formula>
    </cfRule>
  </conditionalFormatting>
  <conditionalFormatting sqref="C167:AO167 AS167:AX167">
    <cfRule type="expression" dxfId="4072" priority="4262">
      <formula>$A$167="Família"</formula>
    </cfRule>
  </conditionalFormatting>
  <conditionalFormatting sqref="C168:AO168 AS168:AX168">
    <cfRule type="expression" dxfId="4071" priority="4261">
      <formula>$A$168="Planilhado"</formula>
    </cfRule>
  </conditionalFormatting>
  <conditionalFormatting sqref="C168:AO168 AS168:AX168">
    <cfRule type="expression" dxfId="4070" priority="4260">
      <formula>$A$168="Ñ Plan s/desc"</formula>
    </cfRule>
  </conditionalFormatting>
  <conditionalFormatting sqref="C168:AO168 AS168:AX168">
    <cfRule type="expression" dxfId="4069" priority="4259">
      <formula>$A$168="Advindo"</formula>
    </cfRule>
  </conditionalFormatting>
  <conditionalFormatting sqref="C168:AO168 AS168:AX168">
    <cfRule type="expression" dxfId="4068" priority="4258">
      <formula>$A$168="Ñ Plan c/desc"</formula>
    </cfRule>
  </conditionalFormatting>
  <conditionalFormatting sqref="C168:AO168 AS168:AX168">
    <cfRule type="expression" dxfId="4067" priority="4257">
      <formula>$A$168="Família"</formula>
    </cfRule>
  </conditionalFormatting>
  <conditionalFormatting sqref="C169:AO169 AS169:AX169">
    <cfRule type="expression" dxfId="4066" priority="4256">
      <formula>$A$169="Planilhado"</formula>
    </cfRule>
  </conditionalFormatting>
  <conditionalFormatting sqref="C169:AO169 AS169:AX169">
    <cfRule type="expression" dxfId="4065" priority="4255">
      <formula>$A$169="Ñ Plan s/desc"</formula>
    </cfRule>
  </conditionalFormatting>
  <conditionalFormatting sqref="C169:AO169 AS169:AX169">
    <cfRule type="expression" dxfId="4064" priority="4254">
      <formula>$A$169="Advindo"</formula>
    </cfRule>
  </conditionalFormatting>
  <conditionalFormatting sqref="C169:AO169 AS169:AX169">
    <cfRule type="expression" dxfId="4063" priority="4253">
      <formula>$A$169="Ñ Plan c/desc"</formula>
    </cfRule>
  </conditionalFormatting>
  <conditionalFormatting sqref="C169:AO169 AS169:AX169">
    <cfRule type="expression" dxfId="4062" priority="4252">
      <formula>$A$169="Família"</formula>
    </cfRule>
  </conditionalFormatting>
  <conditionalFormatting sqref="C170:AO170 AS170:AX170">
    <cfRule type="expression" dxfId="4061" priority="4251">
      <formula>$A$170="Planilhado"</formula>
    </cfRule>
  </conditionalFormatting>
  <conditionalFormatting sqref="C170:AO170 AS170:AX170">
    <cfRule type="expression" dxfId="4060" priority="4250">
      <formula>$A$170="Ñ Plan s/desc"</formula>
    </cfRule>
  </conditionalFormatting>
  <conditionalFormatting sqref="C170:AO170 AS170:AX170">
    <cfRule type="expression" dxfId="4059" priority="4249">
      <formula>$A$170="Advindo"</formula>
    </cfRule>
  </conditionalFormatting>
  <conditionalFormatting sqref="C170:AO170 AS170:AX170">
    <cfRule type="expression" dxfId="4058" priority="4248">
      <formula>$A$170="Ñ Plan c/desc"</formula>
    </cfRule>
  </conditionalFormatting>
  <conditionalFormatting sqref="C170:AO170 AS170:AX170">
    <cfRule type="expression" dxfId="4057" priority="4247">
      <formula>$A$170="Família"</formula>
    </cfRule>
  </conditionalFormatting>
  <conditionalFormatting sqref="C171:AO171 AS171:AX171">
    <cfRule type="expression" dxfId="4056" priority="4246">
      <formula>$A$171="Planilhado"</formula>
    </cfRule>
  </conditionalFormatting>
  <conditionalFormatting sqref="C171:AO171 AS171:AX171">
    <cfRule type="expression" dxfId="4055" priority="4245">
      <formula>$A$171="Ñ Plan s/desc"</formula>
    </cfRule>
  </conditionalFormatting>
  <conditionalFormatting sqref="C171:AO171 AS171:AX171">
    <cfRule type="expression" dxfId="4054" priority="4244">
      <formula>$A$171="Advindo"</formula>
    </cfRule>
  </conditionalFormatting>
  <conditionalFormatting sqref="C171:AO171 AS171:AX171">
    <cfRule type="expression" dxfId="4053" priority="4243">
      <formula>$A$171="Ñ Plan c/desc"</formula>
    </cfRule>
  </conditionalFormatting>
  <conditionalFormatting sqref="C171:AO171 AS171:AX171">
    <cfRule type="expression" dxfId="4052" priority="4242">
      <formula>$A$171="Família"</formula>
    </cfRule>
  </conditionalFormatting>
  <conditionalFormatting sqref="C172:AO172 AS172:AX172">
    <cfRule type="expression" dxfId="4051" priority="4241">
      <formula>$A$172="Planilhado"</formula>
    </cfRule>
  </conditionalFormatting>
  <conditionalFormatting sqref="C172:AO172 AS172:AX172">
    <cfRule type="expression" dxfId="4050" priority="4240">
      <formula>$A$172="Ñ Plan s/desc"</formula>
    </cfRule>
  </conditionalFormatting>
  <conditionalFormatting sqref="C172:AO172 AS172:AX172">
    <cfRule type="expression" dxfId="4049" priority="4239">
      <formula>$A$172="Advindo"</formula>
    </cfRule>
  </conditionalFormatting>
  <conditionalFormatting sqref="C172:AO172 AS172:AX172">
    <cfRule type="expression" dxfId="4048" priority="4238">
      <formula>$A$172="Ñ Plan c/desc"</formula>
    </cfRule>
  </conditionalFormatting>
  <conditionalFormatting sqref="C172:AO172 AS172:AX172">
    <cfRule type="expression" dxfId="4047" priority="4237">
      <formula>$A$172="Família"</formula>
    </cfRule>
  </conditionalFormatting>
  <conditionalFormatting sqref="C173:AO173 AS173:AX173">
    <cfRule type="expression" dxfId="4046" priority="4236">
      <formula>$A$173="Planilhado"</formula>
    </cfRule>
  </conditionalFormatting>
  <conditionalFormatting sqref="C173:AO173 AS173:AX173">
    <cfRule type="expression" dxfId="4045" priority="4235">
      <formula>$A$173="Ñ Plan s/desc"</formula>
    </cfRule>
  </conditionalFormatting>
  <conditionalFormatting sqref="C173:AO173 AS173:AX173">
    <cfRule type="expression" dxfId="4044" priority="4234">
      <formula>$A$173="Advindo"</formula>
    </cfRule>
  </conditionalFormatting>
  <conditionalFormatting sqref="C173:AO173 AS173:AX173">
    <cfRule type="expression" dxfId="4043" priority="4233">
      <formula>$A$173="Ñ Plan c/desc"</formula>
    </cfRule>
  </conditionalFormatting>
  <conditionalFormatting sqref="C173:AO173 AS173:AX173">
    <cfRule type="expression" dxfId="4042" priority="4232">
      <formula>$A$173="Família"</formula>
    </cfRule>
  </conditionalFormatting>
  <conditionalFormatting sqref="C174:AO174 AS174:AX174">
    <cfRule type="expression" dxfId="4041" priority="4231">
      <formula>$A$174="Planilhado"</formula>
    </cfRule>
  </conditionalFormatting>
  <conditionalFormatting sqref="C174:AO174 AS174:AX174">
    <cfRule type="expression" dxfId="4040" priority="4230">
      <formula>$A$174="Ñ Plan s/desc"</formula>
    </cfRule>
  </conditionalFormatting>
  <conditionalFormatting sqref="C174:AO174 AS174:AX174">
    <cfRule type="expression" dxfId="4039" priority="4229">
      <formula>$A$174="Advindo"</formula>
    </cfRule>
  </conditionalFormatting>
  <conditionalFormatting sqref="C174:AO174 AS174:AX174">
    <cfRule type="expression" dxfId="4038" priority="4228">
      <formula>$A$174="Ñ Plan c/desc"</formula>
    </cfRule>
  </conditionalFormatting>
  <conditionalFormatting sqref="C174:AO174 AS174:AX174">
    <cfRule type="expression" dxfId="4037" priority="4227">
      <formula>$A$174="Família"</formula>
    </cfRule>
  </conditionalFormatting>
  <conditionalFormatting sqref="C175:AO175 AS175:AX175">
    <cfRule type="expression" dxfId="4036" priority="4226">
      <formula>$A$175="Planilhado"</formula>
    </cfRule>
  </conditionalFormatting>
  <conditionalFormatting sqref="C175:AO175 AS175:AX175">
    <cfRule type="expression" dxfId="4035" priority="4225">
      <formula>$A$175="Ñ Plan s/desc"</formula>
    </cfRule>
  </conditionalFormatting>
  <conditionalFormatting sqref="C175:AO175 AS175:AX175">
    <cfRule type="expression" dxfId="4034" priority="4224">
      <formula>$A$175="Advindo"</formula>
    </cfRule>
  </conditionalFormatting>
  <conditionalFormatting sqref="C175:AO175 AS175:AX175">
    <cfRule type="expression" dxfId="4033" priority="4223">
      <formula>$A$175="Ñ Plan c/desc"</formula>
    </cfRule>
  </conditionalFormatting>
  <conditionalFormatting sqref="C175:AO175 AS175:AX175">
    <cfRule type="expression" dxfId="4032" priority="4222">
      <formula>$A$175="Família"</formula>
    </cfRule>
  </conditionalFormatting>
  <conditionalFormatting sqref="C176:AO176 AS176:AX176">
    <cfRule type="expression" dxfId="4031" priority="4221">
      <formula>$A$176="Planilhado"</formula>
    </cfRule>
  </conditionalFormatting>
  <conditionalFormatting sqref="C176:AO176 AS176:AX176">
    <cfRule type="expression" dxfId="4030" priority="4220">
      <formula>$A$176="Ñ Plan s/desc"</formula>
    </cfRule>
  </conditionalFormatting>
  <conditionalFormatting sqref="C176:AO176 AS176:AX176">
    <cfRule type="expression" dxfId="4029" priority="4219">
      <formula>$A$176="Advindo"</formula>
    </cfRule>
  </conditionalFormatting>
  <conditionalFormatting sqref="C176:AO176 AS176:AX176">
    <cfRule type="expression" dxfId="4028" priority="4218">
      <formula>$A$176="Ñ Plan c/desc"</formula>
    </cfRule>
  </conditionalFormatting>
  <conditionalFormatting sqref="C176:AO176 AS176:AX176">
    <cfRule type="expression" dxfId="4027" priority="4217">
      <formula>$A$176="Família"</formula>
    </cfRule>
  </conditionalFormatting>
  <conditionalFormatting sqref="C177:AO177 AS177:AX177">
    <cfRule type="expression" dxfId="4026" priority="4216">
      <formula>$A$177="Planilhado"</formula>
    </cfRule>
  </conditionalFormatting>
  <conditionalFormatting sqref="C177:AO177 AS177:AX177">
    <cfRule type="expression" dxfId="4025" priority="4215">
      <formula>$A$177="Ñ Plan s/desc"</formula>
    </cfRule>
  </conditionalFormatting>
  <conditionalFormatting sqref="C177:AO177 AS177:AX177">
    <cfRule type="expression" dxfId="4024" priority="4214">
      <formula>$A$177="Advindo"</formula>
    </cfRule>
  </conditionalFormatting>
  <conditionalFormatting sqref="C177:AO177 AS177:AX177">
    <cfRule type="expression" dxfId="4023" priority="4213">
      <formula>$A$177="Ñ Plan c/desc"</formula>
    </cfRule>
  </conditionalFormatting>
  <conditionalFormatting sqref="C177:AO177 AS177:AX177">
    <cfRule type="expression" dxfId="4022" priority="4212">
      <formula>$A$177="Família"</formula>
    </cfRule>
  </conditionalFormatting>
  <conditionalFormatting sqref="C178:AO178 AS178:AX178">
    <cfRule type="expression" dxfId="4021" priority="4211">
      <formula>$A$178="Planilhado"</formula>
    </cfRule>
  </conditionalFormatting>
  <conditionalFormatting sqref="C178:AO178 AS178:AX178">
    <cfRule type="expression" dxfId="4020" priority="4210">
      <formula>$A$178="Ñ Plan s/desc"</formula>
    </cfRule>
  </conditionalFormatting>
  <conditionalFormatting sqref="C178:AO178 AS178:AX178">
    <cfRule type="expression" dxfId="4019" priority="4209">
      <formula>$A$178="Advindo"</formula>
    </cfRule>
  </conditionalFormatting>
  <conditionalFormatting sqref="C178:AO178 AS178:AX178">
    <cfRule type="expression" dxfId="4018" priority="4208">
      <formula>$A$178="Ñ Plan c/desc"</formula>
    </cfRule>
  </conditionalFormatting>
  <conditionalFormatting sqref="C178:AO178 AS178:AX178">
    <cfRule type="expression" dxfId="4017" priority="4207">
      <formula>$A$178="Família"</formula>
    </cfRule>
  </conditionalFormatting>
  <conditionalFormatting sqref="C179:AO179 AS179:AX179">
    <cfRule type="expression" dxfId="4016" priority="4206">
      <formula>$A$179="Planilhado"</formula>
    </cfRule>
  </conditionalFormatting>
  <conditionalFormatting sqref="C179:AO179 AS179:AX179">
    <cfRule type="expression" dxfId="4015" priority="4205">
      <formula>$A$179="Ñ Plan s/desc"</formula>
    </cfRule>
  </conditionalFormatting>
  <conditionalFormatting sqref="C179:AO179 AS179:AX179">
    <cfRule type="expression" dxfId="4014" priority="4204">
      <formula>$A$179="Advindo"</formula>
    </cfRule>
  </conditionalFormatting>
  <conditionalFormatting sqref="C179:AO179 AS179:AX179">
    <cfRule type="expression" dxfId="4013" priority="4203">
      <formula>$A$179="Ñ Plan c/desc"</formula>
    </cfRule>
  </conditionalFormatting>
  <conditionalFormatting sqref="C179:AO179 AS179:AX179">
    <cfRule type="expression" dxfId="4012" priority="4202">
      <formula>$A$179="Família"</formula>
    </cfRule>
  </conditionalFormatting>
  <conditionalFormatting sqref="C180:AO180 AS180:AX180">
    <cfRule type="expression" dxfId="4011" priority="4201">
      <formula>$A$180="Planilhado"</formula>
    </cfRule>
  </conditionalFormatting>
  <conditionalFormatting sqref="C180:AO180 AS180:AX180">
    <cfRule type="expression" dxfId="4010" priority="4200">
      <formula>$A$180="Ñ Plan s/desc"</formula>
    </cfRule>
  </conditionalFormatting>
  <conditionalFormatting sqref="C180:AO180 AS180:AX180">
    <cfRule type="expression" dxfId="4009" priority="4199">
      <formula>$A$180="Advindo"</formula>
    </cfRule>
  </conditionalFormatting>
  <conditionalFormatting sqref="C180:AO180 AS180:AX180">
    <cfRule type="expression" dxfId="4008" priority="4198">
      <formula>$A$180="Ñ Plan c/desc"</formula>
    </cfRule>
  </conditionalFormatting>
  <conditionalFormatting sqref="C180:AO180 AS180:AX180">
    <cfRule type="expression" dxfId="4007" priority="4197">
      <formula>$A$180="Família"</formula>
    </cfRule>
  </conditionalFormatting>
  <conditionalFormatting sqref="C181:AO181 AS181:AX181">
    <cfRule type="expression" dxfId="4006" priority="4196">
      <formula>$A$181="Planilhado"</formula>
    </cfRule>
  </conditionalFormatting>
  <conditionalFormatting sqref="C181:AO181 AS181:AX181">
    <cfRule type="expression" dxfId="4005" priority="4195">
      <formula>$A$181="Ñ Plan s/desc"</formula>
    </cfRule>
  </conditionalFormatting>
  <conditionalFormatting sqref="C181:AO181 AS181:AX181">
    <cfRule type="expression" dxfId="4004" priority="4194">
      <formula>$A$181="Advindo"</formula>
    </cfRule>
  </conditionalFormatting>
  <conditionalFormatting sqref="C181:AO181 AS181:AX181">
    <cfRule type="expression" dxfId="4003" priority="4193">
      <formula>$A$181="Ñ Plan c/desc"</formula>
    </cfRule>
  </conditionalFormatting>
  <conditionalFormatting sqref="C181:AO181 AS181:AX181">
    <cfRule type="expression" dxfId="4002" priority="4192">
      <formula>$A$181="Família"</formula>
    </cfRule>
  </conditionalFormatting>
  <conditionalFormatting sqref="C182:AO182 AS182:AX182">
    <cfRule type="expression" dxfId="4001" priority="4191">
      <formula>$A$182="Planilhado"</formula>
    </cfRule>
  </conditionalFormatting>
  <conditionalFormatting sqref="C182:AO182 AS182:AX182">
    <cfRule type="expression" dxfId="4000" priority="4190">
      <formula>$A$182="Ñ Plan s/desc"</formula>
    </cfRule>
  </conditionalFormatting>
  <conditionalFormatting sqref="C182:AO182 AS182:AX182">
    <cfRule type="expression" dxfId="3999" priority="4189">
      <formula>$A$182="Advindo"</formula>
    </cfRule>
  </conditionalFormatting>
  <conditionalFormatting sqref="C182:AO182 AS182:AX182">
    <cfRule type="expression" dxfId="3998" priority="4188">
      <formula>$A$182="Ñ Plan c/desc"</formula>
    </cfRule>
  </conditionalFormatting>
  <conditionalFormatting sqref="C182:AO182 AS182:AX182">
    <cfRule type="expression" dxfId="3997" priority="4187">
      <formula>$A$182="Família"</formula>
    </cfRule>
  </conditionalFormatting>
  <conditionalFormatting sqref="C183:AO183 AS183:AX183">
    <cfRule type="expression" dxfId="3996" priority="4186">
      <formula>$A$183="Planilhado"</formula>
    </cfRule>
  </conditionalFormatting>
  <conditionalFormatting sqref="C183:AO183 AS183:AX183">
    <cfRule type="expression" dxfId="3995" priority="4185">
      <formula>$A$183="Ñ Plan s/desc"</formula>
    </cfRule>
  </conditionalFormatting>
  <conditionalFormatting sqref="C183:AO183 AS183:AX183">
    <cfRule type="expression" dxfId="3994" priority="4184">
      <formula>$A$183="Advindo"</formula>
    </cfRule>
  </conditionalFormatting>
  <conditionalFormatting sqref="C183:AO183 AS183:AX183">
    <cfRule type="expression" dxfId="3993" priority="4183">
      <formula>$A$183="Ñ Plan c/desc"</formula>
    </cfRule>
  </conditionalFormatting>
  <conditionalFormatting sqref="C183:AO183 AS183:AX183">
    <cfRule type="expression" dxfId="3992" priority="4182">
      <formula>$A$183="Família"</formula>
    </cfRule>
  </conditionalFormatting>
  <conditionalFormatting sqref="C184:AO184 AS184:AX184">
    <cfRule type="expression" dxfId="3991" priority="4181">
      <formula>$A$184="Planilhado"</formula>
    </cfRule>
  </conditionalFormatting>
  <conditionalFormatting sqref="C184:AO184 AS184:AX184">
    <cfRule type="expression" dxfId="3990" priority="4180">
      <formula>$A$184="Ñ Plan s/desc"</formula>
    </cfRule>
  </conditionalFormatting>
  <conditionalFormatting sqref="C184:AO184 AS184:AX184">
    <cfRule type="expression" dxfId="3989" priority="4179">
      <formula>$A$184="Advindo"</formula>
    </cfRule>
  </conditionalFormatting>
  <conditionalFormatting sqref="C184:AO184 AS184:AX184">
    <cfRule type="expression" dxfId="3988" priority="4178">
      <formula>$A$184="Ñ Plan c/desc"</formula>
    </cfRule>
  </conditionalFormatting>
  <conditionalFormatting sqref="C184:AO184 AS184:AX184">
    <cfRule type="expression" dxfId="3987" priority="4177">
      <formula>$A$184="Família"</formula>
    </cfRule>
  </conditionalFormatting>
  <conditionalFormatting sqref="C185:AO185 AS185:AX185">
    <cfRule type="expression" dxfId="3986" priority="4176">
      <formula>$A$185="Planilhado"</formula>
    </cfRule>
  </conditionalFormatting>
  <conditionalFormatting sqref="C185:AO185 AS185:AX185">
    <cfRule type="expression" dxfId="3985" priority="4175">
      <formula>$A$185="Ñ Plan s/desc"</formula>
    </cfRule>
  </conditionalFormatting>
  <conditionalFormatting sqref="C185:AO185 AS185:AX185">
    <cfRule type="expression" dxfId="3984" priority="4174">
      <formula>$A$185="Advindo"</formula>
    </cfRule>
  </conditionalFormatting>
  <conditionalFormatting sqref="C185:AO185 AS185:AX185">
    <cfRule type="expression" dxfId="3983" priority="4173">
      <formula>$A$185="Ñ Plan c/desc"</formula>
    </cfRule>
  </conditionalFormatting>
  <conditionalFormatting sqref="C185:AO185 AS185:AX185">
    <cfRule type="expression" dxfId="3982" priority="4172">
      <formula>$A$185="Família"</formula>
    </cfRule>
  </conditionalFormatting>
  <conditionalFormatting sqref="C186:AO186 AS186:AX186">
    <cfRule type="expression" dxfId="3981" priority="4171">
      <formula>$A$186="Planilhado"</formula>
    </cfRule>
  </conditionalFormatting>
  <conditionalFormatting sqref="C186:AO186 AS186:AX186">
    <cfRule type="expression" dxfId="3980" priority="4170">
      <formula>$A$186="Ñ Plan s/desc"</formula>
    </cfRule>
  </conditionalFormatting>
  <conditionalFormatting sqref="C186:AO186 AS186:AX186">
    <cfRule type="expression" dxfId="3979" priority="4169">
      <formula>$A$186="Advindo"</formula>
    </cfRule>
  </conditionalFormatting>
  <conditionalFormatting sqref="C186:AO186 AS186:AX186">
    <cfRule type="expression" dxfId="3978" priority="4168">
      <formula>$A$186="Ñ Plan c/desc"</formula>
    </cfRule>
  </conditionalFormatting>
  <conditionalFormatting sqref="C186:AO186 AS186:AX186">
    <cfRule type="expression" dxfId="3977" priority="4167">
      <formula>$A$186="Família"</formula>
    </cfRule>
  </conditionalFormatting>
  <conditionalFormatting sqref="C187:AO187 AS187:AX187">
    <cfRule type="expression" dxfId="3976" priority="4166">
      <formula>$A$187="Planilhado"</formula>
    </cfRule>
  </conditionalFormatting>
  <conditionalFormatting sqref="C187:AO187 AS187:AX187">
    <cfRule type="expression" dxfId="3975" priority="4165">
      <formula>$A$187="Ñ Plan s/desc"</formula>
    </cfRule>
  </conditionalFormatting>
  <conditionalFormatting sqref="C187:AO187 AS187:AX187">
    <cfRule type="expression" dxfId="3974" priority="4164">
      <formula>$A$187="Advindo"</formula>
    </cfRule>
  </conditionalFormatting>
  <conditionalFormatting sqref="C187:AO187 AS187:AX187">
    <cfRule type="expression" dxfId="3973" priority="4163">
      <formula>$A$187="Ñ Plan c/desc"</formula>
    </cfRule>
  </conditionalFormatting>
  <conditionalFormatting sqref="C187:AO187 AS187:AX187">
    <cfRule type="expression" dxfId="3972" priority="4162">
      <formula>$A$187="Família"</formula>
    </cfRule>
  </conditionalFormatting>
  <conditionalFormatting sqref="C188:AO188 AS188:AX188">
    <cfRule type="expression" dxfId="3971" priority="4161">
      <formula>$A$188="Planilhado"</formula>
    </cfRule>
  </conditionalFormatting>
  <conditionalFormatting sqref="C188:AO188 AS188:AX188">
    <cfRule type="expression" dxfId="3970" priority="4160">
      <formula>$A$188="Ñ Plan s/desc"</formula>
    </cfRule>
  </conditionalFormatting>
  <conditionalFormatting sqref="C188:AO188 AS188:AX188">
    <cfRule type="expression" dxfId="3969" priority="4159">
      <formula>$A$188="Advindo"</formula>
    </cfRule>
  </conditionalFormatting>
  <conditionalFormatting sqref="C188:AO188 AS188:AX188">
    <cfRule type="expression" dxfId="3968" priority="4158">
      <formula>$A$188="Ñ Plan c/desc"</formula>
    </cfRule>
  </conditionalFormatting>
  <conditionalFormatting sqref="C188:AO188 AS188:AX188">
    <cfRule type="expression" dxfId="3967" priority="4157">
      <formula>$A$188="Família"</formula>
    </cfRule>
  </conditionalFormatting>
  <conditionalFormatting sqref="C189:AO189 AS189:AX189">
    <cfRule type="expression" dxfId="3966" priority="4156">
      <formula>$A$189="Planilhado"</formula>
    </cfRule>
  </conditionalFormatting>
  <conditionalFormatting sqref="C189:AO189 AS189:AX189">
    <cfRule type="expression" dxfId="3965" priority="4155">
      <formula>$A$189="Ñ Plan s/desc"</formula>
    </cfRule>
  </conditionalFormatting>
  <conditionalFormatting sqref="C189:AO189 AS189:AX189">
    <cfRule type="expression" dxfId="3964" priority="4154">
      <formula>$A$189="Advindo"</formula>
    </cfRule>
  </conditionalFormatting>
  <conditionalFormatting sqref="C189:AO189 AS189:AX189">
    <cfRule type="expression" dxfId="3963" priority="4153">
      <formula>$A$189="Ñ Plan c/desc"</formula>
    </cfRule>
  </conditionalFormatting>
  <conditionalFormatting sqref="C189:AO189 AS189:AX189">
    <cfRule type="expression" dxfId="3962" priority="4152">
      <formula>$A$189="Família"</formula>
    </cfRule>
  </conditionalFormatting>
  <conditionalFormatting sqref="C190:AO190 AS190:AX190">
    <cfRule type="expression" dxfId="3961" priority="4151">
      <formula>$A$190="Planilhado"</formula>
    </cfRule>
  </conditionalFormatting>
  <conditionalFormatting sqref="C190:AO190 AS190:AX190">
    <cfRule type="expression" dxfId="3960" priority="4150">
      <formula>$A$190="Ñ Plan s/desc"</formula>
    </cfRule>
  </conditionalFormatting>
  <conditionalFormatting sqref="C190:AO190 AS190:AX190">
    <cfRule type="expression" dxfId="3959" priority="4149">
      <formula>$A$190="Advindo"</formula>
    </cfRule>
  </conditionalFormatting>
  <conditionalFormatting sqref="C190:AO190 AS190:AX190">
    <cfRule type="expression" dxfId="3958" priority="4148">
      <formula>$A$190="Ñ Plan c/desc"</formula>
    </cfRule>
  </conditionalFormatting>
  <conditionalFormatting sqref="C190:AO190 AS190:AX190">
    <cfRule type="expression" dxfId="3957" priority="4147">
      <formula>$A$190="Família"</formula>
    </cfRule>
  </conditionalFormatting>
  <conditionalFormatting sqref="C191:AO191 AS191:AX191">
    <cfRule type="expression" dxfId="3956" priority="4146">
      <formula>$A$191="Planilhado"</formula>
    </cfRule>
  </conditionalFormatting>
  <conditionalFormatting sqref="C191:AO191 AS191:AX191">
    <cfRule type="expression" dxfId="3955" priority="4145">
      <formula>$A$191="Ñ Plan s/desc"</formula>
    </cfRule>
  </conditionalFormatting>
  <conditionalFormatting sqref="C191:AO191 AS191:AX191">
    <cfRule type="expression" dxfId="3954" priority="4144">
      <formula>$A$191="Advindo"</formula>
    </cfRule>
  </conditionalFormatting>
  <conditionalFormatting sqref="C191:AO191 AS191:AX191">
    <cfRule type="expression" dxfId="3953" priority="4143">
      <formula>$A$191="Ñ Plan c/desc"</formula>
    </cfRule>
  </conditionalFormatting>
  <conditionalFormatting sqref="C191:AO191 AS191:AX191">
    <cfRule type="expression" dxfId="3952" priority="4142">
      <formula>$A$191="Família"</formula>
    </cfRule>
  </conditionalFormatting>
  <conditionalFormatting sqref="C192:AO192 AS192:AX192">
    <cfRule type="expression" dxfId="3951" priority="4141">
      <formula>$A$192="Planilhado"</formula>
    </cfRule>
  </conditionalFormatting>
  <conditionalFormatting sqref="C192:AO192 AS192:AX192">
    <cfRule type="expression" dxfId="3950" priority="4140">
      <formula>$A$192="Ñ Plan s/desc"</formula>
    </cfRule>
  </conditionalFormatting>
  <conditionalFormatting sqref="C192:AO192 AS192:AX192">
    <cfRule type="expression" dxfId="3949" priority="4139">
      <formula>$A$192="Advindo"</formula>
    </cfRule>
  </conditionalFormatting>
  <conditionalFormatting sqref="C192:AO192 AS192:AX192">
    <cfRule type="expression" dxfId="3948" priority="4138">
      <formula>$A$192="Ñ Plan c/desc"</formula>
    </cfRule>
  </conditionalFormatting>
  <conditionalFormatting sqref="C192:AO192 AS192:AX192">
    <cfRule type="expression" dxfId="3947" priority="4137">
      <formula>$A$192="Família"</formula>
    </cfRule>
  </conditionalFormatting>
  <conditionalFormatting sqref="C193:AO193 AS193:AX193">
    <cfRule type="expression" dxfId="3946" priority="4136">
      <formula>$A$193="Planilhado"</formula>
    </cfRule>
  </conditionalFormatting>
  <conditionalFormatting sqref="C193:AO193 AS193:AX193">
    <cfRule type="expression" dxfId="3945" priority="4135">
      <formula>$A$193="Ñ Plan s/desc"</formula>
    </cfRule>
  </conditionalFormatting>
  <conditionalFormatting sqref="C193:AO193 AS193:AX193">
    <cfRule type="expression" dxfId="3944" priority="4134">
      <formula>$A$193="Advindo"</formula>
    </cfRule>
  </conditionalFormatting>
  <conditionalFormatting sqref="C193:AO193 AS193:AX193">
    <cfRule type="expression" dxfId="3943" priority="4133">
      <formula>$A$193="Ñ Plan c/desc"</formula>
    </cfRule>
  </conditionalFormatting>
  <conditionalFormatting sqref="C193:AO193 AS193:AX193">
    <cfRule type="expression" dxfId="3942" priority="4132">
      <formula>$A$193="Família"</formula>
    </cfRule>
  </conditionalFormatting>
  <conditionalFormatting sqref="C194:AO194 AS194:AX194">
    <cfRule type="expression" dxfId="3941" priority="4131">
      <formula>$A$194="Planilhado"</formula>
    </cfRule>
  </conditionalFormatting>
  <conditionalFormatting sqref="C194:AO194 AS194:AX194">
    <cfRule type="expression" dxfId="3940" priority="4130">
      <formula>$A$194="Ñ Plan s/desc"</formula>
    </cfRule>
  </conditionalFormatting>
  <conditionalFormatting sqref="C194:AO194 AS194:AX194">
    <cfRule type="expression" dxfId="3939" priority="4129">
      <formula>$A$194="Advindo"</formula>
    </cfRule>
  </conditionalFormatting>
  <conditionalFormatting sqref="C194:AO194 AS194:AX194">
    <cfRule type="expression" dxfId="3938" priority="4128">
      <formula>$A$194="Ñ Plan c/desc"</formula>
    </cfRule>
  </conditionalFormatting>
  <conditionalFormatting sqref="C194:AO194 AS194:AX194">
    <cfRule type="expression" dxfId="3937" priority="4127">
      <formula>$A$194="Família"</formula>
    </cfRule>
  </conditionalFormatting>
  <conditionalFormatting sqref="C195:AO195 AS195:AX195">
    <cfRule type="expression" dxfId="3936" priority="4126">
      <formula>$A$195="Planilhado"</formula>
    </cfRule>
  </conditionalFormatting>
  <conditionalFormatting sqref="C195:AO195 AS195:AX195">
    <cfRule type="expression" dxfId="3935" priority="4125">
      <formula>$A$195="Ñ Plan s/desc"</formula>
    </cfRule>
  </conditionalFormatting>
  <conditionalFormatting sqref="C195:AO195 AS195:AX195">
    <cfRule type="expression" dxfId="3934" priority="4124">
      <formula>$A$195="Advindo"</formula>
    </cfRule>
  </conditionalFormatting>
  <conditionalFormatting sqref="C195:AO195 AS195:AX195">
    <cfRule type="expression" dxfId="3933" priority="4123">
      <formula>$A$195="Ñ Plan c/desc"</formula>
    </cfRule>
  </conditionalFormatting>
  <conditionalFormatting sqref="C195:AO195 AS195:AX195">
    <cfRule type="expression" dxfId="3932" priority="4122">
      <formula>$A$195="Família"</formula>
    </cfRule>
  </conditionalFormatting>
  <conditionalFormatting sqref="C196:AO196 AS196:AX196">
    <cfRule type="expression" dxfId="3931" priority="4121">
      <formula>$A$196="Planilhado"</formula>
    </cfRule>
  </conditionalFormatting>
  <conditionalFormatting sqref="C196:AO196 AS196:AX196">
    <cfRule type="expression" dxfId="3930" priority="4120">
      <formula>$A$196="Ñ Plan s/desc"</formula>
    </cfRule>
  </conditionalFormatting>
  <conditionalFormatting sqref="C196:AO196 AS196:AX196">
    <cfRule type="expression" dxfId="3929" priority="4119">
      <formula>$A$196="Advindo"</formula>
    </cfRule>
  </conditionalFormatting>
  <conditionalFormatting sqref="C196:AO196 AS196:AX196">
    <cfRule type="expression" dxfId="3928" priority="4118">
      <formula>$A$196="Ñ Plan c/desc"</formula>
    </cfRule>
  </conditionalFormatting>
  <conditionalFormatting sqref="C196:AO196 AS196:AX196">
    <cfRule type="expression" dxfId="3927" priority="4117">
      <formula>$A$196="Família"</formula>
    </cfRule>
  </conditionalFormatting>
  <conditionalFormatting sqref="C197:AO197 AS197:AX197">
    <cfRule type="expression" dxfId="3926" priority="4116">
      <formula>$A$197="Planilhado"</formula>
    </cfRule>
  </conditionalFormatting>
  <conditionalFormatting sqref="C197:AO197 AS197:AX197">
    <cfRule type="expression" dxfId="3925" priority="4115">
      <formula>$A$197="Ñ Plan s/desc"</formula>
    </cfRule>
  </conditionalFormatting>
  <conditionalFormatting sqref="C197:AO197 AS197:AX197">
    <cfRule type="expression" dxfId="3924" priority="4114">
      <formula>$A$197="Advindo"</formula>
    </cfRule>
  </conditionalFormatting>
  <conditionalFormatting sqref="C197:AO197 AS197:AX197">
    <cfRule type="expression" dxfId="3923" priority="4113">
      <formula>$A$197="Ñ Plan c/desc"</formula>
    </cfRule>
  </conditionalFormatting>
  <conditionalFormatting sqref="C197:AO197 AS197:AX197">
    <cfRule type="expression" dxfId="3922" priority="4112">
      <formula>$A$197="Família"</formula>
    </cfRule>
  </conditionalFormatting>
  <conditionalFormatting sqref="C198:AO198 AS198:AX198">
    <cfRule type="expression" dxfId="3921" priority="4111">
      <formula>$A$198="Planilhado"</formula>
    </cfRule>
  </conditionalFormatting>
  <conditionalFormatting sqref="C198:AO198 AS198:AX198">
    <cfRule type="expression" dxfId="3920" priority="4110">
      <formula>$A$198="Ñ Plan s/desc"</formula>
    </cfRule>
  </conditionalFormatting>
  <conditionalFormatting sqref="C198:AO198 AS198:AX198">
    <cfRule type="expression" dxfId="3919" priority="4109">
      <formula>$A$198="Advindo"</formula>
    </cfRule>
  </conditionalFormatting>
  <conditionalFormatting sqref="C198:AO198 AS198:AX198">
    <cfRule type="expression" dxfId="3918" priority="4108">
      <formula>$A$198="Ñ Plan c/desc"</formula>
    </cfRule>
  </conditionalFormatting>
  <conditionalFormatting sqref="C198:AO198 AS198:AX198">
    <cfRule type="expression" dxfId="3917" priority="4107">
      <formula>$A$198="Família"</formula>
    </cfRule>
  </conditionalFormatting>
  <conditionalFormatting sqref="C199:AO199 AS199:AX199">
    <cfRule type="expression" dxfId="3916" priority="4106">
      <formula>$A$199="Planilhado"</formula>
    </cfRule>
  </conditionalFormatting>
  <conditionalFormatting sqref="C199:AO199 AS199:AX199">
    <cfRule type="expression" dxfId="3915" priority="4105">
      <formula>$A$199="Ñ Plan s/desc"</formula>
    </cfRule>
  </conditionalFormatting>
  <conditionalFormatting sqref="C199:AO199 AS199:AX199">
    <cfRule type="expression" dxfId="3914" priority="4104">
      <formula>$A$199="Advindo"</formula>
    </cfRule>
  </conditionalFormatting>
  <conditionalFormatting sqref="C199:AO199 AS199:AX199">
    <cfRule type="expression" dxfId="3913" priority="4103">
      <formula>$A$199="Ñ Plan c/desc"</formula>
    </cfRule>
  </conditionalFormatting>
  <conditionalFormatting sqref="C199:AO199 AS199:AX199">
    <cfRule type="expression" dxfId="3912" priority="4102">
      <formula>$A$199="Família"</formula>
    </cfRule>
  </conditionalFormatting>
  <conditionalFormatting sqref="C200:AO200 AS200:AX200">
    <cfRule type="expression" dxfId="3911" priority="4101">
      <formula>$A$200="Planilhado"</formula>
    </cfRule>
  </conditionalFormatting>
  <conditionalFormatting sqref="C200:AO200 AS200:AX200">
    <cfRule type="expression" dxfId="3910" priority="4100">
      <formula>$A$200="Ñ Plan s/desc"</formula>
    </cfRule>
  </conditionalFormatting>
  <conditionalFormatting sqref="C200:AO200 AS200:AX200">
    <cfRule type="expression" dxfId="3909" priority="4099">
      <formula>$A$200="Advindo"</formula>
    </cfRule>
  </conditionalFormatting>
  <conditionalFormatting sqref="C200:AO200 AS200:AX200">
    <cfRule type="expression" dxfId="3908" priority="4098">
      <formula>$A$200="Ñ Plan c/desc"</formula>
    </cfRule>
  </conditionalFormatting>
  <conditionalFormatting sqref="C200:AO200 AS200:AX200">
    <cfRule type="expression" dxfId="3907" priority="4097">
      <formula>$A$200="Família"</formula>
    </cfRule>
  </conditionalFormatting>
  <conditionalFormatting sqref="C201:AO201 AS201:AX201">
    <cfRule type="expression" dxfId="3906" priority="4096">
      <formula>$A$201="Planilhado"</formula>
    </cfRule>
  </conditionalFormatting>
  <conditionalFormatting sqref="C201:AO201 AS201:AX201">
    <cfRule type="expression" dxfId="3905" priority="4095">
      <formula>$A$201="Ñ Plan s/desc"</formula>
    </cfRule>
  </conditionalFormatting>
  <conditionalFormatting sqref="C201:AO201 AS201:AX201">
    <cfRule type="expression" dxfId="3904" priority="4094">
      <formula>$A$201="Advindo"</formula>
    </cfRule>
  </conditionalFormatting>
  <conditionalFormatting sqref="C201:AO201 AS201:AX201">
    <cfRule type="expression" dxfId="3903" priority="4093">
      <formula>$A$201="Ñ Plan c/desc"</formula>
    </cfRule>
  </conditionalFormatting>
  <conditionalFormatting sqref="C201:AO201 AS201:AX201">
    <cfRule type="expression" dxfId="3902" priority="4092">
      <formula>$A$201="Família"</formula>
    </cfRule>
  </conditionalFormatting>
  <conditionalFormatting sqref="C202:AO202 AS202:AX202">
    <cfRule type="expression" dxfId="3901" priority="4091">
      <formula>$A$202="Planilhado"</formula>
    </cfRule>
  </conditionalFormatting>
  <conditionalFormatting sqref="C202:AO202 AS202:AX202">
    <cfRule type="expression" dxfId="3900" priority="4090">
      <formula>$A$202="Ñ Plan s/desc"</formula>
    </cfRule>
  </conditionalFormatting>
  <conditionalFormatting sqref="C202:AO202 AS202:AX202">
    <cfRule type="expression" dxfId="3899" priority="4089">
      <formula>$A$202="Advindo"</formula>
    </cfRule>
  </conditionalFormatting>
  <conditionalFormatting sqref="C202:AO202 AS202:AX202">
    <cfRule type="expression" dxfId="3898" priority="4088">
      <formula>$A$202="Ñ Plan c/desc"</formula>
    </cfRule>
  </conditionalFormatting>
  <conditionalFormatting sqref="C202:AO202 AS202:AX202">
    <cfRule type="expression" dxfId="3897" priority="4087">
      <formula>$A$202="Família"</formula>
    </cfRule>
  </conditionalFormatting>
  <conditionalFormatting sqref="C203:AO203 AS203:AX203">
    <cfRule type="expression" dxfId="3896" priority="4086">
      <formula>$A$203="Planilhado"</formula>
    </cfRule>
  </conditionalFormatting>
  <conditionalFormatting sqref="C203:AO203 AS203:AX203">
    <cfRule type="expression" dxfId="3895" priority="4085">
      <formula>$A$203="Ñ Plan s/desc"</formula>
    </cfRule>
  </conditionalFormatting>
  <conditionalFormatting sqref="C203:AO203 AS203:AX203">
    <cfRule type="expression" dxfId="3894" priority="4084">
      <formula>$A$203="Advindo"</formula>
    </cfRule>
  </conditionalFormatting>
  <conditionalFormatting sqref="C203:AO203 AS203:AX203">
    <cfRule type="expression" dxfId="3893" priority="4083">
      <formula>$A$203="Ñ Plan c/desc"</formula>
    </cfRule>
  </conditionalFormatting>
  <conditionalFormatting sqref="C203:AO203 AS203:AX203">
    <cfRule type="expression" dxfId="3892" priority="4082">
      <formula>$A$203="Família"</formula>
    </cfRule>
  </conditionalFormatting>
  <conditionalFormatting sqref="C204:AO204 AS204:AX204">
    <cfRule type="expression" dxfId="3891" priority="4081">
      <formula>$A$204="Planilhado"</formula>
    </cfRule>
  </conditionalFormatting>
  <conditionalFormatting sqref="C204:AO204 AS204:AX204">
    <cfRule type="expression" dxfId="3890" priority="4080">
      <formula>$A$204="Ñ Plan s/desc"</formula>
    </cfRule>
  </conditionalFormatting>
  <conditionalFormatting sqref="C204:AO204 AS204:AX204">
    <cfRule type="expression" dxfId="3889" priority="4079">
      <formula>$A$204="Advindo"</formula>
    </cfRule>
  </conditionalFormatting>
  <conditionalFormatting sqref="C204:AO204 AS204:AX204">
    <cfRule type="expression" dxfId="3888" priority="4078">
      <formula>$A$204="Ñ Plan c/desc"</formula>
    </cfRule>
  </conditionalFormatting>
  <conditionalFormatting sqref="C204:AO204 AS204:AX204">
    <cfRule type="expression" dxfId="3887" priority="4077">
      <formula>$A$204="Família"</formula>
    </cfRule>
  </conditionalFormatting>
  <conditionalFormatting sqref="C205:AO205 AS205:AX205">
    <cfRule type="expression" dxfId="3886" priority="4076">
      <formula>$A$205="Planilhado"</formula>
    </cfRule>
  </conditionalFormatting>
  <conditionalFormatting sqref="C205:AO205 AS205:AX205">
    <cfRule type="expression" dxfId="3885" priority="4075">
      <formula>$A$205="Ñ Plan s/desc"</formula>
    </cfRule>
  </conditionalFormatting>
  <conditionalFormatting sqref="C205:AO205 AS205:AX205">
    <cfRule type="expression" dxfId="3884" priority="4074">
      <formula>$A$205="Advindo"</formula>
    </cfRule>
  </conditionalFormatting>
  <conditionalFormatting sqref="C205:AO205 AS205:AX205">
    <cfRule type="expression" dxfId="3883" priority="4073">
      <formula>$A$205="Ñ Plan c/desc"</formula>
    </cfRule>
  </conditionalFormatting>
  <conditionalFormatting sqref="C205:AO205 AS205:AX205">
    <cfRule type="expression" dxfId="3882" priority="4072">
      <formula>$A$205="Família"</formula>
    </cfRule>
  </conditionalFormatting>
  <conditionalFormatting sqref="C206:AO206 AS206:AX206">
    <cfRule type="expression" dxfId="3881" priority="4071">
      <formula>$A$206="Planilhado"</formula>
    </cfRule>
  </conditionalFormatting>
  <conditionalFormatting sqref="C206:AO206 AS206:AX206">
    <cfRule type="expression" dxfId="3880" priority="4070">
      <formula>$A$206="Ñ Plan s/desc"</formula>
    </cfRule>
  </conditionalFormatting>
  <conditionalFormatting sqref="C206:AO206 AS206:AX206">
    <cfRule type="expression" dxfId="3879" priority="4069">
      <formula>$A$206="Advindo"</formula>
    </cfRule>
  </conditionalFormatting>
  <conditionalFormatting sqref="C206:AO206 AS206:AX206">
    <cfRule type="expression" dxfId="3878" priority="4068">
      <formula>$A$206="Ñ Plan c/desc"</formula>
    </cfRule>
  </conditionalFormatting>
  <conditionalFormatting sqref="C206:AO206 AS206:AX206">
    <cfRule type="expression" dxfId="3877" priority="4067">
      <formula>$A$206="Família"</formula>
    </cfRule>
  </conditionalFormatting>
  <conditionalFormatting sqref="C207:AO207 AS207:AX207">
    <cfRule type="expression" dxfId="3876" priority="4066">
      <formula>$A$207="Planilhado"</formula>
    </cfRule>
  </conditionalFormatting>
  <conditionalFormatting sqref="C207:AO207 AS207:AX207">
    <cfRule type="expression" dxfId="3875" priority="4065">
      <formula>$A$207="Ñ Plan s/desc"</formula>
    </cfRule>
  </conditionalFormatting>
  <conditionalFormatting sqref="C207:AO207 AS207:AX207">
    <cfRule type="expression" dxfId="3874" priority="4064">
      <formula>$A$207="Advindo"</formula>
    </cfRule>
  </conditionalFormatting>
  <conditionalFormatting sqref="C207:AO207 AS207:AX207">
    <cfRule type="expression" dxfId="3873" priority="4063">
      <formula>$A$207="Ñ Plan c/desc"</formula>
    </cfRule>
  </conditionalFormatting>
  <conditionalFormatting sqref="C207:AO207 AS207:AX207">
    <cfRule type="expression" dxfId="3872" priority="4062">
      <formula>$A$207="Família"</formula>
    </cfRule>
  </conditionalFormatting>
  <conditionalFormatting sqref="C208:AO208 AS208:AX208">
    <cfRule type="expression" dxfId="3871" priority="4061">
      <formula>$A$208="Planilhado"</formula>
    </cfRule>
  </conditionalFormatting>
  <conditionalFormatting sqref="C208:AO208 AS208:AX208">
    <cfRule type="expression" dxfId="3870" priority="4060">
      <formula>$A$208="Ñ Plan s/desc"</formula>
    </cfRule>
  </conditionalFormatting>
  <conditionalFormatting sqref="C208:AO208 AS208:AX208">
    <cfRule type="expression" dxfId="3869" priority="4059">
      <formula>$A$208="Advindo"</formula>
    </cfRule>
  </conditionalFormatting>
  <conditionalFormatting sqref="C208:AO208 AS208:AX208">
    <cfRule type="expression" dxfId="3868" priority="4058">
      <formula>$A$208="Ñ Plan c/desc"</formula>
    </cfRule>
  </conditionalFormatting>
  <conditionalFormatting sqref="C208:AO208 AS208:AX208">
    <cfRule type="expression" dxfId="3867" priority="4057">
      <formula>$A$208="Família"</formula>
    </cfRule>
  </conditionalFormatting>
  <conditionalFormatting sqref="C209:AO209 AS209:AX209">
    <cfRule type="expression" dxfId="3866" priority="4056">
      <formula>$A$209="Planilhado"</formula>
    </cfRule>
  </conditionalFormatting>
  <conditionalFormatting sqref="C209:AO209 AS209:AX209">
    <cfRule type="expression" dxfId="3865" priority="4055">
      <formula>$A$209="Ñ Plan s/desc"</formula>
    </cfRule>
  </conditionalFormatting>
  <conditionalFormatting sqref="C209:AO209 AS209:AX209">
    <cfRule type="expression" dxfId="3864" priority="4054">
      <formula>$A$209="Advindo"</formula>
    </cfRule>
  </conditionalFormatting>
  <conditionalFormatting sqref="C209:AO209 AS209:AX209">
    <cfRule type="expression" dxfId="3863" priority="4053">
      <formula>$A$209="Ñ Plan c/desc"</formula>
    </cfRule>
  </conditionalFormatting>
  <conditionalFormatting sqref="C209:AO209 AS209:AX209">
    <cfRule type="expression" dxfId="3862" priority="4052">
      <formula>$A$209="Família"</formula>
    </cfRule>
  </conditionalFormatting>
  <conditionalFormatting sqref="C210:AO210 AS210:AX210">
    <cfRule type="expression" dxfId="3861" priority="4051">
      <formula>$A$210="Planilhado"</formula>
    </cfRule>
  </conditionalFormatting>
  <conditionalFormatting sqref="C210:AO210 AS210:AX210">
    <cfRule type="expression" dxfId="3860" priority="4050">
      <formula>$A$210="Ñ Plan s/desc"</formula>
    </cfRule>
  </conditionalFormatting>
  <conditionalFormatting sqref="C210:AO210 AS210:AX210">
    <cfRule type="expression" dxfId="3859" priority="4049">
      <formula>$A$210="Advindo"</formula>
    </cfRule>
  </conditionalFormatting>
  <conditionalFormatting sqref="C210:AO210 AS210:AX210">
    <cfRule type="expression" dxfId="3858" priority="4048">
      <formula>$A$210="Ñ Plan c/desc"</formula>
    </cfRule>
  </conditionalFormatting>
  <conditionalFormatting sqref="C210:AO210 AS210:AX210">
    <cfRule type="expression" dxfId="3857" priority="4047">
      <formula>$A$210="Família"</formula>
    </cfRule>
  </conditionalFormatting>
  <conditionalFormatting sqref="C211:AO211 AS211:AX211">
    <cfRule type="expression" dxfId="3856" priority="4046">
      <formula>$A$211="Planilhado"</formula>
    </cfRule>
  </conditionalFormatting>
  <conditionalFormatting sqref="C211:AO211 AS211:AX211">
    <cfRule type="expression" dxfId="3855" priority="4045">
      <formula>$A$211="Ñ Plan s/desc"</formula>
    </cfRule>
  </conditionalFormatting>
  <conditionalFormatting sqref="C211:AO211 AS211:AX211">
    <cfRule type="expression" dxfId="3854" priority="4044">
      <formula>$A$211="Advindo"</formula>
    </cfRule>
  </conditionalFormatting>
  <conditionalFormatting sqref="C211:AO211 AS211:AX211">
    <cfRule type="expression" dxfId="3853" priority="4043">
      <formula>$A$211="Ñ Plan c/desc"</formula>
    </cfRule>
  </conditionalFormatting>
  <conditionalFormatting sqref="C211:AO211 AS211:AX211">
    <cfRule type="expression" dxfId="3852" priority="4042">
      <formula>$A$211="Família"</formula>
    </cfRule>
  </conditionalFormatting>
  <conditionalFormatting sqref="C212:AO212 AS212:AX212">
    <cfRule type="expression" dxfId="3851" priority="4041">
      <formula>$A$212="Planilhado"</formula>
    </cfRule>
  </conditionalFormatting>
  <conditionalFormatting sqref="C212:AO212 AS212:AX212">
    <cfRule type="expression" dxfId="3850" priority="4040">
      <formula>$A$212="Ñ Plan s/desc"</formula>
    </cfRule>
  </conditionalFormatting>
  <conditionalFormatting sqref="C212:AO212 AS212:AX212">
    <cfRule type="expression" dxfId="3849" priority="4039">
      <formula>$A$212="Advindo"</formula>
    </cfRule>
  </conditionalFormatting>
  <conditionalFormatting sqref="C212:AO212 AS212:AX212">
    <cfRule type="expression" dxfId="3848" priority="4038">
      <formula>$A$212="Ñ Plan c/desc"</formula>
    </cfRule>
  </conditionalFormatting>
  <conditionalFormatting sqref="C212:AO212 AS212:AX212">
    <cfRule type="expression" dxfId="3847" priority="4037">
      <formula>$A$212="Família"</formula>
    </cfRule>
  </conditionalFormatting>
  <conditionalFormatting sqref="C213:AO213 AS213:AX213">
    <cfRule type="expression" dxfId="3846" priority="4036">
      <formula>$A$213="Planilhado"</formula>
    </cfRule>
  </conditionalFormatting>
  <conditionalFormatting sqref="C213:AO213 AS213:AX213">
    <cfRule type="expression" dxfId="3845" priority="4035">
      <formula>$A$213="Ñ Plan s/desc"</formula>
    </cfRule>
  </conditionalFormatting>
  <conditionalFormatting sqref="C213:AO213 AS213:AX213">
    <cfRule type="expression" dxfId="3844" priority="4034">
      <formula>$A$213="Advindo"</formula>
    </cfRule>
  </conditionalFormatting>
  <conditionalFormatting sqref="C213:AO213 AS213:AX213">
    <cfRule type="expression" dxfId="3843" priority="4033">
      <formula>$A$213="Ñ Plan c/desc"</formula>
    </cfRule>
  </conditionalFormatting>
  <conditionalFormatting sqref="C213:AO213 AS213:AX213">
    <cfRule type="expression" dxfId="3842" priority="4032">
      <formula>$A$213="Família"</formula>
    </cfRule>
  </conditionalFormatting>
  <conditionalFormatting sqref="C214:AO214 AS214:AX214">
    <cfRule type="expression" dxfId="3841" priority="4031">
      <formula>$A$214="Planilhado"</formula>
    </cfRule>
  </conditionalFormatting>
  <conditionalFormatting sqref="C214:AO214 AS214:AX214">
    <cfRule type="expression" dxfId="3840" priority="4030">
      <formula>$A$214="Ñ Plan s/desc"</formula>
    </cfRule>
  </conditionalFormatting>
  <conditionalFormatting sqref="C214:AO214 AS214:AX214">
    <cfRule type="expression" dxfId="3839" priority="4029">
      <formula>$A$214="Advindo"</formula>
    </cfRule>
  </conditionalFormatting>
  <conditionalFormatting sqref="C214:AO214 AS214:AX214">
    <cfRule type="expression" dxfId="3838" priority="4028">
      <formula>$A$214="Ñ Plan c/desc"</formula>
    </cfRule>
  </conditionalFormatting>
  <conditionalFormatting sqref="C214:AO214 AS214:AX214">
    <cfRule type="expression" dxfId="3837" priority="4027">
      <formula>$A$214="Família"</formula>
    </cfRule>
  </conditionalFormatting>
  <conditionalFormatting sqref="C215:AO215 AS215:AX215">
    <cfRule type="expression" dxfId="3836" priority="4026">
      <formula>$A$215="Planilhado"</formula>
    </cfRule>
  </conditionalFormatting>
  <conditionalFormatting sqref="C215:AO215 AS215:AX215">
    <cfRule type="expression" dxfId="3835" priority="4025">
      <formula>$A$215="Ñ Plan s/desc"</formula>
    </cfRule>
  </conditionalFormatting>
  <conditionalFormatting sqref="C215:AO215 AS215:AX215">
    <cfRule type="expression" dxfId="3834" priority="4024">
      <formula>$A$215="Advindo"</formula>
    </cfRule>
  </conditionalFormatting>
  <conditionalFormatting sqref="C215:AO215 AS215:AX215">
    <cfRule type="expression" dxfId="3833" priority="4023">
      <formula>$A$215="Ñ Plan c/desc"</formula>
    </cfRule>
  </conditionalFormatting>
  <conditionalFormatting sqref="C215:AO215 AS215:AX215">
    <cfRule type="expression" dxfId="3832" priority="4022">
      <formula>$A$215="Família"</formula>
    </cfRule>
  </conditionalFormatting>
  <conditionalFormatting sqref="C216:AO216 AS216:AX216">
    <cfRule type="expression" dxfId="3831" priority="4021">
      <formula>$A$216="Planilhado"</formula>
    </cfRule>
  </conditionalFormatting>
  <conditionalFormatting sqref="C216:AO216 AS216:AX216">
    <cfRule type="expression" dxfId="3830" priority="4020">
      <formula>$A$216="Ñ Plan s/desc"</formula>
    </cfRule>
  </conditionalFormatting>
  <conditionalFormatting sqref="C216:AO216 AS216:AX216">
    <cfRule type="expression" dxfId="3829" priority="4019">
      <formula>$A$216="Advindo"</formula>
    </cfRule>
  </conditionalFormatting>
  <conditionalFormatting sqref="C216:AO216 AS216:AX216">
    <cfRule type="expression" dxfId="3828" priority="4018">
      <formula>$A$216="Ñ Plan c/desc"</formula>
    </cfRule>
  </conditionalFormatting>
  <conditionalFormatting sqref="C216:AO216 AS216:AX216">
    <cfRule type="expression" dxfId="3827" priority="4017">
      <formula>$A$216="Família"</formula>
    </cfRule>
  </conditionalFormatting>
  <conditionalFormatting sqref="C217:AO217 AS217:AX217">
    <cfRule type="expression" dxfId="3826" priority="4016">
      <formula>$A$217="Planilhado"</formula>
    </cfRule>
  </conditionalFormatting>
  <conditionalFormatting sqref="C217:AO217 AS217:AX217">
    <cfRule type="expression" dxfId="3825" priority="4015">
      <formula>$A$217="Ñ Plan s/desc"</formula>
    </cfRule>
  </conditionalFormatting>
  <conditionalFormatting sqref="C217:AO217 AS217:AX217">
    <cfRule type="expression" dxfId="3824" priority="4014">
      <formula>$A$217="Advindo"</formula>
    </cfRule>
  </conditionalFormatting>
  <conditionalFormatting sqref="C217:AO217 AS217:AX217">
    <cfRule type="expression" dxfId="3823" priority="4013">
      <formula>$A$217="Ñ Plan c/desc"</formula>
    </cfRule>
  </conditionalFormatting>
  <conditionalFormatting sqref="C217:AO217 AS217:AX217">
    <cfRule type="expression" dxfId="3822" priority="4012">
      <formula>$A$217="Família"</formula>
    </cfRule>
  </conditionalFormatting>
  <conditionalFormatting sqref="C218:AO218 AS218:AX218">
    <cfRule type="expression" dxfId="3821" priority="4011">
      <formula>$A$218="Planilhado"</formula>
    </cfRule>
  </conditionalFormatting>
  <conditionalFormatting sqref="C218:AO218 AS218:AX218">
    <cfRule type="expression" dxfId="3820" priority="4010">
      <formula>$A$218="Ñ Plan s/desc"</formula>
    </cfRule>
  </conditionalFormatting>
  <conditionalFormatting sqref="C218:AO218 AS218:AX218">
    <cfRule type="expression" dxfId="3819" priority="4009">
      <formula>$A$218="Advindo"</formula>
    </cfRule>
  </conditionalFormatting>
  <conditionalFormatting sqref="C218:AO218 AS218:AX218">
    <cfRule type="expression" dxfId="3818" priority="4008">
      <formula>$A$218="Ñ Plan c/desc"</formula>
    </cfRule>
  </conditionalFormatting>
  <conditionalFormatting sqref="C218:AO218 AS218:AX218">
    <cfRule type="expression" dxfId="3817" priority="4007">
      <formula>$A$218="Família"</formula>
    </cfRule>
  </conditionalFormatting>
  <conditionalFormatting sqref="C219:AO219 AS219:AX219">
    <cfRule type="expression" dxfId="3816" priority="4006">
      <formula>$A$219="Planilhado"</formula>
    </cfRule>
  </conditionalFormatting>
  <conditionalFormatting sqref="C219:AO219 AS219:AX219">
    <cfRule type="expression" dxfId="3815" priority="4005">
      <formula>$A$219="Ñ Plan s/desc"</formula>
    </cfRule>
  </conditionalFormatting>
  <conditionalFormatting sqref="C219:AO219 AS219:AX219">
    <cfRule type="expression" dxfId="3814" priority="4004">
      <formula>$A$219="Advindo"</formula>
    </cfRule>
  </conditionalFormatting>
  <conditionalFormatting sqref="C219:AO219 AS219:AX219">
    <cfRule type="expression" dxfId="3813" priority="4003">
      <formula>$A$219="Ñ Plan c/desc"</formula>
    </cfRule>
  </conditionalFormatting>
  <conditionalFormatting sqref="C219:AO219 AS219:AX219">
    <cfRule type="expression" dxfId="3812" priority="4002">
      <formula>$A$219="Família"</formula>
    </cfRule>
  </conditionalFormatting>
  <conditionalFormatting sqref="C220:AO220 AS220:AX220">
    <cfRule type="expression" dxfId="3811" priority="4001">
      <formula>$A$220="Planilhado"</formula>
    </cfRule>
  </conditionalFormatting>
  <conditionalFormatting sqref="C220:AO220 AS220:AX220">
    <cfRule type="expression" dxfId="3810" priority="4000">
      <formula>$A$220="Ñ Plan s/desc"</formula>
    </cfRule>
  </conditionalFormatting>
  <conditionalFormatting sqref="C220:AO220 AS220:AX220">
    <cfRule type="expression" dxfId="3809" priority="3999">
      <formula>$A$220="Advindo"</formula>
    </cfRule>
  </conditionalFormatting>
  <conditionalFormatting sqref="C220:AO220 AS220:AX220">
    <cfRule type="expression" dxfId="3808" priority="3998">
      <formula>$A$220="Ñ Plan c/desc"</formula>
    </cfRule>
  </conditionalFormatting>
  <conditionalFormatting sqref="C220:AO220 AS220:AX220">
    <cfRule type="expression" dxfId="3807" priority="3997">
      <formula>$A$220="Família"</formula>
    </cfRule>
  </conditionalFormatting>
  <conditionalFormatting sqref="C221:AO221 AS221:AX221">
    <cfRule type="expression" dxfId="3806" priority="3996">
      <formula>$A$221="Planilhado"</formula>
    </cfRule>
  </conditionalFormatting>
  <conditionalFormatting sqref="C221:AO221 AS221:AX221">
    <cfRule type="expression" dxfId="3805" priority="3995">
      <formula>$A$221="Ñ Plan s/desc"</formula>
    </cfRule>
  </conditionalFormatting>
  <conditionalFormatting sqref="C221:AO221 AS221:AX221">
    <cfRule type="expression" dxfId="3804" priority="3994">
      <formula>$A$221="Advindo"</formula>
    </cfRule>
  </conditionalFormatting>
  <conditionalFormatting sqref="C221:AO221 AS221:AX221">
    <cfRule type="expression" dxfId="3803" priority="3993">
      <formula>$A$221="Ñ Plan c/desc"</formula>
    </cfRule>
  </conditionalFormatting>
  <conditionalFormatting sqref="C221:AO221 AS221:AX221">
    <cfRule type="expression" dxfId="3802" priority="3992">
      <formula>$A$221="Família"</formula>
    </cfRule>
  </conditionalFormatting>
  <conditionalFormatting sqref="C222:AO222 AS222:AX222">
    <cfRule type="expression" dxfId="3801" priority="3991">
      <formula>$A$222="Planilhado"</formula>
    </cfRule>
  </conditionalFormatting>
  <conditionalFormatting sqref="C222:AO222 AS222:AX222">
    <cfRule type="expression" dxfId="3800" priority="3990">
      <formula>$A$222="Ñ Plan s/desc"</formula>
    </cfRule>
  </conditionalFormatting>
  <conditionalFormatting sqref="C222:AO222 AS222:AX222">
    <cfRule type="expression" dxfId="3799" priority="3989">
      <formula>$A$222="Advindo"</formula>
    </cfRule>
  </conditionalFormatting>
  <conditionalFormatting sqref="C222:AO222 AS222:AX222">
    <cfRule type="expression" dxfId="3798" priority="3988">
      <formula>$A$222="Ñ Plan c/desc"</formula>
    </cfRule>
  </conditionalFormatting>
  <conditionalFormatting sqref="C222:AO222 AS222:AX222">
    <cfRule type="expression" dxfId="3797" priority="3987">
      <formula>$A$222="Família"</formula>
    </cfRule>
  </conditionalFormatting>
  <conditionalFormatting sqref="C223:AO223 AS223:AX223">
    <cfRule type="expression" dxfId="3796" priority="3986">
      <formula>$A$223="Planilhado"</formula>
    </cfRule>
  </conditionalFormatting>
  <conditionalFormatting sqref="C223:AO223 AS223:AX223">
    <cfRule type="expression" dxfId="3795" priority="3985">
      <formula>$A$223="Ñ Plan s/desc"</formula>
    </cfRule>
  </conditionalFormatting>
  <conditionalFormatting sqref="C223:AO223 AS223:AX223">
    <cfRule type="expression" dxfId="3794" priority="3984">
      <formula>$A$223="Advindo"</formula>
    </cfRule>
  </conditionalFormatting>
  <conditionalFormatting sqref="C223:AO223 AS223:AX223">
    <cfRule type="expression" dxfId="3793" priority="3983">
      <formula>$A$223="Ñ Plan c/desc"</formula>
    </cfRule>
  </conditionalFormatting>
  <conditionalFormatting sqref="C223:AO223 AS223:AX223">
    <cfRule type="expression" dxfId="3792" priority="3982">
      <formula>$A$223="Família"</formula>
    </cfRule>
  </conditionalFormatting>
  <conditionalFormatting sqref="C224:AO224 AS224:AX224">
    <cfRule type="expression" dxfId="3791" priority="3981">
      <formula>$A$224="Planilhado"</formula>
    </cfRule>
  </conditionalFormatting>
  <conditionalFormatting sqref="C224:AO224 AS224:AX224">
    <cfRule type="expression" dxfId="3790" priority="3980">
      <formula>$A$224="Ñ Plan s/desc"</formula>
    </cfRule>
  </conditionalFormatting>
  <conditionalFormatting sqref="C224:AO224 AS224:AX224">
    <cfRule type="expression" dxfId="3789" priority="3979">
      <formula>$A$224="Advindo"</formula>
    </cfRule>
  </conditionalFormatting>
  <conditionalFormatting sqref="C224:AO224 AS224:AX224">
    <cfRule type="expression" dxfId="3788" priority="3978">
      <formula>$A$224="Ñ Plan c/desc"</formula>
    </cfRule>
  </conditionalFormatting>
  <conditionalFormatting sqref="C224:AO224 AS224:AX224">
    <cfRule type="expression" dxfId="3787" priority="3977">
      <formula>$A$224="Família"</formula>
    </cfRule>
  </conditionalFormatting>
  <conditionalFormatting sqref="C225:AO225 AS225:AX225">
    <cfRule type="expression" dxfId="3786" priority="3976">
      <formula>$A$225="Planilhado"</formula>
    </cfRule>
  </conditionalFormatting>
  <conditionalFormatting sqref="C225:AO225 AS225:AX225">
    <cfRule type="expression" dxfId="3785" priority="3975">
      <formula>$A$225="Ñ Plan s/desc"</formula>
    </cfRule>
  </conditionalFormatting>
  <conditionalFormatting sqref="C225:AO225 AS225:AX225">
    <cfRule type="expression" dxfId="3784" priority="3974">
      <formula>$A$225="Advindo"</formula>
    </cfRule>
  </conditionalFormatting>
  <conditionalFormatting sqref="C225:AO225 AS225:AX225">
    <cfRule type="expression" dxfId="3783" priority="3973">
      <formula>$A$225="Ñ Plan c/desc"</formula>
    </cfRule>
  </conditionalFormatting>
  <conditionalFormatting sqref="C225:AO225 AS225:AX225">
    <cfRule type="expression" dxfId="3782" priority="3972">
      <formula>$A$225="Família"</formula>
    </cfRule>
  </conditionalFormatting>
  <conditionalFormatting sqref="C226:AO226 AS226:AX226">
    <cfRule type="expression" dxfId="3781" priority="3971">
      <formula>$A$226="Planilhado"</formula>
    </cfRule>
  </conditionalFormatting>
  <conditionalFormatting sqref="C226:AO226 AS226:AX226">
    <cfRule type="expression" dxfId="3780" priority="3970">
      <formula>$A$226="Ñ Plan s/desc"</formula>
    </cfRule>
  </conditionalFormatting>
  <conditionalFormatting sqref="C226:AO226 AS226:AX226">
    <cfRule type="expression" dxfId="3779" priority="3969">
      <formula>$A$226="Advindo"</formula>
    </cfRule>
  </conditionalFormatting>
  <conditionalFormatting sqref="C226:AO226 AS226:AX226">
    <cfRule type="expression" dxfId="3778" priority="3968">
      <formula>$A$226="Ñ Plan c/desc"</formula>
    </cfRule>
  </conditionalFormatting>
  <conditionalFormatting sqref="C226:AO226 AS226:AX226">
    <cfRule type="expression" dxfId="3777" priority="3967">
      <formula>$A$226="Família"</formula>
    </cfRule>
  </conditionalFormatting>
  <conditionalFormatting sqref="C227:AO227 AS227:AX227">
    <cfRule type="expression" dxfId="3776" priority="3966">
      <formula>$A$227="Planilhado"</formula>
    </cfRule>
  </conditionalFormatting>
  <conditionalFormatting sqref="C227:AO227 AS227:AX227">
    <cfRule type="expression" dxfId="3775" priority="3965">
      <formula>$A$227="Ñ Plan s/desc"</formula>
    </cfRule>
  </conditionalFormatting>
  <conditionalFormatting sqref="C227:AO227 AS227:AX227">
    <cfRule type="expression" dxfId="3774" priority="3964">
      <formula>$A$227="Advindo"</formula>
    </cfRule>
  </conditionalFormatting>
  <conditionalFormatting sqref="C227:AO227 AS227:AX227">
    <cfRule type="expression" dxfId="3773" priority="3963">
      <formula>$A$227="Ñ Plan c/desc"</formula>
    </cfRule>
  </conditionalFormatting>
  <conditionalFormatting sqref="C227:AO227 AS227:AX227">
    <cfRule type="expression" dxfId="3772" priority="3962">
      <formula>$A$227="Família"</formula>
    </cfRule>
  </conditionalFormatting>
  <conditionalFormatting sqref="C228:AO228 AS228:AX228">
    <cfRule type="expression" dxfId="3771" priority="3961">
      <formula>$A$228="Planilhado"</formula>
    </cfRule>
  </conditionalFormatting>
  <conditionalFormatting sqref="C228:AO228 AS228:AX228">
    <cfRule type="expression" dxfId="3770" priority="3960">
      <formula>$A$228="Ñ Plan s/desc"</formula>
    </cfRule>
  </conditionalFormatting>
  <conditionalFormatting sqref="C228:AO228 AS228:AX228">
    <cfRule type="expression" dxfId="3769" priority="3959">
      <formula>$A$228="Advindo"</formula>
    </cfRule>
  </conditionalFormatting>
  <conditionalFormatting sqref="C228:AO228 AS228:AX228">
    <cfRule type="expression" dxfId="3768" priority="3958">
      <formula>$A$228="Ñ Plan c/desc"</formula>
    </cfRule>
  </conditionalFormatting>
  <conditionalFormatting sqref="C228:AO228 AS228:AX228">
    <cfRule type="expression" dxfId="3767" priority="3957">
      <formula>$A$228="Família"</formula>
    </cfRule>
  </conditionalFormatting>
  <conditionalFormatting sqref="C229:AO229 AS229:AX229">
    <cfRule type="expression" dxfId="3766" priority="3956">
      <formula>$A$229="Planilhado"</formula>
    </cfRule>
  </conditionalFormatting>
  <conditionalFormatting sqref="C229:AO229 AS229:AX229">
    <cfRule type="expression" dxfId="3765" priority="3955">
      <formula>$A$229="Ñ Plan s/desc"</formula>
    </cfRule>
  </conditionalFormatting>
  <conditionalFormatting sqref="C229:AO229 AS229:AX229">
    <cfRule type="expression" dxfId="3764" priority="3954">
      <formula>$A$229="Advindo"</formula>
    </cfRule>
  </conditionalFormatting>
  <conditionalFormatting sqref="C229:AO229 AS229:AX229">
    <cfRule type="expression" dxfId="3763" priority="3953">
      <formula>$A$229="Ñ Plan c/desc"</formula>
    </cfRule>
  </conditionalFormatting>
  <conditionalFormatting sqref="C229:AO229 AS229:AX229">
    <cfRule type="expression" dxfId="3762" priority="3952">
      <formula>$A$229="Família"</formula>
    </cfRule>
  </conditionalFormatting>
  <conditionalFormatting sqref="C230:AO230 AS230:AX230">
    <cfRule type="expression" dxfId="3761" priority="3951">
      <formula>$A$230="Planilhado"</formula>
    </cfRule>
  </conditionalFormatting>
  <conditionalFormatting sqref="C230:AO230 AS230:AX230">
    <cfRule type="expression" dxfId="3760" priority="3950">
      <formula>$A$230="Ñ Plan s/desc"</formula>
    </cfRule>
  </conditionalFormatting>
  <conditionalFormatting sqref="C230:AO230 AS230:AX230">
    <cfRule type="expression" dxfId="3759" priority="3949">
      <formula>$A$230="Advindo"</formula>
    </cfRule>
  </conditionalFormatting>
  <conditionalFormatting sqref="C230:AO230 AS230:AX230">
    <cfRule type="expression" dxfId="3758" priority="3948">
      <formula>$A$230="Ñ Plan c/desc"</formula>
    </cfRule>
  </conditionalFormatting>
  <conditionalFormatting sqref="C230:AO230 AS230:AX230">
    <cfRule type="expression" dxfId="3757" priority="3947">
      <formula>$A$230="Família"</formula>
    </cfRule>
  </conditionalFormatting>
  <conditionalFormatting sqref="C231:AO231 AS231:AX231">
    <cfRule type="expression" dxfId="3756" priority="3946">
      <formula>$A$231="Planilhado"</formula>
    </cfRule>
  </conditionalFormatting>
  <conditionalFormatting sqref="C231:AO231 AS231:AX231">
    <cfRule type="expression" dxfId="3755" priority="3945">
      <formula>$A$231="Ñ Plan s/desc"</formula>
    </cfRule>
  </conditionalFormatting>
  <conditionalFormatting sqref="C231:AO231 AS231:AX231">
    <cfRule type="expression" dxfId="3754" priority="3944">
      <formula>$A$231="Advindo"</formula>
    </cfRule>
  </conditionalFormatting>
  <conditionalFormatting sqref="C231:AO231 AS231:AX231">
    <cfRule type="expression" dxfId="3753" priority="3943">
      <formula>$A$231="Ñ Plan c/desc"</formula>
    </cfRule>
  </conditionalFormatting>
  <conditionalFormatting sqref="C231:AO231 AS231:AX231">
    <cfRule type="expression" dxfId="3752" priority="3942">
      <formula>$A$231="Família"</formula>
    </cfRule>
  </conditionalFormatting>
  <conditionalFormatting sqref="C232:AO232 AS232:AX232">
    <cfRule type="expression" dxfId="3751" priority="3941">
      <formula>$A$232="Planilhado"</formula>
    </cfRule>
  </conditionalFormatting>
  <conditionalFormatting sqref="C232:AO232 AS232:AX232">
    <cfRule type="expression" dxfId="3750" priority="3940">
      <formula>$A$232="Ñ Plan s/desc"</formula>
    </cfRule>
  </conditionalFormatting>
  <conditionalFormatting sqref="C232:AO232 AS232:AX232">
    <cfRule type="expression" dxfId="3749" priority="3939">
      <formula>$A$232="Advindo"</formula>
    </cfRule>
  </conditionalFormatting>
  <conditionalFormatting sqref="C232:AO232 AS232:AX232">
    <cfRule type="expression" dxfId="3748" priority="3938">
      <formula>$A$232="Ñ Plan c/desc"</formula>
    </cfRule>
  </conditionalFormatting>
  <conditionalFormatting sqref="C232:AO232 AS232:AX232">
    <cfRule type="expression" dxfId="3747" priority="3937">
      <formula>$A$232="Família"</formula>
    </cfRule>
  </conditionalFormatting>
  <conditionalFormatting sqref="C233:AO233 AS233:AX233">
    <cfRule type="expression" dxfId="3746" priority="3936">
      <formula>$A$233="Planilhado"</formula>
    </cfRule>
  </conditionalFormatting>
  <conditionalFormatting sqref="C233:AO233 AS233:AX233">
    <cfRule type="expression" dxfId="3745" priority="3935">
      <formula>$A$233="Ñ Plan s/desc"</formula>
    </cfRule>
  </conditionalFormatting>
  <conditionalFormatting sqref="C233:AO233 AS233:AX233">
    <cfRule type="expression" dxfId="3744" priority="3934">
      <formula>$A$233="Advindo"</formula>
    </cfRule>
  </conditionalFormatting>
  <conditionalFormatting sqref="C233:AO233 AS233:AX233">
    <cfRule type="expression" dxfId="3743" priority="3933">
      <formula>$A$233="Ñ Plan c/desc"</formula>
    </cfRule>
  </conditionalFormatting>
  <conditionalFormatting sqref="C233:AO233 AS233:AX233">
    <cfRule type="expression" dxfId="3742" priority="3932">
      <formula>$A$233="Família"</formula>
    </cfRule>
  </conditionalFormatting>
  <conditionalFormatting sqref="C234:AO234 AS234:AX234">
    <cfRule type="expression" dxfId="3741" priority="3931">
      <formula>$A$234="Planilhado"</formula>
    </cfRule>
  </conditionalFormatting>
  <conditionalFormatting sqref="C234:AO234 AS234:AX234">
    <cfRule type="expression" dxfId="3740" priority="3930">
      <formula>$A$234="Ñ Plan s/desc"</formula>
    </cfRule>
  </conditionalFormatting>
  <conditionalFormatting sqref="C234:AO234 AS234:AX234">
    <cfRule type="expression" dxfId="3739" priority="3929">
      <formula>$A$234="Advindo"</formula>
    </cfRule>
  </conditionalFormatting>
  <conditionalFormatting sqref="C234:AO234 AS234:AX234">
    <cfRule type="expression" dxfId="3738" priority="3928">
      <formula>$A$234="Ñ Plan c/desc"</formula>
    </cfRule>
  </conditionalFormatting>
  <conditionalFormatting sqref="C234:AO234 AS234:AX234">
    <cfRule type="expression" dxfId="3737" priority="3927">
      <formula>$A$234="Família"</formula>
    </cfRule>
  </conditionalFormatting>
  <conditionalFormatting sqref="C235:AO235 AS235:AX235">
    <cfRule type="expression" dxfId="3736" priority="3926">
      <formula>$A$235="Planilhado"</formula>
    </cfRule>
  </conditionalFormatting>
  <conditionalFormatting sqref="C235:AO235 AS235:AX235">
    <cfRule type="expression" dxfId="3735" priority="3925">
      <formula>$A$235="Ñ Plan s/desc"</formula>
    </cfRule>
  </conditionalFormatting>
  <conditionalFormatting sqref="C235:AO235 AS235:AX235">
    <cfRule type="expression" dxfId="3734" priority="3924">
      <formula>$A$235="Advindo"</formula>
    </cfRule>
  </conditionalFormatting>
  <conditionalFormatting sqref="C235:AO235 AS235:AX235">
    <cfRule type="expression" dxfId="3733" priority="3923">
      <formula>$A$235="Ñ Plan c/desc"</formula>
    </cfRule>
  </conditionalFormatting>
  <conditionalFormatting sqref="C235:AO235 AS235:AX235">
    <cfRule type="expression" dxfId="3732" priority="3922">
      <formula>$A$235="Família"</formula>
    </cfRule>
  </conditionalFormatting>
  <conditionalFormatting sqref="C236:AO236 AS236:AX236">
    <cfRule type="expression" dxfId="3731" priority="3921">
      <formula>$A$236="Planilhado"</formula>
    </cfRule>
  </conditionalFormatting>
  <conditionalFormatting sqref="C236:AO236 AS236:AX236">
    <cfRule type="expression" dxfId="3730" priority="3920">
      <formula>$A$236="Ñ Plan s/desc"</formula>
    </cfRule>
  </conditionalFormatting>
  <conditionalFormatting sqref="C236:AO236 AS236:AX236">
    <cfRule type="expression" dxfId="3729" priority="3919">
      <formula>$A$236="Advindo"</formula>
    </cfRule>
  </conditionalFormatting>
  <conditionalFormatting sqref="C236:AO236 AS236:AX236">
    <cfRule type="expression" dxfId="3728" priority="3918">
      <formula>$A$236="Ñ Plan c/desc"</formula>
    </cfRule>
  </conditionalFormatting>
  <conditionalFormatting sqref="C236:AO236 AS236:AX236">
    <cfRule type="expression" dxfId="3727" priority="3917">
      <formula>$A$236="Família"</formula>
    </cfRule>
  </conditionalFormatting>
  <conditionalFormatting sqref="C237:AO237 AS237:AX237">
    <cfRule type="expression" dxfId="3726" priority="3916">
      <formula>$A$237="Planilhado"</formula>
    </cfRule>
  </conditionalFormatting>
  <conditionalFormatting sqref="C237:AO237 AS237:AX237">
    <cfRule type="expression" dxfId="3725" priority="3915">
      <formula>$A$237="Ñ Plan s/desc"</formula>
    </cfRule>
  </conditionalFormatting>
  <conditionalFormatting sqref="C237:AO237 AS237:AX237">
    <cfRule type="expression" dxfId="3724" priority="3914">
      <formula>$A$237="Advindo"</formula>
    </cfRule>
  </conditionalFormatting>
  <conditionalFormatting sqref="C237:AO237 AS237:AX237">
    <cfRule type="expression" dxfId="3723" priority="3913">
      <formula>$A$237="Ñ Plan c/desc"</formula>
    </cfRule>
  </conditionalFormatting>
  <conditionalFormatting sqref="C237:AO237 AS237:AX237">
    <cfRule type="expression" dxfId="3722" priority="3912">
      <formula>$A$237="Família"</formula>
    </cfRule>
  </conditionalFormatting>
  <conditionalFormatting sqref="C238:AO238 AS238:AX238">
    <cfRule type="expression" dxfId="3721" priority="3911">
      <formula>$A$238="Planilhado"</formula>
    </cfRule>
  </conditionalFormatting>
  <conditionalFormatting sqref="C238:AO238 AS238:AX238">
    <cfRule type="expression" dxfId="3720" priority="3910">
      <formula>$A$238="Ñ Plan s/desc"</formula>
    </cfRule>
  </conditionalFormatting>
  <conditionalFormatting sqref="C238:AO238 AS238:AX238">
    <cfRule type="expression" dxfId="3719" priority="3909">
      <formula>$A$238="Advindo"</formula>
    </cfRule>
  </conditionalFormatting>
  <conditionalFormatting sqref="C238:AO238 AS238:AX238">
    <cfRule type="expression" dxfId="3718" priority="3908">
      <formula>$A$238="Ñ Plan c/desc"</formula>
    </cfRule>
  </conditionalFormatting>
  <conditionalFormatting sqref="C238:AO238 AS238:AX238">
    <cfRule type="expression" dxfId="3717" priority="3907">
      <formula>$A$238="Família"</formula>
    </cfRule>
  </conditionalFormatting>
  <conditionalFormatting sqref="C239:AO239 AS239:AX239">
    <cfRule type="expression" dxfId="3716" priority="3906">
      <formula>$A$239="Planilhado"</formula>
    </cfRule>
  </conditionalFormatting>
  <conditionalFormatting sqref="C239:AO239 AS239:AX239">
    <cfRule type="expression" dxfId="3715" priority="3905">
      <formula>$A$239="Ñ Plan s/desc"</formula>
    </cfRule>
  </conditionalFormatting>
  <conditionalFormatting sqref="C239:AO239 AS239:AX239">
    <cfRule type="expression" dxfId="3714" priority="3904">
      <formula>$A$239="Advindo"</formula>
    </cfRule>
  </conditionalFormatting>
  <conditionalFormatting sqref="C239:AO239 AS239:AX239">
    <cfRule type="expression" dxfId="3713" priority="3903">
      <formula>$A$239="Ñ Plan c/desc"</formula>
    </cfRule>
  </conditionalFormatting>
  <conditionalFormatting sqref="C239:AO239 AS239:AX239">
    <cfRule type="expression" dxfId="3712" priority="3902">
      <formula>$A$239="Família"</formula>
    </cfRule>
  </conditionalFormatting>
  <conditionalFormatting sqref="C240:AO240 AS240:AX240">
    <cfRule type="expression" dxfId="3711" priority="3901">
      <formula>$A$240="Planilhado"</formula>
    </cfRule>
  </conditionalFormatting>
  <conditionalFormatting sqref="C240:AO240 AS240:AX240">
    <cfRule type="expression" dxfId="3710" priority="3900">
      <formula>$A$240="Ñ Plan s/desc"</formula>
    </cfRule>
  </conditionalFormatting>
  <conditionalFormatting sqref="C240:AO240 AS240:AX240">
    <cfRule type="expression" dxfId="3709" priority="3899">
      <formula>$A$240="Advindo"</formula>
    </cfRule>
  </conditionalFormatting>
  <conditionalFormatting sqref="C240:AO240 AS240:AX240">
    <cfRule type="expression" dxfId="3708" priority="3898">
      <formula>$A$240="Ñ Plan c/desc"</formula>
    </cfRule>
  </conditionalFormatting>
  <conditionalFormatting sqref="C240:AO240 AS240:AX240">
    <cfRule type="expression" dxfId="3707" priority="3897">
      <formula>$A$240="Família"</formula>
    </cfRule>
  </conditionalFormatting>
  <conditionalFormatting sqref="C241:AO241 AS241:AX241">
    <cfRule type="expression" dxfId="3706" priority="3896">
      <formula>$A$241="Planilhado"</formula>
    </cfRule>
  </conditionalFormatting>
  <conditionalFormatting sqref="C241:AO241 AS241:AX241">
    <cfRule type="expression" dxfId="3705" priority="3895">
      <formula>$A$241="Ñ Plan s/desc"</formula>
    </cfRule>
  </conditionalFormatting>
  <conditionalFormatting sqref="C241:AO241 AS241:AX241">
    <cfRule type="expression" dxfId="3704" priority="3894">
      <formula>$A$241="Advindo"</formula>
    </cfRule>
  </conditionalFormatting>
  <conditionalFormatting sqref="C241:AO241 AS241:AX241">
    <cfRule type="expression" dxfId="3703" priority="3893">
      <formula>$A$241="Ñ Plan c/desc"</formula>
    </cfRule>
  </conditionalFormatting>
  <conditionalFormatting sqref="C241:AO241 AS241:AX241">
    <cfRule type="expression" dxfId="3702" priority="3892">
      <formula>$A$241="Família"</formula>
    </cfRule>
  </conditionalFormatting>
  <conditionalFormatting sqref="C242:AO242 AS242:AX242">
    <cfRule type="expression" dxfId="3701" priority="3891">
      <formula>$A$242="Planilhado"</formula>
    </cfRule>
  </conditionalFormatting>
  <conditionalFormatting sqref="C242:AO242 AS242:AX242">
    <cfRule type="expression" dxfId="3700" priority="3890">
      <formula>$A$242="Ñ Plan s/desc"</formula>
    </cfRule>
  </conditionalFormatting>
  <conditionalFormatting sqref="C242:AO242 AS242:AX242">
    <cfRule type="expression" dxfId="3699" priority="3889">
      <formula>$A$242="Advindo"</formula>
    </cfRule>
  </conditionalFormatting>
  <conditionalFormatting sqref="C242:AO242 AS242:AX242">
    <cfRule type="expression" dxfId="3698" priority="3888">
      <formula>$A$242="Ñ Plan c/desc"</formula>
    </cfRule>
  </conditionalFormatting>
  <conditionalFormatting sqref="C242:AO242 AS242:AX242">
    <cfRule type="expression" dxfId="3697" priority="3887">
      <formula>$A$242="Família"</formula>
    </cfRule>
  </conditionalFormatting>
  <conditionalFormatting sqref="C243:AO243 AS243:AX243">
    <cfRule type="expression" dxfId="3696" priority="3886">
      <formula>$A$243="Planilhado"</formula>
    </cfRule>
  </conditionalFormatting>
  <conditionalFormatting sqref="C243:AO243 AS243:AX243">
    <cfRule type="expression" dxfId="3695" priority="3885">
      <formula>$A$243="Ñ Plan s/desc"</formula>
    </cfRule>
  </conditionalFormatting>
  <conditionalFormatting sqref="C243:AO243 AS243:AX243">
    <cfRule type="expression" dxfId="3694" priority="3884">
      <formula>$A$243="Advindo"</formula>
    </cfRule>
  </conditionalFormatting>
  <conditionalFormatting sqref="C243:AO243 AS243:AX243">
    <cfRule type="expression" dxfId="3693" priority="3883">
      <formula>$A$243="Ñ Plan c/desc"</formula>
    </cfRule>
  </conditionalFormatting>
  <conditionalFormatting sqref="C243:AO243 AS243:AX243">
    <cfRule type="expression" dxfId="3692" priority="3882">
      <formula>$A$243="Família"</formula>
    </cfRule>
  </conditionalFormatting>
  <conditionalFormatting sqref="C244:AO244 AS244:AX244">
    <cfRule type="expression" dxfId="3691" priority="3881">
      <formula>$A$244="Planilhado"</formula>
    </cfRule>
  </conditionalFormatting>
  <conditionalFormatting sqref="C244:AO244 AS244:AX244">
    <cfRule type="expression" dxfId="3690" priority="3880">
      <formula>$A$244="Ñ Plan s/desc"</formula>
    </cfRule>
  </conditionalFormatting>
  <conditionalFormatting sqref="C244:AO244 AS244:AX244">
    <cfRule type="expression" dxfId="3689" priority="3879">
      <formula>$A$244="Advindo"</formula>
    </cfRule>
  </conditionalFormatting>
  <conditionalFormatting sqref="C244:AO244 AS244:AX244">
    <cfRule type="expression" dxfId="3688" priority="3878">
      <formula>$A$244="Ñ Plan c/desc"</formula>
    </cfRule>
  </conditionalFormatting>
  <conditionalFormatting sqref="C244:AO244 AS244:AX244">
    <cfRule type="expression" dxfId="3687" priority="3877">
      <formula>$A$244="Família"</formula>
    </cfRule>
  </conditionalFormatting>
  <conditionalFormatting sqref="C245:AO245 AS245:AX245">
    <cfRule type="expression" dxfId="3686" priority="3876">
      <formula>$A$245="Planilhado"</formula>
    </cfRule>
  </conditionalFormatting>
  <conditionalFormatting sqref="C245:AO245 AS245:AX245">
    <cfRule type="expression" dxfId="3685" priority="3875">
      <formula>$A$245="Ñ Plan s/desc"</formula>
    </cfRule>
  </conditionalFormatting>
  <conditionalFormatting sqref="C245:AO245 AS245:AX245">
    <cfRule type="expression" dxfId="3684" priority="3874">
      <formula>$A$245="Advindo"</formula>
    </cfRule>
  </conditionalFormatting>
  <conditionalFormatting sqref="C245:AO245 AS245:AX245">
    <cfRule type="expression" dxfId="3683" priority="3873">
      <formula>$A$245="Ñ Plan c/desc"</formula>
    </cfRule>
  </conditionalFormatting>
  <conditionalFormatting sqref="C245:AO245 AS245:AX245">
    <cfRule type="expression" dxfId="3682" priority="3872">
      <formula>$A$245="Família"</formula>
    </cfRule>
  </conditionalFormatting>
  <conditionalFormatting sqref="C246:AO246 AS246:AX246">
    <cfRule type="expression" dxfId="3681" priority="3871">
      <formula>$A$246="Planilhado"</formula>
    </cfRule>
  </conditionalFormatting>
  <conditionalFormatting sqref="C246:AO246 AS246:AX246">
    <cfRule type="expression" dxfId="3680" priority="3870">
      <formula>$A$246="Ñ Plan s/desc"</formula>
    </cfRule>
  </conditionalFormatting>
  <conditionalFormatting sqref="C246:AO246 AS246:AX246">
    <cfRule type="expression" dxfId="3679" priority="3869">
      <formula>$A$246="Advindo"</formula>
    </cfRule>
  </conditionalFormatting>
  <conditionalFormatting sqref="C246:AO246 AS246:AX246">
    <cfRule type="expression" dxfId="3678" priority="3868">
      <formula>$A$246="Ñ Plan c/desc"</formula>
    </cfRule>
  </conditionalFormatting>
  <conditionalFormatting sqref="C246:AO246 AS246:AX246">
    <cfRule type="expression" dxfId="3677" priority="3867">
      <formula>$A$246="Família"</formula>
    </cfRule>
  </conditionalFormatting>
  <conditionalFormatting sqref="C247:AO247 AS247:AX247">
    <cfRule type="expression" dxfId="3676" priority="3866">
      <formula>$A$247="Planilhado"</formula>
    </cfRule>
  </conditionalFormatting>
  <conditionalFormatting sqref="C247:AO247 AS247:AX247">
    <cfRule type="expression" dxfId="3675" priority="3865">
      <formula>$A$247="Ñ Plan s/desc"</formula>
    </cfRule>
  </conditionalFormatting>
  <conditionalFormatting sqref="C247:AO247 AS247:AX247">
    <cfRule type="expression" dxfId="3674" priority="3864">
      <formula>$A$247="Advindo"</formula>
    </cfRule>
  </conditionalFormatting>
  <conditionalFormatting sqref="C247:AO247 AS247:AX247">
    <cfRule type="expression" dxfId="3673" priority="3863">
      <formula>$A$247="Ñ Plan c/desc"</formula>
    </cfRule>
  </conditionalFormatting>
  <conditionalFormatting sqref="C247:AO247 AS247:AX247">
    <cfRule type="expression" dxfId="3672" priority="3862">
      <formula>$A$247="Família"</formula>
    </cfRule>
  </conditionalFormatting>
  <conditionalFormatting sqref="C248:AO248 AS248:AX248">
    <cfRule type="expression" dxfId="3671" priority="3861">
      <formula>$A$248="Planilhado"</formula>
    </cfRule>
  </conditionalFormatting>
  <conditionalFormatting sqref="C248:AO248 AS248:AX248">
    <cfRule type="expression" dxfId="3670" priority="3860">
      <formula>$A$248="Ñ Plan s/desc"</formula>
    </cfRule>
  </conditionalFormatting>
  <conditionalFormatting sqref="C248:AO248 AS248:AX248">
    <cfRule type="expression" dxfId="3669" priority="3859">
      <formula>$A$248="Advindo"</formula>
    </cfRule>
  </conditionalFormatting>
  <conditionalFormatting sqref="C248:AO248 AS248:AX248">
    <cfRule type="expression" dxfId="3668" priority="3858">
      <formula>$A$248="Ñ Plan c/desc"</formula>
    </cfRule>
  </conditionalFormatting>
  <conditionalFormatting sqref="C248:AO248 AS248:AX248">
    <cfRule type="expression" dxfId="3667" priority="3857">
      <formula>$A$248="Família"</formula>
    </cfRule>
  </conditionalFormatting>
  <conditionalFormatting sqref="C249:AO249 AS249:AX249">
    <cfRule type="expression" dxfId="3666" priority="3856">
      <formula>$A$249="Planilhado"</formula>
    </cfRule>
  </conditionalFormatting>
  <conditionalFormatting sqref="C249:AO249 AS249:AX249">
    <cfRule type="expression" dxfId="3665" priority="3855">
      <formula>$A$249="Ñ Plan s/desc"</formula>
    </cfRule>
  </conditionalFormatting>
  <conditionalFormatting sqref="C249:AO249 AS249:AX249">
    <cfRule type="expression" dxfId="3664" priority="3854">
      <formula>$A$249="Advindo"</formula>
    </cfRule>
  </conditionalFormatting>
  <conditionalFormatting sqref="C249:AO249 AS249:AX249">
    <cfRule type="expression" dxfId="3663" priority="3853">
      <formula>$A$249="Ñ Plan c/desc"</formula>
    </cfRule>
  </conditionalFormatting>
  <conditionalFormatting sqref="C249:AO249 AS249:AX249">
    <cfRule type="expression" dxfId="3662" priority="3852">
      <formula>$A$249="Família"</formula>
    </cfRule>
  </conditionalFormatting>
  <conditionalFormatting sqref="C250:AO250 AS250:AX250">
    <cfRule type="expression" dxfId="3661" priority="3851">
      <formula>$A$250="Planilhado"</formula>
    </cfRule>
  </conditionalFormatting>
  <conditionalFormatting sqref="C250:AO250 AS250:AX250">
    <cfRule type="expression" dxfId="3660" priority="3850">
      <formula>$A$250="Ñ Plan s/desc"</formula>
    </cfRule>
  </conditionalFormatting>
  <conditionalFormatting sqref="C250:AO250 AS250:AX250">
    <cfRule type="expression" dxfId="3659" priority="3849">
      <formula>$A$250="Advindo"</formula>
    </cfRule>
  </conditionalFormatting>
  <conditionalFormatting sqref="C250:AO250 AS250:AX250">
    <cfRule type="expression" dxfId="3658" priority="3848">
      <formula>$A$250="Ñ Plan c/desc"</formula>
    </cfRule>
  </conditionalFormatting>
  <conditionalFormatting sqref="C250:AO250 AS250:AX250">
    <cfRule type="expression" dxfId="3657" priority="3847">
      <formula>$A$250="Família"</formula>
    </cfRule>
  </conditionalFormatting>
  <conditionalFormatting sqref="C251:AO251 AS251:AX251">
    <cfRule type="expression" dxfId="3656" priority="3846">
      <formula>$A$251="Planilhado"</formula>
    </cfRule>
  </conditionalFormatting>
  <conditionalFormatting sqref="C251:AO251 AS251:AX251">
    <cfRule type="expression" dxfId="3655" priority="3845">
      <formula>$A$251="Ñ Plan s/desc"</formula>
    </cfRule>
  </conditionalFormatting>
  <conditionalFormatting sqref="C251:AO251 AS251:AX251">
    <cfRule type="expression" dxfId="3654" priority="3844">
      <formula>$A$251="Advindo"</formula>
    </cfRule>
  </conditionalFormatting>
  <conditionalFormatting sqref="C251:AO251 AS251:AX251">
    <cfRule type="expression" dxfId="3653" priority="3843">
      <formula>$A$251="Ñ Plan c/desc"</formula>
    </cfRule>
  </conditionalFormatting>
  <conditionalFormatting sqref="C251:AO251 AS251:AX251">
    <cfRule type="expression" dxfId="3652" priority="3842">
      <formula>$A$251="Família"</formula>
    </cfRule>
  </conditionalFormatting>
  <conditionalFormatting sqref="C252:AO252 AS252:AX252">
    <cfRule type="expression" dxfId="3651" priority="3841">
      <formula>$A$252="Planilhado"</formula>
    </cfRule>
  </conditionalFormatting>
  <conditionalFormatting sqref="C252:AO252 AS252:AX252">
    <cfRule type="expression" dxfId="3650" priority="3840">
      <formula>$A$252="Ñ Plan s/desc"</formula>
    </cfRule>
  </conditionalFormatting>
  <conditionalFormatting sqref="C252:AO252 AS252:AX252">
    <cfRule type="expression" dxfId="3649" priority="3839">
      <formula>$A$252="Advindo"</formula>
    </cfRule>
  </conditionalFormatting>
  <conditionalFormatting sqref="C252:AO252 AS252:AX252">
    <cfRule type="expression" dxfId="3648" priority="3838">
      <formula>$A$252="Ñ Plan c/desc"</formula>
    </cfRule>
  </conditionalFormatting>
  <conditionalFormatting sqref="C252:AO252 AS252:AX252">
    <cfRule type="expression" dxfId="3647" priority="3837">
      <formula>$A$252="Família"</formula>
    </cfRule>
  </conditionalFormatting>
  <conditionalFormatting sqref="C253:AO253 AS253:AX253">
    <cfRule type="expression" dxfId="3646" priority="3836">
      <formula>$A$253="Planilhado"</formula>
    </cfRule>
  </conditionalFormatting>
  <conditionalFormatting sqref="C253:AO253 AS253:AX253">
    <cfRule type="expression" dxfId="3645" priority="3835">
      <formula>$A$253="Ñ Plan s/desc"</formula>
    </cfRule>
  </conditionalFormatting>
  <conditionalFormatting sqref="C253:AO253 AS253:AX253">
    <cfRule type="expression" dxfId="3644" priority="3834">
      <formula>$A$253="Advindo"</formula>
    </cfRule>
  </conditionalFormatting>
  <conditionalFormatting sqref="C253:AO253 AS253:AX253">
    <cfRule type="expression" dxfId="3643" priority="3833">
      <formula>$A$253="Ñ Plan c/desc"</formula>
    </cfRule>
  </conditionalFormatting>
  <conditionalFormatting sqref="C253:AO253 AS253:AX253">
    <cfRule type="expression" dxfId="3642" priority="3832">
      <formula>$A$253="Família"</formula>
    </cfRule>
  </conditionalFormatting>
  <conditionalFormatting sqref="C254:AO254 AS254:AX254">
    <cfRule type="expression" dxfId="3641" priority="3831">
      <formula>$A$254="Planilhado"</formula>
    </cfRule>
  </conditionalFormatting>
  <conditionalFormatting sqref="C254:AO254 AS254:AX254">
    <cfRule type="expression" dxfId="3640" priority="3830">
      <formula>$A$254="Ñ Plan s/desc"</formula>
    </cfRule>
  </conditionalFormatting>
  <conditionalFormatting sqref="C254:AO254 AS254:AX254">
    <cfRule type="expression" dxfId="3639" priority="3829">
      <formula>$A$254="Advindo"</formula>
    </cfRule>
  </conditionalFormatting>
  <conditionalFormatting sqref="C254:AO254 AS254:AX254">
    <cfRule type="expression" dxfId="3638" priority="3828">
      <formula>$A$254="Ñ Plan c/desc"</formula>
    </cfRule>
  </conditionalFormatting>
  <conditionalFormatting sqref="C254:AO254 AS254:AX254">
    <cfRule type="expression" dxfId="3637" priority="3827">
      <formula>$A$254="Família"</formula>
    </cfRule>
  </conditionalFormatting>
  <conditionalFormatting sqref="C255:AO255 AS255:AX255">
    <cfRule type="expression" dxfId="3636" priority="3826">
      <formula>$A$255="Planilhado"</formula>
    </cfRule>
  </conditionalFormatting>
  <conditionalFormatting sqref="C255:AO255 AS255:AX255">
    <cfRule type="expression" dxfId="3635" priority="3825">
      <formula>$A$255="Ñ Plan s/desc"</formula>
    </cfRule>
  </conditionalFormatting>
  <conditionalFormatting sqref="C255:AO255 AS255:AX255">
    <cfRule type="expression" dxfId="3634" priority="3824">
      <formula>$A$255="Advindo"</formula>
    </cfRule>
  </conditionalFormatting>
  <conditionalFormatting sqref="C255:AO255 AS255:AX255">
    <cfRule type="expression" dxfId="3633" priority="3823">
      <formula>$A$255="Ñ Plan c/desc"</formula>
    </cfRule>
  </conditionalFormatting>
  <conditionalFormatting sqref="C255:AO255 AS255:AX255">
    <cfRule type="expression" dxfId="3632" priority="3822">
      <formula>$A$255="Família"</formula>
    </cfRule>
  </conditionalFormatting>
  <conditionalFormatting sqref="C256:AO256 AS256:AX256">
    <cfRule type="expression" dxfId="3631" priority="3821">
      <formula>$A$256="Planilhado"</formula>
    </cfRule>
  </conditionalFormatting>
  <conditionalFormatting sqref="C256:AO256 AS256:AX256">
    <cfRule type="expression" dxfId="3630" priority="3820">
      <formula>$A$256="Ñ Plan s/desc"</formula>
    </cfRule>
  </conditionalFormatting>
  <conditionalFormatting sqref="C256:AO256 AS256:AX256">
    <cfRule type="expression" dxfId="3629" priority="3819">
      <formula>$A$256="Advindo"</formula>
    </cfRule>
  </conditionalFormatting>
  <conditionalFormatting sqref="C256:AO256 AS256:AX256">
    <cfRule type="expression" dxfId="3628" priority="3818">
      <formula>$A$256="Ñ Plan c/desc"</formula>
    </cfRule>
  </conditionalFormatting>
  <conditionalFormatting sqref="C256:AO256 AS256:AX256">
    <cfRule type="expression" dxfId="3627" priority="3817">
      <formula>$A$256="Família"</formula>
    </cfRule>
  </conditionalFormatting>
  <conditionalFormatting sqref="C257:AO257 AS257:AX257">
    <cfRule type="expression" dxfId="3626" priority="3816">
      <formula>$A$257="Planilhado"</formula>
    </cfRule>
  </conditionalFormatting>
  <conditionalFormatting sqref="C257:AO257 AS257:AX257">
    <cfRule type="expression" dxfId="3625" priority="3815">
      <formula>$A$257="Ñ Plan s/desc"</formula>
    </cfRule>
  </conditionalFormatting>
  <conditionalFormatting sqref="C257:AO257 AS257:AX257">
    <cfRule type="expression" dxfId="3624" priority="3814">
      <formula>$A$257="Advindo"</formula>
    </cfRule>
  </conditionalFormatting>
  <conditionalFormatting sqref="C257:AO257 AS257:AX257">
    <cfRule type="expression" dxfId="3623" priority="3813">
      <formula>$A$257="Ñ Plan c/desc"</formula>
    </cfRule>
  </conditionalFormatting>
  <conditionalFormatting sqref="C257:AO257 AS257:AX257">
    <cfRule type="expression" dxfId="3622" priority="3812">
      <formula>$A$257="Família"</formula>
    </cfRule>
  </conditionalFormatting>
  <conditionalFormatting sqref="C258:AO258 AS258:AX258">
    <cfRule type="expression" dxfId="3621" priority="3811">
      <formula>$A$258="Planilhado"</formula>
    </cfRule>
  </conditionalFormatting>
  <conditionalFormatting sqref="C258:AO258 AS258:AX258">
    <cfRule type="expression" dxfId="3620" priority="3810">
      <formula>$A$258="Ñ Plan s/desc"</formula>
    </cfRule>
  </conditionalFormatting>
  <conditionalFormatting sqref="C258:AO258 AS258:AX258">
    <cfRule type="expression" dxfId="3619" priority="3809">
      <formula>$A$258="Advindo"</formula>
    </cfRule>
  </conditionalFormatting>
  <conditionalFormatting sqref="C258:AO258 AS258:AX258">
    <cfRule type="expression" dxfId="3618" priority="3808">
      <formula>$A$258="Ñ Plan c/desc"</formula>
    </cfRule>
  </conditionalFormatting>
  <conditionalFormatting sqref="C258:AO258 AS258:AX258">
    <cfRule type="expression" dxfId="3617" priority="3807">
      <formula>$A$258="Família"</formula>
    </cfRule>
  </conditionalFormatting>
  <conditionalFormatting sqref="C259:AO259 AS259:AX259">
    <cfRule type="expression" dxfId="3616" priority="3806">
      <formula>$A$259="Planilhado"</formula>
    </cfRule>
  </conditionalFormatting>
  <conditionalFormatting sqref="C259:AO259 AS259:AX259">
    <cfRule type="expression" dxfId="3615" priority="3805">
      <formula>$A$259="Ñ Plan s/desc"</formula>
    </cfRule>
  </conditionalFormatting>
  <conditionalFormatting sqref="C259:AO259 AS259:AX259">
    <cfRule type="expression" dxfId="3614" priority="3804">
      <formula>$A$259="Advindo"</formula>
    </cfRule>
  </conditionalFormatting>
  <conditionalFormatting sqref="C259:AO259 AS259:AX259">
    <cfRule type="expression" dxfId="3613" priority="3803">
      <formula>$A$259="Ñ Plan c/desc"</formula>
    </cfRule>
  </conditionalFormatting>
  <conditionalFormatting sqref="C259:AO259 AS259:AX259">
    <cfRule type="expression" dxfId="3612" priority="3802">
      <formula>$A$259="Família"</formula>
    </cfRule>
  </conditionalFormatting>
  <conditionalFormatting sqref="C260:AO260 AS260:AX260">
    <cfRule type="expression" dxfId="3611" priority="3801">
      <formula>$A$260="Planilhado"</formula>
    </cfRule>
  </conditionalFormatting>
  <conditionalFormatting sqref="C260:AO260 AS260:AX260">
    <cfRule type="expression" dxfId="3610" priority="3800">
      <formula>$A$260="Ñ Plan s/desc"</formula>
    </cfRule>
  </conditionalFormatting>
  <conditionalFormatting sqref="C260:AO260 AS260:AX260">
    <cfRule type="expression" dxfId="3609" priority="3799">
      <formula>$A$260="Advindo"</formula>
    </cfRule>
  </conditionalFormatting>
  <conditionalFormatting sqref="C260:AO260 AS260:AX260">
    <cfRule type="expression" dxfId="3608" priority="3798">
      <formula>$A$260="Ñ Plan c/desc"</formula>
    </cfRule>
  </conditionalFormatting>
  <conditionalFormatting sqref="C260:AO260 AS260:AX260">
    <cfRule type="expression" dxfId="3607" priority="3797">
      <formula>$A$260="Família"</formula>
    </cfRule>
  </conditionalFormatting>
  <conditionalFormatting sqref="C261:AO261 AS261:AX261">
    <cfRule type="expression" dxfId="3606" priority="3796">
      <formula>$A$261="Planilhado"</formula>
    </cfRule>
  </conditionalFormatting>
  <conditionalFormatting sqref="C261:AO261 AS261:AX261">
    <cfRule type="expression" dxfId="3605" priority="3795">
      <formula>$A$261="Ñ Plan s/desc"</formula>
    </cfRule>
  </conditionalFormatting>
  <conditionalFormatting sqref="C261:AO261 AS261:AX261">
    <cfRule type="expression" dxfId="3604" priority="3794">
      <formula>$A$261="Advindo"</formula>
    </cfRule>
  </conditionalFormatting>
  <conditionalFormatting sqref="C261:AO261 AS261:AX261">
    <cfRule type="expression" dxfId="3603" priority="3793">
      <formula>$A$261="Ñ Plan c/desc"</formula>
    </cfRule>
  </conditionalFormatting>
  <conditionalFormatting sqref="C261:AO261 AS261:AX261">
    <cfRule type="expression" dxfId="3602" priority="3792">
      <formula>$A$261="Família"</formula>
    </cfRule>
  </conditionalFormatting>
  <conditionalFormatting sqref="C262:AO262 AS262:AX262">
    <cfRule type="expression" dxfId="3601" priority="3791">
      <formula>$A$262="Planilhado"</formula>
    </cfRule>
  </conditionalFormatting>
  <conditionalFormatting sqref="C262:AO262 AS262:AX262">
    <cfRule type="expression" dxfId="3600" priority="3790">
      <formula>$A$262="Ñ Plan s/desc"</formula>
    </cfRule>
  </conditionalFormatting>
  <conditionalFormatting sqref="C262:AO262 AS262:AX262">
    <cfRule type="expression" dxfId="3599" priority="3789">
      <formula>$A$262="Advindo"</formula>
    </cfRule>
  </conditionalFormatting>
  <conditionalFormatting sqref="C262:AO262 AS262:AX262">
    <cfRule type="expression" dxfId="3598" priority="3788">
      <formula>$A$262="Ñ Plan c/desc"</formula>
    </cfRule>
  </conditionalFormatting>
  <conditionalFormatting sqref="C262:AO262 AS262:AX262">
    <cfRule type="expression" dxfId="3597" priority="3787">
      <formula>$A$262="Família"</formula>
    </cfRule>
  </conditionalFormatting>
  <conditionalFormatting sqref="C263:AO263 AS263:AX263">
    <cfRule type="expression" dxfId="3596" priority="3786">
      <formula>$A$263="Planilhado"</formula>
    </cfRule>
  </conditionalFormatting>
  <conditionalFormatting sqref="C263:AO263 AS263:AX263">
    <cfRule type="expression" dxfId="3595" priority="3785">
      <formula>$A$263="Ñ Plan s/desc"</formula>
    </cfRule>
  </conditionalFormatting>
  <conditionalFormatting sqref="C263:AO263 AS263:AX263">
    <cfRule type="expression" dxfId="3594" priority="3784">
      <formula>$A$263="Advindo"</formula>
    </cfRule>
  </conditionalFormatting>
  <conditionalFormatting sqref="C263:AO263 AS263:AX263">
    <cfRule type="expression" dxfId="3593" priority="3783">
      <formula>$A$263="Ñ Plan c/desc"</formula>
    </cfRule>
  </conditionalFormatting>
  <conditionalFormatting sqref="C263:AO263 AS263:AX263">
    <cfRule type="expression" dxfId="3592" priority="3782">
      <formula>$A$263="Família"</formula>
    </cfRule>
  </conditionalFormatting>
  <conditionalFormatting sqref="C264:AO264 AS264:AX264">
    <cfRule type="expression" dxfId="3591" priority="3781">
      <formula>$A$264="Planilhado"</formula>
    </cfRule>
  </conditionalFormatting>
  <conditionalFormatting sqref="C264:AO264 AS264:AX264">
    <cfRule type="expression" dxfId="3590" priority="3780">
      <formula>$A$264="Ñ Plan s/desc"</formula>
    </cfRule>
  </conditionalFormatting>
  <conditionalFormatting sqref="C264:AO264 AS264:AX264">
    <cfRule type="expression" dxfId="3589" priority="3779">
      <formula>$A$264="Advindo"</formula>
    </cfRule>
  </conditionalFormatting>
  <conditionalFormatting sqref="C264:AO264 AS264:AX264">
    <cfRule type="expression" dxfId="3588" priority="3778">
      <formula>$A$264="Ñ Plan c/desc"</formula>
    </cfRule>
  </conditionalFormatting>
  <conditionalFormatting sqref="C264:AO264 AS264:AX264">
    <cfRule type="expression" dxfId="3587" priority="3777">
      <formula>$A$264="Família"</formula>
    </cfRule>
  </conditionalFormatting>
  <conditionalFormatting sqref="C265:AO265 AS265:AX265">
    <cfRule type="expression" dxfId="3586" priority="3776">
      <formula>$A$265="Planilhado"</formula>
    </cfRule>
  </conditionalFormatting>
  <conditionalFormatting sqref="C265:AO265 AS265:AX265">
    <cfRule type="expression" dxfId="3585" priority="3775">
      <formula>$A$265="Ñ Plan s/desc"</formula>
    </cfRule>
  </conditionalFormatting>
  <conditionalFormatting sqref="C265:AO265 AS265:AX265">
    <cfRule type="expression" dxfId="3584" priority="3774">
      <formula>$A$265="Advindo"</formula>
    </cfRule>
  </conditionalFormatting>
  <conditionalFormatting sqref="C265:AO265 AS265:AX265">
    <cfRule type="expression" dxfId="3583" priority="3773">
      <formula>$A$265="Ñ Plan c/desc"</formula>
    </cfRule>
  </conditionalFormatting>
  <conditionalFormatting sqref="C265:AO265 AS265:AX265">
    <cfRule type="expression" dxfId="3582" priority="3772">
      <formula>$A$265="Família"</formula>
    </cfRule>
  </conditionalFormatting>
  <conditionalFormatting sqref="C266:AO266 AS266:AX266">
    <cfRule type="expression" dxfId="3581" priority="3771">
      <formula>$A$266="Planilhado"</formula>
    </cfRule>
  </conditionalFormatting>
  <conditionalFormatting sqref="C266:AO266 AS266:AX266">
    <cfRule type="expression" dxfId="3580" priority="3770">
      <formula>$A$266="Ñ Plan s/desc"</formula>
    </cfRule>
  </conditionalFormatting>
  <conditionalFormatting sqref="C266:AO266 AS266:AX266">
    <cfRule type="expression" dxfId="3579" priority="3769">
      <formula>$A$266="Advindo"</formula>
    </cfRule>
  </conditionalFormatting>
  <conditionalFormatting sqref="C266:AO266 AS266:AX266">
    <cfRule type="expression" dxfId="3578" priority="3768">
      <formula>$A$266="Ñ Plan c/desc"</formula>
    </cfRule>
  </conditionalFormatting>
  <conditionalFormatting sqref="C266:AO266 AS266:AX266">
    <cfRule type="expression" dxfId="3577" priority="3767">
      <formula>$A$266="Família"</formula>
    </cfRule>
  </conditionalFormatting>
  <conditionalFormatting sqref="C267:AO267 AS267:AX267">
    <cfRule type="expression" dxfId="3576" priority="3766">
      <formula>$A$267="Planilhado"</formula>
    </cfRule>
  </conditionalFormatting>
  <conditionalFormatting sqref="C267:AO267 AS267:AX267">
    <cfRule type="expression" dxfId="3575" priority="3765">
      <formula>$A$267="Ñ Plan s/desc"</formula>
    </cfRule>
  </conditionalFormatting>
  <conditionalFormatting sqref="C267:AO267 AS267:AX267">
    <cfRule type="expression" dxfId="3574" priority="3764">
      <formula>$A$267="Advindo"</formula>
    </cfRule>
  </conditionalFormatting>
  <conditionalFormatting sqref="C267:AO267 AS267:AX267">
    <cfRule type="expression" dxfId="3573" priority="3763">
      <formula>$A$267="Ñ Plan c/desc"</formula>
    </cfRule>
  </conditionalFormatting>
  <conditionalFormatting sqref="C267:AO267 AS267:AX267">
    <cfRule type="expression" dxfId="3572" priority="3762">
      <formula>$A$267="Família"</formula>
    </cfRule>
  </conditionalFormatting>
  <conditionalFormatting sqref="C268:AO268 AS268:AX268">
    <cfRule type="expression" dxfId="3571" priority="3761">
      <formula>$A$268="Planilhado"</formula>
    </cfRule>
  </conditionalFormatting>
  <conditionalFormatting sqref="C268:AO268 AS268:AX268">
    <cfRule type="expression" dxfId="3570" priority="3760">
      <formula>$A$268="Ñ Plan s/desc"</formula>
    </cfRule>
  </conditionalFormatting>
  <conditionalFormatting sqref="C268:AO268 AS268:AX268">
    <cfRule type="expression" dxfId="3569" priority="3759">
      <formula>$A$268="Advindo"</formula>
    </cfRule>
  </conditionalFormatting>
  <conditionalFormatting sqref="C268:AO268 AS268:AX268">
    <cfRule type="expression" dxfId="3568" priority="3758">
      <formula>$A$268="Ñ Plan c/desc"</formula>
    </cfRule>
  </conditionalFormatting>
  <conditionalFormatting sqref="C268:AO268 AS268:AX268">
    <cfRule type="expression" dxfId="3567" priority="3757">
      <formula>$A$268="Família"</formula>
    </cfRule>
  </conditionalFormatting>
  <conditionalFormatting sqref="C269:AO269 AS269:AX269">
    <cfRule type="expression" dxfId="3566" priority="3756">
      <formula>$A$269="Planilhado"</formula>
    </cfRule>
  </conditionalFormatting>
  <conditionalFormatting sqref="C269:AO269 AS269:AX269">
    <cfRule type="expression" dxfId="3565" priority="3755">
      <formula>$A$269="Ñ Plan s/desc"</formula>
    </cfRule>
  </conditionalFormatting>
  <conditionalFormatting sqref="C269:AO269 AS269:AX269">
    <cfRule type="expression" dxfId="3564" priority="3754">
      <formula>$A$269="Advindo"</formula>
    </cfRule>
  </conditionalFormatting>
  <conditionalFormatting sqref="C269:AO269 AS269:AX269">
    <cfRule type="expression" dxfId="3563" priority="3753">
      <formula>$A$269="Ñ Plan c/desc"</formula>
    </cfRule>
  </conditionalFormatting>
  <conditionalFormatting sqref="C269:AO269 AS269:AX269">
    <cfRule type="expression" dxfId="3562" priority="3752">
      <formula>$A$269="Família"</formula>
    </cfRule>
  </conditionalFormatting>
  <conditionalFormatting sqref="C270:AO270 AS270:AX270">
    <cfRule type="expression" dxfId="3561" priority="3751">
      <formula>$A$270="Planilhado"</formula>
    </cfRule>
  </conditionalFormatting>
  <conditionalFormatting sqref="C270:AO270 AS270:AX270">
    <cfRule type="expression" dxfId="3560" priority="3750">
      <formula>$A$270="Ñ Plan s/desc"</formula>
    </cfRule>
  </conditionalFormatting>
  <conditionalFormatting sqref="C270:AO270 AS270:AX270">
    <cfRule type="expression" dxfId="3559" priority="3749">
      <formula>$A$270="Advindo"</formula>
    </cfRule>
  </conditionalFormatting>
  <conditionalFormatting sqref="C270:AO270 AS270:AX270">
    <cfRule type="expression" dxfId="3558" priority="3748">
      <formula>$A$270="Ñ Plan c/desc"</formula>
    </cfRule>
  </conditionalFormatting>
  <conditionalFormatting sqref="C270:AO270 AS270:AX270">
    <cfRule type="expression" dxfId="3557" priority="3747">
      <formula>$A$270="Família"</formula>
    </cfRule>
  </conditionalFormatting>
  <conditionalFormatting sqref="C271:AO271 AS271:AX271">
    <cfRule type="expression" dxfId="3556" priority="3746">
      <formula>$A$271="Planilhado"</formula>
    </cfRule>
  </conditionalFormatting>
  <conditionalFormatting sqref="C271:AO271 AS271:AX271">
    <cfRule type="expression" dxfId="3555" priority="3745">
      <formula>$A$271="Ñ Plan s/desc"</formula>
    </cfRule>
  </conditionalFormatting>
  <conditionalFormatting sqref="C271:AO271 AS271:AX271">
    <cfRule type="expression" dxfId="3554" priority="3744">
      <formula>$A$271="Advindo"</formula>
    </cfRule>
  </conditionalFormatting>
  <conditionalFormatting sqref="C271:AO271 AS271:AX271">
    <cfRule type="expression" dxfId="3553" priority="3743">
      <formula>$A$271="Ñ Plan c/desc"</formula>
    </cfRule>
  </conditionalFormatting>
  <conditionalFormatting sqref="C271:AO271 AS271:AX271">
    <cfRule type="expression" dxfId="3552" priority="3742">
      <formula>$A$271="Família"</formula>
    </cfRule>
  </conditionalFormatting>
  <conditionalFormatting sqref="C272:AO272 AS272:AX272">
    <cfRule type="expression" dxfId="3551" priority="3741">
      <formula>$A$272="Planilhado"</formula>
    </cfRule>
  </conditionalFormatting>
  <conditionalFormatting sqref="C272:AO272 AS272:AX272">
    <cfRule type="expression" dxfId="3550" priority="3740">
      <formula>$A$272="Ñ Plan s/desc"</formula>
    </cfRule>
  </conditionalFormatting>
  <conditionalFormatting sqref="C272:AO272 AS272:AX272">
    <cfRule type="expression" dxfId="3549" priority="3739">
      <formula>$A$272="Advindo"</formula>
    </cfRule>
  </conditionalFormatting>
  <conditionalFormatting sqref="C272:AO272 AS272:AX272">
    <cfRule type="expression" dxfId="3548" priority="3738">
      <formula>$A$272="Ñ Plan c/desc"</formula>
    </cfRule>
  </conditionalFormatting>
  <conditionalFormatting sqref="C272:AO272 AS272:AX272">
    <cfRule type="expression" dxfId="3547" priority="3737">
      <formula>$A$272="Família"</formula>
    </cfRule>
  </conditionalFormatting>
  <conditionalFormatting sqref="C273:AO273 AS273:AX273">
    <cfRule type="expression" dxfId="3546" priority="3736">
      <formula>$A$273="Planilhado"</formula>
    </cfRule>
  </conditionalFormatting>
  <conditionalFormatting sqref="C273:AO273 AS273:AX273">
    <cfRule type="expression" dxfId="3545" priority="3735">
      <formula>$A$273="Ñ Plan s/desc"</formula>
    </cfRule>
  </conditionalFormatting>
  <conditionalFormatting sqref="C273:AO273 AS273:AX273">
    <cfRule type="expression" dxfId="3544" priority="3734">
      <formula>$A$273="Advindo"</formula>
    </cfRule>
  </conditionalFormatting>
  <conditionalFormatting sqref="C273:AO273 AS273:AX273">
    <cfRule type="expression" dxfId="3543" priority="3733">
      <formula>$A$273="Ñ Plan c/desc"</formula>
    </cfRule>
  </conditionalFormatting>
  <conditionalFormatting sqref="C273:AO273 AS273:AX273">
    <cfRule type="expression" dxfId="3542" priority="3732">
      <formula>$A$273="Família"</formula>
    </cfRule>
  </conditionalFormatting>
  <conditionalFormatting sqref="C274:AO274 AS274:AX274">
    <cfRule type="expression" dxfId="3541" priority="3731">
      <formula>$A$274="Planilhado"</formula>
    </cfRule>
  </conditionalFormatting>
  <conditionalFormatting sqref="C274:AO274 AS274:AX274">
    <cfRule type="expression" dxfId="3540" priority="3730">
      <formula>$A$274="Ñ Plan s/desc"</formula>
    </cfRule>
  </conditionalFormatting>
  <conditionalFormatting sqref="C274:AO274 AS274:AX274">
    <cfRule type="expression" dxfId="3539" priority="3729">
      <formula>$A$274="Advindo"</formula>
    </cfRule>
  </conditionalFormatting>
  <conditionalFormatting sqref="C274:AO274 AS274:AX274">
    <cfRule type="expression" dxfId="3538" priority="3728">
      <formula>$A$274="Ñ Plan c/desc"</formula>
    </cfRule>
  </conditionalFormatting>
  <conditionalFormatting sqref="C274:AO274 AS274:AX274">
    <cfRule type="expression" dxfId="3537" priority="3727">
      <formula>$A$274="Família"</formula>
    </cfRule>
  </conditionalFormatting>
  <conditionalFormatting sqref="C275:AO275 AS275:AX275">
    <cfRule type="expression" dxfId="3536" priority="3726">
      <formula>$A$275="Planilhado"</formula>
    </cfRule>
  </conditionalFormatting>
  <conditionalFormatting sqref="C275:AO275 AS275:AX275">
    <cfRule type="expression" dxfId="3535" priority="3725">
      <formula>$A$275="Ñ Plan s/desc"</formula>
    </cfRule>
  </conditionalFormatting>
  <conditionalFormatting sqref="C275:AO275 AS275:AX275">
    <cfRule type="expression" dxfId="3534" priority="3724">
      <formula>$A$275="Advindo"</formula>
    </cfRule>
  </conditionalFormatting>
  <conditionalFormatting sqref="C275:AO275 AS275:AX275">
    <cfRule type="expression" dxfId="3533" priority="3723">
      <formula>$A$275="Ñ Plan c/desc"</formula>
    </cfRule>
  </conditionalFormatting>
  <conditionalFormatting sqref="C275:AO275 AS275:AX275">
    <cfRule type="expression" dxfId="3532" priority="3722">
      <formula>$A$275="Família"</formula>
    </cfRule>
  </conditionalFormatting>
  <conditionalFormatting sqref="C276:AO276 AS276:AX276">
    <cfRule type="expression" dxfId="3531" priority="3721">
      <formula>$A$276="Planilhado"</formula>
    </cfRule>
  </conditionalFormatting>
  <conditionalFormatting sqref="C276:AO276 AS276:AX276">
    <cfRule type="expression" dxfId="3530" priority="3720">
      <formula>$A$276="Ñ Plan s/desc"</formula>
    </cfRule>
  </conditionalFormatting>
  <conditionalFormatting sqref="C276:AO276 AS276:AX276">
    <cfRule type="expression" dxfId="3529" priority="3719">
      <formula>$A$276="Advindo"</formula>
    </cfRule>
  </conditionalFormatting>
  <conditionalFormatting sqref="C276:AO276 AS276:AX276">
    <cfRule type="expression" dxfId="3528" priority="3718">
      <formula>$A$276="Ñ Plan c/desc"</formula>
    </cfRule>
  </conditionalFormatting>
  <conditionalFormatting sqref="C276:AO276 AS276:AX276">
    <cfRule type="expression" dxfId="3527" priority="3717">
      <formula>$A$276="Família"</formula>
    </cfRule>
  </conditionalFormatting>
  <conditionalFormatting sqref="C277:AO277 AS277:AX277">
    <cfRule type="expression" dxfId="3526" priority="3716">
      <formula>$A$277="Planilhado"</formula>
    </cfRule>
  </conditionalFormatting>
  <conditionalFormatting sqref="C277:AO277 AS277:AX277">
    <cfRule type="expression" dxfId="3525" priority="3715">
      <formula>$A$277="Ñ Plan s/desc"</formula>
    </cfRule>
  </conditionalFormatting>
  <conditionalFormatting sqref="C277:AO277 AS277:AX277">
    <cfRule type="expression" dxfId="3524" priority="3714">
      <formula>$A$277="Advindo"</formula>
    </cfRule>
  </conditionalFormatting>
  <conditionalFormatting sqref="C277:AO277 AS277:AX277">
    <cfRule type="expression" dxfId="3523" priority="3713">
      <formula>$A$277="Ñ Plan c/desc"</formula>
    </cfRule>
  </conditionalFormatting>
  <conditionalFormatting sqref="C277:AO277 AS277:AX277">
    <cfRule type="expression" dxfId="3522" priority="3712">
      <formula>$A$277="Família"</formula>
    </cfRule>
  </conditionalFormatting>
  <conditionalFormatting sqref="C278:AO278 AS278:AX278">
    <cfRule type="expression" dxfId="3521" priority="3711">
      <formula>$A$278="Planilhado"</formula>
    </cfRule>
  </conditionalFormatting>
  <conditionalFormatting sqref="C278:AO278 AS278:AX278">
    <cfRule type="expression" dxfId="3520" priority="3710">
      <formula>$A$278="Ñ Plan s/desc"</formula>
    </cfRule>
  </conditionalFormatting>
  <conditionalFormatting sqref="C278:AO278 AS278:AX278">
    <cfRule type="expression" dxfId="3519" priority="3709">
      <formula>$A$278="Advindo"</formula>
    </cfRule>
  </conditionalFormatting>
  <conditionalFormatting sqref="C278:AO278 AS278:AX278">
    <cfRule type="expression" dxfId="3518" priority="3708">
      <formula>$A$278="Ñ Plan c/desc"</formula>
    </cfRule>
  </conditionalFormatting>
  <conditionalFormatting sqref="C278:AO278 AS278:AX278">
    <cfRule type="expression" dxfId="3517" priority="3707">
      <formula>$A$278="Família"</formula>
    </cfRule>
  </conditionalFormatting>
  <conditionalFormatting sqref="C279:AO279 AS279:AX279">
    <cfRule type="expression" dxfId="3516" priority="3706">
      <formula>$A$279="Planilhado"</formula>
    </cfRule>
  </conditionalFormatting>
  <conditionalFormatting sqref="C279:AO279 AS279:AX279">
    <cfRule type="expression" dxfId="3515" priority="3705">
      <formula>$A$279="Ñ Plan s/desc"</formula>
    </cfRule>
  </conditionalFormatting>
  <conditionalFormatting sqref="C279:AO279 AS279:AX279">
    <cfRule type="expression" dxfId="3514" priority="3704">
      <formula>$A$279="Advindo"</formula>
    </cfRule>
  </conditionalFormatting>
  <conditionalFormatting sqref="C279:AO279 AS279:AX279">
    <cfRule type="expression" dxfId="3513" priority="3703">
      <formula>$A$279="Ñ Plan c/desc"</formula>
    </cfRule>
  </conditionalFormatting>
  <conditionalFormatting sqref="C279:AO279 AS279:AX279">
    <cfRule type="expression" dxfId="3512" priority="3702">
      <formula>$A$279="Família"</formula>
    </cfRule>
  </conditionalFormatting>
  <conditionalFormatting sqref="C280:AO280 AS280:AX280">
    <cfRule type="expression" dxfId="3511" priority="3701">
      <formula>$A$280="Planilhado"</formula>
    </cfRule>
  </conditionalFormatting>
  <conditionalFormatting sqref="C280:AO280 AS280:AX280">
    <cfRule type="expression" dxfId="3510" priority="3700">
      <formula>$A$280="Ñ Plan s/desc"</formula>
    </cfRule>
  </conditionalFormatting>
  <conditionalFormatting sqref="C280:AO280 AS280:AX280">
    <cfRule type="expression" dxfId="3509" priority="3699">
      <formula>$A$280="Advindo"</formula>
    </cfRule>
  </conditionalFormatting>
  <conditionalFormatting sqref="C280:AO280 AS280:AX280">
    <cfRule type="expression" dxfId="3508" priority="3698">
      <formula>$A$280="Ñ Plan c/desc"</formula>
    </cfRule>
  </conditionalFormatting>
  <conditionalFormatting sqref="C280:AO280 AS280:AX280">
    <cfRule type="expression" dxfId="3507" priority="3697">
      <formula>$A$280="Família"</formula>
    </cfRule>
  </conditionalFormatting>
  <conditionalFormatting sqref="C281:AO281 AS281:AX281">
    <cfRule type="expression" dxfId="3506" priority="3696">
      <formula>$A$281="Planilhado"</formula>
    </cfRule>
  </conditionalFormatting>
  <conditionalFormatting sqref="C281:AO281 AS281:AX281">
    <cfRule type="expression" dxfId="3505" priority="3695">
      <formula>$A$281="Ñ Plan s/desc"</formula>
    </cfRule>
  </conditionalFormatting>
  <conditionalFormatting sqref="C281:AO281 AS281:AX281">
    <cfRule type="expression" dxfId="3504" priority="3694">
      <formula>$A$281="Advindo"</formula>
    </cfRule>
  </conditionalFormatting>
  <conditionalFormatting sqref="C281:AO281 AS281:AX281">
    <cfRule type="expression" dxfId="3503" priority="3693">
      <formula>$A$281="Ñ Plan c/desc"</formula>
    </cfRule>
  </conditionalFormatting>
  <conditionalFormatting sqref="C281:AO281 AS281:AX281">
    <cfRule type="expression" dxfId="3502" priority="3692">
      <formula>$A$281="Família"</formula>
    </cfRule>
  </conditionalFormatting>
  <conditionalFormatting sqref="C282:AO282 AS282:AX282">
    <cfRule type="expression" dxfId="3501" priority="3691">
      <formula>$A$282="Planilhado"</formula>
    </cfRule>
  </conditionalFormatting>
  <conditionalFormatting sqref="C282:AO282 AS282:AX282">
    <cfRule type="expression" dxfId="3500" priority="3690">
      <formula>$A$282="Ñ Plan s/desc"</formula>
    </cfRule>
  </conditionalFormatting>
  <conditionalFormatting sqref="C282:AO282 AS282:AX282">
    <cfRule type="expression" dxfId="3499" priority="3689">
      <formula>$A$282="Advindo"</formula>
    </cfRule>
  </conditionalFormatting>
  <conditionalFormatting sqref="C282:AO282 AS282:AX282">
    <cfRule type="expression" dxfId="3498" priority="3688">
      <formula>$A$282="Ñ Plan c/desc"</formula>
    </cfRule>
  </conditionalFormatting>
  <conditionalFormatting sqref="C282:AO282 AS282:AX282">
    <cfRule type="expression" dxfId="3497" priority="3687">
      <formula>$A$282="Família"</formula>
    </cfRule>
  </conditionalFormatting>
  <conditionalFormatting sqref="C283:AO283 AS283:AX283">
    <cfRule type="expression" dxfId="3496" priority="3686">
      <formula>$A$283="Planilhado"</formula>
    </cfRule>
  </conditionalFormatting>
  <conditionalFormatting sqref="C283:AO283 AS283:AX283">
    <cfRule type="expression" dxfId="3495" priority="3685">
      <formula>$A$283="Ñ Plan s/desc"</formula>
    </cfRule>
  </conditionalFormatting>
  <conditionalFormatting sqref="C283:AO283 AS283:AX283">
    <cfRule type="expression" dxfId="3494" priority="3684">
      <formula>$A$283="Advindo"</formula>
    </cfRule>
  </conditionalFormatting>
  <conditionalFormatting sqref="C283:AO283 AS283:AX283">
    <cfRule type="expression" dxfId="3493" priority="3683">
      <formula>$A$283="Ñ Plan c/desc"</formula>
    </cfRule>
  </conditionalFormatting>
  <conditionalFormatting sqref="C283:AO283 AS283:AX283">
    <cfRule type="expression" dxfId="3492" priority="3682">
      <formula>$A$283="Família"</formula>
    </cfRule>
  </conditionalFormatting>
  <conditionalFormatting sqref="C284:AO284 AS284:AX284">
    <cfRule type="expression" dxfId="3491" priority="3681">
      <formula>$A$284="Planilhado"</formula>
    </cfRule>
  </conditionalFormatting>
  <conditionalFormatting sqref="C284:AO284 AS284:AX284">
    <cfRule type="expression" dxfId="3490" priority="3680">
      <formula>$A$284="Ñ Plan s/desc"</formula>
    </cfRule>
  </conditionalFormatting>
  <conditionalFormatting sqref="C284:AO284 AS284:AX284">
    <cfRule type="expression" dxfId="3489" priority="3679">
      <formula>$A$284="Advindo"</formula>
    </cfRule>
  </conditionalFormatting>
  <conditionalFormatting sqref="C284:AO284 AS284:AX284">
    <cfRule type="expression" dxfId="3488" priority="3678">
      <formula>$A$284="Ñ Plan c/desc"</formula>
    </cfRule>
  </conditionalFormatting>
  <conditionalFormatting sqref="C284:AO284 AS284:AX284">
    <cfRule type="expression" dxfId="3487" priority="3677">
      <formula>$A$284="Família"</formula>
    </cfRule>
  </conditionalFormatting>
  <conditionalFormatting sqref="C285:AO285 AS285:AX285">
    <cfRule type="expression" dxfId="3486" priority="3676">
      <formula>$A$285="Planilhado"</formula>
    </cfRule>
  </conditionalFormatting>
  <conditionalFormatting sqref="C285:AO285 AS285:AX285">
    <cfRule type="expression" dxfId="3485" priority="3675">
      <formula>$A$285="Ñ Plan s/desc"</formula>
    </cfRule>
  </conditionalFormatting>
  <conditionalFormatting sqref="C285:AO285 AS285:AX285">
    <cfRule type="expression" dxfId="3484" priority="3674">
      <formula>$A$285="Advindo"</formula>
    </cfRule>
  </conditionalFormatting>
  <conditionalFormatting sqref="C285:AO285 AS285:AX285">
    <cfRule type="expression" dxfId="3483" priority="3673">
      <formula>$A$285="Ñ Plan c/desc"</formula>
    </cfRule>
  </conditionalFormatting>
  <conditionalFormatting sqref="C285:AO285 AS285:AX285">
    <cfRule type="expression" dxfId="3482" priority="3672">
      <formula>$A$285="Família"</formula>
    </cfRule>
  </conditionalFormatting>
  <conditionalFormatting sqref="C286:AO286 AS286:AX286">
    <cfRule type="expression" dxfId="3481" priority="3671">
      <formula>$A$286="Planilhado"</formula>
    </cfRule>
  </conditionalFormatting>
  <conditionalFormatting sqref="C286:AO286 AS286:AX286">
    <cfRule type="expression" dxfId="3480" priority="3670">
      <formula>$A$286="Ñ Plan s/desc"</formula>
    </cfRule>
  </conditionalFormatting>
  <conditionalFormatting sqref="C286:AO286 AS286:AX286">
    <cfRule type="expression" dxfId="3479" priority="3669">
      <formula>$A$286="Advindo"</formula>
    </cfRule>
  </conditionalFormatting>
  <conditionalFormatting sqref="C286:AO286 AS286:AX286">
    <cfRule type="expression" dxfId="3478" priority="3668">
      <formula>$A$286="Ñ Plan c/desc"</formula>
    </cfRule>
  </conditionalFormatting>
  <conditionalFormatting sqref="C286:AO286 AS286:AX286">
    <cfRule type="expression" dxfId="3477" priority="3667">
      <formula>$A$286="Família"</formula>
    </cfRule>
  </conditionalFormatting>
  <conditionalFormatting sqref="C287:AO287 AS287:AX287">
    <cfRule type="expression" dxfId="3476" priority="3666">
      <formula>$A$287="Planilhado"</formula>
    </cfRule>
  </conditionalFormatting>
  <conditionalFormatting sqref="C287:AO287 AS287:AX287">
    <cfRule type="expression" dxfId="3475" priority="3665">
      <formula>$A$287="Ñ Plan s/desc"</formula>
    </cfRule>
  </conditionalFormatting>
  <conditionalFormatting sqref="C287:AO287 AS287:AX287">
    <cfRule type="expression" dxfId="3474" priority="3664">
      <formula>$A$287="Advindo"</formula>
    </cfRule>
  </conditionalFormatting>
  <conditionalFormatting sqref="C287:AO287 AS287:AX287">
    <cfRule type="expression" dxfId="3473" priority="3663">
      <formula>$A$287="Ñ Plan c/desc"</formula>
    </cfRule>
  </conditionalFormatting>
  <conditionalFormatting sqref="C287:AO287 AS287:AX287">
    <cfRule type="expression" dxfId="3472" priority="3662">
      <formula>$A$287="Família"</formula>
    </cfRule>
  </conditionalFormatting>
  <conditionalFormatting sqref="C288:AO288 AS288:AX288">
    <cfRule type="expression" dxfId="3471" priority="3661">
      <formula>$A$288="Planilhado"</formula>
    </cfRule>
  </conditionalFormatting>
  <conditionalFormatting sqref="C288:AO288 AS288:AX288">
    <cfRule type="expression" dxfId="3470" priority="3660">
      <formula>$A$288="Ñ Plan s/desc"</formula>
    </cfRule>
  </conditionalFormatting>
  <conditionalFormatting sqref="C288:AO288 AS288:AX288">
    <cfRule type="expression" dxfId="3469" priority="3659">
      <formula>$A$288="Advindo"</formula>
    </cfRule>
  </conditionalFormatting>
  <conditionalFormatting sqref="C288:AO288 AS288:AX288">
    <cfRule type="expression" dxfId="3468" priority="3658">
      <formula>$A$288="Ñ Plan c/desc"</formula>
    </cfRule>
  </conditionalFormatting>
  <conditionalFormatting sqref="C288:AO288 AS288:AX288">
    <cfRule type="expression" dxfId="3467" priority="3657">
      <formula>$A$288="Família"</formula>
    </cfRule>
  </conditionalFormatting>
  <conditionalFormatting sqref="C289:AO289 AS289:AX289">
    <cfRule type="expression" dxfId="3466" priority="3656">
      <formula>$A$289="Planilhado"</formula>
    </cfRule>
  </conditionalFormatting>
  <conditionalFormatting sqref="C289:AO289 AS289:AX289">
    <cfRule type="expression" dxfId="3465" priority="3655">
      <formula>$A$289="Ñ Plan s/desc"</formula>
    </cfRule>
  </conditionalFormatting>
  <conditionalFormatting sqref="C289:AO289 AS289:AX289">
    <cfRule type="expression" dxfId="3464" priority="3654">
      <formula>$A$289="Advindo"</formula>
    </cfRule>
  </conditionalFormatting>
  <conditionalFormatting sqref="C289:AO289 AS289:AX289">
    <cfRule type="expression" dxfId="3463" priority="3653">
      <formula>$A$289="Ñ Plan c/desc"</formula>
    </cfRule>
  </conditionalFormatting>
  <conditionalFormatting sqref="C289:AO289 AS289:AX289">
    <cfRule type="expression" dxfId="3462" priority="3652">
      <formula>$A$289="Família"</formula>
    </cfRule>
  </conditionalFormatting>
  <conditionalFormatting sqref="C290:AO290 AS290:AX290">
    <cfRule type="expression" dxfId="3461" priority="3651">
      <formula>$A$290="Planilhado"</formula>
    </cfRule>
  </conditionalFormatting>
  <conditionalFormatting sqref="C290:AO290 AS290:AX290">
    <cfRule type="expression" dxfId="3460" priority="3650">
      <formula>$A$290="Ñ Plan s/desc"</formula>
    </cfRule>
  </conditionalFormatting>
  <conditionalFormatting sqref="C290:AO290 AS290:AX290">
    <cfRule type="expression" dxfId="3459" priority="3649">
      <formula>$A$290="Advindo"</formula>
    </cfRule>
  </conditionalFormatting>
  <conditionalFormatting sqref="C290:AO290 AS290:AX290">
    <cfRule type="expression" dxfId="3458" priority="3648">
      <formula>$A$290="Ñ Plan c/desc"</formula>
    </cfRule>
  </conditionalFormatting>
  <conditionalFormatting sqref="C290:AO290 AS290:AX290">
    <cfRule type="expression" dxfId="3457" priority="3647">
      <formula>$A$290="Família"</formula>
    </cfRule>
  </conditionalFormatting>
  <conditionalFormatting sqref="C291:AO291 AS291:AX291">
    <cfRule type="expression" dxfId="3456" priority="3646">
      <formula>$A$291="Planilhado"</formula>
    </cfRule>
  </conditionalFormatting>
  <conditionalFormatting sqref="C291:AO291 AS291:AX291">
    <cfRule type="expression" dxfId="3455" priority="3645">
      <formula>$A$291="Ñ Plan s/desc"</formula>
    </cfRule>
  </conditionalFormatting>
  <conditionalFormatting sqref="C291:AO291 AS291:AX291">
    <cfRule type="expression" dxfId="3454" priority="3644">
      <formula>$A$291="Advindo"</formula>
    </cfRule>
  </conditionalFormatting>
  <conditionalFormatting sqref="C291:AO291 AS291:AX291">
    <cfRule type="expression" dxfId="3453" priority="3643">
      <formula>$A$291="Ñ Plan c/desc"</formula>
    </cfRule>
  </conditionalFormatting>
  <conditionalFormatting sqref="C291:AO291 AS291:AX291">
    <cfRule type="expression" dxfId="3452" priority="3642">
      <formula>$A$291="Família"</formula>
    </cfRule>
  </conditionalFormatting>
  <conditionalFormatting sqref="C292:AO292 AS292:AX292">
    <cfRule type="expression" dxfId="3451" priority="3641">
      <formula>$A$292="Planilhado"</formula>
    </cfRule>
  </conditionalFormatting>
  <conditionalFormatting sqref="C292:AO292 AS292:AX292">
    <cfRule type="expression" dxfId="3450" priority="3640">
      <formula>$A$292="Ñ Plan s/desc"</formula>
    </cfRule>
  </conditionalFormatting>
  <conditionalFormatting sqref="C292:AO292 AS292:AX292">
    <cfRule type="expression" dxfId="3449" priority="3639">
      <formula>$A$292="Advindo"</formula>
    </cfRule>
  </conditionalFormatting>
  <conditionalFormatting sqref="C292:AO292 AS292:AX292">
    <cfRule type="expression" dxfId="3448" priority="3638">
      <formula>$A$292="Ñ Plan c/desc"</formula>
    </cfRule>
  </conditionalFormatting>
  <conditionalFormatting sqref="C292:AO292 AS292:AX292">
    <cfRule type="expression" dxfId="3447" priority="3637">
      <formula>$A$292="Família"</formula>
    </cfRule>
  </conditionalFormatting>
  <conditionalFormatting sqref="C293:AO293 AS293:AX293">
    <cfRule type="expression" dxfId="3446" priority="3636">
      <formula>$A$293="Planilhado"</formula>
    </cfRule>
  </conditionalFormatting>
  <conditionalFormatting sqref="C293:AO293 AS293:AX293">
    <cfRule type="expression" dxfId="3445" priority="3635">
      <formula>$A$293="Ñ Plan s/desc"</formula>
    </cfRule>
  </conditionalFormatting>
  <conditionalFormatting sqref="C293:AO293 AS293:AX293">
    <cfRule type="expression" dxfId="3444" priority="3634">
      <formula>$A$293="Advindo"</formula>
    </cfRule>
  </conditionalFormatting>
  <conditionalFormatting sqref="C293:AO293 AS293:AX293">
    <cfRule type="expression" dxfId="3443" priority="3633">
      <formula>$A$293="Ñ Plan c/desc"</formula>
    </cfRule>
  </conditionalFormatting>
  <conditionalFormatting sqref="C293:AO293 AS293:AX293">
    <cfRule type="expression" dxfId="3442" priority="3632">
      <formula>$A$293="Família"</formula>
    </cfRule>
  </conditionalFormatting>
  <conditionalFormatting sqref="C294:AO294 AS294:AX294">
    <cfRule type="expression" dxfId="3441" priority="3631">
      <formula>$A$294="Planilhado"</formula>
    </cfRule>
  </conditionalFormatting>
  <conditionalFormatting sqref="C294:AO294 AS294:AX294">
    <cfRule type="expression" dxfId="3440" priority="3630">
      <formula>$A$294="Ñ Plan s/desc"</formula>
    </cfRule>
  </conditionalFormatting>
  <conditionalFormatting sqref="C294:AO294 AS294:AX294">
    <cfRule type="expression" dxfId="3439" priority="3629">
      <formula>$A$294="Advindo"</formula>
    </cfRule>
  </conditionalFormatting>
  <conditionalFormatting sqref="C294:AO294 AS294:AX294">
    <cfRule type="expression" dxfId="3438" priority="3628">
      <formula>$A$294="Ñ Plan c/desc"</formula>
    </cfRule>
  </conditionalFormatting>
  <conditionalFormatting sqref="C294:AO294 AS294:AX294">
    <cfRule type="expression" dxfId="3437" priority="3627">
      <formula>$A$294="Família"</formula>
    </cfRule>
  </conditionalFormatting>
  <conditionalFormatting sqref="C295:AO295 AS295:AX295">
    <cfRule type="expression" dxfId="3436" priority="3626">
      <formula>$A$295="Planilhado"</formula>
    </cfRule>
  </conditionalFormatting>
  <conditionalFormatting sqref="C295:AO295 AS295:AX295">
    <cfRule type="expression" dxfId="3435" priority="3625">
      <formula>$A$295="Ñ Plan s/desc"</formula>
    </cfRule>
  </conditionalFormatting>
  <conditionalFormatting sqref="C295:AO295 AS295:AX295">
    <cfRule type="expression" dxfId="3434" priority="3624">
      <formula>$A$295="Advindo"</formula>
    </cfRule>
  </conditionalFormatting>
  <conditionalFormatting sqref="C295:AO295 AS295:AX295">
    <cfRule type="expression" dxfId="3433" priority="3623">
      <formula>$A$295="Ñ Plan c/desc"</formula>
    </cfRule>
  </conditionalFormatting>
  <conditionalFormatting sqref="C295:AO295 AS295:AX295">
    <cfRule type="expression" dxfId="3432" priority="3622">
      <formula>$A$295="Família"</formula>
    </cfRule>
  </conditionalFormatting>
  <conditionalFormatting sqref="C296:AO296 AS296:AX296">
    <cfRule type="expression" dxfId="3431" priority="3621">
      <formula>$A$296="Planilhado"</formula>
    </cfRule>
  </conditionalFormatting>
  <conditionalFormatting sqref="C296:AO296 AS296:AX296">
    <cfRule type="expression" dxfId="3430" priority="3620">
      <formula>$A$296="Ñ Plan s/desc"</formula>
    </cfRule>
  </conditionalFormatting>
  <conditionalFormatting sqref="C296:AO296 AS296:AX296">
    <cfRule type="expression" dxfId="3429" priority="3619">
      <formula>$A$296="Advindo"</formula>
    </cfRule>
  </conditionalFormatting>
  <conditionalFormatting sqref="C296:AO296 AS296:AX296">
    <cfRule type="expression" dxfId="3428" priority="3618">
      <formula>$A$296="Ñ Plan c/desc"</formula>
    </cfRule>
  </conditionalFormatting>
  <conditionalFormatting sqref="C296:AO296 AS296:AX296">
    <cfRule type="expression" dxfId="3427" priority="3617">
      <formula>$A$296="Família"</formula>
    </cfRule>
  </conditionalFormatting>
  <conditionalFormatting sqref="C297:AO297 AS297:AX297">
    <cfRule type="expression" dxfId="3426" priority="3616">
      <formula>$A$297="Planilhado"</formula>
    </cfRule>
  </conditionalFormatting>
  <conditionalFormatting sqref="C297:AO297 AS297:AX297">
    <cfRule type="expression" dxfId="3425" priority="3615">
      <formula>$A$297="Ñ Plan s/desc"</formula>
    </cfRule>
  </conditionalFormatting>
  <conditionalFormatting sqref="C297:AO297 AS297:AX297">
    <cfRule type="expression" dxfId="3424" priority="3614">
      <formula>$A$297="Advindo"</formula>
    </cfRule>
  </conditionalFormatting>
  <conditionalFormatting sqref="C297:AO297 AS297:AX297">
    <cfRule type="expression" dxfId="3423" priority="3613">
      <formula>$A$297="Ñ Plan c/desc"</formula>
    </cfRule>
  </conditionalFormatting>
  <conditionalFormatting sqref="C297:AO297 AS297:AX297">
    <cfRule type="expression" dxfId="3422" priority="3612">
      <formula>$A$297="Família"</formula>
    </cfRule>
  </conditionalFormatting>
  <conditionalFormatting sqref="C298:AO298 AS298:AX298">
    <cfRule type="expression" dxfId="3421" priority="3611">
      <formula>$A$298="Planilhado"</formula>
    </cfRule>
  </conditionalFormatting>
  <conditionalFormatting sqref="C298:AO298 AS298:AX298">
    <cfRule type="expression" dxfId="3420" priority="3610">
      <formula>$A$298="Ñ Plan s/desc"</formula>
    </cfRule>
  </conditionalFormatting>
  <conditionalFormatting sqref="C298:AO298 AS298:AX298">
    <cfRule type="expression" dxfId="3419" priority="3609">
      <formula>$A$298="Advindo"</formula>
    </cfRule>
  </conditionalFormatting>
  <conditionalFormatting sqref="C298:AO298 AS298:AX298">
    <cfRule type="expression" dxfId="3418" priority="3608">
      <formula>$A$298="Ñ Plan c/desc"</formula>
    </cfRule>
  </conditionalFormatting>
  <conditionalFormatting sqref="C298:AO298 AS298:AX298">
    <cfRule type="expression" dxfId="3417" priority="3607">
      <formula>$A$298="Família"</formula>
    </cfRule>
  </conditionalFormatting>
  <conditionalFormatting sqref="C299:AO299 AS299:AX299">
    <cfRule type="expression" dxfId="3416" priority="3606">
      <formula>$A$299="Planilhado"</formula>
    </cfRule>
  </conditionalFormatting>
  <conditionalFormatting sqref="C299:AO299 AS299:AX299">
    <cfRule type="expression" dxfId="3415" priority="3605">
      <formula>$A$299="Ñ Plan s/desc"</formula>
    </cfRule>
  </conditionalFormatting>
  <conditionalFormatting sqref="C299:AO299 AS299:AX299">
    <cfRule type="expression" dxfId="3414" priority="3604">
      <formula>$A$299="Advindo"</formula>
    </cfRule>
  </conditionalFormatting>
  <conditionalFormatting sqref="C299:AO299 AS299:AX299">
    <cfRule type="expression" dxfId="3413" priority="3603">
      <formula>$A$299="Ñ Plan c/desc"</formula>
    </cfRule>
  </conditionalFormatting>
  <conditionalFormatting sqref="C299:AO299 AS299:AX299">
    <cfRule type="expression" dxfId="3412" priority="3602">
      <formula>$A$299="Família"</formula>
    </cfRule>
  </conditionalFormatting>
  <conditionalFormatting sqref="C300:AO300 AS300:AX300">
    <cfRule type="expression" dxfId="3411" priority="3601">
      <formula>$A$300="Planilhado"</formula>
    </cfRule>
  </conditionalFormatting>
  <conditionalFormatting sqref="C300:AO300 AS300:AX300">
    <cfRule type="expression" dxfId="3410" priority="3600">
      <formula>$A$300="Ñ Plan s/desc"</formula>
    </cfRule>
  </conditionalFormatting>
  <conditionalFormatting sqref="C300:AO300 AS300:AX300">
    <cfRule type="expression" dxfId="3409" priority="3599">
      <formula>$A$300="Advindo"</formula>
    </cfRule>
  </conditionalFormatting>
  <conditionalFormatting sqref="C300:AO300 AS300:AX300">
    <cfRule type="expression" dxfId="3408" priority="3598">
      <formula>$A$300="Ñ Plan c/desc"</formula>
    </cfRule>
  </conditionalFormatting>
  <conditionalFormatting sqref="C300:AO300 AS300:AX300">
    <cfRule type="expression" dxfId="3407" priority="3597">
      <formula>$A$300="Família"</formula>
    </cfRule>
  </conditionalFormatting>
  <conditionalFormatting sqref="C301:AO301 AS301:AX301">
    <cfRule type="expression" dxfId="3406" priority="3596">
      <formula>$A$301="Planilhado"</formula>
    </cfRule>
  </conditionalFormatting>
  <conditionalFormatting sqref="C301:AO301 AS301:AX301">
    <cfRule type="expression" dxfId="3405" priority="3595">
      <formula>$A$301="Ñ Plan s/desc"</formula>
    </cfRule>
  </conditionalFormatting>
  <conditionalFormatting sqref="C301:AO301 AS301:AX301">
    <cfRule type="expression" dxfId="3404" priority="3594">
      <formula>$A$301="Advindo"</formula>
    </cfRule>
  </conditionalFormatting>
  <conditionalFormatting sqref="C301:AO301 AS301:AX301">
    <cfRule type="expression" dxfId="3403" priority="3593">
      <formula>$A$301="Ñ Plan c/desc"</formula>
    </cfRule>
  </conditionalFormatting>
  <conditionalFormatting sqref="C301:AO301 AS301:AX301">
    <cfRule type="expression" dxfId="3402" priority="3592">
      <formula>$A$301="Família"</formula>
    </cfRule>
  </conditionalFormatting>
  <conditionalFormatting sqref="C302:AO302 AS302:AX302">
    <cfRule type="expression" dxfId="3401" priority="3591">
      <formula>$A$302="Planilhado"</formula>
    </cfRule>
  </conditionalFormatting>
  <conditionalFormatting sqref="C302:AO302 AS302:AX302">
    <cfRule type="expression" dxfId="3400" priority="3590">
      <formula>$A$302="Ñ Plan s/desc"</formula>
    </cfRule>
  </conditionalFormatting>
  <conditionalFormatting sqref="C302:AO302 AS302:AX302">
    <cfRule type="expression" dxfId="3399" priority="3589">
      <formula>$A$302="Advindo"</formula>
    </cfRule>
  </conditionalFormatting>
  <conditionalFormatting sqref="C302:AO302 AS302:AX302">
    <cfRule type="expression" dxfId="3398" priority="3588">
      <formula>$A$302="Ñ Plan c/desc"</formula>
    </cfRule>
  </conditionalFormatting>
  <conditionalFormatting sqref="C302:AO302 AS302:AX302">
    <cfRule type="expression" dxfId="3397" priority="3587">
      <formula>$A$302="Família"</formula>
    </cfRule>
  </conditionalFormatting>
  <conditionalFormatting sqref="C303:AO303 AS303:AX303">
    <cfRule type="expression" dxfId="3396" priority="3586">
      <formula>$A$303="Planilhado"</formula>
    </cfRule>
  </conditionalFormatting>
  <conditionalFormatting sqref="C303:AO303 AS303:AX303">
    <cfRule type="expression" dxfId="3395" priority="3585">
      <formula>$A$303="Ñ Plan s/desc"</formula>
    </cfRule>
  </conditionalFormatting>
  <conditionalFormatting sqref="C303:AO303 AS303:AX303">
    <cfRule type="expression" dxfId="3394" priority="3584">
      <formula>$A$303="Advindo"</formula>
    </cfRule>
  </conditionalFormatting>
  <conditionalFormatting sqref="C303:AO303 AS303:AX303">
    <cfRule type="expression" dxfId="3393" priority="3583">
      <formula>$A$303="Ñ Plan c/desc"</formula>
    </cfRule>
  </conditionalFormatting>
  <conditionalFormatting sqref="C303:AO303 AS303:AX303">
    <cfRule type="expression" dxfId="3392" priority="3582">
      <formula>$A$303="Família"</formula>
    </cfRule>
  </conditionalFormatting>
  <conditionalFormatting sqref="C304:AO304 AS304:AX304">
    <cfRule type="expression" dxfId="3391" priority="3581">
      <formula>$A$304="Planilhado"</formula>
    </cfRule>
  </conditionalFormatting>
  <conditionalFormatting sqref="C304:AO304 AS304:AX304">
    <cfRule type="expression" dxfId="3390" priority="3580">
      <formula>$A$304="Ñ Plan s/desc"</formula>
    </cfRule>
  </conditionalFormatting>
  <conditionalFormatting sqref="C304:AO304 AS304:AX304">
    <cfRule type="expression" dxfId="3389" priority="3579">
      <formula>$A$304="Advindo"</formula>
    </cfRule>
  </conditionalFormatting>
  <conditionalFormatting sqref="C304:AO304 AS304:AX304">
    <cfRule type="expression" dxfId="3388" priority="3578">
      <formula>$A$304="Ñ Plan c/desc"</formula>
    </cfRule>
  </conditionalFormatting>
  <conditionalFormatting sqref="C304:AO304 AS304:AX304">
    <cfRule type="expression" dxfId="3387" priority="3577">
      <formula>$A$304="Família"</formula>
    </cfRule>
  </conditionalFormatting>
  <conditionalFormatting sqref="C305:AO305 AS305:AX305">
    <cfRule type="expression" dxfId="3386" priority="3576">
      <formula>$A$305="Planilhado"</formula>
    </cfRule>
  </conditionalFormatting>
  <conditionalFormatting sqref="C305:AO305 AS305:AX305">
    <cfRule type="expression" dxfId="3385" priority="3575">
      <formula>$A$305="Ñ Plan s/desc"</formula>
    </cfRule>
  </conditionalFormatting>
  <conditionalFormatting sqref="C305:AO305 AS305:AX305">
    <cfRule type="expression" dxfId="3384" priority="3574">
      <formula>$A$305="Advindo"</formula>
    </cfRule>
  </conditionalFormatting>
  <conditionalFormatting sqref="C305:AO305 AS305:AX305">
    <cfRule type="expression" dxfId="3383" priority="3573">
      <formula>$A$305="Ñ Plan c/desc"</formula>
    </cfRule>
  </conditionalFormatting>
  <conditionalFormatting sqref="C305:AO305 AS305:AX305">
    <cfRule type="expression" dxfId="3382" priority="3572">
      <formula>$A$305="Família"</formula>
    </cfRule>
  </conditionalFormatting>
  <conditionalFormatting sqref="C306:AO306 AS306:AX306">
    <cfRule type="expression" dxfId="3381" priority="3571">
      <formula>$A$306="Planilhado"</formula>
    </cfRule>
  </conditionalFormatting>
  <conditionalFormatting sqref="C306:AO306 AS306:AX306">
    <cfRule type="expression" dxfId="3380" priority="3570">
      <formula>$A$306="Ñ Plan s/desc"</formula>
    </cfRule>
  </conditionalFormatting>
  <conditionalFormatting sqref="C306:AO306 AS306:AX306">
    <cfRule type="expression" dxfId="3379" priority="3569">
      <formula>$A$306="Advindo"</formula>
    </cfRule>
  </conditionalFormatting>
  <conditionalFormatting sqref="C306:AO306 AS306:AX306">
    <cfRule type="expression" dxfId="3378" priority="3568">
      <formula>$A$306="Ñ Plan c/desc"</formula>
    </cfRule>
  </conditionalFormatting>
  <conditionalFormatting sqref="C306:AO306 AS306:AX306">
    <cfRule type="expression" dxfId="3377" priority="3567">
      <formula>$A$306="Família"</formula>
    </cfRule>
  </conditionalFormatting>
  <conditionalFormatting sqref="C307:AO307 AS307:AX307">
    <cfRule type="expression" dxfId="3376" priority="3566">
      <formula>$A$307="Planilhado"</formula>
    </cfRule>
  </conditionalFormatting>
  <conditionalFormatting sqref="C307:AO307 AS307:AX307">
    <cfRule type="expression" dxfId="3375" priority="3565">
      <formula>$A$307="Ñ Plan s/desc"</formula>
    </cfRule>
  </conditionalFormatting>
  <conditionalFormatting sqref="C307:AO307 AS307:AX307">
    <cfRule type="expression" dxfId="3374" priority="3564">
      <formula>$A$307="Advindo"</formula>
    </cfRule>
  </conditionalFormatting>
  <conditionalFormatting sqref="C307:AO307 AS307:AX307">
    <cfRule type="expression" dxfId="3373" priority="3563">
      <formula>$A$307="Ñ Plan c/desc"</formula>
    </cfRule>
  </conditionalFormatting>
  <conditionalFormatting sqref="C307:AO307 AS307:AX307">
    <cfRule type="expression" dxfId="3372" priority="3562">
      <formula>$A$307="Família"</formula>
    </cfRule>
  </conditionalFormatting>
  <conditionalFormatting sqref="C308:AO308 AS308:AX308">
    <cfRule type="expression" dxfId="3371" priority="3561">
      <formula>$A$308="Planilhado"</formula>
    </cfRule>
  </conditionalFormatting>
  <conditionalFormatting sqref="C308:AO308 AS308:AX308">
    <cfRule type="expression" dxfId="3370" priority="3560">
      <formula>$A$308="Ñ Plan s/desc"</formula>
    </cfRule>
  </conditionalFormatting>
  <conditionalFormatting sqref="C308:AO308 AS308:AX308">
    <cfRule type="expression" dxfId="3369" priority="3559">
      <formula>$A$308="Advindo"</formula>
    </cfRule>
  </conditionalFormatting>
  <conditionalFormatting sqref="C308:AO308 AS308:AX308">
    <cfRule type="expression" dxfId="3368" priority="3558">
      <formula>$A$308="Ñ Plan c/desc"</formula>
    </cfRule>
  </conditionalFormatting>
  <conditionalFormatting sqref="C308:AO308 AS308:AX308">
    <cfRule type="expression" dxfId="3367" priority="3557">
      <formula>$A$308="Família"</formula>
    </cfRule>
  </conditionalFormatting>
  <conditionalFormatting sqref="C309:AO309 AS309:AX309">
    <cfRule type="expression" dxfId="3366" priority="3556">
      <formula>$A$309="Planilhado"</formula>
    </cfRule>
  </conditionalFormatting>
  <conditionalFormatting sqref="C309:AO309 AS309:AX309">
    <cfRule type="expression" dxfId="3365" priority="3555">
      <formula>$A$309="Ñ Plan s/desc"</formula>
    </cfRule>
  </conditionalFormatting>
  <conditionalFormatting sqref="C309:AO309 AS309:AX309">
    <cfRule type="expression" dxfId="3364" priority="3554">
      <formula>$A$309="Advindo"</formula>
    </cfRule>
  </conditionalFormatting>
  <conditionalFormatting sqref="C309:AO309 AS309:AX309">
    <cfRule type="expression" dxfId="3363" priority="3553">
      <formula>$A$309="Ñ Plan c/desc"</formula>
    </cfRule>
  </conditionalFormatting>
  <conditionalFormatting sqref="C309:AO309 AS309:AX309">
    <cfRule type="expression" dxfId="3362" priority="3552">
      <formula>$A$309="Família"</formula>
    </cfRule>
  </conditionalFormatting>
  <conditionalFormatting sqref="C310:AO310 AS310:AX310">
    <cfRule type="expression" dxfId="3361" priority="3551">
      <formula>$A$310="Planilhado"</formula>
    </cfRule>
  </conditionalFormatting>
  <conditionalFormatting sqref="C310:AO310 AS310:AX310">
    <cfRule type="expression" dxfId="3360" priority="3550">
      <formula>$A$310="Ñ Plan s/desc"</formula>
    </cfRule>
  </conditionalFormatting>
  <conditionalFormatting sqref="C310:AO310 AS310:AX310">
    <cfRule type="expression" dxfId="3359" priority="3549">
      <formula>$A$310="Advindo"</formula>
    </cfRule>
  </conditionalFormatting>
  <conditionalFormatting sqref="C310:AO310 AS310:AX310">
    <cfRule type="expression" dxfId="3358" priority="3548">
      <formula>$A$310="Ñ Plan c/desc"</formula>
    </cfRule>
  </conditionalFormatting>
  <conditionalFormatting sqref="C310:AO310 AS310:AX310">
    <cfRule type="expression" dxfId="3357" priority="3547">
      <formula>$A$310="Família"</formula>
    </cfRule>
  </conditionalFormatting>
  <conditionalFormatting sqref="C311:AO311 AS311:AX311">
    <cfRule type="expression" dxfId="3356" priority="3546">
      <formula>$A$311="Planilhado"</formula>
    </cfRule>
  </conditionalFormatting>
  <conditionalFormatting sqref="C311:AO311 AS311:AX311">
    <cfRule type="expression" dxfId="3355" priority="3545">
      <formula>$A$311="Ñ Plan s/desc"</formula>
    </cfRule>
  </conditionalFormatting>
  <conditionalFormatting sqref="C311:AO311 AS311:AX311">
    <cfRule type="expression" dxfId="3354" priority="3544">
      <formula>$A$311="Advindo"</formula>
    </cfRule>
  </conditionalFormatting>
  <conditionalFormatting sqref="C311:AO311 AS311:AX311">
    <cfRule type="expression" dxfId="3353" priority="3543">
      <formula>$A$311="Ñ Plan c/desc"</formula>
    </cfRule>
  </conditionalFormatting>
  <conditionalFormatting sqref="C311:AO311 AS311:AX311">
    <cfRule type="expression" dxfId="3352" priority="3542">
      <formula>$A$311="Família"</formula>
    </cfRule>
  </conditionalFormatting>
  <conditionalFormatting sqref="C312:AO312 AS312:AX312">
    <cfRule type="expression" dxfId="3351" priority="3541">
      <formula>$A$312="Planilhado"</formula>
    </cfRule>
  </conditionalFormatting>
  <conditionalFormatting sqref="C312:AO312 AS312:AX312">
    <cfRule type="expression" dxfId="3350" priority="3540">
      <formula>$A$312="Ñ Plan s/desc"</formula>
    </cfRule>
  </conditionalFormatting>
  <conditionalFormatting sqref="C312:AO312 AS312:AX312">
    <cfRule type="expression" dxfId="3349" priority="3539">
      <formula>$A$312="Advindo"</formula>
    </cfRule>
  </conditionalFormatting>
  <conditionalFormatting sqref="C312:AO312 AS312:AX312">
    <cfRule type="expression" dxfId="3348" priority="3538">
      <formula>$A$312="Ñ Plan c/desc"</formula>
    </cfRule>
  </conditionalFormatting>
  <conditionalFormatting sqref="C312:AO312 AS312:AX312">
    <cfRule type="expression" dxfId="3347" priority="3537">
      <formula>$A$312="Família"</formula>
    </cfRule>
  </conditionalFormatting>
  <conditionalFormatting sqref="C313:AO313 AS313:AX313">
    <cfRule type="expression" dxfId="3346" priority="3536">
      <formula>$A$313="Planilhado"</formula>
    </cfRule>
  </conditionalFormatting>
  <conditionalFormatting sqref="C313:AO313 AS313:AX313">
    <cfRule type="expression" dxfId="3345" priority="3535">
      <formula>$A$313="Ñ Plan s/desc"</formula>
    </cfRule>
  </conditionalFormatting>
  <conditionalFormatting sqref="C313:AO313 AS313:AX313">
    <cfRule type="expression" dxfId="3344" priority="3534">
      <formula>$A$313="Advindo"</formula>
    </cfRule>
  </conditionalFormatting>
  <conditionalFormatting sqref="C313:AO313 AS313:AX313">
    <cfRule type="expression" dxfId="3343" priority="3533">
      <formula>$A$313="Ñ Plan c/desc"</formula>
    </cfRule>
  </conditionalFormatting>
  <conditionalFormatting sqref="C313:AO313 AS313:AX313">
    <cfRule type="expression" dxfId="3342" priority="3532">
      <formula>$A$313="Família"</formula>
    </cfRule>
  </conditionalFormatting>
  <conditionalFormatting sqref="C314:AO314 AS314:AX314">
    <cfRule type="expression" dxfId="3341" priority="3531">
      <formula>$A$314="Planilhado"</formula>
    </cfRule>
  </conditionalFormatting>
  <conditionalFormatting sqref="C314:AO314 AS314:AX314">
    <cfRule type="expression" dxfId="3340" priority="3530">
      <formula>$A$314="Ñ Plan s/desc"</formula>
    </cfRule>
  </conditionalFormatting>
  <conditionalFormatting sqref="C314:AO314 AS314:AX314">
    <cfRule type="expression" dxfId="3339" priority="3529">
      <formula>$A$314="Advindo"</formula>
    </cfRule>
  </conditionalFormatting>
  <conditionalFormatting sqref="C314:AO314 AS314:AX314">
    <cfRule type="expression" dxfId="3338" priority="3528">
      <formula>$A$314="Ñ Plan c/desc"</formula>
    </cfRule>
  </conditionalFormatting>
  <conditionalFormatting sqref="C314:AO314 AS314:AX314">
    <cfRule type="expression" dxfId="3337" priority="3527">
      <formula>$A$314="Família"</formula>
    </cfRule>
  </conditionalFormatting>
  <conditionalFormatting sqref="C315:AO315 AS315:AX315">
    <cfRule type="expression" dxfId="3336" priority="3526">
      <formula>$A$315="Planilhado"</formula>
    </cfRule>
  </conditionalFormatting>
  <conditionalFormatting sqref="C315:AO315 AS315:AX315">
    <cfRule type="expression" dxfId="3335" priority="3525">
      <formula>$A$315="Ñ Plan s/desc"</formula>
    </cfRule>
  </conditionalFormatting>
  <conditionalFormatting sqref="C315:AO315 AS315:AX315">
    <cfRule type="expression" dxfId="3334" priority="3524">
      <formula>$A$315="Advindo"</formula>
    </cfRule>
  </conditionalFormatting>
  <conditionalFormatting sqref="C315:AO315 AS315:AX315">
    <cfRule type="expression" dxfId="3333" priority="3523">
      <formula>$A$315="Ñ Plan c/desc"</formula>
    </cfRule>
  </conditionalFormatting>
  <conditionalFormatting sqref="C315:AO315 AS315:AX315">
    <cfRule type="expression" dxfId="3332" priority="3522">
      <formula>$A$315="Família"</formula>
    </cfRule>
  </conditionalFormatting>
  <conditionalFormatting sqref="C316:AO316 AS316:AX316">
    <cfRule type="expression" dxfId="3331" priority="3521">
      <formula>$A$316="Planilhado"</formula>
    </cfRule>
  </conditionalFormatting>
  <conditionalFormatting sqref="C316:AO316 AS316:AX316">
    <cfRule type="expression" dxfId="3330" priority="3520">
      <formula>$A$316="Ñ Plan s/desc"</formula>
    </cfRule>
  </conditionalFormatting>
  <conditionalFormatting sqref="C316:AO316 AS316:AX316">
    <cfRule type="expression" dxfId="3329" priority="3519">
      <formula>$A$316="Advindo"</formula>
    </cfRule>
  </conditionalFormatting>
  <conditionalFormatting sqref="C316:AO316 AS316:AX316">
    <cfRule type="expression" dxfId="3328" priority="3518">
      <formula>$A$316="Ñ Plan c/desc"</formula>
    </cfRule>
  </conditionalFormatting>
  <conditionalFormatting sqref="C316:AO316 AS316:AX316">
    <cfRule type="expression" dxfId="3327" priority="3517">
      <formula>$A$316="Família"</formula>
    </cfRule>
  </conditionalFormatting>
  <conditionalFormatting sqref="C317:AO317 AS317:AX317">
    <cfRule type="expression" dxfId="3326" priority="3516">
      <formula>$A$317="Planilhado"</formula>
    </cfRule>
  </conditionalFormatting>
  <conditionalFormatting sqref="C317:AO317 AS317:AX317">
    <cfRule type="expression" dxfId="3325" priority="3515">
      <formula>$A$317="Ñ Plan s/desc"</formula>
    </cfRule>
  </conditionalFormatting>
  <conditionalFormatting sqref="C317:AO317 AS317:AX317">
    <cfRule type="expression" dxfId="3324" priority="3514">
      <formula>$A$317="Advindo"</formula>
    </cfRule>
  </conditionalFormatting>
  <conditionalFormatting sqref="C317:AO317 AS317:AX317">
    <cfRule type="expression" dxfId="3323" priority="3513">
      <formula>$A$317="Ñ Plan c/desc"</formula>
    </cfRule>
  </conditionalFormatting>
  <conditionalFormatting sqref="C317:AO317 AS317:AX317">
    <cfRule type="expression" dxfId="3322" priority="3512">
      <formula>$A$317="Família"</formula>
    </cfRule>
  </conditionalFormatting>
  <conditionalFormatting sqref="C318:AO318 AS318:AX318">
    <cfRule type="expression" dxfId="3321" priority="3511">
      <formula>$A$318="Planilhado"</formula>
    </cfRule>
  </conditionalFormatting>
  <conditionalFormatting sqref="C318:AO318 AS318:AX318">
    <cfRule type="expression" dxfId="3320" priority="3510">
      <formula>$A$318="Ñ Plan s/desc"</formula>
    </cfRule>
  </conditionalFormatting>
  <conditionalFormatting sqref="C318:AO318 AS318:AX318">
    <cfRule type="expression" dxfId="3319" priority="3509">
      <formula>$A$318="Advindo"</formula>
    </cfRule>
  </conditionalFormatting>
  <conditionalFormatting sqref="C318:AO318 AS318:AX318">
    <cfRule type="expression" dxfId="3318" priority="3508">
      <formula>$A$318="Ñ Plan c/desc"</formula>
    </cfRule>
  </conditionalFormatting>
  <conditionalFormatting sqref="C318:AO318 AS318:AX318">
    <cfRule type="expression" dxfId="3317" priority="3507">
      <formula>$A$318="Família"</formula>
    </cfRule>
  </conditionalFormatting>
  <conditionalFormatting sqref="C319:AO319 AS319:AX319">
    <cfRule type="expression" dxfId="3316" priority="3506">
      <formula>$A$319="Planilhado"</formula>
    </cfRule>
  </conditionalFormatting>
  <conditionalFormatting sqref="C319:AO319 AS319:AX319">
    <cfRule type="expression" dxfId="3315" priority="3505">
      <formula>$A$319="Ñ Plan s/desc"</formula>
    </cfRule>
  </conditionalFormatting>
  <conditionalFormatting sqref="C319:AO319 AS319:AX319">
    <cfRule type="expression" dxfId="3314" priority="3504">
      <formula>$A$319="Advindo"</formula>
    </cfRule>
  </conditionalFormatting>
  <conditionalFormatting sqref="C319:AO319 AS319:AX319">
    <cfRule type="expression" dxfId="3313" priority="3503">
      <formula>$A$319="Ñ Plan c/desc"</formula>
    </cfRule>
  </conditionalFormatting>
  <conditionalFormatting sqref="C319:AO319 AS319:AX319">
    <cfRule type="expression" dxfId="3312" priority="3502">
      <formula>$A$319="Família"</formula>
    </cfRule>
  </conditionalFormatting>
  <conditionalFormatting sqref="C320:AO320 AS320:AX320">
    <cfRule type="expression" dxfId="3311" priority="3501">
      <formula>$A$320="Planilhado"</formula>
    </cfRule>
  </conditionalFormatting>
  <conditionalFormatting sqref="C320:AO320 AS320:AX320">
    <cfRule type="expression" dxfId="3310" priority="3500">
      <formula>$A$320="Ñ Plan s/desc"</formula>
    </cfRule>
  </conditionalFormatting>
  <conditionalFormatting sqref="C320:AO320 AS320:AX320">
    <cfRule type="expression" dxfId="3309" priority="3499">
      <formula>$A$320="Advindo"</formula>
    </cfRule>
  </conditionalFormatting>
  <conditionalFormatting sqref="C320:AO320 AS320:AX320">
    <cfRule type="expression" dxfId="3308" priority="3498">
      <formula>$A$320="Ñ Plan c/desc"</formula>
    </cfRule>
  </conditionalFormatting>
  <conditionalFormatting sqref="C320:AO320 AS320:AX320">
    <cfRule type="expression" dxfId="3307" priority="3497">
      <formula>$A$320="Família"</formula>
    </cfRule>
  </conditionalFormatting>
  <conditionalFormatting sqref="C321:AO321 AS321:AX321">
    <cfRule type="expression" dxfId="3306" priority="3496">
      <formula>$A$321="Planilhado"</formula>
    </cfRule>
  </conditionalFormatting>
  <conditionalFormatting sqref="C321:AO321 AS321:AX321">
    <cfRule type="expression" dxfId="3305" priority="3495">
      <formula>$A$321="Ñ Plan s/desc"</formula>
    </cfRule>
  </conditionalFormatting>
  <conditionalFormatting sqref="C321:AO321 AS321:AX321">
    <cfRule type="expression" dxfId="3304" priority="3494">
      <formula>$A$321="Advindo"</formula>
    </cfRule>
  </conditionalFormatting>
  <conditionalFormatting sqref="C321:AO321 AS321:AX321">
    <cfRule type="expression" dxfId="3303" priority="3493">
      <formula>$A$321="Ñ Plan c/desc"</formula>
    </cfRule>
  </conditionalFormatting>
  <conditionalFormatting sqref="C321:AO321 AS321:AX321">
    <cfRule type="expression" dxfId="3302" priority="3492">
      <formula>$A$321="Família"</formula>
    </cfRule>
  </conditionalFormatting>
  <conditionalFormatting sqref="C322:AO322 AS322:AX322">
    <cfRule type="expression" dxfId="3301" priority="3491">
      <formula>$A$322="Planilhado"</formula>
    </cfRule>
  </conditionalFormatting>
  <conditionalFormatting sqref="C322:AO322 AS322:AX322">
    <cfRule type="expression" dxfId="3300" priority="3490">
      <formula>$A$322="Ñ Plan s/desc"</formula>
    </cfRule>
  </conditionalFormatting>
  <conditionalFormatting sqref="C322:AO322 AS322:AX322">
    <cfRule type="expression" dxfId="3299" priority="3489">
      <formula>$A$322="Advindo"</formula>
    </cfRule>
  </conditionalFormatting>
  <conditionalFormatting sqref="C322:AO322 AS322:AX322">
    <cfRule type="expression" dxfId="3298" priority="3488">
      <formula>$A$322="Ñ Plan c/desc"</formula>
    </cfRule>
  </conditionalFormatting>
  <conditionalFormatting sqref="C322:AO322 AS322:AX322">
    <cfRule type="expression" dxfId="3297" priority="3487">
      <formula>$A$322="Família"</formula>
    </cfRule>
  </conditionalFormatting>
  <conditionalFormatting sqref="C323:AO323 AS323:AX323">
    <cfRule type="expression" dxfId="3296" priority="3486">
      <formula>$A$323="Planilhado"</formula>
    </cfRule>
  </conditionalFormatting>
  <conditionalFormatting sqref="C323:AO323 AS323:AX323">
    <cfRule type="expression" dxfId="3295" priority="3485">
      <formula>$A$323="Ñ Plan s/desc"</formula>
    </cfRule>
  </conditionalFormatting>
  <conditionalFormatting sqref="C323:AO323 AS323:AX323">
    <cfRule type="expression" dxfId="3294" priority="3484">
      <formula>$A$323="Advindo"</formula>
    </cfRule>
  </conditionalFormatting>
  <conditionalFormatting sqref="C323:AO323 AS323:AX323">
    <cfRule type="expression" dxfId="3293" priority="3483">
      <formula>$A$323="Ñ Plan c/desc"</formula>
    </cfRule>
  </conditionalFormatting>
  <conditionalFormatting sqref="C323:AO323 AS323:AX323">
    <cfRule type="expression" dxfId="3292" priority="3482">
      <formula>$A$323="Família"</formula>
    </cfRule>
  </conditionalFormatting>
  <conditionalFormatting sqref="C324:AO324 AS324:AX324">
    <cfRule type="expression" dxfId="3291" priority="3481">
      <formula>$A$324="Planilhado"</formula>
    </cfRule>
  </conditionalFormatting>
  <conditionalFormatting sqref="C324:AO324 AS324:AX324">
    <cfRule type="expression" dxfId="3290" priority="3480">
      <formula>$A$324="Ñ Plan s/desc"</formula>
    </cfRule>
  </conditionalFormatting>
  <conditionalFormatting sqref="C324:AO324 AS324:AX324">
    <cfRule type="expression" dxfId="3289" priority="3479">
      <formula>$A$324="Advindo"</formula>
    </cfRule>
  </conditionalFormatting>
  <conditionalFormatting sqref="C324:AO324 AS324:AX324">
    <cfRule type="expression" dxfId="3288" priority="3478">
      <formula>$A$324="Ñ Plan c/desc"</formula>
    </cfRule>
  </conditionalFormatting>
  <conditionalFormatting sqref="C324:AO324 AS324:AX324">
    <cfRule type="expression" dxfId="3287" priority="3477">
      <formula>$A$324="Família"</formula>
    </cfRule>
  </conditionalFormatting>
  <conditionalFormatting sqref="C325:AO325 AS325:AX325">
    <cfRule type="expression" dxfId="3286" priority="3476">
      <formula>$A$325="Planilhado"</formula>
    </cfRule>
  </conditionalFormatting>
  <conditionalFormatting sqref="C325:AO325 AS325:AX325">
    <cfRule type="expression" dxfId="3285" priority="3475">
      <formula>$A$325="Ñ Plan s/desc"</formula>
    </cfRule>
  </conditionalFormatting>
  <conditionalFormatting sqref="C325:AO325 AS325:AX325">
    <cfRule type="expression" dxfId="3284" priority="3474">
      <formula>$A$325="Advindo"</formula>
    </cfRule>
  </conditionalFormatting>
  <conditionalFormatting sqref="C325:AO325 AS325:AX325">
    <cfRule type="expression" dxfId="3283" priority="3473">
      <formula>$A$325="Ñ Plan c/desc"</formula>
    </cfRule>
  </conditionalFormatting>
  <conditionalFormatting sqref="C325:AO325 AS325:AX325">
    <cfRule type="expression" dxfId="3282" priority="3472">
      <formula>$A$325="Família"</formula>
    </cfRule>
  </conditionalFormatting>
  <conditionalFormatting sqref="C326:AO326 AS326:AX326">
    <cfRule type="expression" dxfId="3281" priority="3471">
      <formula>$A$326="Planilhado"</formula>
    </cfRule>
  </conditionalFormatting>
  <conditionalFormatting sqref="C326:AO326 AS326:AX326">
    <cfRule type="expression" dxfId="3280" priority="3470">
      <formula>$A$326="Ñ Plan s/desc"</formula>
    </cfRule>
  </conditionalFormatting>
  <conditionalFormatting sqref="C326:AO326 AS326:AX326">
    <cfRule type="expression" dxfId="3279" priority="3469">
      <formula>$A$326="Advindo"</formula>
    </cfRule>
  </conditionalFormatting>
  <conditionalFormatting sqref="C326:AO326 AS326:AX326">
    <cfRule type="expression" dxfId="3278" priority="3468">
      <formula>$A$326="Ñ Plan c/desc"</formula>
    </cfRule>
  </conditionalFormatting>
  <conditionalFormatting sqref="C326:AO326 AS326:AX326">
    <cfRule type="expression" dxfId="3277" priority="3467">
      <formula>$A$326="Família"</formula>
    </cfRule>
  </conditionalFormatting>
  <conditionalFormatting sqref="C327:AO327 AS327:AX327">
    <cfRule type="expression" dxfId="3276" priority="3466">
      <formula>$A$327="Planilhado"</formula>
    </cfRule>
  </conditionalFormatting>
  <conditionalFormatting sqref="C327:AO327 AS327:AX327">
    <cfRule type="expression" dxfId="3275" priority="3465">
      <formula>$A$327="Ñ Plan s/desc"</formula>
    </cfRule>
  </conditionalFormatting>
  <conditionalFormatting sqref="C327:AO327 AS327:AX327">
    <cfRule type="expression" dxfId="3274" priority="3464">
      <formula>$A$327="Advindo"</formula>
    </cfRule>
  </conditionalFormatting>
  <conditionalFormatting sqref="C327:AO327 AS327:AX327">
    <cfRule type="expression" dxfId="3273" priority="3463">
      <formula>$A$327="Ñ Plan c/desc"</formula>
    </cfRule>
  </conditionalFormatting>
  <conditionalFormatting sqref="C327:AO327 AS327:AX327">
    <cfRule type="expression" dxfId="3272" priority="3462">
      <formula>$A$327="Família"</formula>
    </cfRule>
  </conditionalFormatting>
  <conditionalFormatting sqref="C328:AO328 AS328:AX328">
    <cfRule type="expression" dxfId="3271" priority="3461">
      <formula>$A$328="Planilhado"</formula>
    </cfRule>
  </conditionalFormatting>
  <conditionalFormatting sqref="C328:AO328 AS328:AX328">
    <cfRule type="expression" dxfId="3270" priority="3460">
      <formula>$A$328="Ñ Plan s/desc"</formula>
    </cfRule>
  </conditionalFormatting>
  <conditionalFormatting sqref="C328:AO328 AS328:AX328">
    <cfRule type="expression" dxfId="3269" priority="3459">
      <formula>$A$328="Advindo"</formula>
    </cfRule>
  </conditionalFormatting>
  <conditionalFormatting sqref="C328:AO328 AS328:AX328">
    <cfRule type="expression" dxfId="3268" priority="3458">
      <formula>$A$328="Ñ Plan c/desc"</formula>
    </cfRule>
  </conditionalFormatting>
  <conditionalFormatting sqref="C328:AO328 AS328:AX328">
    <cfRule type="expression" dxfId="3267" priority="3457">
      <formula>$A$328="Família"</formula>
    </cfRule>
  </conditionalFormatting>
  <conditionalFormatting sqref="C329:AO329 AS329:AX329">
    <cfRule type="expression" dxfId="3266" priority="3456">
      <formula>$A$329="Planilhado"</formula>
    </cfRule>
  </conditionalFormatting>
  <conditionalFormatting sqref="C329:AO329 AS329:AX329">
    <cfRule type="expression" dxfId="3265" priority="3455">
      <formula>$A$329="Ñ Plan s/desc"</formula>
    </cfRule>
  </conditionalFormatting>
  <conditionalFormatting sqref="C329:AO329 AS329:AX329">
    <cfRule type="expression" dxfId="3264" priority="3454">
      <formula>$A$329="Advindo"</formula>
    </cfRule>
  </conditionalFormatting>
  <conditionalFormatting sqref="C329:AO329 AS329:AX329">
    <cfRule type="expression" dxfId="3263" priority="3453">
      <formula>$A$329="Ñ Plan c/desc"</formula>
    </cfRule>
  </conditionalFormatting>
  <conditionalFormatting sqref="C329:AO329 AS329:AX329">
    <cfRule type="expression" dxfId="3262" priority="3452">
      <formula>$A$329="Família"</formula>
    </cfRule>
  </conditionalFormatting>
  <conditionalFormatting sqref="C330:AO330 AS330:AX330">
    <cfRule type="expression" dxfId="3261" priority="3451">
      <formula>$A$330="Planilhado"</formula>
    </cfRule>
  </conditionalFormatting>
  <conditionalFormatting sqref="C330:AO330 AS330:AX330">
    <cfRule type="expression" dxfId="3260" priority="3450">
      <formula>$A$330="Ñ Plan s/desc"</formula>
    </cfRule>
  </conditionalFormatting>
  <conditionalFormatting sqref="C330:AO330 AS330:AX330">
    <cfRule type="expression" dxfId="3259" priority="3449">
      <formula>$A$330="Advindo"</formula>
    </cfRule>
  </conditionalFormatting>
  <conditionalFormatting sqref="C330:AO330 AS330:AX330">
    <cfRule type="expression" dxfId="3258" priority="3448">
      <formula>$A$330="Ñ Plan c/desc"</formula>
    </cfRule>
  </conditionalFormatting>
  <conditionalFormatting sqref="C330:AO330 AS330:AX330">
    <cfRule type="expression" dxfId="3257" priority="3447">
      <formula>$A$330="Família"</formula>
    </cfRule>
  </conditionalFormatting>
  <conditionalFormatting sqref="C331:AO331 AS331:AX331">
    <cfRule type="expression" dxfId="3256" priority="3446">
      <formula>$A$331="Planilhado"</formula>
    </cfRule>
  </conditionalFormatting>
  <conditionalFormatting sqref="C331:AO331 AS331:AX331">
    <cfRule type="expression" dxfId="3255" priority="3445">
      <formula>$A$331="Ñ Plan s/desc"</formula>
    </cfRule>
  </conditionalFormatting>
  <conditionalFormatting sqref="C331:AO331 AS331:AX331">
    <cfRule type="expression" dxfId="3254" priority="3444">
      <formula>$A$331="Advindo"</formula>
    </cfRule>
  </conditionalFormatting>
  <conditionalFormatting sqref="C331:AO331 AS331:AX331">
    <cfRule type="expression" dxfId="3253" priority="3443">
      <formula>$A$331="Ñ Plan c/desc"</formula>
    </cfRule>
  </conditionalFormatting>
  <conditionalFormatting sqref="C331:AO331 AS331:AX331">
    <cfRule type="expression" dxfId="3252" priority="3442">
      <formula>$A$331="Família"</formula>
    </cfRule>
  </conditionalFormatting>
  <conditionalFormatting sqref="C332:AO332 AS332:AX332">
    <cfRule type="expression" dxfId="3251" priority="3441">
      <formula>$A$332="Planilhado"</formula>
    </cfRule>
  </conditionalFormatting>
  <conditionalFormatting sqref="C332:AO332 AS332:AX332">
    <cfRule type="expression" dxfId="3250" priority="3440">
      <formula>$A$332="Ñ Plan s/desc"</formula>
    </cfRule>
  </conditionalFormatting>
  <conditionalFormatting sqref="C332:AO332 AS332:AX332">
    <cfRule type="expression" dxfId="3249" priority="3439">
      <formula>$A$332="Advindo"</formula>
    </cfRule>
  </conditionalFormatting>
  <conditionalFormatting sqref="C332:AO332 AS332:AX332">
    <cfRule type="expression" dxfId="3248" priority="3438">
      <formula>$A$332="Ñ Plan c/desc"</formula>
    </cfRule>
  </conditionalFormatting>
  <conditionalFormatting sqref="C332:AO332 AS332:AX332">
    <cfRule type="expression" dxfId="3247" priority="3437">
      <formula>$A$332="Família"</formula>
    </cfRule>
  </conditionalFormatting>
  <conditionalFormatting sqref="C333:AO333 AS333:AX333">
    <cfRule type="expression" dxfId="3246" priority="3436">
      <formula>$A$333="Planilhado"</formula>
    </cfRule>
  </conditionalFormatting>
  <conditionalFormatting sqref="C333:AO333 AS333:AX333">
    <cfRule type="expression" dxfId="3245" priority="3435">
      <formula>$A$333="Ñ Plan s/desc"</formula>
    </cfRule>
  </conditionalFormatting>
  <conditionalFormatting sqref="C333:AO333 AS333:AX333">
    <cfRule type="expression" dxfId="3244" priority="3434">
      <formula>$A$333="Advindo"</formula>
    </cfRule>
  </conditionalFormatting>
  <conditionalFormatting sqref="C333:AO333 AS333:AX333">
    <cfRule type="expression" dxfId="3243" priority="3433">
      <formula>$A$333="Ñ Plan c/desc"</formula>
    </cfRule>
  </conditionalFormatting>
  <conditionalFormatting sqref="C333:AO333 AS333:AX333">
    <cfRule type="expression" dxfId="3242" priority="3432">
      <formula>$A$333="Família"</formula>
    </cfRule>
  </conditionalFormatting>
  <conditionalFormatting sqref="C334:AO334 AS334:AX334">
    <cfRule type="expression" dxfId="3241" priority="3431">
      <formula>$A$334="Planilhado"</formula>
    </cfRule>
  </conditionalFormatting>
  <conditionalFormatting sqref="C334:AO334 AS334:AX334">
    <cfRule type="expression" dxfId="3240" priority="3430">
      <formula>$A$334="Ñ Plan s/desc"</formula>
    </cfRule>
  </conditionalFormatting>
  <conditionalFormatting sqref="C334:AO334 AS334:AX334">
    <cfRule type="expression" dxfId="3239" priority="3429">
      <formula>$A$334="Advindo"</formula>
    </cfRule>
  </conditionalFormatting>
  <conditionalFormatting sqref="C334:AO334 AS334:AX334">
    <cfRule type="expression" dxfId="3238" priority="3428">
      <formula>$A$334="Ñ Plan c/desc"</formula>
    </cfRule>
  </conditionalFormatting>
  <conditionalFormatting sqref="C334:AO334 AS334:AX334">
    <cfRule type="expression" dxfId="3237" priority="3427">
      <formula>$A$334="Família"</formula>
    </cfRule>
  </conditionalFormatting>
  <conditionalFormatting sqref="C335:AO335 AS335:AX335">
    <cfRule type="expression" dxfId="3236" priority="3426">
      <formula>$A$335="Planilhado"</formula>
    </cfRule>
  </conditionalFormatting>
  <conditionalFormatting sqref="C335:AO335 AS335:AX335">
    <cfRule type="expression" dxfId="3235" priority="3425">
      <formula>$A$335="Ñ Plan s/desc"</formula>
    </cfRule>
  </conditionalFormatting>
  <conditionalFormatting sqref="C335:AO335 AS335:AX335">
    <cfRule type="expression" dxfId="3234" priority="3424">
      <formula>$A$335="Advindo"</formula>
    </cfRule>
  </conditionalFormatting>
  <conditionalFormatting sqref="C335:AO335 AS335:AX335">
    <cfRule type="expression" dxfId="3233" priority="3423">
      <formula>$A$335="Ñ Plan c/desc"</formula>
    </cfRule>
  </conditionalFormatting>
  <conditionalFormatting sqref="C335:AO335 AS335:AX335">
    <cfRule type="expression" dxfId="3232" priority="3422">
      <formula>$A$335="Família"</formula>
    </cfRule>
  </conditionalFormatting>
  <conditionalFormatting sqref="C336:AO336 AS336:AX336">
    <cfRule type="expression" dxfId="3231" priority="3421">
      <formula>$A$336="Planilhado"</formula>
    </cfRule>
  </conditionalFormatting>
  <conditionalFormatting sqref="C336:AO336 AS336:AX336">
    <cfRule type="expression" dxfId="3230" priority="3420">
      <formula>$A$336="Ñ Plan s/desc"</formula>
    </cfRule>
  </conditionalFormatting>
  <conditionalFormatting sqref="C336:AO336 AS336:AX336">
    <cfRule type="expression" dxfId="3229" priority="3419">
      <formula>$A$336="Advindo"</formula>
    </cfRule>
  </conditionalFormatting>
  <conditionalFormatting sqref="C336:AO336 AS336:AX336">
    <cfRule type="expression" dxfId="3228" priority="3418">
      <formula>$A$336="Ñ Plan c/desc"</formula>
    </cfRule>
  </conditionalFormatting>
  <conditionalFormatting sqref="C336:AO336 AS336:AX336">
    <cfRule type="expression" dxfId="3227" priority="3417">
      <formula>$A$336="Família"</formula>
    </cfRule>
  </conditionalFormatting>
  <conditionalFormatting sqref="C337:AO337 AS337:AX337">
    <cfRule type="expression" dxfId="3226" priority="3416">
      <formula>$A$337="Planilhado"</formula>
    </cfRule>
  </conditionalFormatting>
  <conditionalFormatting sqref="C337:AO337 AS337:AX337">
    <cfRule type="expression" dxfId="3225" priority="3415">
      <formula>$A$337="Ñ Plan s/desc"</formula>
    </cfRule>
  </conditionalFormatting>
  <conditionalFormatting sqref="C337:AO337 AS337:AX337">
    <cfRule type="expression" dxfId="3224" priority="3414">
      <formula>$A$337="Advindo"</formula>
    </cfRule>
  </conditionalFormatting>
  <conditionalFormatting sqref="C337:AO337 AS337:AX337">
    <cfRule type="expression" dxfId="3223" priority="3413">
      <formula>$A$337="Ñ Plan c/desc"</formula>
    </cfRule>
  </conditionalFormatting>
  <conditionalFormatting sqref="C337:AO337 AS337:AX337">
    <cfRule type="expression" dxfId="3222" priority="3412">
      <formula>$A$337="Família"</formula>
    </cfRule>
  </conditionalFormatting>
  <conditionalFormatting sqref="C338:AO338 AS338:AX338">
    <cfRule type="expression" dxfId="3221" priority="3411">
      <formula>$A$338="Planilhado"</formula>
    </cfRule>
  </conditionalFormatting>
  <conditionalFormatting sqref="C338:AO338 AS338:AX338">
    <cfRule type="expression" dxfId="3220" priority="3410">
      <formula>$A$338="Ñ Plan s/desc"</formula>
    </cfRule>
  </conditionalFormatting>
  <conditionalFormatting sqref="C338:AO338 AS338:AX338">
    <cfRule type="expression" dxfId="3219" priority="3409">
      <formula>$A$338="Advindo"</formula>
    </cfRule>
  </conditionalFormatting>
  <conditionalFormatting sqref="C338:AO338 AS338:AX338">
    <cfRule type="expression" dxfId="3218" priority="3408">
      <formula>$A$338="Ñ Plan c/desc"</formula>
    </cfRule>
  </conditionalFormatting>
  <conditionalFormatting sqref="C338:AO338 AS338:AX338">
    <cfRule type="expression" dxfId="3217" priority="3407">
      <formula>$A$338="Família"</formula>
    </cfRule>
  </conditionalFormatting>
  <conditionalFormatting sqref="C339:AO339 AS339:AX339">
    <cfRule type="expression" dxfId="3216" priority="3406">
      <formula>$A$339="Planilhado"</formula>
    </cfRule>
  </conditionalFormatting>
  <conditionalFormatting sqref="C339:AO339 AS339:AX339">
    <cfRule type="expression" dxfId="3215" priority="3405">
      <formula>$A$339="Ñ Plan s/desc"</formula>
    </cfRule>
  </conditionalFormatting>
  <conditionalFormatting sqref="C339:AO339 AS339:AX339">
    <cfRule type="expression" dxfId="3214" priority="3404">
      <formula>$A$339="Advindo"</formula>
    </cfRule>
  </conditionalFormatting>
  <conditionalFormatting sqref="C339:AO339 AS339:AX339">
    <cfRule type="expression" dxfId="3213" priority="3403">
      <formula>$A$339="Ñ Plan c/desc"</formula>
    </cfRule>
  </conditionalFormatting>
  <conditionalFormatting sqref="C339:AO339 AS339:AX339">
    <cfRule type="expression" dxfId="3212" priority="3402">
      <formula>$A$339="Família"</formula>
    </cfRule>
  </conditionalFormatting>
  <conditionalFormatting sqref="C340:AO340 AS340:AX340">
    <cfRule type="expression" dxfId="3211" priority="3401">
      <formula>$A$340="Planilhado"</formula>
    </cfRule>
  </conditionalFormatting>
  <conditionalFormatting sqref="C340:AO340 AS340:AX340">
    <cfRule type="expression" dxfId="3210" priority="3400">
      <formula>$A$340="Ñ Plan s/desc"</formula>
    </cfRule>
  </conditionalFormatting>
  <conditionalFormatting sqref="C340:AO340 AS340:AX340">
    <cfRule type="expression" dxfId="3209" priority="3399">
      <formula>$A$340="Advindo"</formula>
    </cfRule>
  </conditionalFormatting>
  <conditionalFormatting sqref="C340:AO340 AS340:AX340">
    <cfRule type="expression" dxfId="3208" priority="3398">
      <formula>$A$340="Ñ Plan c/desc"</formula>
    </cfRule>
  </conditionalFormatting>
  <conditionalFormatting sqref="C340:AO340 AS340:AX340">
    <cfRule type="expression" dxfId="3207" priority="3397">
      <formula>$A$340="Família"</formula>
    </cfRule>
  </conditionalFormatting>
  <conditionalFormatting sqref="C341:AO341 AS341:AX341">
    <cfRule type="expression" dxfId="3206" priority="3396">
      <formula>$A$341="Planilhado"</formula>
    </cfRule>
  </conditionalFormatting>
  <conditionalFormatting sqref="C341:AO341 AS341:AX341">
    <cfRule type="expression" dxfId="3205" priority="3395">
      <formula>$A$341="Ñ Plan s/desc"</formula>
    </cfRule>
  </conditionalFormatting>
  <conditionalFormatting sqref="C341:AO341 AS341:AX341">
    <cfRule type="expression" dxfId="3204" priority="3394">
      <formula>$A$341="Advindo"</formula>
    </cfRule>
  </conditionalFormatting>
  <conditionalFormatting sqref="C341:AO341 AS341:AX341">
    <cfRule type="expression" dxfId="3203" priority="3393">
      <formula>$A$341="Ñ Plan c/desc"</formula>
    </cfRule>
  </conditionalFormatting>
  <conditionalFormatting sqref="C341:AO341 AS341:AX341">
    <cfRule type="expression" dxfId="3202" priority="3392">
      <formula>$A$341="Família"</formula>
    </cfRule>
  </conditionalFormatting>
  <conditionalFormatting sqref="C342:AO342 AS342:AX342">
    <cfRule type="expression" dxfId="3201" priority="3391">
      <formula>$A$342="Planilhado"</formula>
    </cfRule>
  </conditionalFormatting>
  <conditionalFormatting sqref="C342:AO342 AS342:AX342">
    <cfRule type="expression" dxfId="3200" priority="3390">
      <formula>$A$342="Ñ Plan s/desc"</formula>
    </cfRule>
  </conditionalFormatting>
  <conditionalFormatting sqref="C342:AO342 AS342:AX342">
    <cfRule type="expression" dxfId="3199" priority="3389">
      <formula>$A$342="Advindo"</formula>
    </cfRule>
  </conditionalFormatting>
  <conditionalFormatting sqref="C342:AO342 AS342:AX342">
    <cfRule type="expression" dxfId="3198" priority="3388">
      <formula>$A$342="Ñ Plan c/desc"</formula>
    </cfRule>
  </conditionalFormatting>
  <conditionalFormatting sqref="C342:AO342 AS342:AX342">
    <cfRule type="expression" dxfId="3197" priority="3387">
      <formula>$A$342="Família"</formula>
    </cfRule>
  </conditionalFormatting>
  <conditionalFormatting sqref="C343:AO343 AS343:AX343">
    <cfRule type="expression" dxfId="3196" priority="3386">
      <formula>$A$343="Planilhado"</formula>
    </cfRule>
  </conditionalFormatting>
  <conditionalFormatting sqref="C343:AO343 AS343:AX343">
    <cfRule type="expression" dxfId="3195" priority="3385">
      <formula>$A$343="Ñ Plan s/desc"</formula>
    </cfRule>
  </conditionalFormatting>
  <conditionalFormatting sqref="C343:AO343 AS343:AX343">
    <cfRule type="expression" dxfId="3194" priority="3384">
      <formula>$A$343="Advindo"</formula>
    </cfRule>
  </conditionalFormatting>
  <conditionalFormatting sqref="C343:AO343 AS343:AX343">
    <cfRule type="expression" dxfId="3193" priority="3383">
      <formula>$A$343="Ñ Plan c/desc"</formula>
    </cfRule>
  </conditionalFormatting>
  <conditionalFormatting sqref="C343:AO343 AS343:AX343">
    <cfRule type="expression" dxfId="3192" priority="3382">
      <formula>$A$343="Família"</formula>
    </cfRule>
  </conditionalFormatting>
  <conditionalFormatting sqref="C344:AO344 AS344:AX344">
    <cfRule type="expression" dxfId="3191" priority="3381">
      <formula>$A$344="Planilhado"</formula>
    </cfRule>
  </conditionalFormatting>
  <conditionalFormatting sqref="C344:AO344 AS344:AX344">
    <cfRule type="expression" dxfId="3190" priority="3380">
      <formula>$A$344="Ñ Plan s/desc"</formula>
    </cfRule>
  </conditionalFormatting>
  <conditionalFormatting sqref="C344:AO344 AS344:AX344">
    <cfRule type="expression" dxfId="3189" priority="3379">
      <formula>$A$344="Advindo"</formula>
    </cfRule>
  </conditionalFormatting>
  <conditionalFormatting sqref="C344:AO344 AS344:AX344">
    <cfRule type="expression" dxfId="3188" priority="3378">
      <formula>$A$344="Ñ Plan c/desc"</formula>
    </cfRule>
  </conditionalFormatting>
  <conditionalFormatting sqref="C344:AO344 AS344:AX344">
    <cfRule type="expression" dxfId="3187" priority="3377">
      <formula>$A$344="Família"</formula>
    </cfRule>
  </conditionalFormatting>
  <conditionalFormatting sqref="C345:AO345 AS345:AX345">
    <cfRule type="expression" dxfId="3186" priority="3376">
      <formula>$A$345="Planilhado"</formula>
    </cfRule>
  </conditionalFormatting>
  <conditionalFormatting sqref="C345:AO345 AS345:AX345">
    <cfRule type="expression" dxfId="3185" priority="3375">
      <formula>$A$345="Ñ Plan s/desc"</formula>
    </cfRule>
  </conditionalFormatting>
  <conditionalFormatting sqref="C345:AO345 AS345:AX345">
    <cfRule type="expression" dxfId="3184" priority="3374">
      <formula>$A$345="Advindo"</formula>
    </cfRule>
  </conditionalFormatting>
  <conditionalFormatting sqref="C345:AO345 AS345:AX345">
    <cfRule type="expression" dxfId="3183" priority="3373">
      <formula>$A$345="Ñ Plan c/desc"</formula>
    </cfRule>
  </conditionalFormatting>
  <conditionalFormatting sqref="C345:AO345 AS345:AX345">
    <cfRule type="expression" dxfId="3182" priority="3372">
      <formula>$A$345="Família"</formula>
    </cfRule>
  </conditionalFormatting>
  <conditionalFormatting sqref="C346:AO346 AS346:AX346">
    <cfRule type="expression" dxfId="3181" priority="3371">
      <formula>$A$346="Planilhado"</formula>
    </cfRule>
  </conditionalFormatting>
  <conditionalFormatting sqref="C346:AO346 AS346:AX346">
    <cfRule type="expression" dxfId="3180" priority="3370">
      <formula>$A$346="Ñ Plan s/desc"</formula>
    </cfRule>
  </conditionalFormatting>
  <conditionalFormatting sqref="C346:AO346 AS346:AX346">
    <cfRule type="expression" dxfId="3179" priority="3369">
      <formula>$A$346="Advindo"</formula>
    </cfRule>
  </conditionalFormatting>
  <conditionalFormatting sqref="C346:AO346 AS346:AX346">
    <cfRule type="expression" dxfId="3178" priority="3368">
      <formula>$A$346="Ñ Plan c/desc"</formula>
    </cfRule>
  </conditionalFormatting>
  <conditionalFormatting sqref="C346:AO346 AS346:AX346">
    <cfRule type="expression" dxfId="3177" priority="3367">
      <formula>$A$346="Família"</formula>
    </cfRule>
  </conditionalFormatting>
  <conditionalFormatting sqref="C347:AO347 AS347:AX347">
    <cfRule type="expression" dxfId="3176" priority="3366">
      <formula>$A$347="Planilhado"</formula>
    </cfRule>
  </conditionalFormatting>
  <conditionalFormatting sqref="C347:AO347 AS347:AX347">
    <cfRule type="expression" dxfId="3175" priority="3365">
      <formula>$A$347="Ñ Plan s/desc"</formula>
    </cfRule>
  </conditionalFormatting>
  <conditionalFormatting sqref="C347:AO347 AS347:AX347">
    <cfRule type="expression" dxfId="3174" priority="3364">
      <formula>$A$347="Advindo"</formula>
    </cfRule>
  </conditionalFormatting>
  <conditionalFormatting sqref="C347:AO347 AS347:AX347">
    <cfRule type="expression" dxfId="3173" priority="3363">
      <formula>$A$347="Ñ Plan c/desc"</formula>
    </cfRule>
  </conditionalFormatting>
  <conditionalFormatting sqref="C347:AO347 AS347:AX347">
    <cfRule type="expression" dxfId="3172" priority="3362">
      <formula>$A$347="Família"</formula>
    </cfRule>
  </conditionalFormatting>
  <conditionalFormatting sqref="C348:AO348 AS348:AX348">
    <cfRule type="expression" dxfId="3171" priority="3361">
      <formula>$A$348="Planilhado"</formula>
    </cfRule>
  </conditionalFormatting>
  <conditionalFormatting sqref="C348:AO348 AS348:AX348">
    <cfRule type="expression" dxfId="3170" priority="3360">
      <formula>$A$348="Ñ Plan s/desc"</formula>
    </cfRule>
  </conditionalFormatting>
  <conditionalFormatting sqref="C348:AO348 AS348:AX348">
    <cfRule type="expression" dxfId="3169" priority="3359">
      <formula>$A$348="Advindo"</formula>
    </cfRule>
  </conditionalFormatting>
  <conditionalFormatting sqref="C348:AO348 AS348:AX348">
    <cfRule type="expression" dxfId="3168" priority="3358">
      <formula>$A$348="Ñ Plan c/desc"</formula>
    </cfRule>
  </conditionalFormatting>
  <conditionalFormatting sqref="C348:AO348 AS348:AX348">
    <cfRule type="expression" dxfId="3167" priority="3357">
      <formula>$A$348="Família"</formula>
    </cfRule>
  </conditionalFormatting>
  <conditionalFormatting sqref="C349:AO349 AS349:AX349">
    <cfRule type="expression" dxfId="3166" priority="3356">
      <formula>$A$349="Planilhado"</formula>
    </cfRule>
  </conditionalFormatting>
  <conditionalFormatting sqref="C349:AO349 AS349:AX349">
    <cfRule type="expression" dxfId="3165" priority="3355">
      <formula>$A$349="Ñ Plan s/desc"</formula>
    </cfRule>
  </conditionalFormatting>
  <conditionalFormatting sqref="C349:AO349 AS349:AX349">
    <cfRule type="expression" dxfId="3164" priority="3354">
      <formula>$A$349="Advindo"</formula>
    </cfRule>
  </conditionalFormatting>
  <conditionalFormatting sqref="C349:AO349 AS349:AX349">
    <cfRule type="expression" dxfId="3163" priority="3353">
      <formula>$A$349="Ñ Plan c/desc"</formula>
    </cfRule>
  </conditionalFormatting>
  <conditionalFormatting sqref="C349:AO349 AS349:AX349">
    <cfRule type="expression" dxfId="3162" priority="3352">
      <formula>$A$349="Família"</formula>
    </cfRule>
  </conditionalFormatting>
  <conditionalFormatting sqref="C350:AO350 AS350:AX350">
    <cfRule type="expression" dxfId="3161" priority="3351">
      <formula>$A$350="Planilhado"</formula>
    </cfRule>
  </conditionalFormatting>
  <conditionalFormatting sqref="C350:AO350 AS350:AX350">
    <cfRule type="expression" dxfId="3160" priority="3350">
      <formula>$A$350="Ñ Plan s/desc"</formula>
    </cfRule>
  </conditionalFormatting>
  <conditionalFormatting sqref="C350:AO350 AS350:AX350">
    <cfRule type="expression" dxfId="3159" priority="3349">
      <formula>$A$350="Advindo"</formula>
    </cfRule>
  </conditionalFormatting>
  <conditionalFormatting sqref="C350:AO350 AS350:AX350">
    <cfRule type="expression" dxfId="3158" priority="3348">
      <formula>$A$350="Ñ Plan c/desc"</formula>
    </cfRule>
  </conditionalFormatting>
  <conditionalFormatting sqref="C350:AO350 AS350:AX350">
    <cfRule type="expression" dxfId="3157" priority="3347">
      <formula>$A$350="Família"</formula>
    </cfRule>
  </conditionalFormatting>
  <conditionalFormatting sqref="C351:AO351 AS351:AX351">
    <cfRule type="expression" dxfId="3156" priority="3346">
      <formula>$A$351="Planilhado"</formula>
    </cfRule>
  </conditionalFormatting>
  <conditionalFormatting sqref="C351:AO351 AS351:AX351">
    <cfRule type="expression" dxfId="3155" priority="3345">
      <formula>$A$351="Ñ Plan s/desc"</formula>
    </cfRule>
  </conditionalFormatting>
  <conditionalFormatting sqref="C351:AO351 AS351:AX351">
    <cfRule type="expression" dxfId="3154" priority="3344">
      <formula>$A$351="Advindo"</formula>
    </cfRule>
  </conditionalFormatting>
  <conditionalFormatting sqref="C351:AO351 AS351:AX351">
    <cfRule type="expression" dxfId="3153" priority="3343">
      <formula>$A$351="Ñ Plan c/desc"</formula>
    </cfRule>
  </conditionalFormatting>
  <conditionalFormatting sqref="C351:AO351 AS351:AX351">
    <cfRule type="expression" dxfId="3152" priority="3342">
      <formula>$A$351="Família"</formula>
    </cfRule>
  </conditionalFormatting>
  <conditionalFormatting sqref="C352:AO352 AS352:AX352">
    <cfRule type="expression" dxfId="3151" priority="3341">
      <formula>$A$352="Planilhado"</formula>
    </cfRule>
  </conditionalFormatting>
  <conditionalFormatting sqref="C352:AO352 AS352:AX352">
    <cfRule type="expression" dxfId="3150" priority="3340">
      <formula>$A$352="Ñ Plan s/desc"</formula>
    </cfRule>
  </conditionalFormatting>
  <conditionalFormatting sqref="C352:AO352 AS352:AX352">
    <cfRule type="expression" dxfId="3149" priority="3339">
      <formula>$A$352="Advindo"</formula>
    </cfRule>
  </conditionalFormatting>
  <conditionalFormatting sqref="C352:AO352 AS352:AX352">
    <cfRule type="expression" dxfId="3148" priority="3338">
      <formula>$A$352="Ñ Plan c/desc"</formula>
    </cfRule>
  </conditionalFormatting>
  <conditionalFormatting sqref="C352:AO352 AS352:AX352">
    <cfRule type="expression" dxfId="3147" priority="3337">
      <formula>$A$352="Família"</formula>
    </cfRule>
  </conditionalFormatting>
  <conditionalFormatting sqref="C353:AO353 AS353:AX353">
    <cfRule type="expression" dxfId="3146" priority="3336">
      <formula>$A$353="Planilhado"</formula>
    </cfRule>
  </conditionalFormatting>
  <conditionalFormatting sqref="C353:AO353 AS353:AX353">
    <cfRule type="expression" dxfId="3145" priority="3335">
      <formula>$A$353="Ñ Plan s/desc"</formula>
    </cfRule>
  </conditionalFormatting>
  <conditionalFormatting sqref="C353:AO353 AS353:AX353">
    <cfRule type="expression" dxfId="3144" priority="3334">
      <formula>$A$353="Advindo"</formula>
    </cfRule>
  </conditionalFormatting>
  <conditionalFormatting sqref="C353:AO353 AS353:AX353">
    <cfRule type="expression" dxfId="3143" priority="3333">
      <formula>$A$353="Ñ Plan c/desc"</formula>
    </cfRule>
  </conditionalFormatting>
  <conditionalFormatting sqref="C353:AO353 AS353:AX353">
    <cfRule type="expression" dxfId="3142" priority="3332">
      <formula>$A$353="Família"</formula>
    </cfRule>
  </conditionalFormatting>
  <conditionalFormatting sqref="C354:AO354 AS354:AX354">
    <cfRule type="expression" dxfId="3141" priority="3331">
      <formula>$A$354="Planilhado"</formula>
    </cfRule>
  </conditionalFormatting>
  <conditionalFormatting sqref="C354:AO354 AS354:AX354">
    <cfRule type="expression" dxfId="3140" priority="3330">
      <formula>$A$354="Ñ Plan s/desc"</formula>
    </cfRule>
  </conditionalFormatting>
  <conditionalFormatting sqref="C354:AO354 AS354:AX354">
    <cfRule type="expression" dxfId="3139" priority="3329">
      <formula>$A$354="Advindo"</formula>
    </cfRule>
  </conditionalFormatting>
  <conditionalFormatting sqref="C354:AO354 AS354:AX354">
    <cfRule type="expression" dxfId="3138" priority="3328">
      <formula>$A$354="Ñ Plan c/desc"</formula>
    </cfRule>
  </conditionalFormatting>
  <conditionalFormatting sqref="C354:AO354 AS354:AX354">
    <cfRule type="expression" dxfId="3137" priority="3327">
      <formula>$A$354="Família"</formula>
    </cfRule>
  </conditionalFormatting>
  <conditionalFormatting sqref="C355:AO355 AS355:AX355">
    <cfRule type="expression" dxfId="3136" priority="3326">
      <formula>$A$355="Planilhado"</formula>
    </cfRule>
  </conditionalFormatting>
  <conditionalFormatting sqref="C355:AO355 AS355:AX355">
    <cfRule type="expression" dxfId="3135" priority="3325">
      <formula>$A$355="Ñ Plan s/desc"</formula>
    </cfRule>
  </conditionalFormatting>
  <conditionalFormatting sqref="C355:AO355 AS355:AX355">
    <cfRule type="expression" dxfId="3134" priority="3324">
      <formula>$A$355="Advindo"</formula>
    </cfRule>
  </conditionalFormatting>
  <conditionalFormatting sqref="C355:AO355 AS355:AX355">
    <cfRule type="expression" dxfId="3133" priority="3323">
      <formula>$A$355="Ñ Plan c/desc"</formula>
    </cfRule>
  </conditionalFormatting>
  <conditionalFormatting sqref="C355:AO355 AS355:AX355">
    <cfRule type="expression" dxfId="3132" priority="3322">
      <formula>$A$355="Família"</formula>
    </cfRule>
  </conditionalFormatting>
  <conditionalFormatting sqref="C356:AO356 AS356:AX356">
    <cfRule type="expression" dxfId="3131" priority="3321">
      <formula>$A$356="Planilhado"</formula>
    </cfRule>
  </conditionalFormatting>
  <conditionalFormatting sqref="C356:AO356 AS356:AX356">
    <cfRule type="expression" dxfId="3130" priority="3320">
      <formula>$A$356="Ñ Plan s/desc"</formula>
    </cfRule>
  </conditionalFormatting>
  <conditionalFormatting sqref="C356:AO356 AS356:AX356">
    <cfRule type="expression" dxfId="3129" priority="3319">
      <formula>$A$356="Advindo"</formula>
    </cfRule>
  </conditionalFormatting>
  <conditionalFormatting sqref="C356:AO356 AS356:AX356">
    <cfRule type="expression" dxfId="3128" priority="3318">
      <formula>$A$356="Ñ Plan c/desc"</formula>
    </cfRule>
  </conditionalFormatting>
  <conditionalFormatting sqref="C356:AO356 AS356:AX356">
    <cfRule type="expression" dxfId="3127" priority="3317">
      <formula>$A$356="Família"</formula>
    </cfRule>
  </conditionalFormatting>
  <conditionalFormatting sqref="C357:AO357 AS357:AX357">
    <cfRule type="expression" dxfId="3126" priority="3316">
      <formula>$A$357="Planilhado"</formula>
    </cfRule>
  </conditionalFormatting>
  <conditionalFormatting sqref="C357:AO357 AS357:AX357">
    <cfRule type="expression" dxfId="3125" priority="3315">
      <formula>$A$357="Ñ Plan s/desc"</formula>
    </cfRule>
  </conditionalFormatting>
  <conditionalFormatting sqref="C357:AO357 AS357:AX357">
    <cfRule type="expression" dxfId="3124" priority="3314">
      <formula>$A$357="Advindo"</formula>
    </cfRule>
  </conditionalFormatting>
  <conditionalFormatting sqref="C357:AO357 AS357:AX357">
    <cfRule type="expression" dxfId="3123" priority="3313">
      <formula>$A$357="Ñ Plan c/desc"</formula>
    </cfRule>
  </conditionalFormatting>
  <conditionalFormatting sqref="C357:AO357 AS357:AX357">
    <cfRule type="expression" dxfId="3122" priority="3312">
      <formula>$A$357="Família"</formula>
    </cfRule>
  </conditionalFormatting>
  <conditionalFormatting sqref="C358:AO358 AS358:AX358">
    <cfRule type="expression" dxfId="3121" priority="3311">
      <formula>$A$358="Planilhado"</formula>
    </cfRule>
  </conditionalFormatting>
  <conditionalFormatting sqref="C358:AO358 AS358:AX358">
    <cfRule type="expression" dxfId="3120" priority="3310">
      <formula>$A$358="Ñ Plan s/desc"</formula>
    </cfRule>
  </conditionalFormatting>
  <conditionalFormatting sqref="C358:AO358 AS358:AX358">
    <cfRule type="expression" dxfId="3119" priority="3309">
      <formula>$A$358="Advindo"</formula>
    </cfRule>
  </conditionalFormatting>
  <conditionalFormatting sqref="C358:AO358 AS358:AX358">
    <cfRule type="expression" dxfId="3118" priority="3308">
      <formula>$A$358="Ñ Plan c/desc"</formula>
    </cfRule>
  </conditionalFormatting>
  <conditionalFormatting sqref="C358:AO358 AS358:AX358">
    <cfRule type="expression" dxfId="3117" priority="3307">
      <formula>$A$358="Família"</formula>
    </cfRule>
  </conditionalFormatting>
  <conditionalFormatting sqref="C359:AO359 AS359:AX359">
    <cfRule type="expression" dxfId="3116" priority="3306">
      <formula>$A$359="Planilhado"</formula>
    </cfRule>
  </conditionalFormatting>
  <conditionalFormatting sqref="C359:AO359 AS359:AX359">
    <cfRule type="expression" dxfId="3115" priority="3305">
      <formula>$A$359="Ñ Plan s/desc"</formula>
    </cfRule>
  </conditionalFormatting>
  <conditionalFormatting sqref="C359:AO359 AS359:AX359">
    <cfRule type="expression" dxfId="3114" priority="3304">
      <formula>$A$359="Advindo"</formula>
    </cfRule>
  </conditionalFormatting>
  <conditionalFormatting sqref="C359:AO359 AS359:AX359">
    <cfRule type="expression" dxfId="3113" priority="3303">
      <formula>$A$359="Ñ Plan c/desc"</formula>
    </cfRule>
  </conditionalFormatting>
  <conditionalFormatting sqref="C359:AO359 AS359:AX359">
    <cfRule type="expression" dxfId="3112" priority="3302">
      <formula>$A$359="Família"</formula>
    </cfRule>
  </conditionalFormatting>
  <conditionalFormatting sqref="C360:AO360 AS360:AX360">
    <cfRule type="expression" dxfId="3111" priority="3301">
      <formula>$A$360="Planilhado"</formula>
    </cfRule>
  </conditionalFormatting>
  <conditionalFormatting sqref="C360:AO360 AS360:AX360">
    <cfRule type="expression" dxfId="3110" priority="3300">
      <formula>$A$360="Ñ Plan s/desc"</formula>
    </cfRule>
  </conditionalFormatting>
  <conditionalFormatting sqref="C360:AO360 AS360:AX360">
    <cfRule type="expression" dxfId="3109" priority="3299">
      <formula>$A$360="Advindo"</formula>
    </cfRule>
  </conditionalFormatting>
  <conditionalFormatting sqref="C360:AO360 AS360:AX360">
    <cfRule type="expression" dxfId="3108" priority="3298">
      <formula>$A$360="Ñ Plan c/desc"</formula>
    </cfRule>
  </conditionalFormatting>
  <conditionalFormatting sqref="C360:AO360 AS360:AX360">
    <cfRule type="expression" dxfId="3107" priority="3297">
      <formula>$A$360="Família"</formula>
    </cfRule>
  </conditionalFormatting>
  <conditionalFormatting sqref="C361:AO361 AS361:AX361">
    <cfRule type="expression" dxfId="3106" priority="3296">
      <formula>$A$361="Planilhado"</formula>
    </cfRule>
  </conditionalFormatting>
  <conditionalFormatting sqref="C361:AO361 AS361:AX361">
    <cfRule type="expression" dxfId="3105" priority="3295">
      <formula>$A$361="Ñ Plan s/desc"</formula>
    </cfRule>
  </conditionalFormatting>
  <conditionalFormatting sqref="C361:AO361 AS361:AX361">
    <cfRule type="expression" dxfId="3104" priority="3294">
      <formula>$A$361="Advindo"</formula>
    </cfRule>
  </conditionalFormatting>
  <conditionalFormatting sqref="C361:AO361 AS361:AX361">
    <cfRule type="expression" dxfId="3103" priority="3293">
      <formula>$A$361="Ñ Plan c/desc"</formula>
    </cfRule>
  </conditionalFormatting>
  <conditionalFormatting sqref="C361:AO361 AS361:AX361">
    <cfRule type="expression" dxfId="3102" priority="3292">
      <formula>$A$361="Família"</formula>
    </cfRule>
  </conditionalFormatting>
  <conditionalFormatting sqref="C362:AO362 AS362:AX362">
    <cfRule type="expression" dxfId="3101" priority="3291">
      <formula>$A$362="Planilhado"</formula>
    </cfRule>
  </conditionalFormatting>
  <conditionalFormatting sqref="C362:AO362 AS362:AX362">
    <cfRule type="expression" dxfId="3100" priority="3290">
      <formula>$A$362="Ñ Plan s/desc"</formula>
    </cfRule>
  </conditionalFormatting>
  <conditionalFormatting sqref="C362:AO362 AS362:AX362">
    <cfRule type="expression" dxfId="3099" priority="3289">
      <formula>$A$362="Advindo"</formula>
    </cfRule>
  </conditionalFormatting>
  <conditionalFormatting sqref="C362:AO362 AS362:AX362">
    <cfRule type="expression" dxfId="3098" priority="3288">
      <formula>$A$362="Ñ Plan c/desc"</formula>
    </cfRule>
  </conditionalFormatting>
  <conditionalFormatting sqref="C362:AO362 AS362:AX362">
    <cfRule type="expression" dxfId="3097" priority="3287">
      <formula>$A$362="Família"</formula>
    </cfRule>
  </conditionalFormatting>
  <conditionalFormatting sqref="C363:AO363 AS363:AX363">
    <cfRule type="expression" dxfId="3096" priority="3286">
      <formula>$A$363="Planilhado"</formula>
    </cfRule>
  </conditionalFormatting>
  <conditionalFormatting sqref="C363:AO363 AS363:AX363">
    <cfRule type="expression" dxfId="3095" priority="3285">
      <formula>$A$363="Ñ Plan s/desc"</formula>
    </cfRule>
  </conditionalFormatting>
  <conditionalFormatting sqref="C363:AO363 AS363:AX363">
    <cfRule type="expression" dxfId="3094" priority="3284">
      <formula>$A$363="Advindo"</formula>
    </cfRule>
  </conditionalFormatting>
  <conditionalFormatting sqref="C363:AO363 AS363:AX363">
    <cfRule type="expression" dxfId="3093" priority="3283">
      <formula>$A$363="Ñ Plan c/desc"</formula>
    </cfRule>
  </conditionalFormatting>
  <conditionalFormatting sqref="C363:AO363 AS363:AX363">
    <cfRule type="expression" dxfId="3092" priority="3282">
      <formula>$A$363="Família"</formula>
    </cfRule>
  </conditionalFormatting>
  <conditionalFormatting sqref="C364:AO364 AS364:AX364">
    <cfRule type="expression" dxfId="3091" priority="3281">
      <formula>$A$364="Planilhado"</formula>
    </cfRule>
  </conditionalFormatting>
  <conditionalFormatting sqref="C364:AO364 AS364:AX364">
    <cfRule type="expression" dxfId="3090" priority="3280">
      <formula>$A$364="Ñ Plan s/desc"</formula>
    </cfRule>
  </conditionalFormatting>
  <conditionalFormatting sqref="C364:AO364 AS364:AX364">
    <cfRule type="expression" dxfId="3089" priority="3279">
      <formula>$A$364="Advindo"</formula>
    </cfRule>
  </conditionalFormatting>
  <conditionalFormatting sqref="C364:AO364 AS364:AX364">
    <cfRule type="expression" dxfId="3088" priority="3278">
      <formula>$A$364="Ñ Plan c/desc"</formula>
    </cfRule>
  </conditionalFormatting>
  <conditionalFormatting sqref="C364:AO364 AS364:AX364">
    <cfRule type="expression" dxfId="3087" priority="3277">
      <formula>$A$364="Família"</formula>
    </cfRule>
  </conditionalFormatting>
  <conditionalFormatting sqref="C365:AO365 AS365:AX365">
    <cfRule type="expression" dxfId="3086" priority="3276">
      <formula>$A$365="Planilhado"</formula>
    </cfRule>
  </conditionalFormatting>
  <conditionalFormatting sqref="C365:AO365 AS365:AX365">
    <cfRule type="expression" dxfId="3085" priority="3275">
      <formula>$A$365="Ñ Plan s/desc"</formula>
    </cfRule>
  </conditionalFormatting>
  <conditionalFormatting sqref="C365:AO365 AS365:AX365">
    <cfRule type="expression" dxfId="3084" priority="3274">
      <formula>$A$365="Advindo"</formula>
    </cfRule>
  </conditionalFormatting>
  <conditionalFormatting sqref="C365:AO365 AS365:AX365">
    <cfRule type="expression" dxfId="3083" priority="3273">
      <formula>$A$365="Ñ Plan c/desc"</formula>
    </cfRule>
  </conditionalFormatting>
  <conditionalFormatting sqref="C365:AO365 AS365:AX365">
    <cfRule type="expression" dxfId="3082" priority="3272">
      <formula>$A$365="Família"</formula>
    </cfRule>
  </conditionalFormatting>
  <conditionalFormatting sqref="C366:AO366 AS366:AX366">
    <cfRule type="expression" dxfId="3081" priority="3271">
      <formula>$A$366="Planilhado"</formula>
    </cfRule>
  </conditionalFormatting>
  <conditionalFormatting sqref="C366:AO366 AS366:AX366">
    <cfRule type="expression" dxfId="3080" priority="3270">
      <formula>$A$366="Ñ Plan s/desc"</formula>
    </cfRule>
  </conditionalFormatting>
  <conditionalFormatting sqref="C366:AO366 AS366:AX366">
    <cfRule type="expression" dxfId="3079" priority="3269">
      <formula>$A$366="Advindo"</formula>
    </cfRule>
  </conditionalFormatting>
  <conditionalFormatting sqref="C366:AO366 AS366:AX366">
    <cfRule type="expression" dxfId="3078" priority="3268">
      <formula>$A$366="Ñ Plan c/desc"</formula>
    </cfRule>
  </conditionalFormatting>
  <conditionalFormatting sqref="C366:AO366 AS366:AX366">
    <cfRule type="expression" dxfId="3077" priority="3267">
      <formula>$A$366="Família"</formula>
    </cfRule>
  </conditionalFormatting>
  <conditionalFormatting sqref="C367:AO367 AS367:AX367">
    <cfRule type="expression" dxfId="3076" priority="3266">
      <formula>$A$367="Planilhado"</formula>
    </cfRule>
  </conditionalFormatting>
  <conditionalFormatting sqref="C367:AO367 AS367:AX367">
    <cfRule type="expression" dxfId="3075" priority="3265">
      <formula>$A$367="Ñ Plan s/desc"</formula>
    </cfRule>
  </conditionalFormatting>
  <conditionalFormatting sqref="C367:AO367 AS367:AX367">
    <cfRule type="expression" dxfId="3074" priority="3264">
      <formula>$A$367="Advindo"</formula>
    </cfRule>
  </conditionalFormatting>
  <conditionalFormatting sqref="C367:AO367 AS367:AX367">
    <cfRule type="expression" dxfId="3073" priority="3263">
      <formula>$A$367="Ñ Plan c/desc"</formula>
    </cfRule>
  </conditionalFormatting>
  <conditionalFormatting sqref="C367:AO367 AS367:AX367">
    <cfRule type="expression" dxfId="3072" priority="3262">
      <formula>$A$367="Família"</formula>
    </cfRule>
  </conditionalFormatting>
  <conditionalFormatting sqref="C368:AO368 AS368:AX368">
    <cfRule type="expression" dxfId="3071" priority="3261">
      <formula>$A$368="Planilhado"</formula>
    </cfRule>
  </conditionalFormatting>
  <conditionalFormatting sqref="C368:AO368 AS368:AX368">
    <cfRule type="expression" dxfId="3070" priority="3260">
      <formula>$A$368="Ñ Plan s/desc"</formula>
    </cfRule>
  </conditionalFormatting>
  <conditionalFormatting sqref="C368:AO368 AS368:AX368">
    <cfRule type="expression" dxfId="3069" priority="3259">
      <formula>$A$368="Advindo"</formula>
    </cfRule>
  </conditionalFormatting>
  <conditionalFormatting sqref="C368:AO368 AS368:AX368">
    <cfRule type="expression" dxfId="3068" priority="3258">
      <formula>$A$368="Ñ Plan c/desc"</formula>
    </cfRule>
  </conditionalFormatting>
  <conditionalFormatting sqref="C368:AO368 AS368:AX368">
    <cfRule type="expression" dxfId="3067" priority="3257">
      <formula>$A$368="Família"</formula>
    </cfRule>
  </conditionalFormatting>
  <conditionalFormatting sqref="C369:AO369 AS369:AX369">
    <cfRule type="expression" dxfId="3066" priority="3256">
      <formula>$A$369="Planilhado"</formula>
    </cfRule>
  </conditionalFormatting>
  <conditionalFormatting sqref="C369:AO369 AS369:AX369">
    <cfRule type="expression" dxfId="3065" priority="3255">
      <formula>$A$369="Ñ Plan s/desc"</formula>
    </cfRule>
  </conditionalFormatting>
  <conditionalFormatting sqref="C369:AO369 AS369:AX369">
    <cfRule type="expression" dxfId="3064" priority="3254">
      <formula>$A$369="Advindo"</formula>
    </cfRule>
  </conditionalFormatting>
  <conditionalFormatting sqref="C369:AO369 AS369:AX369">
    <cfRule type="expression" dxfId="3063" priority="3253">
      <formula>$A$369="Ñ Plan c/desc"</formula>
    </cfRule>
  </conditionalFormatting>
  <conditionalFormatting sqref="C369:AO369 AS369:AX369">
    <cfRule type="expression" dxfId="3062" priority="3252">
      <formula>$A$369="Família"</formula>
    </cfRule>
  </conditionalFormatting>
  <conditionalFormatting sqref="C370:AO370 AS370:AX370">
    <cfRule type="expression" dxfId="3061" priority="3251">
      <formula>$A$370="Planilhado"</formula>
    </cfRule>
  </conditionalFormatting>
  <conditionalFormatting sqref="C370:AO370 AS370:AX370">
    <cfRule type="expression" dxfId="3060" priority="3250">
      <formula>$A$370="Ñ Plan s/desc"</formula>
    </cfRule>
  </conditionalFormatting>
  <conditionalFormatting sqref="C370:AO370 AS370:AX370">
    <cfRule type="expression" dxfId="3059" priority="3249">
      <formula>$A$370="Advindo"</formula>
    </cfRule>
  </conditionalFormatting>
  <conditionalFormatting sqref="C370:AO370 AS370:AX370">
    <cfRule type="expression" dxfId="3058" priority="3248">
      <formula>$A$370="Ñ Plan c/desc"</formula>
    </cfRule>
  </conditionalFormatting>
  <conditionalFormatting sqref="C370:AO370 AS370:AX370">
    <cfRule type="expression" dxfId="3057" priority="3247">
      <formula>$A$370="Família"</formula>
    </cfRule>
  </conditionalFormatting>
  <conditionalFormatting sqref="C371:AO371 AS371:AX371">
    <cfRule type="expression" dxfId="3056" priority="3246">
      <formula>$A$371="Planilhado"</formula>
    </cfRule>
  </conditionalFormatting>
  <conditionalFormatting sqref="C371:AO371 AS371:AX371">
    <cfRule type="expression" dxfId="3055" priority="3245">
      <formula>$A$371="Ñ Plan s/desc"</formula>
    </cfRule>
  </conditionalFormatting>
  <conditionalFormatting sqref="C371:AO371 AS371:AX371">
    <cfRule type="expression" dxfId="3054" priority="3244">
      <formula>$A$371="Advindo"</formula>
    </cfRule>
  </conditionalFormatting>
  <conditionalFormatting sqref="C371:AO371 AS371:AX371">
    <cfRule type="expression" dxfId="3053" priority="3243">
      <formula>$A$371="Ñ Plan c/desc"</formula>
    </cfRule>
  </conditionalFormatting>
  <conditionalFormatting sqref="C371:AO371 AS371:AX371">
    <cfRule type="expression" dxfId="3052" priority="3242">
      <formula>$A$371="Família"</formula>
    </cfRule>
  </conditionalFormatting>
  <conditionalFormatting sqref="C372:AO372 AS372:AX372">
    <cfRule type="expression" dxfId="3051" priority="3241">
      <formula>$A$372="Planilhado"</formula>
    </cfRule>
  </conditionalFormatting>
  <conditionalFormatting sqref="C372:AO372 AS372:AX372">
    <cfRule type="expression" dxfId="3050" priority="3240">
      <formula>$A$372="Ñ Plan s/desc"</formula>
    </cfRule>
  </conditionalFormatting>
  <conditionalFormatting sqref="C372:AO372 AS372:AX372">
    <cfRule type="expression" dxfId="3049" priority="3239">
      <formula>$A$372="Advindo"</formula>
    </cfRule>
  </conditionalFormatting>
  <conditionalFormatting sqref="C372:AO372 AS372:AX372">
    <cfRule type="expression" dxfId="3048" priority="3238">
      <formula>$A$372="Ñ Plan c/desc"</formula>
    </cfRule>
  </conditionalFormatting>
  <conditionalFormatting sqref="C372:AO372 AS372:AX372">
    <cfRule type="expression" dxfId="3047" priority="3237">
      <formula>$A$372="Família"</formula>
    </cfRule>
  </conditionalFormatting>
  <conditionalFormatting sqref="C373:AO373 AS373:AX373">
    <cfRule type="expression" dxfId="3046" priority="3236">
      <formula>$A$373="Planilhado"</formula>
    </cfRule>
  </conditionalFormatting>
  <conditionalFormatting sqref="C373:AO373 AS373:AX373">
    <cfRule type="expression" dxfId="3045" priority="3235">
      <formula>$A$373="Ñ Plan s/desc"</formula>
    </cfRule>
  </conditionalFormatting>
  <conditionalFormatting sqref="C373:AO373 AS373:AX373">
    <cfRule type="expression" dxfId="3044" priority="3234">
      <formula>$A$373="Advindo"</formula>
    </cfRule>
  </conditionalFormatting>
  <conditionalFormatting sqref="C373:AO373 AS373:AX373">
    <cfRule type="expression" dxfId="3043" priority="3233">
      <formula>$A$373="Ñ Plan c/desc"</formula>
    </cfRule>
  </conditionalFormatting>
  <conditionalFormatting sqref="C373:AO373 AS373:AX373">
    <cfRule type="expression" dxfId="3042" priority="3232">
      <formula>$A$373="Família"</formula>
    </cfRule>
  </conditionalFormatting>
  <conditionalFormatting sqref="C374:AO374 AS374:AX374">
    <cfRule type="expression" dxfId="3041" priority="3231">
      <formula>$A$374="Planilhado"</formula>
    </cfRule>
  </conditionalFormatting>
  <conditionalFormatting sqref="C374:AO374 AS374:AX374">
    <cfRule type="expression" dxfId="3040" priority="3230">
      <formula>$A$374="Ñ Plan s/desc"</formula>
    </cfRule>
  </conditionalFormatting>
  <conditionalFormatting sqref="C374:AO374 AS374:AX374">
    <cfRule type="expression" dxfId="3039" priority="3229">
      <formula>$A$374="Advindo"</formula>
    </cfRule>
  </conditionalFormatting>
  <conditionalFormatting sqref="C374:AO374 AS374:AX374">
    <cfRule type="expression" dxfId="3038" priority="3228">
      <formula>$A$374="Ñ Plan c/desc"</formula>
    </cfRule>
  </conditionalFormatting>
  <conditionalFormatting sqref="C374:AO374 AS374:AX374">
    <cfRule type="expression" dxfId="3037" priority="3227">
      <formula>$A$374="Família"</formula>
    </cfRule>
  </conditionalFormatting>
  <conditionalFormatting sqref="C375:AO375 AS375:AX375">
    <cfRule type="expression" dxfId="3036" priority="3226">
      <formula>$A$375="Planilhado"</formula>
    </cfRule>
  </conditionalFormatting>
  <conditionalFormatting sqref="C375:AO375 AS375:AX375">
    <cfRule type="expression" dxfId="3035" priority="3225">
      <formula>$A$375="Ñ Plan s/desc"</formula>
    </cfRule>
  </conditionalFormatting>
  <conditionalFormatting sqref="C375:AO375 AS375:AX375">
    <cfRule type="expression" dxfId="3034" priority="3224">
      <formula>$A$375="Advindo"</formula>
    </cfRule>
  </conditionalFormatting>
  <conditionalFormatting sqref="C375:AO375 AS375:AX375">
    <cfRule type="expression" dxfId="3033" priority="3223">
      <formula>$A$375="Ñ Plan c/desc"</formula>
    </cfRule>
  </conditionalFormatting>
  <conditionalFormatting sqref="C375:AO375 AS375:AX375">
    <cfRule type="expression" dxfId="3032" priority="3222">
      <formula>$A$375="Família"</formula>
    </cfRule>
  </conditionalFormatting>
  <conditionalFormatting sqref="C376:AO376 AS376:AX376">
    <cfRule type="expression" dxfId="3031" priority="3221">
      <formula>$A$376="Planilhado"</formula>
    </cfRule>
  </conditionalFormatting>
  <conditionalFormatting sqref="C376:AO376 AS376:AX376">
    <cfRule type="expression" dxfId="3030" priority="3220">
      <formula>$A$376="Ñ Plan s/desc"</formula>
    </cfRule>
  </conditionalFormatting>
  <conditionalFormatting sqref="C376:AO376 AS376:AX376">
    <cfRule type="expression" dxfId="3029" priority="3219">
      <formula>$A$376="Advindo"</formula>
    </cfRule>
  </conditionalFormatting>
  <conditionalFormatting sqref="C376:AO376 AS376:AX376">
    <cfRule type="expression" dxfId="3028" priority="3218">
      <formula>$A$376="Ñ Plan c/desc"</formula>
    </cfRule>
  </conditionalFormatting>
  <conditionalFormatting sqref="C376:AO376 AS376:AX376">
    <cfRule type="expression" dxfId="3027" priority="3217">
      <formula>$A$376="Família"</formula>
    </cfRule>
  </conditionalFormatting>
  <conditionalFormatting sqref="C377:AO377 AS377:AX377">
    <cfRule type="expression" dxfId="3026" priority="3216">
      <formula>$A$377="Planilhado"</formula>
    </cfRule>
  </conditionalFormatting>
  <conditionalFormatting sqref="C377:AO377 AS377:AX377">
    <cfRule type="expression" dxfId="3025" priority="3215">
      <formula>$A$377="Ñ Plan s/desc"</formula>
    </cfRule>
  </conditionalFormatting>
  <conditionalFormatting sqref="C377:AO377 AS377:AX377">
    <cfRule type="expression" dxfId="3024" priority="3214">
      <formula>$A$377="Advindo"</formula>
    </cfRule>
  </conditionalFormatting>
  <conditionalFormatting sqref="C377:AO377 AS377:AX377">
    <cfRule type="expression" dxfId="3023" priority="3213">
      <formula>$A$377="Ñ Plan c/desc"</formula>
    </cfRule>
  </conditionalFormatting>
  <conditionalFormatting sqref="C377:AO377 AS377:AX377">
    <cfRule type="expression" dxfId="3022" priority="3212">
      <formula>$A$377="Família"</formula>
    </cfRule>
  </conditionalFormatting>
  <conditionalFormatting sqref="C378:AO378 AS378:AX378">
    <cfRule type="expression" dxfId="3021" priority="3211">
      <formula>$A$378="Planilhado"</formula>
    </cfRule>
  </conditionalFormatting>
  <conditionalFormatting sqref="C378:AO378 AS378:AX378">
    <cfRule type="expression" dxfId="3020" priority="3210">
      <formula>$A$378="Ñ Plan s/desc"</formula>
    </cfRule>
  </conditionalFormatting>
  <conditionalFormatting sqref="C378:AO378 AS378:AX378">
    <cfRule type="expression" dxfId="3019" priority="3209">
      <formula>$A$378="Advindo"</formula>
    </cfRule>
  </conditionalFormatting>
  <conditionalFormatting sqref="C378:AO378 AS378:AX378">
    <cfRule type="expression" dxfId="3018" priority="3208">
      <formula>$A$378="Ñ Plan c/desc"</formula>
    </cfRule>
  </conditionalFormatting>
  <conditionalFormatting sqref="C378:AO378 AS378:AX378">
    <cfRule type="expression" dxfId="3017" priority="3207">
      <formula>$A$378="Família"</formula>
    </cfRule>
  </conditionalFormatting>
  <conditionalFormatting sqref="C379:AO379 AS379:AX379">
    <cfRule type="expression" dxfId="3016" priority="3206">
      <formula>$A$379="Planilhado"</formula>
    </cfRule>
  </conditionalFormatting>
  <conditionalFormatting sqref="C379:AO379 AS379:AX379">
    <cfRule type="expression" dxfId="3015" priority="3205">
      <formula>$A$379="Ñ Plan s/desc"</formula>
    </cfRule>
  </conditionalFormatting>
  <conditionalFormatting sqref="C379:AO379 AS379:AX379">
    <cfRule type="expression" dxfId="3014" priority="3204">
      <formula>$A$379="Advindo"</formula>
    </cfRule>
  </conditionalFormatting>
  <conditionalFormatting sqref="C379:AO379 AS379:AX379">
    <cfRule type="expression" dxfId="3013" priority="3203">
      <formula>$A$379="Ñ Plan c/desc"</formula>
    </cfRule>
  </conditionalFormatting>
  <conditionalFormatting sqref="C379:AO379 AS379:AX379">
    <cfRule type="expression" dxfId="3012" priority="3202">
      <formula>$A$379="Família"</formula>
    </cfRule>
  </conditionalFormatting>
  <conditionalFormatting sqref="C380:AO380 AS380:AX380">
    <cfRule type="expression" dxfId="3011" priority="3201">
      <formula>$A$380="Planilhado"</formula>
    </cfRule>
  </conditionalFormatting>
  <conditionalFormatting sqref="C380:AO380 AS380:AX380">
    <cfRule type="expression" dxfId="3010" priority="3200">
      <formula>$A$380="Ñ Plan s/desc"</formula>
    </cfRule>
  </conditionalFormatting>
  <conditionalFormatting sqref="C380:AO380 AS380:AX380">
    <cfRule type="expression" dxfId="3009" priority="3199">
      <formula>$A$380="Advindo"</formula>
    </cfRule>
  </conditionalFormatting>
  <conditionalFormatting sqref="C380:AO380 AS380:AX380">
    <cfRule type="expression" dxfId="3008" priority="3198">
      <formula>$A$380="Ñ Plan c/desc"</formula>
    </cfRule>
  </conditionalFormatting>
  <conditionalFormatting sqref="C380:AO380 AS380:AX380">
    <cfRule type="expression" dxfId="3007" priority="3197">
      <formula>$A$380="Família"</formula>
    </cfRule>
  </conditionalFormatting>
  <conditionalFormatting sqref="C381:AO381 AS381:AX381">
    <cfRule type="expression" dxfId="3006" priority="3196">
      <formula>$A$381="Planilhado"</formula>
    </cfRule>
  </conditionalFormatting>
  <conditionalFormatting sqref="C381:AO381 AS381:AX381">
    <cfRule type="expression" dxfId="3005" priority="3195">
      <formula>$A$381="Ñ Plan s/desc"</formula>
    </cfRule>
  </conditionalFormatting>
  <conditionalFormatting sqref="C381:AO381 AS381:AX381">
    <cfRule type="expression" dxfId="3004" priority="3194">
      <formula>$A$381="Advindo"</formula>
    </cfRule>
  </conditionalFormatting>
  <conditionalFormatting sqref="C381:AO381 AS381:AX381">
    <cfRule type="expression" dxfId="3003" priority="3193">
      <formula>$A$381="Ñ Plan c/desc"</formula>
    </cfRule>
  </conditionalFormatting>
  <conditionalFormatting sqref="C381:AO381 AS381:AX381">
    <cfRule type="expression" dxfId="3002" priority="3192">
      <formula>$A$381="Família"</formula>
    </cfRule>
  </conditionalFormatting>
  <conditionalFormatting sqref="C382:AO382 AS382:AX382">
    <cfRule type="expression" dxfId="3001" priority="3191">
      <formula>$A$382="Planilhado"</formula>
    </cfRule>
  </conditionalFormatting>
  <conditionalFormatting sqref="C382:AO382 AS382:AX382">
    <cfRule type="expression" dxfId="3000" priority="3190">
      <formula>$A$382="Ñ Plan s/desc"</formula>
    </cfRule>
  </conditionalFormatting>
  <conditionalFormatting sqref="C382:AO382 AS382:AX382">
    <cfRule type="expression" dxfId="2999" priority="3189">
      <formula>$A$382="Advindo"</formula>
    </cfRule>
  </conditionalFormatting>
  <conditionalFormatting sqref="C382:AO382 AS382:AX382">
    <cfRule type="expression" dxfId="2998" priority="3188">
      <formula>$A$382="Ñ Plan c/desc"</formula>
    </cfRule>
  </conditionalFormatting>
  <conditionalFormatting sqref="C382:AO382 AS382:AX382">
    <cfRule type="expression" dxfId="2997" priority="3187">
      <formula>$A$382="Família"</formula>
    </cfRule>
  </conditionalFormatting>
  <conditionalFormatting sqref="C383:AO383 AS383:AX383">
    <cfRule type="expression" dxfId="2996" priority="3186">
      <formula>$A$383="Planilhado"</formula>
    </cfRule>
  </conditionalFormatting>
  <conditionalFormatting sqref="C383:AO383 AS383:AX383">
    <cfRule type="expression" dxfId="2995" priority="3185">
      <formula>$A$383="Ñ Plan s/desc"</formula>
    </cfRule>
  </conditionalFormatting>
  <conditionalFormatting sqref="C383:AO383 AS383:AX383">
    <cfRule type="expression" dxfId="2994" priority="3184">
      <formula>$A$383="Advindo"</formula>
    </cfRule>
  </conditionalFormatting>
  <conditionalFormatting sqref="C383:AO383 AS383:AX383">
    <cfRule type="expression" dxfId="2993" priority="3183">
      <formula>$A$383="Ñ Plan c/desc"</formula>
    </cfRule>
  </conditionalFormatting>
  <conditionalFormatting sqref="C383:AO383 AS383:AX383">
    <cfRule type="expression" dxfId="2992" priority="3182">
      <formula>$A$383="Família"</formula>
    </cfRule>
  </conditionalFormatting>
  <conditionalFormatting sqref="C384:AO384 AS384:AX384">
    <cfRule type="expression" dxfId="2991" priority="3181">
      <formula>$A$384="Planilhado"</formula>
    </cfRule>
  </conditionalFormatting>
  <conditionalFormatting sqref="C384:AO384 AS384:AX384">
    <cfRule type="expression" dxfId="2990" priority="3180">
      <formula>$A$384="Ñ Plan s/desc"</formula>
    </cfRule>
  </conditionalFormatting>
  <conditionalFormatting sqref="C384:AO384 AS384:AX384">
    <cfRule type="expression" dxfId="2989" priority="3179">
      <formula>$A$384="Advindo"</formula>
    </cfRule>
  </conditionalFormatting>
  <conditionalFormatting sqref="C384:AO384 AS384:AX384">
    <cfRule type="expression" dxfId="2988" priority="3178">
      <formula>$A$384="Ñ Plan c/desc"</formula>
    </cfRule>
  </conditionalFormatting>
  <conditionalFormatting sqref="C384:AO384 AS384:AX384">
    <cfRule type="expression" dxfId="2987" priority="3177">
      <formula>$A$384="Família"</formula>
    </cfRule>
  </conditionalFormatting>
  <conditionalFormatting sqref="C385:AO385 AS385:AX385">
    <cfRule type="expression" dxfId="2986" priority="3176">
      <formula>$A$385="Planilhado"</formula>
    </cfRule>
  </conditionalFormatting>
  <conditionalFormatting sqref="C385:AO385 AS385:AX385">
    <cfRule type="expression" dxfId="2985" priority="3175">
      <formula>$A$385="Ñ Plan s/desc"</formula>
    </cfRule>
  </conditionalFormatting>
  <conditionalFormatting sqref="C385:AO385 AS385:AX385">
    <cfRule type="expression" dxfId="2984" priority="3174">
      <formula>$A$385="Advindo"</formula>
    </cfRule>
  </conditionalFormatting>
  <conditionalFormatting sqref="C385:AO385 AS385:AX385">
    <cfRule type="expression" dxfId="2983" priority="3173">
      <formula>$A$385="Ñ Plan c/desc"</formula>
    </cfRule>
  </conditionalFormatting>
  <conditionalFormatting sqref="C385:AO385 AS385:AX385">
    <cfRule type="expression" dxfId="2982" priority="3172">
      <formula>$A$385="Família"</formula>
    </cfRule>
  </conditionalFormatting>
  <conditionalFormatting sqref="C386:AO386 AS386:AX386">
    <cfRule type="expression" dxfId="2981" priority="3171">
      <formula>$A$386="Planilhado"</formula>
    </cfRule>
  </conditionalFormatting>
  <conditionalFormatting sqref="C386:AO386 AS386:AX386">
    <cfRule type="expression" dxfId="2980" priority="3170">
      <formula>$A$386="Ñ Plan s/desc"</formula>
    </cfRule>
  </conditionalFormatting>
  <conditionalFormatting sqref="C386:AO386 AS386:AX386">
    <cfRule type="expression" dxfId="2979" priority="3169">
      <formula>$A$386="Advindo"</formula>
    </cfRule>
  </conditionalFormatting>
  <conditionalFormatting sqref="C386:AO386 AS386:AX386">
    <cfRule type="expression" dxfId="2978" priority="3168">
      <formula>$A$386="Ñ Plan c/desc"</formula>
    </cfRule>
  </conditionalFormatting>
  <conditionalFormatting sqref="C386:AO386 AS386:AX386">
    <cfRule type="expression" dxfId="2977" priority="3167">
      <formula>$A$386="Família"</formula>
    </cfRule>
  </conditionalFormatting>
  <conditionalFormatting sqref="C387:AO387 AS387:AX387">
    <cfRule type="expression" dxfId="2976" priority="3166">
      <formula>$A$387="Planilhado"</formula>
    </cfRule>
  </conditionalFormatting>
  <conditionalFormatting sqref="C387:AO387 AS387:AX387">
    <cfRule type="expression" dxfId="2975" priority="3165">
      <formula>$A$387="Ñ Plan s/desc"</formula>
    </cfRule>
  </conditionalFormatting>
  <conditionalFormatting sqref="C387:AO387 AS387:AX387">
    <cfRule type="expression" dxfId="2974" priority="3164">
      <formula>$A$387="Advindo"</formula>
    </cfRule>
  </conditionalFormatting>
  <conditionalFormatting sqref="C387:AO387 AS387:AX387">
    <cfRule type="expression" dxfId="2973" priority="3163">
      <formula>$A$387="Ñ Plan c/desc"</formula>
    </cfRule>
  </conditionalFormatting>
  <conditionalFormatting sqref="C387:AO387 AS387:AX387">
    <cfRule type="expression" dxfId="2972" priority="3162">
      <formula>$A$387="Família"</formula>
    </cfRule>
  </conditionalFormatting>
  <conditionalFormatting sqref="C388:AO388 AS388:AX388">
    <cfRule type="expression" dxfId="2971" priority="3161">
      <formula>$A$388="Planilhado"</formula>
    </cfRule>
  </conditionalFormatting>
  <conditionalFormatting sqref="C388:AO388 AS388:AX388">
    <cfRule type="expression" dxfId="2970" priority="3160">
      <formula>$A$388="Ñ Plan s/desc"</formula>
    </cfRule>
  </conditionalFormatting>
  <conditionalFormatting sqref="C388:AO388 AS388:AX388">
    <cfRule type="expression" dxfId="2969" priority="3159">
      <formula>$A$388="Advindo"</formula>
    </cfRule>
  </conditionalFormatting>
  <conditionalFormatting sqref="C388:AO388 AS388:AX388">
    <cfRule type="expression" dxfId="2968" priority="3158">
      <formula>$A$388="Ñ Plan c/desc"</formula>
    </cfRule>
  </conditionalFormatting>
  <conditionalFormatting sqref="C388:AO388 AS388:AX388">
    <cfRule type="expression" dxfId="2967" priority="3157">
      <formula>$A$388="Família"</formula>
    </cfRule>
  </conditionalFormatting>
  <conditionalFormatting sqref="C389:AO389 AS389:AX389">
    <cfRule type="expression" dxfId="2966" priority="3156">
      <formula>$A$389="Planilhado"</formula>
    </cfRule>
  </conditionalFormatting>
  <conditionalFormatting sqref="C389:AO389 AS389:AX389">
    <cfRule type="expression" dxfId="2965" priority="3155">
      <formula>$A$389="Ñ Plan s/desc"</formula>
    </cfRule>
  </conditionalFormatting>
  <conditionalFormatting sqref="C389:AO389 AS389:AX389">
    <cfRule type="expression" dxfId="2964" priority="3154">
      <formula>$A$389="Advindo"</formula>
    </cfRule>
  </conditionalFormatting>
  <conditionalFormatting sqref="C389:AO389 AS389:AX389">
    <cfRule type="expression" dxfId="2963" priority="3153">
      <formula>$A$389="Ñ Plan c/desc"</formula>
    </cfRule>
  </conditionalFormatting>
  <conditionalFormatting sqref="C389:AO389 AS389:AX389">
    <cfRule type="expression" dxfId="2962" priority="3152">
      <formula>$A$389="Família"</formula>
    </cfRule>
  </conditionalFormatting>
  <conditionalFormatting sqref="C390:AO390 AS390:AX390">
    <cfRule type="expression" dxfId="2961" priority="3151">
      <formula>$A$390="Planilhado"</formula>
    </cfRule>
  </conditionalFormatting>
  <conditionalFormatting sqref="C390:AO390 AS390:AX390">
    <cfRule type="expression" dxfId="2960" priority="3150">
      <formula>$A$390="Ñ Plan s/desc"</formula>
    </cfRule>
  </conditionalFormatting>
  <conditionalFormatting sqref="C390:AO390 AS390:AX390">
    <cfRule type="expression" dxfId="2959" priority="3149">
      <formula>$A$390="Advindo"</formula>
    </cfRule>
  </conditionalFormatting>
  <conditionalFormatting sqref="C390:AO390 AS390:AX390">
    <cfRule type="expression" dxfId="2958" priority="3148">
      <formula>$A$390="Ñ Plan c/desc"</formula>
    </cfRule>
  </conditionalFormatting>
  <conditionalFormatting sqref="C390:AO390 AS390:AX390">
    <cfRule type="expression" dxfId="2957" priority="3147">
      <formula>$A$390="Família"</formula>
    </cfRule>
  </conditionalFormatting>
  <conditionalFormatting sqref="C391:AO391 AS391:AX391">
    <cfRule type="expression" dxfId="2956" priority="3146">
      <formula>$A$391="Planilhado"</formula>
    </cfRule>
  </conditionalFormatting>
  <conditionalFormatting sqref="C391:AO391 AS391:AX391">
    <cfRule type="expression" dxfId="2955" priority="3145">
      <formula>$A$391="Ñ Plan s/desc"</formula>
    </cfRule>
  </conditionalFormatting>
  <conditionalFormatting sqref="C391:AO391 AS391:AX391">
    <cfRule type="expression" dxfId="2954" priority="3144">
      <formula>$A$391="Advindo"</formula>
    </cfRule>
  </conditionalFormatting>
  <conditionalFormatting sqref="C391:AO391 AS391:AX391">
    <cfRule type="expression" dxfId="2953" priority="3143">
      <formula>$A$391="Ñ Plan c/desc"</formula>
    </cfRule>
  </conditionalFormatting>
  <conditionalFormatting sqref="C391:AO391 AS391:AX391">
    <cfRule type="expression" dxfId="2952" priority="3142">
      <formula>$A$391="Família"</formula>
    </cfRule>
  </conditionalFormatting>
  <conditionalFormatting sqref="C392:AO392 AS392:AX392">
    <cfRule type="expression" dxfId="2951" priority="3141">
      <formula>$A$392="Planilhado"</formula>
    </cfRule>
  </conditionalFormatting>
  <conditionalFormatting sqref="C392:AO392 AS392:AX392">
    <cfRule type="expression" dxfId="2950" priority="3140">
      <formula>$A$392="Ñ Plan s/desc"</formula>
    </cfRule>
  </conditionalFormatting>
  <conditionalFormatting sqref="C392:AO392 AS392:AX392">
    <cfRule type="expression" dxfId="2949" priority="3139">
      <formula>$A$392="Advindo"</formula>
    </cfRule>
  </conditionalFormatting>
  <conditionalFormatting sqref="C392:AO392 AS392:AX392">
    <cfRule type="expression" dxfId="2948" priority="3138">
      <formula>$A$392="Ñ Plan c/desc"</formula>
    </cfRule>
  </conditionalFormatting>
  <conditionalFormatting sqref="C392:AO392 AS392:AX392">
    <cfRule type="expression" dxfId="2947" priority="3137">
      <formula>$A$392="Família"</formula>
    </cfRule>
  </conditionalFormatting>
  <conditionalFormatting sqref="C393:AO393 AS393:AX393">
    <cfRule type="expression" dxfId="2946" priority="3136">
      <formula>$A$393="Planilhado"</formula>
    </cfRule>
  </conditionalFormatting>
  <conditionalFormatting sqref="C393:AO393 AS393:AX393">
    <cfRule type="expression" dxfId="2945" priority="3135">
      <formula>$A$393="Ñ Plan s/desc"</formula>
    </cfRule>
  </conditionalFormatting>
  <conditionalFormatting sqref="C393:AO393 AS393:AX393">
    <cfRule type="expression" dxfId="2944" priority="3134">
      <formula>$A$393="Advindo"</formula>
    </cfRule>
  </conditionalFormatting>
  <conditionalFormatting sqref="C393:AO393 AS393:AX393">
    <cfRule type="expression" dxfId="2943" priority="3133">
      <formula>$A$393="Ñ Plan c/desc"</formula>
    </cfRule>
  </conditionalFormatting>
  <conditionalFormatting sqref="C393:AO393 AS393:AX393">
    <cfRule type="expression" dxfId="2942" priority="3132">
      <formula>$A$393="Família"</formula>
    </cfRule>
  </conditionalFormatting>
  <conditionalFormatting sqref="C394:AO394 AS394:AX394">
    <cfRule type="expression" dxfId="2941" priority="3131">
      <formula>$A$394="Planilhado"</formula>
    </cfRule>
  </conditionalFormatting>
  <conditionalFormatting sqref="C394:AO394 AS394:AX394">
    <cfRule type="expression" dxfId="2940" priority="3130">
      <formula>$A$394="Ñ Plan s/desc"</formula>
    </cfRule>
  </conditionalFormatting>
  <conditionalFormatting sqref="C394:AO394 AS394:AX394">
    <cfRule type="expression" dxfId="2939" priority="3129">
      <formula>$A$394="Advindo"</formula>
    </cfRule>
  </conditionalFormatting>
  <conditionalFormatting sqref="C394:AO394 AS394:AX394">
    <cfRule type="expression" dxfId="2938" priority="3128">
      <formula>$A$394="Ñ Plan c/desc"</formula>
    </cfRule>
  </conditionalFormatting>
  <conditionalFormatting sqref="C394:AO394 AS394:AX394">
    <cfRule type="expression" dxfId="2937" priority="3127">
      <formula>$A$394="Família"</formula>
    </cfRule>
  </conditionalFormatting>
  <conditionalFormatting sqref="C395:AO395 AS395:AX395">
    <cfRule type="expression" dxfId="2936" priority="3126">
      <formula>$A$395="Planilhado"</formula>
    </cfRule>
  </conditionalFormatting>
  <conditionalFormatting sqref="C395:AO395 AS395:AX395">
    <cfRule type="expression" dxfId="2935" priority="3125">
      <formula>$A$395="Ñ Plan s/desc"</formula>
    </cfRule>
  </conditionalFormatting>
  <conditionalFormatting sqref="C395:AO395 AS395:AX395">
    <cfRule type="expression" dxfId="2934" priority="3124">
      <formula>$A$395="Advindo"</formula>
    </cfRule>
  </conditionalFormatting>
  <conditionalFormatting sqref="C395:AO395 AS395:AX395">
    <cfRule type="expression" dxfId="2933" priority="3123">
      <formula>$A$395="Ñ Plan c/desc"</formula>
    </cfRule>
  </conditionalFormatting>
  <conditionalFormatting sqref="C395:AO395 AS395:AX395">
    <cfRule type="expression" dxfId="2932" priority="3122">
      <formula>$A$395="Família"</formula>
    </cfRule>
  </conditionalFormatting>
  <conditionalFormatting sqref="C396:AO396 AS396:AX396">
    <cfRule type="expression" dxfId="2931" priority="3121">
      <formula>$A$396="Planilhado"</formula>
    </cfRule>
  </conditionalFormatting>
  <conditionalFormatting sqref="C396:AO396 AS396:AX396">
    <cfRule type="expression" dxfId="2930" priority="3120">
      <formula>$A$396="Ñ Plan s/desc"</formula>
    </cfRule>
  </conditionalFormatting>
  <conditionalFormatting sqref="C396:AO396 AS396:AX396">
    <cfRule type="expression" dxfId="2929" priority="3119">
      <formula>$A$396="Advindo"</formula>
    </cfRule>
  </conditionalFormatting>
  <conditionalFormatting sqref="C396:AO396 AS396:AX396">
    <cfRule type="expression" dxfId="2928" priority="3118">
      <formula>$A$396="Ñ Plan c/desc"</formula>
    </cfRule>
  </conditionalFormatting>
  <conditionalFormatting sqref="C396:AO396 AS396:AX396">
    <cfRule type="expression" dxfId="2927" priority="3117">
      <formula>$A$396="Família"</formula>
    </cfRule>
  </conditionalFormatting>
  <conditionalFormatting sqref="C397:AO397 AS397:AX397">
    <cfRule type="expression" dxfId="2926" priority="3116">
      <formula>$A$397="Planilhado"</formula>
    </cfRule>
  </conditionalFormatting>
  <conditionalFormatting sqref="C397:AO397 AS397:AX397">
    <cfRule type="expression" dxfId="2925" priority="3115">
      <formula>$A$397="Ñ Plan s/desc"</formula>
    </cfRule>
  </conditionalFormatting>
  <conditionalFormatting sqref="C397:AO397 AS397:AX397">
    <cfRule type="expression" dxfId="2924" priority="3114">
      <formula>$A$397="Advindo"</formula>
    </cfRule>
  </conditionalFormatting>
  <conditionalFormatting sqref="C397:AO397 AS397:AX397">
    <cfRule type="expression" dxfId="2923" priority="3113">
      <formula>$A$397="Ñ Plan c/desc"</formula>
    </cfRule>
  </conditionalFormatting>
  <conditionalFormatting sqref="C397:AO397 AS397:AX397">
    <cfRule type="expression" dxfId="2922" priority="3112">
      <formula>$A$397="Família"</formula>
    </cfRule>
  </conditionalFormatting>
  <conditionalFormatting sqref="C398:AO398 AS398:AX398">
    <cfRule type="expression" dxfId="2921" priority="3111">
      <formula>$A$398="Planilhado"</formula>
    </cfRule>
  </conditionalFormatting>
  <conditionalFormatting sqref="C398:AO398 AS398:AX398">
    <cfRule type="expression" dxfId="2920" priority="3110">
      <formula>$A$398="Ñ Plan s/desc"</formula>
    </cfRule>
  </conditionalFormatting>
  <conditionalFormatting sqref="C398:AO398 AS398:AX398">
    <cfRule type="expression" dxfId="2919" priority="3109">
      <formula>$A$398="Advindo"</formula>
    </cfRule>
  </conditionalFormatting>
  <conditionalFormatting sqref="C398:AO398 AS398:AX398">
    <cfRule type="expression" dxfId="2918" priority="3108">
      <formula>$A$398="Ñ Plan c/desc"</formula>
    </cfRule>
  </conditionalFormatting>
  <conditionalFormatting sqref="C398:AO398 AS398:AX398">
    <cfRule type="expression" dxfId="2917" priority="3107">
      <formula>$A$398="Família"</formula>
    </cfRule>
  </conditionalFormatting>
  <conditionalFormatting sqref="C399:AO399 AS399:AX399">
    <cfRule type="expression" dxfId="2916" priority="3106">
      <formula>$A$399="Planilhado"</formula>
    </cfRule>
  </conditionalFormatting>
  <conditionalFormatting sqref="C399:AO399 AS399:AX399">
    <cfRule type="expression" dxfId="2915" priority="3105">
      <formula>$A$399="Ñ Plan s/desc"</formula>
    </cfRule>
  </conditionalFormatting>
  <conditionalFormatting sqref="C399:AO399 AS399:AX399">
    <cfRule type="expression" dxfId="2914" priority="3104">
      <formula>$A$399="Advindo"</formula>
    </cfRule>
  </conditionalFormatting>
  <conditionalFormatting sqref="C399:AO399 AS399:AX399">
    <cfRule type="expression" dxfId="2913" priority="3103">
      <formula>$A$399="Ñ Plan c/desc"</formula>
    </cfRule>
  </conditionalFormatting>
  <conditionalFormatting sqref="C399:AO399 AS399:AX399">
    <cfRule type="expression" dxfId="2912" priority="3102">
      <formula>$A$399="Família"</formula>
    </cfRule>
  </conditionalFormatting>
  <conditionalFormatting sqref="C400:AO400 AS400:AX400">
    <cfRule type="expression" dxfId="2911" priority="3101">
      <formula>$A$400="Planilhado"</formula>
    </cfRule>
  </conditionalFormatting>
  <conditionalFormatting sqref="C400:AO400 AS400:AX400">
    <cfRule type="expression" dxfId="2910" priority="3100">
      <formula>$A$400="Ñ Plan s/desc"</formula>
    </cfRule>
  </conditionalFormatting>
  <conditionalFormatting sqref="C400:AO400 AS400:AX400">
    <cfRule type="expression" dxfId="2909" priority="3099">
      <formula>$A$400="Advindo"</formula>
    </cfRule>
  </conditionalFormatting>
  <conditionalFormatting sqref="C400:AO400 AS400:AX400">
    <cfRule type="expression" dxfId="2908" priority="3098">
      <formula>$A$400="Ñ Plan c/desc"</formula>
    </cfRule>
  </conditionalFormatting>
  <conditionalFormatting sqref="C400:AO400 AS400:AX400">
    <cfRule type="expression" dxfId="2907" priority="3097">
      <formula>$A$400="Família"</formula>
    </cfRule>
  </conditionalFormatting>
  <conditionalFormatting sqref="C401:AO401 AS401:AX401">
    <cfRule type="expression" dxfId="2906" priority="3096">
      <formula>$A$401="Planilhado"</formula>
    </cfRule>
  </conditionalFormatting>
  <conditionalFormatting sqref="C401:AO401 AS401:AX401">
    <cfRule type="expression" dxfId="2905" priority="3095">
      <formula>$A$401="Ñ Plan s/desc"</formula>
    </cfRule>
  </conditionalFormatting>
  <conditionalFormatting sqref="C401:AO401 AS401:AX401">
    <cfRule type="expression" dxfId="2904" priority="3094">
      <formula>$A$401="Advindo"</formula>
    </cfRule>
  </conditionalFormatting>
  <conditionalFormatting sqref="C401:AO401 AS401:AX401">
    <cfRule type="expression" dxfId="2903" priority="3093">
      <formula>$A$401="Ñ Plan c/desc"</formula>
    </cfRule>
  </conditionalFormatting>
  <conditionalFormatting sqref="C401:AO401 AS401:AX401">
    <cfRule type="expression" dxfId="2902" priority="3092">
      <formula>$A$401="Família"</formula>
    </cfRule>
  </conditionalFormatting>
  <conditionalFormatting sqref="C402:AO402 AS402:AX402">
    <cfRule type="expression" dxfId="2901" priority="3091">
      <formula>$A$402="Planilhado"</formula>
    </cfRule>
  </conditionalFormatting>
  <conditionalFormatting sqref="C402:AO402 AS402:AX402">
    <cfRule type="expression" dxfId="2900" priority="3090">
      <formula>$A$402="Ñ Plan s/desc"</formula>
    </cfRule>
  </conditionalFormatting>
  <conditionalFormatting sqref="C402:AO402 AS402:AX402">
    <cfRule type="expression" dxfId="2899" priority="3089">
      <formula>$A$402="Advindo"</formula>
    </cfRule>
  </conditionalFormatting>
  <conditionalFormatting sqref="C402:AO402 AS402:AX402">
    <cfRule type="expression" dxfId="2898" priority="3088">
      <formula>$A$402="Ñ Plan c/desc"</formula>
    </cfRule>
  </conditionalFormatting>
  <conditionalFormatting sqref="C402:AO402 AS402:AX402">
    <cfRule type="expression" dxfId="2897" priority="3087">
      <formula>$A$402="Família"</formula>
    </cfRule>
  </conditionalFormatting>
  <conditionalFormatting sqref="C403:AO403 AS403:AX403">
    <cfRule type="expression" dxfId="2896" priority="3086">
      <formula>$A$403="Planilhado"</formula>
    </cfRule>
  </conditionalFormatting>
  <conditionalFormatting sqref="C403:AO403 AS403:AX403">
    <cfRule type="expression" dxfId="2895" priority="3085">
      <formula>$A$403="Ñ Plan s/desc"</formula>
    </cfRule>
  </conditionalFormatting>
  <conditionalFormatting sqref="C403:AO403 AS403:AX403">
    <cfRule type="expression" dxfId="2894" priority="3084">
      <formula>$A$403="Advindo"</formula>
    </cfRule>
  </conditionalFormatting>
  <conditionalFormatting sqref="C403:AO403 AS403:AX403">
    <cfRule type="expression" dxfId="2893" priority="3083">
      <formula>$A$403="Ñ Plan c/desc"</formula>
    </cfRule>
  </conditionalFormatting>
  <conditionalFormatting sqref="C403:AO403 AS403:AX403">
    <cfRule type="expression" dxfId="2892" priority="3082">
      <formula>$A$403="Família"</formula>
    </cfRule>
  </conditionalFormatting>
  <conditionalFormatting sqref="C404:AO404 AS404:AX404">
    <cfRule type="expression" dxfId="2891" priority="3081">
      <formula>$A$404="Planilhado"</formula>
    </cfRule>
  </conditionalFormatting>
  <conditionalFormatting sqref="C404:AO404 AS404:AX404">
    <cfRule type="expression" dxfId="2890" priority="3080">
      <formula>$A$404="Ñ Plan s/desc"</formula>
    </cfRule>
  </conditionalFormatting>
  <conditionalFormatting sqref="C404:AO404 AS404:AX404">
    <cfRule type="expression" dxfId="2889" priority="3079">
      <formula>$A$404="Advindo"</formula>
    </cfRule>
  </conditionalFormatting>
  <conditionalFormatting sqref="C404:AO404 AS404:AX404">
    <cfRule type="expression" dxfId="2888" priority="3078">
      <formula>$A$404="Ñ Plan c/desc"</formula>
    </cfRule>
  </conditionalFormatting>
  <conditionalFormatting sqref="C404:AO404 AS404:AX404">
    <cfRule type="expression" dxfId="2887" priority="3077">
      <formula>$A$404="Família"</formula>
    </cfRule>
  </conditionalFormatting>
  <conditionalFormatting sqref="C405:AO405 AS405:AX405">
    <cfRule type="expression" dxfId="2886" priority="3076">
      <formula>$A$405="Planilhado"</formula>
    </cfRule>
  </conditionalFormatting>
  <conditionalFormatting sqref="C405:AO405 AS405:AX405">
    <cfRule type="expression" dxfId="2885" priority="3075">
      <formula>$A$405="Ñ Plan s/desc"</formula>
    </cfRule>
  </conditionalFormatting>
  <conditionalFormatting sqref="C405:AO405 AS405:AX405">
    <cfRule type="expression" dxfId="2884" priority="3074">
      <formula>$A$405="Advindo"</formula>
    </cfRule>
  </conditionalFormatting>
  <conditionalFormatting sqref="C405:AO405 AS405:AX405">
    <cfRule type="expression" dxfId="2883" priority="3073">
      <formula>$A$405="Ñ Plan c/desc"</formula>
    </cfRule>
  </conditionalFormatting>
  <conditionalFormatting sqref="C405:AO405 AS405:AX405">
    <cfRule type="expression" dxfId="2882" priority="3072">
      <formula>$A$405="Família"</formula>
    </cfRule>
  </conditionalFormatting>
  <conditionalFormatting sqref="C406:AO406 AS406:AX406">
    <cfRule type="expression" dxfId="2881" priority="3071">
      <formula>$A$406="Planilhado"</formula>
    </cfRule>
  </conditionalFormatting>
  <conditionalFormatting sqref="C406:AO406 AS406:AX406">
    <cfRule type="expression" dxfId="2880" priority="3070">
      <formula>$A$406="Ñ Plan s/desc"</formula>
    </cfRule>
  </conditionalFormatting>
  <conditionalFormatting sqref="C406:AO406 AS406:AX406">
    <cfRule type="expression" dxfId="2879" priority="3069">
      <formula>$A$406="Advindo"</formula>
    </cfRule>
  </conditionalFormatting>
  <conditionalFormatting sqref="C406:AO406 AS406:AX406">
    <cfRule type="expression" dxfId="2878" priority="3068">
      <formula>$A$406="Ñ Plan c/desc"</formula>
    </cfRule>
  </conditionalFormatting>
  <conditionalFormatting sqref="C406:AO406 AS406:AX406">
    <cfRule type="expression" dxfId="2877" priority="3067">
      <formula>$A$406="Família"</formula>
    </cfRule>
  </conditionalFormatting>
  <conditionalFormatting sqref="C407:AO407 AS407:AX407">
    <cfRule type="expression" dxfId="2876" priority="3066">
      <formula>$A$407="Planilhado"</formula>
    </cfRule>
  </conditionalFormatting>
  <conditionalFormatting sqref="C407:AO407 AS407:AX407">
    <cfRule type="expression" dxfId="2875" priority="3065">
      <formula>$A$407="Ñ Plan s/desc"</formula>
    </cfRule>
  </conditionalFormatting>
  <conditionalFormatting sqref="C407:AO407 AS407:AX407">
    <cfRule type="expression" dxfId="2874" priority="3064">
      <formula>$A$407="Advindo"</formula>
    </cfRule>
  </conditionalFormatting>
  <conditionalFormatting sqref="C407:AO407 AS407:AX407">
    <cfRule type="expression" dxfId="2873" priority="3063">
      <formula>$A$407="Ñ Plan c/desc"</formula>
    </cfRule>
  </conditionalFormatting>
  <conditionalFormatting sqref="C407:AO407 AS407:AX407">
    <cfRule type="expression" dxfId="2872" priority="3062">
      <formula>$A$407="Família"</formula>
    </cfRule>
  </conditionalFormatting>
  <conditionalFormatting sqref="C408:AO408 AS408:AX408">
    <cfRule type="expression" dxfId="2871" priority="3061">
      <formula>$A$408="Planilhado"</formula>
    </cfRule>
  </conditionalFormatting>
  <conditionalFormatting sqref="C408:AO408 AS408:AX408">
    <cfRule type="expression" dxfId="2870" priority="3060">
      <formula>$A$408="Ñ Plan s/desc"</formula>
    </cfRule>
  </conditionalFormatting>
  <conditionalFormatting sqref="C408:AO408 AS408:AX408">
    <cfRule type="expression" dxfId="2869" priority="3059">
      <formula>$A$408="Advindo"</formula>
    </cfRule>
  </conditionalFormatting>
  <conditionalFormatting sqref="C408:AO408 AS408:AX408">
    <cfRule type="expression" dxfId="2868" priority="3058">
      <formula>$A$408="Ñ Plan c/desc"</formula>
    </cfRule>
  </conditionalFormatting>
  <conditionalFormatting sqref="C408:AO408 AS408:AX408">
    <cfRule type="expression" dxfId="2867" priority="3057">
      <formula>$A$408="Família"</formula>
    </cfRule>
  </conditionalFormatting>
  <conditionalFormatting sqref="C409:AO409 AS409:AX409">
    <cfRule type="expression" dxfId="2866" priority="3056">
      <formula>$A$409="Planilhado"</formula>
    </cfRule>
  </conditionalFormatting>
  <conditionalFormatting sqref="C409:AO409 AS409:AX409">
    <cfRule type="expression" dxfId="2865" priority="3055">
      <formula>$A$409="Ñ Plan s/desc"</formula>
    </cfRule>
  </conditionalFormatting>
  <conditionalFormatting sqref="C409:AO409 AS409:AX409">
    <cfRule type="expression" dxfId="2864" priority="3054">
      <formula>$A$409="Advindo"</formula>
    </cfRule>
  </conditionalFormatting>
  <conditionalFormatting sqref="C409:AO409 AS409:AX409">
    <cfRule type="expression" dxfId="2863" priority="3053">
      <formula>$A$409="Ñ Plan c/desc"</formula>
    </cfRule>
  </conditionalFormatting>
  <conditionalFormatting sqref="C409:AO409 AS409:AX409">
    <cfRule type="expression" dxfId="2862" priority="3052">
      <formula>$A$409="Família"</formula>
    </cfRule>
  </conditionalFormatting>
  <conditionalFormatting sqref="C410:AO410 AS410:AX410">
    <cfRule type="expression" dxfId="2861" priority="3051">
      <formula>$A$410="Planilhado"</formula>
    </cfRule>
  </conditionalFormatting>
  <conditionalFormatting sqref="C410:AO410 AS410:AX410">
    <cfRule type="expression" dxfId="2860" priority="3050">
      <formula>$A$410="Ñ Plan s/desc"</formula>
    </cfRule>
  </conditionalFormatting>
  <conditionalFormatting sqref="C410:AO410 AS410:AX410">
    <cfRule type="expression" dxfId="2859" priority="3049">
      <formula>$A$410="Advindo"</formula>
    </cfRule>
  </conditionalFormatting>
  <conditionalFormatting sqref="C410:AO410 AS410:AX410">
    <cfRule type="expression" dxfId="2858" priority="3048">
      <formula>$A$410="Ñ Plan c/desc"</formula>
    </cfRule>
  </conditionalFormatting>
  <conditionalFormatting sqref="C410:AO410 AS410:AX410">
    <cfRule type="expression" dxfId="2857" priority="3047">
      <formula>$A$410="Família"</formula>
    </cfRule>
  </conditionalFormatting>
  <conditionalFormatting sqref="C411:AO411 AS411:AX411">
    <cfRule type="expression" dxfId="2856" priority="3046">
      <formula>$A$411="Planilhado"</formula>
    </cfRule>
  </conditionalFormatting>
  <conditionalFormatting sqref="C411:AO411 AS411:AX411">
    <cfRule type="expression" dxfId="2855" priority="3045">
      <formula>$A$411="Ñ Plan s/desc"</formula>
    </cfRule>
  </conditionalFormatting>
  <conditionalFormatting sqref="C411:AO411 AS411:AX411">
    <cfRule type="expression" dxfId="2854" priority="3044">
      <formula>$A$411="Advindo"</formula>
    </cfRule>
  </conditionalFormatting>
  <conditionalFormatting sqref="C411:AO411 AS411:AX411">
    <cfRule type="expression" dxfId="2853" priority="3043">
      <formula>$A$411="Ñ Plan c/desc"</formula>
    </cfRule>
  </conditionalFormatting>
  <conditionalFormatting sqref="C411:AO411 AS411:AX411">
    <cfRule type="expression" dxfId="2852" priority="3042">
      <formula>$A$411="Família"</formula>
    </cfRule>
  </conditionalFormatting>
  <conditionalFormatting sqref="C412:AO412 AS412:AX412">
    <cfRule type="expression" dxfId="2851" priority="3041">
      <formula>$A$412="Planilhado"</formula>
    </cfRule>
  </conditionalFormatting>
  <conditionalFormatting sqref="C412:AO412 AS412:AX412">
    <cfRule type="expression" dxfId="2850" priority="3040">
      <formula>$A$412="Ñ Plan s/desc"</formula>
    </cfRule>
  </conditionalFormatting>
  <conditionalFormatting sqref="C412:AO412 AS412:AX412">
    <cfRule type="expression" dxfId="2849" priority="3039">
      <formula>$A$412="Advindo"</formula>
    </cfRule>
  </conditionalFormatting>
  <conditionalFormatting sqref="C412:AO412 AS412:AX412">
    <cfRule type="expression" dxfId="2848" priority="3038">
      <formula>$A$412="Ñ Plan c/desc"</formula>
    </cfRule>
  </conditionalFormatting>
  <conditionalFormatting sqref="C412:AO412 AS412:AX412">
    <cfRule type="expression" dxfId="2847" priority="3037">
      <formula>$A$412="Família"</formula>
    </cfRule>
  </conditionalFormatting>
  <conditionalFormatting sqref="C413:AO413 AS413:AX413">
    <cfRule type="expression" dxfId="2846" priority="3036">
      <formula>$A$413="Planilhado"</formula>
    </cfRule>
  </conditionalFormatting>
  <conditionalFormatting sqref="C413:AO413 AS413:AX413">
    <cfRule type="expression" dxfId="2845" priority="3035">
      <formula>$A$413="Ñ Plan s/desc"</formula>
    </cfRule>
  </conditionalFormatting>
  <conditionalFormatting sqref="C413:AO413 AS413:AX413">
    <cfRule type="expression" dxfId="2844" priority="3034">
      <formula>$A$413="Advindo"</formula>
    </cfRule>
  </conditionalFormatting>
  <conditionalFormatting sqref="C413:AO413 AS413:AX413">
    <cfRule type="expression" dxfId="2843" priority="3033">
      <formula>$A$413="Ñ Plan c/desc"</formula>
    </cfRule>
  </conditionalFormatting>
  <conditionalFormatting sqref="C413:AO413 AS413:AX413">
    <cfRule type="expression" dxfId="2842" priority="3032">
      <formula>$A$413="Família"</formula>
    </cfRule>
  </conditionalFormatting>
  <conditionalFormatting sqref="C414:AO414 AS414:AX414">
    <cfRule type="expression" dxfId="2841" priority="3031">
      <formula>$A$414="Planilhado"</formula>
    </cfRule>
  </conditionalFormatting>
  <conditionalFormatting sqref="C414:AO414 AS414:AX414">
    <cfRule type="expression" dxfId="2840" priority="3030">
      <formula>$A$414="Ñ Plan s/desc"</formula>
    </cfRule>
  </conditionalFormatting>
  <conditionalFormatting sqref="C414:AO414 AS414:AX414">
    <cfRule type="expression" dxfId="2839" priority="3029">
      <formula>$A$414="Advindo"</formula>
    </cfRule>
  </conditionalFormatting>
  <conditionalFormatting sqref="C414:AO414 AS414:AX414">
    <cfRule type="expression" dxfId="2838" priority="3028">
      <formula>$A$414="Ñ Plan c/desc"</formula>
    </cfRule>
  </conditionalFormatting>
  <conditionalFormatting sqref="C414:AO414 AS414:AX414">
    <cfRule type="expression" dxfId="2837" priority="3027">
      <formula>$A$414="Família"</formula>
    </cfRule>
  </conditionalFormatting>
  <conditionalFormatting sqref="C415:AO415 AS415:AX415">
    <cfRule type="expression" dxfId="2836" priority="3026">
      <formula>$A$415="Planilhado"</formula>
    </cfRule>
  </conditionalFormatting>
  <conditionalFormatting sqref="C415:AO415 AS415:AX415">
    <cfRule type="expression" dxfId="2835" priority="3025">
      <formula>$A$415="Ñ Plan s/desc"</formula>
    </cfRule>
  </conditionalFormatting>
  <conditionalFormatting sqref="C415:AO415 AS415:AX415">
    <cfRule type="expression" dxfId="2834" priority="3024">
      <formula>$A$415="Advindo"</formula>
    </cfRule>
  </conditionalFormatting>
  <conditionalFormatting sqref="C415:AO415 AS415:AX415">
    <cfRule type="expression" dxfId="2833" priority="3023">
      <formula>$A$415="Ñ Plan c/desc"</formula>
    </cfRule>
  </conditionalFormatting>
  <conditionalFormatting sqref="C415:AO415 AS415:AX415">
    <cfRule type="expression" dxfId="2832" priority="3022">
      <formula>$A$415="Família"</formula>
    </cfRule>
  </conditionalFormatting>
  <conditionalFormatting sqref="C416:AO416 AS416:AX416">
    <cfRule type="expression" dxfId="2831" priority="3021">
      <formula>$A$416="Planilhado"</formula>
    </cfRule>
  </conditionalFormatting>
  <conditionalFormatting sqref="C416:AO416 AS416:AX416">
    <cfRule type="expression" dxfId="2830" priority="3020">
      <formula>$A$416="Ñ Plan s/desc"</formula>
    </cfRule>
  </conditionalFormatting>
  <conditionalFormatting sqref="C416:AO416 AS416:AX416">
    <cfRule type="expression" dxfId="2829" priority="3019">
      <formula>$A$416="Advindo"</formula>
    </cfRule>
  </conditionalFormatting>
  <conditionalFormatting sqref="C416:AO416 AS416:AX416">
    <cfRule type="expression" dxfId="2828" priority="3018">
      <formula>$A$416="Ñ Plan c/desc"</formula>
    </cfRule>
  </conditionalFormatting>
  <conditionalFormatting sqref="C416:AO416 AS416:AX416">
    <cfRule type="expression" dxfId="2827" priority="3017">
      <formula>$A$416="Família"</formula>
    </cfRule>
  </conditionalFormatting>
  <conditionalFormatting sqref="C417:AO417 AS417:AX417">
    <cfRule type="expression" dxfId="2826" priority="3016">
      <formula>$A$417="Planilhado"</formula>
    </cfRule>
  </conditionalFormatting>
  <conditionalFormatting sqref="C417:AO417 AS417:AX417">
    <cfRule type="expression" dxfId="2825" priority="3015">
      <formula>$A$417="Ñ Plan s/desc"</formula>
    </cfRule>
  </conditionalFormatting>
  <conditionalFormatting sqref="C417:AO417 AS417:AX417">
    <cfRule type="expression" dxfId="2824" priority="3014">
      <formula>$A$417="Advindo"</formula>
    </cfRule>
  </conditionalFormatting>
  <conditionalFormatting sqref="C417:AO417 AS417:AX417">
    <cfRule type="expression" dxfId="2823" priority="3013">
      <formula>$A$417="Ñ Plan c/desc"</formula>
    </cfRule>
  </conditionalFormatting>
  <conditionalFormatting sqref="C417:AO417 AS417:AX417">
    <cfRule type="expression" dxfId="2822" priority="3012">
      <formula>$A$417="Família"</formula>
    </cfRule>
  </conditionalFormatting>
  <conditionalFormatting sqref="C418:AO418 AS418:AX418">
    <cfRule type="expression" dxfId="2821" priority="3011">
      <formula>$A$418="Planilhado"</formula>
    </cfRule>
  </conditionalFormatting>
  <conditionalFormatting sqref="C418:AO418 AS418:AX418">
    <cfRule type="expression" dxfId="2820" priority="3010">
      <formula>$A$418="Ñ Plan s/desc"</formula>
    </cfRule>
  </conditionalFormatting>
  <conditionalFormatting sqref="C418:AO418 AS418:AX418">
    <cfRule type="expression" dxfId="2819" priority="3009">
      <formula>$A$418="Advindo"</formula>
    </cfRule>
  </conditionalFormatting>
  <conditionalFormatting sqref="C418:AO418 AS418:AX418">
    <cfRule type="expression" dxfId="2818" priority="3008">
      <formula>$A$418="Ñ Plan c/desc"</formula>
    </cfRule>
  </conditionalFormatting>
  <conditionalFormatting sqref="C418:AO418 AS418:AX418">
    <cfRule type="expression" dxfId="2817" priority="3007">
      <formula>$A$418="Família"</formula>
    </cfRule>
  </conditionalFormatting>
  <conditionalFormatting sqref="C419:AO419 AS419:AX419">
    <cfRule type="expression" dxfId="2816" priority="3006">
      <formula>$A$419="Planilhado"</formula>
    </cfRule>
  </conditionalFormatting>
  <conditionalFormatting sqref="C419:AO419 AS419:AX419">
    <cfRule type="expression" dxfId="2815" priority="3005">
      <formula>$A$419="Ñ Plan s/desc"</formula>
    </cfRule>
  </conditionalFormatting>
  <conditionalFormatting sqref="C419:AO419 AS419:AX419">
    <cfRule type="expression" dxfId="2814" priority="3004">
      <formula>$A$419="Advindo"</formula>
    </cfRule>
  </conditionalFormatting>
  <conditionalFormatting sqref="C419:AO419 AS419:AX419">
    <cfRule type="expression" dxfId="2813" priority="3003">
      <formula>$A$419="Ñ Plan c/desc"</formula>
    </cfRule>
  </conditionalFormatting>
  <conditionalFormatting sqref="C419:AO419 AS419:AX419">
    <cfRule type="expression" dxfId="2812" priority="3002">
      <formula>$A$419="Família"</formula>
    </cfRule>
  </conditionalFormatting>
  <conditionalFormatting sqref="C420:AO420 AS420:AX420">
    <cfRule type="expression" dxfId="2811" priority="3001">
      <formula>$A$420="Planilhado"</formula>
    </cfRule>
  </conditionalFormatting>
  <conditionalFormatting sqref="C420:AO420 AS420:AX420">
    <cfRule type="expression" dxfId="2810" priority="3000">
      <formula>$A$420="Ñ Plan s/desc"</formula>
    </cfRule>
  </conditionalFormatting>
  <conditionalFormatting sqref="C420:AO420 AS420:AX420">
    <cfRule type="expression" dxfId="2809" priority="2999">
      <formula>$A$420="Advindo"</formula>
    </cfRule>
  </conditionalFormatting>
  <conditionalFormatting sqref="C420:AO420 AS420:AX420">
    <cfRule type="expression" dxfId="2808" priority="2998">
      <formula>$A$420="Ñ Plan c/desc"</formula>
    </cfRule>
  </conditionalFormatting>
  <conditionalFormatting sqref="C420:AO420 AS420:AX420">
    <cfRule type="expression" dxfId="2807" priority="2997">
      <formula>$A$420="Família"</formula>
    </cfRule>
  </conditionalFormatting>
  <conditionalFormatting sqref="C421:AO421 AS421:AX421">
    <cfRule type="expression" dxfId="2806" priority="2996">
      <formula>$A$421="Planilhado"</formula>
    </cfRule>
  </conditionalFormatting>
  <conditionalFormatting sqref="C421:AO421 AS421:AX421">
    <cfRule type="expression" dxfId="2805" priority="2995">
      <formula>$A$421="Ñ Plan s/desc"</formula>
    </cfRule>
  </conditionalFormatting>
  <conditionalFormatting sqref="C421:AO421 AS421:AX421">
    <cfRule type="expression" dxfId="2804" priority="2994">
      <formula>$A$421="Advindo"</formula>
    </cfRule>
  </conditionalFormatting>
  <conditionalFormatting sqref="C421:AO421 AS421:AX421">
    <cfRule type="expression" dxfId="2803" priority="2993">
      <formula>$A$421="Ñ Plan c/desc"</formula>
    </cfRule>
  </conditionalFormatting>
  <conditionalFormatting sqref="C421:AO421 AS421:AX421">
    <cfRule type="expression" dxfId="2802" priority="2992">
      <formula>$A$421="Família"</formula>
    </cfRule>
  </conditionalFormatting>
  <conditionalFormatting sqref="C422:AO422 AS422:AX422">
    <cfRule type="expression" dxfId="2801" priority="2991">
      <formula>$A$422="Planilhado"</formula>
    </cfRule>
  </conditionalFormatting>
  <conditionalFormatting sqref="C422:AO422 AS422:AX422">
    <cfRule type="expression" dxfId="2800" priority="2990">
      <formula>$A$422="Ñ Plan s/desc"</formula>
    </cfRule>
  </conditionalFormatting>
  <conditionalFormatting sqref="C422:AO422 AS422:AX422">
    <cfRule type="expression" dxfId="2799" priority="2989">
      <formula>$A$422="Advindo"</formula>
    </cfRule>
  </conditionalFormatting>
  <conditionalFormatting sqref="C422:AO422 AS422:AX422">
    <cfRule type="expression" dxfId="2798" priority="2988">
      <formula>$A$422="Ñ Plan c/desc"</formula>
    </cfRule>
  </conditionalFormatting>
  <conditionalFormatting sqref="C422:AO422 AS422:AX422">
    <cfRule type="expression" dxfId="2797" priority="2987">
      <formula>$A$422="Família"</formula>
    </cfRule>
  </conditionalFormatting>
  <conditionalFormatting sqref="C423:AO423 AS423:AX423">
    <cfRule type="expression" dxfId="2796" priority="2986">
      <formula>$A$423="Planilhado"</formula>
    </cfRule>
  </conditionalFormatting>
  <conditionalFormatting sqref="C423:AO423 AS423:AX423">
    <cfRule type="expression" dxfId="2795" priority="2985">
      <formula>$A$423="Ñ Plan s/desc"</formula>
    </cfRule>
  </conditionalFormatting>
  <conditionalFormatting sqref="C423:AO423 AS423:AX423">
    <cfRule type="expression" dxfId="2794" priority="2984">
      <formula>$A$423="Advindo"</formula>
    </cfRule>
  </conditionalFormatting>
  <conditionalFormatting sqref="C423:AO423 AS423:AX423">
    <cfRule type="expression" dxfId="2793" priority="2983">
      <formula>$A$423="Ñ Plan c/desc"</formula>
    </cfRule>
  </conditionalFormatting>
  <conditionalFormatting sqref="C423:AO423 AS423:AX423">
    <cfRule type="expression" dxfId="2792" priority="2982">
      <formula>$A$423="Família"</formula>
    </cfRule>
  </conditionalFormatting>
  <conditionalFormatting sqref="C424:AO424 AS424:AX424">
    <cfRule type="expression" dxfId="2791" priority="2981">
      <formula>$A$424="Planilhado"</formula>
    </cfRule>
  </conditionalFormatting>
  <conditionalFormatting sqref="C424:AO424 AS424:AX424">
    <cfRule type="expression" dxfId="2790" priority="2980">
      <formula>$A$424="Ñ Plan s/desc"</formula>
    </cfRule>
  </conditionalFormatting>
  <conditionalFormatting sqref="C424:AO424 AS424:AX424">
    <cfRule type="expression" dxfId="2789" priority="2979">
      <formula>$A$424="Advindo"</formula>
    </cfRule>
  </conditionalFormatting>
  <conditionalFormatting sqref="C424:AO424 AS424:AX424">
    <cfRule type="expression" dxfId="2788" priority="2978">
      <formula>$A$424="Ñ Plan c/desc"</formula>
    </cfRule>
  </conditionalFormatting>
  <conditionalFormatting sqref="C424:AO424 AS424:AX424">
    <cfRule type="expression" dxfId="2787" priority="2977">
      <formula>$A$424="Família"</formula>
    </cfRule>
  </conditionalFormatting>
  <conditionalFormatting sqref="C425:AO425 AS425:AX425">
    <cfRule type="expression" dxfId="2786" priority="2976">
      <formula>$A$425="Planilhado"</formula>
    </cfRule>
  </conditionalFormatting>
  <conditionalFormatting sqref="C425:AO425 AS425:AX425">
    <cfRule type="expression" dxfId="2785" priority="2975">
      <formula>$A$425="Ñ Plan s/desc"</formula>
    </cfRule>
  </conditionalFormatting>
  <conditionalFormatting sqref="C425:AO425 AS425:AX425">
    <cfRule type="expression" dxfId="2784" priority="2974">
      <formula>$A$425="Advindo"</formula>
    </cfRule>
  </conditionalFormatting>
  <conditionalFormatting sqref="C425:AO425 AS425:AX425">
    <cfRule type="expression" dxfId="2783" priority="2973">
      <formula>$A$425="Ñ Plan c/desc"</formula>
    </cfRule>
  </conditionalFormatting>
  <conditionalFormatting sqref="C425:AO425 AS425:AX425">
    <cfRule type="expression" dxfId="2782" priority="2972">
      <formula>$A$425="Família"</formula>
    </cfRule>
  </conditionalFormatting>
  <conditionalFormatting sqref="C426:AO426 AS426:AX426">
    <cfRule type="expression" dxfId="2781" priority="2971">
      <formula>$A$426="Planilhado"</formula>
    </cfRule>
  </conditionalFormatting>
  <conditionalFormatting sqref="C426:AO426 AS426:AX426">
    <cfRule type="expression" dxfId="2780" priority="2970">
      <formula>$A$426="Ñ Plan s/desc"</formula>
    </cfRule>
  </conditionalFormatting>
  <conditionalFormatting sqref="C426:AO426 AS426:AX426">
    <cfRule type="expression" dxfId="2779" priority="2969">
      <formula>$A$426="Advindo"</formula>
    </cfRule>
  </conditionalFormatting>
  <conditionalFormatting sqref="C426:AO426 AS426:AX426">
    <cfRule type="expression" dxfId="2778" priority="2968">
      <formula>$A$426="Ñ Plan c/desc"</formula>
    </cfRule>
  </conditionalFormatting>
  <conditionalFormatting sqref="C426:AO426 AS426:AX426">
    <cfRule type="expression" dxfId="2777" priority="2967">
      <formula>$A$426="Família"</formula>
    </cfRule>
  </conditionalFormatting>
  <conditionalFormatting sqref="C427:AO427 AS427:AX427">
    <cfRule type="expression" dxfId="2776" priority="2966">
      <formula>$A$427="Planilhado"</formula>
    </cfRule>
  </conditionalFormatting>
  <conditionalFormatting sqref="C427:AO427 AS427:AX427">
    <cfRule type="expression" dxfId="2775" priority="2965">
      <formula>$A$427="Ñ Plan s/desc"</formula>
    </cfRule>
  </conditionalFormatting>
  <conditionalFormatting sqref="C427:AO427 AS427:AX427">
    <cfRule type="expression" dxfId="2774" priority="2964">
      <formula>$A$427="Advindo"</formula>
    </cfRule>
  </conditionalFormatting>
  <conditionalFormatting sqref="C427:AO427 AS427:AX427">
    <cfRule type="expression" dxfId="2773" priority="2963">
      <formula>$A$427="Ñ Plan c/desc"</formula>
    </cfRule>
  </conditionalFormatting>
  <conditionalFormatting sqref="C427:AO427 AS427:AX427">
    <cfRule type="expression" dxfId="2772" priority="2962">
      <formula>$A$427="Família"</formula>
    </cfRule>
  </conditionalFormatting>
  <conditionalFormatting sqref="C428:AO428 AS428:AX428">
    <cfRule type="expression" dxfId="2771" priority="2961">
      <formula>$A$428="Planilhado"</formula>
    </cfRule>
  </conditionalFormatting>
  <conditionalFormatting sqref="C428:AO428 AS428:AX428">
    <cfRule type="expression" dxfId="2770" priority="2960">
      <formula>$A$428="Ñ Plan s/desc"</formula>
    </cfRule>
  </conditionalFormatting>
  <conditionalFormatting sqref="C428:AO428 AS428:AX428">
    <cfRule type="expression" dxfId="2769" priority="2959">
      <formula>$A$428="Advindo"</formula>
    </cfRule>
  </conditionalFormatting>
  <conditionalFormatting sqref="C428:AO428 AS428:AX428">
    <cfRule type="expression" dxfId="2768" priority="2958">
      <formula>$A$428="Ñ Plan c/desc"</formula>
    </cfRule>
  </conditionalFormatting>
  <conditionalFormatting sqref="C428:AO428 AS428:AX428">
    <cfRule type="expression" dxfId="2767" priority="2957">
      <formula>$A$428="Família"</formula>
    </cfRule>
  </conditionalFormatting>
  <conditionalFormatting sqref="C429:AO429 AS429:AX429">
    <cfRule type="expression" dxfId="2766" priority="2956">
      <formula>$A$429="Planilhado"</formula>
    </cfRule>
  </conditionalFormatting>
  <conditionalFormatting sqref="C429:AO429 AS429:AX429">
    <cfRule type="expression" dxfId="2765" priority="2955">
      <formula>$A$429="Ñ Plan s/desc"</formula>
    </cfRule>
  </conditionalFormatting>
  <conditionalFormatting sqref="C429:AO429 AS429:AX429">
    <cfRule type="expression" dxfId="2764" priority="2954">
      <formula>$A$429="Advindo"</formula>
    </cfRule>
  </conditionalFormatting>
  <conditionalFormatting sqref="C429:AO429 AS429:AX429">
    <cfRule type="expression" dxfId="2763" priority="2953">
      <formula>$A$429="Ñ Plan c/desc"</formula>
    </cfRule>
  </conditionalFormatting>
  <conditionalFormatting sqref="C429:AO429 AS429:AX429">
    <cfRule type="expression" dxfId="2762" priority="2952">
      <formula>$A$429="Família"</formula>
    </cfRule>
  </conditionalFormatting>
  <conditionalFormatting sqref="C430:AO430 AS430:AX430">
    <cfRule type="expression" dxfId="2761" priority="2951">
      <formula>$A$430="Planilhado"</formula>
    </cfRule>
  </conditionalFormatting>
  <conditionalFormatting sqref="C430:AO430 AS430:AX430">
    <cfRule type="expression" dxfId="2760" priority="2950">
      <formula>$A$430="Ñ Plan s/desc"</formula>
    </cfRule>
  </conditionalFormatting>
  <conditionalFormatting sqref="C430:AO430 AS430:AX430">
    <cfRule type="expression" dxfId="2759" priority="2949">
      <formula>$A$430="Advindo"</formula>
    </cfRule>
  </conditionalFormatting>
  <conditionalFormatting sqref="C430:AO430 AS430:AX430">
    <cfRule type="expression" dxfId="2758" priority="2948">
      <formula>$A$430="Ñ Plan c/desc"</formula>
    </cfRule>
  </conditionalFormatting>
  <conditionalFormatting sqref="C430:AO430 AS430:AX430">
    <cfRule type="expression" dxfId="2757" priority="2947">
      <formula>$A$430="Família"</formula>
    </cfRule>
  </conditionalFormatting>
  <conditionalFormatting sqref="C431:AO431 AS431:AX431">
    <cfRule type="expression" dxfId="2756" priority="2946">
      <formula>$A$431="Planilhado"</formula>
    </cfRule>
  </conditionalFormatting>
  <conditionalFormatting sqref="C431:AO431 AS431:AX431">
    <cfRule type="expression" dxfId="2755" priority="2945">
      <formula>$A$431="Ñ Plan s/desc"</formula>
    </cfRule>
  </conditionalFormatting>
  <conditionalFormatting sqref="C431:AO431 AS431:AX431">
    <cfRule type="expression" dxfId="2754" priority="2944">
      <formula>$A$431="Advindo"</formula>
    </cfRule>
  </conditionalFormatting>
  <conditionalFormatting sqref="C431:AO431 AS431:AX431">
    <cfRule type="expression" dxfId="2753" priority="2943">
      <formula>$A$431="Ñ Plan c/desc"</formula>
    </cfRule>
  </conditionalFormatting>
  <conditionalFormatting sqref="C431:AO431 AS431:AX431">
    <cfRule type="expression" dxfId="2752" priority="2942">
      <formula>$A$431="Família"</formula>
    </cfRule>
  </conditionalFormatting>
  <conditionalFormatting sqref="C432:AO432 AS432:AX432">
    <cfRule type="expression" dxfId="2751" priority="2941">
      <formula>$A$432="Planilhado"</formula>
    </cfRule>
  </conditionalFormatting>
  <conditionalFormatting sqref="C432:AO432 AS432:AX432">
    <cfRule type="expression" dxfId="2750" priority="2940">
      <formula>$A$432="Ñ Plan s/desc"</formula>
    </cfRule>
  </conditionalFormatting>
  <conditionalFormatting sqref="C432:AO432 AS432:AX432">
    <cfRule type="expression" dxfId="2749" priority="2939">
      <formula>$A$432="Advindo"</formula>
    </cfRule>
  </conditionalFormatting>
  <conditionalFormatting sqref="C432:AO432 AS432:AX432">
    <cfRule type="expression" dxfId="2748" priority="2938">
      <formula>$A$432="Ñ Plan c/desc"</formula>
    </cfRule>
  </conditionalFormatting>
  <conditionalFormatting sqref="C432:AO432 AS432:AX432">
    <cfRule type="expression" dxfId="2747" priority="2937">
      <formula>$A$432="Família"</formula>
    </cfRule>
  </conditionalFormatting>
  <conditionalFormatting sqref="C433:AO433 AS433:AX433">
    <cfRule type="expression" dxfId="2746" priority="2936">
      <formula>$A$433="Planilhado"</formula>
    </cfRule>
  </conditionalFormatting>
  <conditionalFormatting sqref="C433:AO433 AS433:AX433">
    <cfRule type="expression" dxfId="2745" priority="2935">
      <formula>$A$433="Ñ Plan s/desc"</formula>
    </cfRule>
  </conditionalFormatting>
  <conditionalFormatting sqref="C433:AO433 AS433:AX433">
    <cfRule type="expression" dxfId="2744" priority="2934">
      <formula>$A$433="Advindo"</formula>
    </cfRule>
  </conditionalFormatting>
  <conditionalFormatting sqref="C433:AO433 AS433:AX433">
    <cfRule type="expression" dxfId="2743" priority="2933">
      <formula>$A$433="Ñ Plan c/desc"</formula>
    </cfRule>
  </conditionalFormatting>
  <conditionalFormatting sqref="C433:AO433 AS433:AX433">
    <cfRule type="expression" dxfId="2742" priority="2932">
      <formula>$A$433="Família"</formula>
    </cfRule>
  </conditionalFormatting>
  <conditionalFormatting sqref="C434:AO434 AS434:AX434">
    <cfRule type="expression" dxfId="2741" priority="2931">
      <formula>$A$434="Planilhado"</formula>
    </cfRule>
  </conditionalFormatting>
  <conditionalFormatting sqref="C434:AO434 AS434:AX434">
    <cfRule type="expression" dxfId="2740" priority="2930">
      <formula>$A$434="Ñ Plan s/desc"</formula>
    </cfRule>
  </conditionalFormatting>
  <conditionalFormatting sqref="C434:AO434 AS434:AX434">
    <cfRule type="expression" dxfId="2739" priority="2929">
      <formula>$A$434="Advindo"</formula>
    </cfRule>
  </conditionalFormatting>
  <conditionalFormatting sqref="C434:AO434 AS434:AX434">
    <cfRule type="expression" dxfId="2738" priority="2928">
      <formula>$A$434="Ñ Plan c/desc"</formula>
    </cfRule>
  </conditionalFormatting>
  <conditionalFormatting sqref="C434:AO434 AS434:AX434">
    <cfRule type="expression" dxfId="2737" priority="2927">
      <formula>$A$434="Família"</formula>
    </cfRule>
  </conditionalFormatting>
  <conditionalFormatting sqref="C435:AO435 AS435:AX435">
    <cfRule type="expression" dxfId="2736" priority="2926">
      <formula>$A$435="Planilhado"</formula>
    </cfRule>
  </conditionalFormatting>
  <conditionalFormatting sqref="C435:AO435 AS435:AX435">
    <cfRule type="expression" dxfId="2735" priority="2925">
      <formula>$A$435="Ñ Plan s/desc"</formula>
    </cfRule>
  </conditionalFormatting>
  <conditionalFormatting sqref="C435:AO435 AS435:AX435">
    <cfRule type="expression" dxfId="2734" priority="2924">
      <formula>$A$435="Advindo"</formula>
    </cfRule>
  </conditionalFormatting>
  <conditionalFormatting sqref="C435:AO435 AS435:AX435">
    <cfRule type="expression" dxfId="2733" priority="2923">
      <formula>$A$435="Ñ Plan c/desc"</formula>
    </cfRule>
  </conditionalFormatting>
  <conditionalFormatting sqref="C435:AO435 AS435:AX435">
    <cfRule type="expression" dxfId="2732" priority="2922">
      <formula>$A$435="Família"</formula>
    </cfRule>
  </conditionalFormatting>
  <conditionalFormatting sqref="C436:AO436 AS436:AX436">
    <cfRule type="expression" dxfId="2731" priority="2921">
      <formula>$A$436="Planilhado"</formula>
    </cfRule>
  </conditionalFormatting>
  <conditionalFormatting sqref="C436:AO436 AS436:AX436">
    <cfRule type="expression" dxfId="2730" priority="2920">
      <formula>$A$436="Ñ Plan s/desc"</formula>
    </cfRule>
  </conditionalFormatting>
  <conditionalFormatting sqref="C436:AO436 AS436:AX436">
    <cfRule type="expression" dxfId="2729" priority="2919">
      <formula>$A$436="Advindo"</formula>
    </cfRule>
  </conditionalFormatting>
  <conditionalFormatting sqref="C436:AO436 AS436:AX436">
    <cfRule type="expression" dxfId="2728" priority="2918">
      <formula>$A$436="Ñ Plan c/desc"</formula>
    </cfRule>
  </conditionalFormatting>
  <conditionalFormatting sqref="C436:AO436 AS436:AX436">
    <cfRule type="expression" dxfId="2727" priority="2917">
      <formula>$A$436="Família"</formula>
    </cfRule>
  </conditionalFormatting>
  <conditionalFormatting sqref="C437:AO437 AS437:AX437">
    <cfRule type="expression" dxfId="2726" priority="2916">
      <formula>$A$437="Planilhado"</formula>
    </cfRule>
  </conditionalFormatting>
  <conditionalFormatting sqref="C437:AO437 AS437:AX437">
    <cfRule type="expression" dxfId="2725" priority="2915">
      <formula>$A$437="Ñ Plan s/desc"</formula>
    </cfRule>
  </conditionalFormatting>
  <conditionalFormatting sqref="C437:AO437 AS437:AX437">
    <cfRule type="expression" dxfId="2724" priority="2914">
      <formula>$A$437="Advindo"</formula>
    </cfRule>
  </conditionalFormatting>
  <conditionalFormatting sqref="C437:AO437 AS437:AX437">
    <cfRule type="expression" dxfId="2723" priority="2913">
      <formula>$A$437="Ñ Plan c/desc"</formula>
    </cfRule>
  </conditionalFormatting>
  <conditionalFormatting sqref="C437:AO437 AS437:AX437">
    <cfRule type="expression" dxfId="2722" priority="2912">
      <formula>$A$437="Família"</formula>
    </cfRule>
  </conditionalFormatting>
  <conditionalFormatting sqref="C438:AO438 AS438:AX438">
    <cfRule type="expression" dxfId="2721" priority="2911">
      <formula>$A$438="Planilhado"</formula>
    </cfRule>
  </conditionalFormatting>
  <conditionalFormatting sqref="C438:AO438 AS438:AX438">
    <cfRule type="expression" dxfId="2720" priority="2910">
      <formula>$A$438="Ñ Plan s/desc"</formula>
    </cfRule>
  </conditionalFormatting>
  <conditionalFormatting sqref="C438:AO438 AS438:AX438">
    <cfRule type="expression" dxfId="2719" priority="2909">
      <formula>$A$438="Advindo"</formula>
    </cfRule>
  </conditionalFormatting>
  <conditionalFormatting sqref="C438:AO438 AS438:AX438">
    <cfRule type="expression" dxfId="2718" priority="2908">
      <formula>$A$438="Ñ Plan c/desc"</formula>
    </cfRule>
  </conditionalFormatting>
  <conditionalFormatting sqref="C438:AO438 AS438:AX438">
    <cfRule type="expression" dxfId="2717" priority="2907">
      <formula>$A$438="Família"</formula>
    </cfRule>
  </conditionalFormatting>
  <conditionalFormatting sqref="C439:AO439 AS439:AX439">
    <cfRule type="expression" dxfId="2716" priority="2906">
      <formula>$A$439="Planilhado"</formula>
    </cfRule>
  </conditionalFormatting>
  <conditionalFormatting sqref="C439:AO439 AS439:AX439">
    <cfRule type="expression" dxfId="2715" priority="2905">
      <formula>$A$439="Ñ Plan s/desc"</formula>
    </cfRule>
  </conditionalFormatting>
  <conditionalFormatting sqref="C439:AO439 AS439:AX439">
    <cfRule type="expression" dxfId="2714" priority="2904">
      <formula>$A$439="Advindo"</formula>
    </cfRule>
  </conditionalFormatting>
  <conditionalFormatting sqref="C439:AO439 AS439:AX439">
    <cfRule type="expression" dxfId="2713" priority="2903">
      <formula>$A$439="Ñ Plan c/desc"</formula>
    </cfRule>
  </conditionalFormatting>
  <conditionalFormatting sqref="C439:AO439 AS439:AX439">
    <cfRule type="expression" dxfId="2712" priority="2902">
      <formula>$A$439="Família"</formula>
    </cfRule>
  </conditionalFormatting>
  <conditionalFormatting sqref="C440:AO440 AS440:AX440">
    <cfRule type="expression" dxfId="2711" priority="2901">
      <formula>$A$440="Planilhado"</formula>
    </cfRule>
  </conditionalFormatting>
  <conditionalFormatting sqref="C440:AO440 AS440:AX440">
    <cfRule type="expression" dxfId="2710" priority="2900">
      <formula>$A$440="Ñ Plan s/desc"</formula>
    </cfRule>
  </conditionalFormatting>
  <conditionalFormatting sqref="C440:AO440 AS440:AX440">
    <cfRule type="expression" dxfId="2709" priority="2899">
      <formula>$A$440="Advindo"</formula>
    </cfRule>
  </conditionalFormatting>
  <conditionalFormatting sqref="C440:AO440 AS440:AX440">
    <cfRule type="expression" dxfId="2708" priority="2898">
      <formula>$A$440="Ñ Plan c/desc"</formula>
    </cfRule>
  </conditionalFormatting>
  <conditionalFormatting sqref="C440:AO440 AS440:AX440">
    <cfRule type="expression" dxfId="2707" priority="2897">
      <formula>$A$440="Família"</formula>
    </cfRule>
  </conditionalFormatting>
  <conditionalFormatting sqref="C441:AO441 AS441:AX441">
    <cfRule type="expression" dxfId="2706" priority="2896">
      <formula>$A$441="Planilhado"</formula>
    </cfRule>
  </conditionalFormatting>
  <conditionalFormatting sqref="C441:AO441 AS441:AX441">
    <cfRule type="expression" dxfId="2705" priority="2895">
      <formula>$A$441="Ñ Plan s/desc"</formula>
    </cfRule>
  </conditionalFormatting>
  <conditionalFormatting sqref="C441:AO441 AS441:AX441">
    <cfRule type="expression" dxfId="2704" priority="2894">
      <formula>$A$441="Advindo"</formula>
    </cfRule>
  </conditionalFormatting>
  <conditionalFormatting sqref="C441:AO441 AS441:AX441">
    <cfRule type="expression" dxfId="2703" priority="2893">
      <formula>$A$441="Ñ Plan c/desc"</formula>
    </cfRule>
  </conditionalFormatting>
  <conditionalFormatting sqref="C441:AO441 AS441:AX441">
    <cfRule type="expression" dxfId="2702" priority="2892">
      <formula>$A$441="Família"</formula>
    </cfRule>
  </conditionalFormatting>
  <conditionalFormatting sqref="C442:AO442 AS442:AX442">
    <cfRule type="expression" dxfId="2701" priority="2891">
      <formula>$A$442="Planilhado"</formula>
    </cfRule>
  </conditionalFormatting>
  <conditionalFormatting sqref="C442:AO442 AS442:AX442">
    <cfRule type="expression" dxfId="2700" priority="2890">
      <formula>$A$442="Ñ Plan s/desc"</formula>
    </cfRule>
  </conditionalFormatting>
  <conditionalFormatting sqref="C442:AO442 AS442:AX442">
    <cfRule type="expression" dxfId="2699" priority="2889">
      <formula>$A$442="Advindo"</formula>
    </cfRule>
  </conditionalFormatting>
  <conditionalFormatting sqref="C442:AO442 AS442:AX442">
    <cfRule type="expression" dxfId="2698" priority="2888">
      <formula>$A$442="Ñ Plan c/desc"</formula>
    </cfRule>
  </conditionalFormatting>
  <conditionalFormatting sqref="C442:AO442 AS442:AX442">
    <cfRule type="expression" dxfId="2697" priority="2887">
      <formula>$A$442="Família"</formula>
    </cfRule>
  </conditionalFormatting>
  <conditionalFormatting sqref="C443:AO443 AS443:AX443">
    <cfRule type="expression" dxfId="2696" priority="2886">
      <formula>$A$443="Planilhado"</formula>
    </cfRule>
  </conditionalFormatting>
  <conditionalFormatting sqref="C443:AO443 AS443:AX443">
    <cfRule type="expression" dxfId="2695" priority="2885">
      <formula>$A$443="Ñ Plan s/desc"</formula>
    </cfRule>
  </conditionalFormatting>
  <conditionalFormatting sqref="C443:AO443 AS443:AX443">
    <cfRule type="expression" dxfId="2694" priority="2884">
      <formula>$A$443="Advindo"</formula>
    </cfRule>
  </conditionalFormatting>
  <conditionalFormatting sqref="C443:AO443 AS443:AX443">
    <cfRule type="expression" dxfId="2693" priority="2883">
      <formula>$A$443="Ñ Plan c/desc"</formula>
    </cfRule>
  </conditionalFormatting>
  <conditionalFormatting sqref="C443:AO443 AS443:AX443">
    <cfRule type="expression" dxfId="2692" priority="2882">
      <formula>$A$443="Família"</formula>
    </cfRule>
  </conditionalFormatting>
  <conditionalFormatting sqref="C444:AO444 AS444:AX444">
    <cfRule type="expression" dxfId="2691" priority="2881">
      <formula>$A$444="Planilhado"</formula>
    </cfRule>
  </conditionalFormatting>
  <conditionalFormatting sqref="C444:AO444 AS444:AX444">
    <cfRule type="expression" dxfId="2690" priority="2880">
      <formula>$A$444="Ñ Plan s/desc"</formula>
    </cfRule>
  </conditionalFormatting>
  <conditionalFormatting sqref="C444:AO444 AS444:AX444">
    <cfRule type="expression" dxfId="2689" priority="2879">
      <formula>$A$444="Advindo"</formula>
    </cfRule>
  </conditionalFormatting>
  <conditionalFormatting sqref="C444:AO444 AS444:AX444">
    <cfRule type="expression" dxfId="2688" priority="2878">
      <formula>$A$444="Ñ Plan c/desc"</formula>
    </cfRule>
  </conditionalFormatting>
  <conditionalFormatting sqref="C444:AO444 AS444:AX444">
    <cfRule type="expression" dxfId="2687" priority="2877">
      <formula>$A$444="Família"</formula>
    </cfRule>
  </conditionalFormatting>
  <conditionalFormatting sqref="C445:AO445 AS445:AX445">
    <cfRule type="expression" dxfId="2686" priority="2876">
      <formula>$A$445="Planilhado"</formula>
    </cfRule>
  </conditionalFormatting>
  <conditionalFormatting sqref="C445:AO445 AS445:AX445">
    <cfRule type="expression" dxfId="2685" priority="2875">
      <formula>$A$445="Ñ Plan s/desc"</formula>
    </cfRule>
  </conditionalFormatting>
  <conditionalFormatting sqref="C445:AO445 AS445:AX445">
    <cfRule type="expression" dxfId="2684" priority="2874">
      <formula>$A$445="Advindo"</formula>
    </cfRule>
  </conditionalFormatting>
  <conditionalFormatting sqref="C445:AO445 AS445:AX445">
    <cfRule type="expression" dxfId="2683" priority="2873">
      <formula>$A$445="Ñ Plan c/desc"</formula>
    </cfRule>
  </conditionalFormatting>
  <conditionalFormatting sqref="C445:AO445 AS445:AX445">
    <cfRule type="expression" dxfId="2682" priority="2872">
      <formula>$A$445="Família"</formula>
    </cfRule>
  </conditionalFormatting>
  <conditionalFormatting sqref="C446:AO446 AS446:AX446">
    <cfRule type="expression" dxfId="2681" priority="2871">
      <formula>$A$446="Planilhado"</formula>
    </cfRule>
  </conditionalFormatting>
  <conditionalFormatting sqref="C446:AO446 AS446:AX446">
    <cfRule type="expression" dxfId="2680" priority="2870">
      <formula>$A$446="Ñ Plan s/desc"</formula>
    </cfRule>
  </conditionalFormatting>
  <conditionalFormatting sqref="C446:AO446 AS446:AX446">
    <cfRule type="expression" dxfId="2679" priority="2869">
      <formula>$A$446="Advindo"</formula>
    </cfRule>
  </conditionalFormatting>
  <conditionalFormatting sqref="C446:AO446 AS446:AX446">
    <cfRule type="expression" dxfId="2678" priority="2868">
      <formula>$A$446="Ñ Plan c/desc"</formula>
    </cfRule>
  </conditionalFormatting>
  <conditionalFormatting sqref="C446:AO446 AS446:AX446">
    <cfRule type="expression" dxfId="2677" priority="2867">
      <formula>$A$446="Família"</formula>
    </cfRule>
  </conditionalFormatting>
  <conditionalFormatting sqref="C447:AO447 AS447:AX447">
    <cfRule type="expression" dxfId="2676" priority="2866">
      <formula>$A$447="Planilhado"</formula>
    </cfRule>
  </conditionalFormatting>
  <conditionalFormatting sqref="C447:AO447 AS447:AX447">
    <cfRule type="expression" dxfId="2675" priority="2865">
      <formula>$A$447="Ñ Plan s/desc"</formula>
    </cfRule>
  </conditionalFormatting>
  <conditionalFormatting sqref="C447:AO447 AS447:AX447">
    <cfRule type="expression" dxfId="2674" priority="2864">
      <formula>$A$447="Advindo"</formula>
    </cfRule>
  </conditionalFormatting>
  <conditionalFormatting sqref="C447:AO447 AS447:AX447">
    <cfRule type="expression" dxfId="2673" priority="2863">
      <formula>$A$447="Ñ Plan c/desc"</formula>
    </cfRule>
  </conditionalFormatting>
  <conditionalFormatting sqref="C447:AO447 AS447:AX447">
    <cfRule type="expression" dxfId="2672" priority="2862">
      <formula>$A$447="Família"</formula>
    </cfRule>
  </conditionalFormatting>
  <conditionalFormatting sqref="C448:AO448 AS448:AX448">
    <cfRule type="expression" dxfId="2671" priority="2861">
      <formula>$A$448="Planilhado"</formula>
    </cfRule>
  </conditionalFormatting>
  <conditionalFormatting sqref="C448:AO448 AS448:AX448">
    <cfRule type="expression" dxfId="2670" priority="2860">
      <formula>$A$448="Ñ Plan s/desc"</formula>
    </cfRule>
  </conditionalFormatting>
  <conditionalFormatting sqref="C448:AO448 AS448:AX448">
    <cfRule type="expression" dxfId="2669" priority="2859">
      <formula>$A$448="Advindo"</formula>
    </cfRule>
  </conditionalFormatting>
  <conditionalFormatting sqref="C448:AO448 AS448:AX448">
    <cfRule type="expression" dxfId="2668" priority="2858">
      <formula>$A$448="Ñ Plan c/desc"</formula>
    </cfRule>
  </conditionalFormatting>
  <conditionalFormatting sqref="C448:AO448 AS448:AX448">
    <cfRule type="expression" dxfId="2667" priority="2857">
      <formula>$A$448="Família"</formula>
    </cfRule>
  </conditionalFormatting>
  <conditionalFormatting sqref="C449:AO449 AS449:AX449">
    <cfRule type="expression" dxfId="2666" priority="2856">
      <formula>$A$449="Planilhado"</formula>
    </cfRule>
  </conditionalFormatting>
  <conditionalFormatting sqref="C449:AO449 AS449:AX449">
    <cfRule type="expression" dxfId="2665" priority="2855">
      <formula>$A$449="Ñ Plan s/desc"</formula>
    </cfRule>
  </conditionalFormatting>
  <conditionalFormatting sqref="C449:AO449 AS449:AX449">
    <cfRule type="expression" dxfId="2664" priority="2854">
      <formula>$A$449="Advindo"</formula>
    </cfRule>
  </conditionalFormatting>
  <conditionalFormatting sqref="C449:AO449 AS449:AX449">
    <cfRule type="expression" dxfId="2663" priority="2853">
      <formula>$A$449="Ñ Plan c/desc"</formula>
    </cfRule>
  </conditionalFormatting>
  <conditionalFormatting sqref="C449:AO449 AS449:AX449">
    <cfRule type="expression" dxfId="2662" priority="2852">
      <formula>$A$449="Família"</formula>
    </cfRule>
  </conditionalFormatting>
  <conditionalFormatting sqref="C450:AO450 AS450:AX450">
    <cfRule type="expression" dxfId="2661" priority="2851">
      <formula>$A$450="Planilhado"</formula>
    </cfRule>
  </conditionalFormatting>
  <conditionalFormatting sqref="C450:AO450 AS450:AX450">
    <cfRule type="expression" dxfId="2660" priority="2850">
      <formula>$A$450="Ñ Plan s/desc"</formula>
    </cfRule>
  </conditionalFormatting>
  <conditionalFormatting sqref="C450:AO450 AS450:AX450">
    <cfRule type="expression" dxfId="2659" priority="2849">
      <formula>$A$450="Advindo"</formula>
    </cfRule>
  </conditionalFormatting>
  <conditionalFormatting sqref="C450:AO450 AS450:AX450">
    <cfRule type="expression" dxfId="2658" priority="2848">
      <formula>$A$450="Ñ Plan c/desc"</formula>
    </cfRule>
  </conditionalFormatting>
  <conditionalFormatting sqref="C450:AO450 AS450:AX450">
    <cfRule type="expression" dxfId="2657" priority="2847">
      <formula>$A$450="Família"</formula>
    </cfRule>
  </conditionalFormatting>
  <conditionalFormatting sqref="C451:AO451 AS451:AX451">
    <cfRule type="expression" dxfId="2656" priority="2846">
      <formula>$A$451="Planilhado"</formula>
    </cfRule>
  </conditionalFormatting>
  <conditionalFormatting sqref="C451:AO451 AS451:AX451">
    <cfRule type="expression" dxfId="2655" priority="2845">
      <formula>$A$451="Ñ Plan s/desc"</formula>
    </cfRule>
  </conditionalFormatting>
  <conditionalFormatting sqref="C451:AO451 AS451:AX451">
    <cfRule type="expression" dxfId="2654" priority="2844">
      <formula>$A$451="Advindo"</formula>
    </cfRule>
  </conditionalFormatting>
  <conditionalFormatting sqref="C451:AO451 AS451:AX451">
    <cfRule type="expression" dxfId="2653" priority="2843">
      <formula>$A$451="Ñ Plan c/desc"</formula>
    </cfRule>
  </conditionalFormatting>
  <conditionalFormatting sqref="C451:AO451 AS451:AX451">
    <cfRule type="expression" dxfId="2652" priority="2842">
      <formula>$A$451="Família"</formula>
    </cfRule>
  </conditionalFormatting>
  <conditionalFormatting sqref="C452:AO452 AS452:AX452">
    <cfRule type="expression" dxfId="2651" priority="2841">
      <formula>$A$452="Planilhado"</formula>
    </cfRule>
  </conditionalFormatting>
  <conditionalFormatting sqref="C452:AO452 AS452:AX452">
    <cfRule type="expression" dxfId="2650" priority="2840">
      <formula>$A$452="Ñ Plan s/desc"</formula>
    </cfRule>
  </conditionalFormatting>
  <conditionalFormatting sqref="C452:AO452 AS452:AX452">
    <cfRule type="expression" dxfId="2649" priority="2839">
      <formula>$A$452="Advindo"</formula>
    </cfRule>
  </conditionalFormatting>
  <conditionalFormatting sqref="C452:AO452 AS452:AX452">
    <cfRule type="expression" dxfId="2648" priority="2838">
      <formula>$A$452="Ñ Plan c/desc"</formula>
    </cfRule>
  </conditionalFormatting>
  <conditionalFormatting sqref="C452:AO452 AS452:AX452">
    <cfRule type="expression" dxfId="2647" priority="2837">
      <formula>$A$452="Família"</formula>
    </cfRule>
  </conditionalFormatting>
  <conditionalFormatting sqref="C453:AO453 AS453:AX453">
    <cfRule type="expression" dxfId="2646" priority="2836">
      <formula>$A$453="Planilhado"</formula>
    </cfRule>
  </conditionalFormatting>
  <conditionalFormatting sqref="C453:AO453 AS453:AX453">
    <cfRule type="expression" dxfId="2645" priority="2835">
      <formula>$A$453="Ñ Plan s/desc"</formula>
    </cfRule>
  </conditionalFormatting>
  <conditionalFormatting sqref="C453:AO453 AS453:AX453">
    <cfRule type="expression" dxfId="2644" priority="2834">
      <formula>$A$453="Advindo"</formula>
    </cfRule>
  </conditionalFormatting>
  <conditionalFormatting sqref="C453:AO453 AS453:AX453">
    <cfRule type="expression" dxfId="2643" priority="2833">
      <formula>$A$453="Ñ Plan c/desc"</formula>
    </cfRule>
  </conditionalFormatting>
  <conditionalFormatting sqref="C453:AO453 AS453:AX453">
    <cfRule type="expression" dxfId="2642" priority="2832">
      <formula>$A$453="Família"</formula>
    </cfRule>
  </conditionalFormatting>
  <conditionalFormatting sqref="C454:AO454 AS454:AX454">
    <cfRule type="expression" dxfId="2641" priority="2831">
      <formula>$A$454="Planilhado"</formula>
    </cfRule>
  </conditionalFormatting>
  <conditionalFormatting sqref="C454:AO454 AS454:AX454">
    <cfRule type="expression" dxfId="2640" priority="2830">
      <formula>$A$454="Ñ Plan s/desc"</formula>
    </cfRule>
  </conditionalFormatting>
  <conditionalFormatting sqref="C454:AO454 AS454:AX454">
    <cfRule type="expression" dxfId="2639" priority="2829">
      <formula>$A$454="Advindo"</formula>
    </cfRule>
  </conditionalFormatting>
  <conditionalFormatting sqref="C454:AO454 AS454:AX454">
    <cfRule type="expression" dxfId="2638" priority="2828">
      <formula>$A$454="Ñ Plan c/desc"</formula>
    </cfRule>
  </conditionalFormatting>
  <conditionalFormatting sqref="C454:AO454 AS454:AX454">
    <cfRule type="expression" dxfId="2637" priority="2827">
      <formula>$A$454="Família"</formula>
    </cfRule>
  </conditionalFormatting>
  <conditionalFormatting sqref="C455:AO455 AS455:AX455">
    <cfRule type="expression" dxfId="2636" priority="2826">
      <formula>$A$455="Planilhado"</formula>
    </cfRule>
  </conditionalFormatting>
  <conditionalFormatting sqref="C455:AO455 AS455:AX455">
    <cfRule type="expression" dxfId="2635" priority="2825">
      <formula>$A$455="Ñ Plan s/desc"</formula>
    </cfRule>
  </conditionalFormatting>
  <conditionalFormatting sqref="C455:AO455 AS455:AX455">
    <cfRule type="expression" dxfId="2634" priority="2824">
      <formula>$A$455="Advindo"</formula>
    </cfRule>
  </conditionalFormatting>
  <conditionalFormatting sqref="C455:AO455 AS455:AX455">
    <cfRule type="expression" dxfId="2633" priority="2823">
      <formula>$A$455="Ñ Plan c/desc"</formula>
    </cfRule>
  </conditionalFormatting>
  <conditionalFormatting sqref="C455:AO455 AS455:AX455">
    <cfRule type="expression" dxfId="2632" priority="2822">
      <formula>$A$455="Família"</formula>
    </cfRule>
  </conditionalFormatting>
  <conditionalFormatting sqref="C456:AO456 AS456:AX456">
    <cfRule type="expression" dxfId="2631" priority="2821">
      <formula>$A$456="Planilhado"</formula>
    </cfRule>
  </conditionalFormatting>
  <conditionalFormatting sqref="C456:AO456 AS456:AX456">
    <cfRule type="expression" dxfId="2630" priority="2820">
      <formula>$A$456="Ñ Plan s/desc"</formula>
    </cfRule>
  </conditionalFormatting>
  <conditionalFormatting sqref="C456:AO456 AS456:AX456">
    <cfRule type="expression" dxfId="2629" priority="2819">
      <formula>$A$456="Advindo"</formula>
    </cfRule>
  </conditionalFormatting>
  <conditionalFormatting sqref="C456:AO456 AS456:AX456">
    <cfRule type="expression" dxfId="2628" priority="2818">
      <formula>$A$456="Ñ Plan c/desc"</formula>
    </cfRule>
  </conditionalFormatting>
  <conditionalFormatting sqref="C456:AO456 AS456:AX456">
    <cfRule type="expression" dxfId="2627" priority="2817">
      <formula>$A$456="Família"</formula>
    </cfRule>
  </conditionalFormatting>
  <conditionalFormatting sqref="C457:AO457 AS457:AX457">
    <cfRule type="expression" dxfId="2626" priority="2816">
      <formula>$A$457="Planilhado"</formula>
    </cfRule>
  </conditionalFormatting>
  <conditionalFormatting sqref="C457:AO457 AS457:AX457">
    <cfRule type="expression" dxfId="2625" priority="2815">
      <formula>$A$457="Ñ Plan s/desc"</formula>
    </cfRule>
  </conditionalFormatting>
  <conditionalFormatting sqref="C457:AO457 AS457:AX457">
    <cfRule type="expression" dxfId="2624" priority="2814">
      <formula>$A$457="Advindo"</formula>
    </cfRule>
  </conditionalFormatting>
  <conditionalFormatting sqref="C457:AO457 AS457:AX457">
    <cfRule type="expression" dxfId="2623" priority="2813">
      <formula>$A$457="Ñ Plan c/desc"</formula>
    </cfRule>
  </conditionalFormatting>
  <conditionalFormatting sqref="C457:AO457 AS457:AX457">
    <cfRule type="expression" dxfId="2622" priority="2812">
      <formula>$A$457="Família"</formula>
    </cfRule>
  </conditionalFormatting>
  <conditionalFormatting sqref="C458:AO458 AS458:AX458">
    <cfRule type="expression" dxfId="2621" priority="2811">
      <formula>$A$458="Planilhado"</formula>
    </cfRule>
  </conditionalFormatting>
  <conditionalFormatting sqref="C458:AO458 AS458:AX458">
    <cfRule type="expression" dxfId="2620" priority="2810">
      <formula>$A$458="Ñ Plan s/desc"</formula>
    </cfRule>
  </conditionalFormatting>
  <conditionalFormatting sqref="C458:AO458 AS458:AX458">
    <cfRule type="expression" dxfId="2619" priority="2809">
      <formula>$A$458="Advindo"</formula>
    </cfRule>
  </conditionalFormatting>
  <conditionalFormatting sqref="C458:AO458 AS458:AX458">
    <cfRule type="expression" dxfId="2618" priority="2808">
      <formula>$A$458="Ñ Plan c/desc"</formula>
    </cfRule>
  </conditionalFormatting>
  <conditionalFormatting sqref="C458:AO458 AS458:AX458">
    <cfRule type="expression" dxfId="2617" priority="2807">
      <formula>$A$458="Família"</formula>
    </cfRule>
  </conditionalFormatting>
  <conditionalFormatting sqref="C459:AO459 AS459:AX459">
    <cfRule type="expression" dxfId="2616" priority="2806">
      <formula>$A$459="Planilhado"</formula>
    </cfRule>
  </conditionalFormatting>
  <conditionalFormatting sqref="C459:AO459 AS459:AX459">
    <cfRule type="expression" dxfId="2615" priority="2805">
      <formula>$A$459="Ñ Plan s/desc"</formula>
    </cfRule>
  </conditionalFormatting>
  <conditionalFormatting sqref="C459:AO459 AS459:AX459">
    <cfRule type="expression" dxfId="2614" priority="2804">
      <formula>$A$459="Advindo"</formula>
    </cfRule>
  </conditionalFormatting>
  <conditionalFormatting sqref="C459:AO459 AS459:AX459">
    <cfRule type="expression" dxfId="2613" priority="2803">
      <formula>$A$459="Ñ Plan c/desc"</formula>
    </cfRule>
  </conditionalFormatting>
  <conditionalFormatting sqref="C459:AO459 AS459:AX459">
    <cfRule type="expression" dxfId="2612" priority="2802">
      <formula>$A$459="Família"</formula>
    </cfRule>
  </conditionalFormatting>
  <conditionalFormatting sqref="C460:AO460 AS460:AX460">
    <cfRule type="expression" dxfId="2611" priority="2801">
      <formula>$A$460="Planilhado"</formula>
    </cfRule>
  </conditionalFormatting>
  <conditionalFormatting sqref="C460:AO460 AS460:AX460">
    <cfRule type="expression" dxfId="2610" priority="2800">
      <formula>$A$460="Ñ Plan s/desc"</formula>
    </cfRule>
  </conditionalFormatting>
  <conditionalFormatting sqref="C460:AO460 AS460:AX460">
    <cfRule type="expression" dxfId="2609" priority="2799">
      <formula>$A$460="Advindo"</formula>
    </cfRule>
  </conditionalFormatting>
  <conditionalFormatting sqref="C460:AO460 AS460:AX460">
    <cfRule type="expression" dxfId="2608" priority="2798">
      <formula>$A$460="Ñ Plan c/desc"</formula>
    </cfRule>
  </conditionalFormatting>
  <conditionalFormatting sqref="C460:AO460 AS460:AX460">
    <cfRule type="expression" dxfId="2607" priority="2797">
      <formula>$A$460="Família"</formula>
    </cfRule>
  </conditionalFormatting>
  <conditionalFormatting sqref="C461:AO461 AS461:AX461">
    <cfRule type="expression" dxfId="2606" priority="2796">
      <formula>$A$461="Planilhado"</formula>
    </cfRule>
  </conditionalFormatting>
  <conditionalFormatting sqref="C461:AO461 AS461:AX461">
    <cfRule type="expression" dxfId="2605" priority="2795">
      <formula>$A$461="Ñ Plan s/desc"</formula>
    </cfRule>
  </conditionalFormatting>
  <conditionalFormatting sqref="C461:AO461 AS461:AX461">
    <cfRule type="expression" dxfId="2604" priority="2794">
      <formula>$A$461="Advindo"</formula>
    </cfRule>
  </conditionalFormatting>
  <conditionalFormatting sqref="C461:AO461 AS461:AX461">
    <cfRule type="expression" dxfId="2603" priority="2793">
      <formula>$A$461="Ñ Plan c/desc"</formula>
    </cfRule>
  </conditionalFormatting>
  <conditionalFormatting sqref="C461:AO461 AS461:AX461">
    <cfRule type="expression" dxfId="2602" priority="2792">
      <formula>$A$461="Família"</formula>
    </cfRule>
  </conditionalFormatting>
  <conditionalFormatting sqref="C462:AO462 AS462:AX462">
    <cfRule type="expression" dxfId="2601" priority="2791">
      <formula>$A$462="Planilhado"</formula>
    </cfRule>
  </conditionalFormatting>
  <conditionalFormatting sqref="C462:AO462 AS462:AX462">
    <cfRule type="expression" dxfId="2600" priority="2790">
      <formula>$A$462="Ñ Plan s/desc"</formula>
    </cfRule>
  </conditionalFormatting>
  <conditionalFormatting sqref="C462:AO462 AS462:AX462">
    <cfRule type="expression" dxfId="2599" priority="2789">
      <formula>$A$462="Advindo"</formula>
    </cfRule>
  </conditionalFormatting>
  <conditionalFormatting sqref="C462:AO462 AS462:AX462">
    <cfRule type="expression" dxfId="2598" priority="2788">
      <formula>$A$462="Ñ Plan c/desc"</formula>
    </cfRule>
  </conditionalFormatting>
  <conditionalFormatting sqref="C462:AO462 AS462:AX462">
    <cfRule type="expression" dxfId="2597" priority="2787">
      <formula>$A$462="Família"</formula>
    </cfRule>
  </conditionalFormatting>
  <conditionalFormatting sqref="C463:AO463 AS463:AX463">
    <cfRule type="expression" dxfId="2596" priority="2786">
      <formula>$A$463="Planilhado"</formula>
    </cfRule>
  </conditionalFormatting>
  <conditionalFormatting sqref="C463:AO463 AS463:AX463">
    <cfRule type="expression" dxfId="2595" priority="2785">
      <formula>$A$463="Ñ Plan s/desc"</formula>
    </cfRule>
  </conditionalFormatting>
  <conditionalFormatting sqref="C463:AO463 AS463:AX463">
    <cfRule type="expression" dxfId="2594" priority="2784">
      <formula>$A$463="Advindo"</formula>
    </cfRule>
  </conditionalFormatting>
  <conditionalFormatting sqref="C463:AO463 AS463:AX463">
    <cfRule type="expression" dxfId="2593" priority="2783">
      <formula>$A$463="Ñ Plan c/desc"</formula>
    </cfRule>
  </conditionalFormatting>
  <conditionalFormatting sqref="C463:AO463 AS463:AX463">
    <cfRule type="expression" dxfId="2592" priority="2782">
      <formula>$A$463="Família"</formula>
    </cfRule>
  </conditionalFormatting>
  <conditionalFormatting sqref="C464:AO464 AS464:AX464">
    <cfRule type="expression" dxfId="2591" priority="2781">
      <formula>$A$464="Planilhado"</formula>
    </cfRule>
  </conditionalFormatting>
  <conditionalFormatting sqref="C464:AO464 AS464:AX464">
    <cfRule type="expression" dxfId="2590" priority="2780">
      <formula>$A$464="Ñ Plan s/desc"</formula>
    </cfRule>
  </conditionalFormatting>
  <conditionalFormatting sqref="C464:AO464 AS464:AX464">
    <cfRule type="expression" dxfId="2589" priority="2779">
      <formula>$A$464="Advindo"</formula>
    </cfRule>
  </conditionalFormatting>
  <conditionalFormatting sqref="C464:AO464 AS464:AX464">
    <cfRule type="expression" dxfId="2588" priority="2778">
      <formula>$A$464="Ñ Plan c/desc"</formula>
    </cfRule>
  </conditionalFormatting>
  <conditionalFormatting sqref="C464:AO464 AS464:AX464">
    <cfRule type="expression" dxfId="2587" priority="2777">
      <formula>$A$464="Família"</formula>
    </cfRule>
  </conditionalFormatting>
  <conditionalFormatting sqref="C465:AO465 AS465:AX465">
    <cfRule type="expression" dxfId="2586" priority="2776">
      <formula>$A$465="Planilhado"</formula>
    </cfRule>
  </conditionalFormatting>
  <conditionalFormatting sqref="C465:AO465 AS465:AX465">
    <cfRule type="expression" dxfId="2585" priority="2775">
      <formula>$A$465="Ñ Plan s/desc"</formula>
    </cfRule>
  </conditionalFormatting>
  <conditionalFormatting sqref="C465:AO465 AS465:AX465">
    <cfRule type="expression" dxfId="2584" priority="2774">
      <formula>$A$465="Advindo"</formula>
    </cfRule>
  </conditionalFormatting>
  <conditionalFormatting sqref="C465:AO465 AS465:AX465">
    <cfRule type="expression" dxfId="2583" priority="2773">
      <formula>$A$465="Ñ Plan c/desc"</formula>
    </cfRule>
  </conditionalFormatting>
  <conditionalFormatting sqref="C465:AO465 AS465:AX465">
    <cfRule type="expression" dxfId="2582" priority="2772">
      <formula>$A$465="Família"</formula>
    </cfRule>
  </conditionalFormatting>
  <conditionalFormatting sqref="C466:AO466 AS466:AX466">
    <cfRule type="expression" dxfId="2581" priority="2771">
      <formula>$A$466="Planilhado"</formula>
    </cfRule>
  </conditionalFormatting>
  <conditionalFormatting sqref="C466:AO466 AS466:AX466">
    <cfRule type="expression" dxfId="2580" priority="2770">
      <formula>$A$466="Ñ Plan s/desc"</formula>
    </cfRule>
  </conditionalFormatting>
  <conditionalFormatting sqref="C466:AO466 AS466:AX466">
    <cfRule type="expression" dxfId="2579" priority="2769">
      <formula>$A$466="Advindo"</formula>
    </cfRule>
  </conditionalFormatting>
  <conditionalFormatting sqref="C466:AO466 AS466:AX466">
    <cfRule type="expression" dxfId="2578" priority="2768">
      <formula>$A$466="Ñ Plan c/desc"</formula>
    </cfRule>
  </conditionalFormatting>
  <conditionalFormatting sqref="C466:AO466 AS466:AX466">
    <cfRule type="expression" dxfId="2577" priority="2767">
      <formula>$A$466="Família"</formula>
    </cfRule>
  </conditionalFormatting>
  <conditionalFormatting sqref="C467:AO467 AS467:AX467">
    <cfRule type="expression" dxfId="2576" priority="2766">
      <formula>$A$467="Planilhado"</formula>
    </cfRule>
  </conditionalFormatting>
  <conditionalFormatting sqref="C467:AO467 AS467:AX467">
    <cfRule type="expression" dxfId="2575" priority="2765">
      <formula>$A$467="Ñ Plan s/desc"</formula>
    </cfRule>
  </conditionalFormatting>
  <conditionalFormatting sqref="C467:AO467 AS467:AX467">
    <cfRule type="expression" dxfId="2574" priority="2764">
      <formula>$A$467="Advindo"</formula>
    </cfRule>
  </conditionalFormatting>
  <conditionalFormatting sqref="C467:AO467 AS467:AX467">
    <cfRule type="expression" dxfId="2573" priority="2763">
      <formula>$A$467="Ñ Plan c/desc"</formula>
    </cfRule>
  </conditionalFormatting>
  <conditionalFormatting sqref="C467:AO467 AS467:AX467">
    <cfRule type="expression" dxfId="2572" priority="2762">
      <formula>$A$467="Família"</formula>
    </cfRule>
  </conditionalFormatting>
  <conditionalFormatting sqref="C468:AO468 AS468:AX468">
    <cfRule type="expression" dxfId="2571" priority="2761">
      <formula>$A$468="Planilhado"</formula>
    </cfRule>
  </conditionalFormatting>
  <conditionalFormatting sqref="C468:AO468 AS468:AX468">
    <cfRule type="expression" dxfId="2570" priority="2760">
      <formula>$A$468="Ñ Plan s/desc"</formula>
    </cfRule>
  </conditionalFormatting>
  <conditionalFormatting sqref="C468:AO468 AS468:AX468">
    <cfRule type="expression" dxfId="2569" priority="2759">
      <formula>$A$468="Advindo"</formula>
    </cfRule>
  </conditionalFormatting>
  <conditionalFormatting sqref="C468:AO468 AS468:AX468">
    <cfRule type="expression" dxfId="2568" priority="2758">
      <formula>$A$468="Ñ Plan c/desc"</formula>
    </cfRule>
  </conditionalFormatting>
  <conditionalFormatting sqref="C468:AO468 AS468:AX468">
    <cfRule type="expression" dxfId="2567" priority="2757">
      <formula>$A$468="Família"</formula>
    </cfRule>
  </conditionalFormatting>
  <conditionalFormatting sqref="C469:AO469 AS469:AX469">
    <cfRule type="expression" dxfId="2566" priority="2756">
      <formula>$A$469="Planilhado"</formula>
    </cfRule>
  </conditionalFormatting>
  <conditionalFormatting sqref="C469:AO469 AS469:AX469">
    <cfRule type="expression" dxfId="2565" priority="2755">
      <formula>$A$469="Ñ Plan s/desc"</formula>
    </cfRule>
  </conditionalFormatting>
  <conditionalFormatting sqref="C469:AO469 AS469:AX469">
    <cfRule type="expression" dxfId="2564" priority="2754">
      <formula>$A$469="Advindo"</formula>
    </cfRule>
  </conditionalFormatting>
  <conditionalFormatting sqref="C469:AO469 AS469:AX469">
    <cfRule type="expression" dxfId="2563" priority="2753">
      <formula>$A$469="Ñ Plan c/desc"</formula>
    </cfRule>
  </conditionalFormatting>
  <conditionalFormatting sqref="C469:AO469 AS469:AX469">
    <cfRule type="expression" dxfId="2562" priority="2752">
      <formula>$A$469="Família"</formula>
    </cfRule>
  </conditionalFormatting>
  <conditionalFormatting sqref="C470:AO470 AS470:AX470">
    <cfRule type="expression" dxfId="2561" priority="2751">
      <formula>$A$470="Planilhado"</formula>
    </cfRule>
  </conditionalFormatting>
  <conditionalFormatting sqref="C470:AO470 AS470:AX470">
    <cfRule type="expression" dxfId="2560" priority="2750">
      <formula>$A$470="Ñ Plan s/desc"</formula>
    </cfRule>
  </conditionalFormatting>
  <conditionalFormatting sqref="C470:AO470 AS470:AX470">
    <cfRule type="expression" dxfId="2559" priority="2749">
      <formula>$A$470="Advindo"</formula>
    </cfRule>
  </conditionalFormatting>
  <conditionalFormatting sqref="C470:AO470 AS470:AX470">
    <cfRule type="expression" dxfId="2558" priority="2748">
      <formula>$A$470="Ñ Plan c/desc"</formula>
    </cfRule>
  </conditionalFormatting>
  <conditionalFormatting sqref="C470:AO470 AS470:AX470">
    <cfRule type="expression" dxfId="2557" priority="2747">
      <formula>$A$470="Família"</formula>
    </cfRule>
  </conditionalFormatting>
  <conditionalFormatting sqref="C471:AO471 AS471:AX471">
    <cfRule type="expression" dxfId="2556" priority="2746">
      <formula>$A$471="Planilhado"</formula>
    </cfRule>
  </conditionalFormatting>
  <conditionalFormatting sqref="C471:AO471 AS471:AX471">
    <cfRule type="expression" dxfId="2555" priority="2745">
      <formula>$A$471="Ñ Plan s/desc"</formula>
    </cfRule>
  </conditionalFormatting>
  <conditionalFormatting sqref="C471:AO471 AS471:AX471">
    <cfRule type="expression" dxfId="2554" priority="2744">
      <formula>$A$471="Advindo"</formula>
    </cfRule>
  </conditionalFormatting>
  <conditionalFormatting sqref="C471:AO471 AS471:AX471">
    <cfRule type="expression" dxfId="2553" priority="2743">
      <formula>$A$471="Ñ Plan c/desc"</formula>
    </cfRule>
  </conditionalFormatting>
  <conditionalFormatting sqref="C471:AO471 AS471:AX471">
    <cfRule type="expression" dxfId="2552" priority="2742">
      <formula>$A$471="Família"</formula>
    </cfRule>
  </conditionalFormatting>
  <conditionalFormatting sqref="C472:AO472 AS472:AX472">
    <cfRule type="expression" dxfId="2551" priority="2741">
      <formula>$A$472="Planilhado"</formula>
    </cfRule>
  </conditionalFormatting>
  <conditionalFormatting sqref="C472:AO472 AS472:AX472">
    <cfRule type="expression" dxfId="2550" priority="2740">
      <formula>$A$472="Ñ Plan s/desc"</formula>
    </cfRule>
  </conditionalFormatting>
  <conditionalFormatting sqref="C472:AO472 AS472:AX472">
    <cfRule type="expression" dxfId="2549" priority="2739">
      <formula>$A$472="Advindo"</formula>
    </cfRule>
  </conditionalFormatting>
  <conditionalFormatting sqref="C472:AO472 AS472:AX472">
    <cfRule type="expression" dxfId="2548" priority="2738">
      <formula>$A$472="Ñ Plan c/desc"</formula>
    </cfRule>
  </conditionalFormatting>
  <conditionalFormatting sqref="C472:AO472 AS472:AX472">
    <cfRule type="expression" dxfId="2547" priority="2737">
      <formula>$A$472="Família"</formula>
    </cfRule>
  </conditionalFormatting>
  <conditionalFormatting sqref="C473:AO473 AS473:AX473">
    <cfRule type="expression" dxfId="2546" priority="2736">
      <formula>$A$473="Planilhado"</formula>
    </cfRule>
  </conditionalFormatting>
  <conditionalFormatting sqref="C473:AO473 AS473:AX473">
    <cfRule type="expression" dxfId="2545" priority="2735">
      <formula>$A$473="Ñ Plan s/desc"</formula>
    </cfRule>
  </conditionalFormatting>
  <conditionalFormatting sqref="C473:AO473 AS473:AX473">
    <cfRule type="expression" dxfId="2544" priority="2734">
      <formula>$A$473="Advindo"</formula>
    </cfRule>
  </conditionalFormatting>
  <conditionalFormatting sqref="C473:AO473 AS473:AX473">
    <cfRule type="expression" dxfId="2543" priority="2733">
      <formula>$A$473="Ñ Plan c/desc"</formula>
    </cfRule>
  </conditionalFormatting>
  <conditionalFormatting sqref="C473:AO473 AS473:AX473">
    <cfRule type="expression" dxfId="2542" priority="2732">
      <formula>$A$473="Família"</formula>
    </cfRule>
  </conditionalFormatting>
  <conditionalFormatting sqref="C474:AO474 AS474:AX474">
    <cfRule type="expression" dxfId="2541" priority="2731">
      <formula>$A$474="Planilhado"</formula>
    </cfRule>
  </conditionalFormatting>
  <conditionalFormatting sqref="C474:AO474 AS474:AX474">
    <cfRule type="expression" dxfId="2540" priority="2730">
      <formula>$A$474="Ñ Plan s/desc"</formula>
    </cfRule>
  </conditionalFormatting>
  <conditionalFormatting sqref="C474:AO474 AS474:AX474">
    <cfRule type="expression" dxfId="2539" priority="2729">
      <formula>$A$474="Advindo"</formula>
    </cfRule>
  </conditionalFormatting>
  <conditionalFormatting sqref="C474:AO474 AS474:AX474">
    <cfRule type="expression" dxfId="2538" priority="2728">
      <formula>$A$474="Ñ Plan c/desc"</formula>
    </cfRule>
  </conditionalFormatting>
  <conditionalFormatting sqref="C474:AO474 AS474:AX474">
    <cfRule type="expression" dxfId="2537" priority="2727">
      <formula>$A$474="Família"</formula>
    </cfRule>
  </conditionalFormatting>
  <conditionalFormatting sqref="C475:AO475 AS475:AX475">
    <cfRule type="expression" dxfId="2536" priority="2726">
      <formula>$A$475="Planilhado"</formula>
    </cfRule>
  </conditionalFormatting>
  <conditionalFormatting sqref="C475:AO475 AS475:AX475">
    <cfRule type="expression" dxfId="2535" priority="2725">
      <formula>$A$475="Ñ Plan s/desc"</formula>
    </cfRule>
  </conditionalFormatting>
  <conditionalFormatting sqref="C475:AO475 AS475:AX475">
    <cfRule type="expression" dxfId="2534" priority="2724">
      <formula>$A$475="Advindo"</formula>
    </cfRule>
  </conditionalFormatting>
  <conditionalFormatting sqref="C475:AO475 AS475:AX475">
    <cfRule type="expression" dxfId="2533" priority="2723">
      <formula>$A$475="Ñ Plan c/desc"</formula>
    </cfRule>
  </conditionalFormatting>
  <conditionalFormatting sqref="C475:AO475 AS475:AX475">
    <cfRule type="expression" dxfId="2532" priority="2722">
      <formula>$A$475="Família"</formula>
    </cfRule>
  </conditionalFormatting>
  <conditionalFormatting sqref="C476:AO476 AS476:AX476">
    <cfRule type="expression" dxfId="2531" priority="2721">
      <formula>$A$476="Planilhado"</formula>
    </cfRule>
  </conditionalFormatting>
  <conditionalFormatting sqref="C476:AO476 AS476:AX476">
    <cfRule type="expression" dxfId="2530" priority="2720">
      <formula>$A$476="Ñ Plan s/desc"</formula>
    </cfRule>
  </conditionalFormatting>
  <conditionalFormatting sqref="C476:AO476 AS476:AX476">
    <cfRule type="expression" dxfId="2529" priority="2719">
      <formula>$A$476="Advindo"</formula>
    </cfRule>
  </conditionalFormatting>
  <conditionalFormatting sqref="C476:AO476 AS476:AX476">
    <cfRule type="expression" dxfId="2528" priority="2718">
      <formula>$A$476="Ñ Plan c/desc"</formula>
    </cfRule>
  </conditionalFormatting>
  <conditionalFormatting sqref="C476:AO476 AS476:AX476">
    <cfRule type="expression" dxfId="2527" priority="2717">
      <formula>$A$476="Família"</formula>
    </cfRule>
  </conditionalFormatting>
  <conditionalFormatting sqref="C477:AO477 AS477:AX477">
    <cfRule type="expression" dxfId="2526" priority="2716">
      <formula>$A$477="Planilhado"</formula>
    </cfRule>
  </conditionalFormatting>
  <conditionalFormatting sqref="C477:AO477 AS477:AX477">
    <cfRule type="expression" dxfId="2525" priority="2715">
      <formula>$A$477="Ñ Plan s/desc"</formula>
    </cfRule>
  </conditionalFormatting>
  <conditionalFormatting sqref="C477:AO477 AS477:AX477">
    <cfRule type="expression" dxfId="2524" priority="2714">
      <formula>$A$477="Advindo"</formula>
    </cfRule>
  </conditionalFormatting>
  <conditionalFormatting sqref="C477:AO477 AS477:AX477">
    <cfRule type="expression" dxfId="2523" priority="2713">
      <formula>$A$477="Ñ Plan c/desc"</formula>
    </cfRule>
  </conditionalFormatting>
  <conditionalFormatting sqref="C477:AO477 AS477:AX477">
    <cfRule type="expression" dxfId="2522" priority="2712">
      <formula>$A$477="Família"</formula>
    </cfRule>
  </conditionalFormatting>
  <conditionalFormatting sqref="C478:AO478 AS478:AX478">
    <cfRule type="expression" dxfId="2521" priority="2711">
      <formula>$A$478="Planilhado"</formula>
    </cfRule>
  </conditionalFormatting>
  <conditionalFormatting sqref="C478:AO478 AS478:AX478">
    <cfRule type="expression" dxfId="2520" priority="2710">
      <formula>$A$478="Ñ Plan s/desc"</formula>
    </cfRule>
  </conditionalFormatting>
  <conditionalFormatting sqref="C478:AO478 AS478:AX478">
    <cfRule type="expression" dxfId="2519" priority="2709">
      <formula>$A$478="Advindo"</formula>
    </cfRule>
  </conditionalFormatting>
  <conditionalFormatting sqref="C478:AO478 AS478:AX478">
    <cfRule type="expression" dxfId="2518" priority="2708">
      <formula>$A$478="Ñ Plan c/desc"</formula>
    </cfRule>
  </conditionalFormatting>
  <conditionalFormatting sqref="C478:AO478 AS478:AX478">
    <cfRule type="expression" dxfId="2517" priority="2707">
      <formula>$A$478="Família"</formula>
    </cfRule>
  </conditionalFormatting>
  <conditionalFormatting sqref="C479:AO479 AS479:AX479">
    <cfRule type="expression" dxfId="2516" priority="2706">
      <formula>$A$479="Planilhado"</formula>
    </cfRule>
  </conditionalFormatting>
  <conditionalFormatting sqref="C479:AO479 AS479:AX479">
    <cfRule type="expression" dxfId="2515" priority="2705">
      <formula>$A$479="Ñ Plan s/desc"</formula>
    </cfRule>
  </conditionalFormatting>
  <conditionalFormatting sqref="C479:AO479 AS479:AX479">
    <cfRule type="expression" dxfId="2514" priority="2704">
      <formula>$A$479="Advindo"</formula>
    </cfRule>
  </conditionalFormatting>
  <conditionalFormatting sqref="C479:AO479 AS479:AX479">
    <cfRule type="expression" dxfId="2513" priority="2703">
      <formula>$A$479="Ñ Plan c/desc"</formula>
    </cfRule>
  </conditionalFormatting>
  <conditionalFormatting sqref="C479:AO479 AS479:AX479">
    <cfRule type="expression" dxfId="2512" priority="2702">
      <formula>$A$479="Família"</formula>
    </cfRule>
  </conditionalFormatting>
  <conditionalFormatting sqref="C480:AO480 AS480:AX480">
    <cfRule type="expression" dxfId="2511" priority="2701">
      <formula>$A$480="Planilhado"</formula>
    </cfRule>
  </conditionalFormatting>
  <conditionalFormatting sqref="C480:AO480 AS480:AX480">
    <cfRule type="expression" dxfId="2510" priority="2700">
      <formula>$A$480="Ñ Plan s/desc"</formula>
    </cfRule>
  </conditionalFormatting>
  <conditionalFormatting sqref="C480:AO480 AS480:AX480">
    <cfRule type="expression" dxfId="2509" priority="2699">
      <formula>$A$480="Advindo"</formula>
    </cfRule>
  </conditionalFormatting>
  <conditionalFormatting sqref="C480:AO480 AS480:AX480">
    <cfRule type="expression" dxfId="2508" priority="2698">
      <formula>$A$480="Ñ Plan c/desc"</formula>
    </cfRule>
  </conditionalFormatting>
  <conditionalFormatting sqref="C480:AO480 AS480:AX480">
    <cfRule type="expression" dxfId="2507" priority="2697">
      <formula>$A$480="Família"</formula>
    </cfRule>
  </conditionalFormatting>
  <conditionalFormatting sqref="C481:AO481 AS481:AX481">
    <cfRule type="expression" dxfId="2506" priority="2696">
      <formula>$A$481="Planilhado"</formula>
    </cfRule>
  </conditionalFormatting>
  <conditionalFormatting sqref="C481:AO481 AS481:AX481">
    <cfRule type="expression" dxfId="2505" priority="2695">
      <formula>$A$481="Ñ Plan s/desc"</formula>
    </cfRule>
  </conditionalFormatting>
  <conditionalFormatting sqref="C481:AO481 AS481:AX481">
    <cfRule type="expression" dxfId="2504" priority="2694">
      <formula>$A$481="Advindo"</formula>
    </cfRule>
  </conditionalFormatting>
  <conditionalFormatting sqref="C481:AO481 AS481:AX481">
    <cfRule type="expression" dxfId="2503" priority="2693">
      <formula>$A$481="Ñ Plan c/desc"</formula>
    </cfRule>
  </conditionalFormatting>
  <conditionalFormatting sqref="C481:AO481 AS481:AX481">
    <cfRule type="expression" dxfId="2502" priority="2692">
      <formula>$A$481="Família"</formula>
    </cfRule>
  </conditionalFormatting>
  <conditionalFormatting sqref="C482:AO482 AS482:AX482">
    <cfRule type="expression" dxfId="2501" priority="2691">
      <formula>$A$482="Planilhado"</formula>
    </cfRule>
  </conditionalFormatting>
  <conditionalFormatting sqref="C482:AO482 AS482:AX482">
    <cfRule type="expression" dxfId="2500" priority="2690">
      <formula>$A$482="Ñ Plan s/desc"</formula>
    </cfRule>
  </conditionalFormatting>
  <conditionalFormatting sqref="C482:AO482 AS482:AX482">
    <cfRule type="expression" dxfId="2499" priority="2689">
      <formula>$A$482="Advindo"</formula>
    </cfRule>
  </conditionalFormatting>
  <conditionalFormatting sqref="C482:AO482 AS482:AX482">
    <cfRule type="expression" dxfId="2498" priority="2688">
      <formula>$A$482="Ñ Plan c/desc"</formula>
    </cfRule>
  </conditionalFormatting>
  <conditionalFormatting sqref="C482:AO482 AS482:AX482">
    <cfRule type="expression" dxfId="2497" priority="2687">
      <formula>$A$482="Família"</formula>
    </cfRule>
  </conditionalFormatting>
  <conditionalFormatting sqref="C483:AO483 AS483:AX483">
    <cfRule type="expression" dxfId="2496" priority="2686">
      <formula>$A$483="Planilhado"</formula>
    </cfRule>
  </conditionalFormatting>
  <conditionalFormatting sqref="C483:AO483 AS483:AX483">
    <cfRule type="expression" dxfId="2495" priority="2685">
      <formula>$A$483="Ñ Plan s/desc"</formula>
    </cfRule>
  </conditionalFormatting>
  <conditionalFormatting sqref="C483:AO483 AS483:AX483">
    <cfRule type="expression" dxfId="2494" priority="2684">
      <formula>$A$483="Advindo"</formula>
    </cfRule>
  </conditionalFormatting>
  <conditionalFormatting sqref="C483:AO483 AS483:AX483">
    <cfRule type="expression" dxfId="2493" priority="2683">
      <formula>$A$483="Ñ Plan c/desc"</formula>
    </cfRule>
  </conditionalFormatting>
  <conditionalFormatting sqref="C483:AO483 AS483:AX483">
    <cfRule type="expression" dxfId="2492" priority="2682">
      <formula>$A$483="Família"</formula>
    </cfRule>
  </conditionalFormatting>
  <conditionalFormatting sqref="C484:AO484 AS484:AX484">
    <cfRule type="expression" dxfId="2491" priority="2681">
      <formula>$A$484="Planilhado"</formula>
    </cfRule>
  </conditionalFormatting>
  <conditionalFormatting sqref="C484:AO484 AS484:AX484">
    <cfRule type="expression" dxfId="2490" priority="2680">
      <formula>$A$484="Ñ Plan s/desc"</formula>
    </cfRule>
  </conditionalFormatting>
  <conditionalFormatting sqref="C484:AO484 AS484:AX484">
    <cfRule type="expression" dxfId="2489" priority="2679">
      <formula>$A$484="Advindo"</formula>
    </cfRule>
  </conditionalFormatting>
  <conditionalFormatting sqref="C484:AO484 AS484:AX484">
    <cfRule type="expression" dxfId="2488" priority="2678">
      <formula>$A$484="Ñ Plan c/desc"</formula>
    </cfRule>
  </conditionalFormatting>
  <conditionalFormatting sqref="C484:AO484 AS484:AX484">
    <cfRule type="expression" dxfId="2487" priority="2677">
      <formula>$A$484="Família"</formula>
    </cfRule>
  </conditionalFormatting>
  <conditionalFormatting sqref="C485:AO485 AS485:AX485">
    <cfRule type="expression" dxfId="2486" priority="2676">
      <formula>$A$485="Planilhado"</formula>
    </cfRule>
  </conditionalFormatting>
  <conditionalFormatting sqref="C485:AO485 AS485:AX485">
    <cfRule type="expression" dxfId="2485" priority="2675">
      <formula>$A$485="Ñ Plan s/desc"</formula>
    </cfRule>
  </conditionalFormatting>
  <conditionalFormatting sqref="C485:AO485 AS485:AX485">
    <cfRule type="expression" dxfId="2484" priority="2674">
      <formula>$A$485="Advindo"</formula>
    </cfRule>
  </conditionalFormatting>
  <conditionalFormatting sqref="C485:AO485 AS485:AX485">
    <cfRule type="expression" dxfId="2483" priority="2673">
      <formula>$A$485="Ñ Plan c/desc"</formula>
    </cfRule>
  </conditionalFormatting>
  <conditionalFormatting sqref="C485:AO485 AS485:AX485">
    <cfRule type="expression" dxfId="2482" priority="2672">
      <formula>$A$485="Família"</formula>
    </cfRule>
  </conditionalFormatting>
  <conditionalFormatting sqref="C486:AO486 AS486:AX486">
    <cfRule type="expression" dxfId="2481" priority="2671">
      <formula>$A$486="Planilhado"</formula>
    </cfRule>
  </conditionalFormatting>
  <conditionalFormatting sqref="C486:AO486 AS486:AX486">
    <cfRule type="expression" dxfId="2480" priority="2670">
      <formula>$A$486="Ñ Plan s/desc"</formula>
    </cfRule>
  </conditionalFormatting>
  <conditionalFormatting sqref="C486:AO486 AS486:AX486">
    <cfRule type="expression" dxfId="2479" priority="2669">
      <formula>$A$486="Advindo"</formula>
    </cfRule>
  </conditionalFormatting>
  <conditionalFormatting sqref="C486:AO486 AS486:AX486">
    <cfRule type="expression" dxfId="2478" priority="2668">
      <formula>$A$486="Ñ Plan c/desc"</formula>
    </cfRule>
  </conditionalFormatting>
  <conditionalFormatting sqref="C486:AO486 AS486:AX486">
    <cfRule type="expression" dxfId="2477" priority="2667">
      <formula>$A$486="Família"</formula>
    </cfRule>
  </conditionalFormatting>
  <conditionalFormatting sqref="C487:AO487 AS487:AX487">
    <cfRule type="expression" dxfId="2476" priority="2666">
      <formula>$A$487="Planilhado"</formula>
    </cfRule>
  </conditionalFormatting>
  <conditionalFormatting sqref="C487:AO487 AS487:AX487">
    <cfRule type="expression" dxfId="2475" priority="2665">
      <formula>$A$487="Ñ Plan s/desc"</formula>
    </cfRule>
  </conditionalFormatting>
  <conditionalFormatting sqref="C487:AO487 AS487:AX487">
    <cfRule type="expression" dxfId="2474" priority="2664">
      <formula>$A$487="Advindo"</formula>
    </cfRule>
  </conditionalFormatting>
  <conditionalFormatting sqref="C487:AO487 AS487:AX487">
    <cfRule type="expression" dxfId="2473" priority="2663">
      <formula>$A$487="Ñ Plan c/desc"</formula>
    </cfRule>
  </conditionalFormatting>
  <conditionalFormatting sqref="C487:AO487 AS487:AX487">
    <cfRule type="expression" dxfId="2472" priority="2662">
      <formula>$A$487="Família"</formula>
    </cfRule>
  </conditionalFormatting>
  <conditionalFormatting sqref="C488:AO488 AS488:AX488">
    <cfRule type="expression" dxfId="2471" priority="2661">
      <formula>$A$488="Planilhado"</formula>
    </cfRule>
  </conditionalFormatting>
  <conditionalFormatting sqref="C488:AO488 AS488:AX488">
    <cfRule type="expression" dxfId="2470" priority="2660">
      <formula>$A$488="Ñ Plan s/desc"</formula>
    </cfRule>
  </conditionalFormatting>
  <conditionalFormatting sqref="C488:AO488 AS488:AX488">
    <cfRule type="expression" dxfId="2469" priority="2659">
      <formula>$A$488="Advindo"</formula>
    </cfRule>
  </conditionalFormatting>
  <conditionalFormatting sqref="C488:AO488 AS488:AX488">
    <cfRule type="expression" dxfId="2468" priority="2658">
      <formula>$A$488="Ñ Plan c/desc"</formula>
    </cfRule>
  </conditionalFormatting>
  <conditionalFormatting sqref="C488:AO488 AS488:AX488">
    <cfRule type="expression" dxfId="2467" priority="2657">
      <formula>$A$488="Família"</formula>
    </cfRule>
  </conditionalFormatting>
  <conditionalFormatting sqref="C489:AO489 AS489:AX489">
    <cfRule type="expression" dxfId="2466" priority="2656">
      <formula>$A$489="Planilhado"</formula>
    </cfRule>
  </conditionalFormatting>
  <conditionalFormatting sqref="C489:AO489 AS489:AX489">
    <cfRule type="expression" dxfId="2465" priority="2655">
      <formula>$A$489="Ñ Plan s/desc"</formula>
    </cfRule>
  </conditionalFormatting>
  <conditionalFormatting sqref="C489:AO489 AS489:AX489">
    <cfRule type="expression" dxfId="2464" priority="2654">
      <formula>$A$489="Advindo"</formula>
    </cfRule>
  </conditionalFormatting>
  <conditionalFormatting sqref="C489:AO489 AS489:AX489">
    <cfRule type="expression" dxfId="2463" priority="2653">
      <formula>$A$489="Ñ Plan c/desc"</formula>
    </cfRule>
  </conditionalFormatting>
  <conditionalFormatting sqref="C489:AO489 AS489:AX489">
    <cfRule type="expression" dxfId="2462" priority="2652">
      <formula>$A$489="Família"</formula>
    </cfRule>
  </conditionalFormatting>
  <conditionalFormatting sqref="C490:AO490 AS490:AX490">
    <cfRule type="expression" dxfId="2461" priority="2651">
      <formula>$A$490="Planilhado"</formula>
    </cfRule>
  </conditionalFormatting>
  <conditionalFormatting sqref="C490:AO490 AS490:AX490">
    <cfRule type="expression" dxfId="2460" priority="2650">
      <formula>$A$490="Ñ Plan s/desc"</formula>
    </cfRule>
  </conditionalFormatting>
  <conditionalFormatting sqref="C490:AO490 AS490:AX490">
    <cfRule type="expression" dxfId="2459" priority="2649">
      <formula>$A$490="Advindo"</formula>
    </cfRule>
  </conditionalFormatting>
  <conditionalFormatting sqref="C490:AO490 AS490:AX490">
    <cfRule type="expression" dxfId="2458" priority="2648">
      <formula>$A$490="Ñ Plan c/desc"</formula>
    </cfRule>
  </conditionalFormatting>
  <conditionalFormatting sqref="C490:AO490 AS490:AX490">
    <cfRule type="expression" dxfId="2457" priority="2647">
      <formula>$A$490="Família"</formula>
    </cfRule>
  </conditionalFormatting>
  <conditionalFormatting sqref="C491:AO491 AS491:AX491">
    <cfRule type="expression" dxfId="2456" priority="2646">
      <formula>$A$491="Planilhado"</formula>
    </cfRule>
  </conditionalFormatting>
  <conditionalFormatting sqref="C491:AO491 AS491:AX491">
    <cfRule type="expression" dxfId="2455" priority="2645">
      <formula>$A$491="Ñ Plan s/desc"</formula>
    </cfRule>
  </conditionalFormatting>
  <conditionalFormatting sqref="C491:AO491 AS491:AX491">
    <cfRule type="expression" dxfId="2454" priority="2644">
      <formula>$A$491="Advindo"</formula>
    </cfRule>
  </conditionalFormatting>
  <conditionalFormatting sqref="C491:AO491 AS491:AX491">
    <cfRule type="expression" dxfId="2453" priority="2643">
      <formula>$A$491="Ñ Plan c/desc"</formula>
    </cfRule>
  </conditionalFormatting>
  <conditionalFormatting sqref="C491:AO491 AS491:AX491">
    <cfRule type="expression" dxfId="2452" priority="2642">
      <formula>$A$491="Família"</formula>
    </cfRule>
  </conditionalFormatting>
  <conditionalFormatting sqref="I8">
    <cfRule type="expression" dxfId="2451" priority="2612">
      <formula>$A8="Advindo"</formula>
    </cfRule>
    <cfRule type="expression" dxfId="2450" priority="2613">
      <formula>$A8="Ñ Plan s/desc"</formula>
    </cfRule>
    <cfRule type="expression" dxfId="2449" priority="2614">
      <formula>$A8="Ñ Plan c/desc"</formula>
    </cfRule>
    <cfRule type="expression" dxfId="2448" priority="2615">
      <formula>$A8="Família"</formula>
    </cfRule>
    <cfRule type="expression" priority="2616">
      <formula>$A8="Planilhado"</formula>
    </cfRule>
  </conditionalFormatting>
  <conditionalFormatting sqref="BA507:BA508">
    <cfRule type="expression" dxfId="2447" priority="55397" stopIfTrue="1">
      <formula>$E509=0</formula>
    </cfRule>
    <cfRule type="expression" dxfId="2446" priority="55398" stopIfTrue="1">
      <formula>$E509&lt;&gt;0</formula>
    </cfRule>
  </conditionalFormatting>
  <conditionalFormatting sqref="AP509:AR509">
    <cfRule type="expression" dxfId="2445" priority="2606" stopIfTrue="1">
      <formula>#REF!&gt;#REF!</formula>
    </cfRule>
  </conditionalFormatting>
  <conditionalFormatting sqref="AP501:AR501">
    <cfRule type="expression" dxfId="2444" priority="2605" stopIfTrue="1">
      <formula>#REF!&gt;#REF!</formula>
    </cfRule>
  </conditionalFormatting>
  <conditionalFormatting sqref="AP514:AR515">
    <cfRule type="expression" dxfId="2443" priority="2607">
      <formula>$A512="Família"</formula>
    </cfRule>
    <cfRule type="expression" dxfId="2442" priority="2608">
      <formula>$A512="Advindo"</formula>
    </cfRule>
    <cfRule type="expression" dxfId="2441" priority="2609">
      <formula>$A512="Ñ Plan s/desc"</formula>
    </cfRule>
    <cfRule type="expression" dxfId="2440" priority="2610">
      <formula>$A512="Ñ Plan c/desc"</formula>
    </cfRule>
    <cfRule type="expression" priority="2611">
      <formula>$A512="Planilhado"</formula>
    </cfRule>
  </conditionalFormatting>
  <conditionalFormatting sqref="AP498:AR498">
    <cfRule type="expression" priority="2595">
      <formula>$A$497="Planilhado"</formula>
    </cfRule>
  </conditionalFormatting>
  <conditionalFormatting sqref="AP497:AR498">
    <cfRule type="expression" dxfId="2439" priority="2596" stopIfTrue="1">
      <formula>$A$497="Planilhado"</formula>
    </cfRule>
  </conditionalFormatting>
  <conditionalFormatting sqref="AP497:AR498">
    <cfRule type="expression" dxfId="2438" priority="2594">
      <formula>$A$497="Ñ Plan s/desc"</formula>
    </cfRule>
  </conditionalFormatting>
  <conditionalFormatting sqref="AP497:AR498">
    <cfRule type="expression" dxfId="2437" priority="2593">
      <formula>$A$497="Advindo"</formula>
    </cfRule>
  </conditionalFormatting>
  <conditionalFormatting sqref="AP497:AR498">
    <cfRule type="expression" dxfId="2436" priority="2592">
      <formula>$A$497="Ñ Plan c/desc"</formula>
    </cfRule>
  </conditionalFormatting>
  <conditionalFormatting sqref="AP497:AR498">
    <cfRule type="expression" dxfId="2435" priority="2591">
      <formula>$A$497="Família"</formula>
    </cfRule>
  </conditionalFormatting>
  <conditionalFormatting sqref="AP497:AR497">
    <cfRule type="expression" priority="2590">
      <formula>$A$498="Planilhado"</formula>
    </cfRule>
  </conditionalFormatting>
  <conditionalFormatting sqref="AP497:AR498">
    <cfRule type="expression" dxfId="2434" priority="2597" stopIfTrue="1">
      <formula>$A$498="Planilhado"</formula>
    </cfRule>
  </conditionalFormatting>
  <conditionalFormatting sqref="AP497:AR498">
    <cfRule type="expression" dxfId="2433" priority="2589">
      <formula>$A$498="Ñ Plan s/desc"</formula>
    </cfRule>
  </conditionalFormatting>
  <conditionalFormatting sqref="AP497:AR498">
    <cfRule type="expression" dxfId="2432" priority="2588">
      <formula>$A$498="Advindo"</formula>
    </cfRule>
  </conditionalFormatting>
  <conditionalFormatting sqref="AP497:AR498">
    <cfRule type="expression" dxfId="2431" priority="2587">
      <formula>$A$498="Ñ Plan c/desc"</formula>
    </cfRule>
  </conditionalFormatting>
  <conditionalFormatting sqref="AP497:AR498">
    <cfRule type="expression" dxfId="2430" priority="2586">
      <formula>$A$498="Família"</formula>
    </cfRule>
  </conditionalFormatting>
  <conditionalFormatting sqref="AP500:AR500">
    <cfRule type="expression" priority="2585">
      <formula>$A$499="Planilhado"</formula>
    </cfRule>
  </conditionalFormatting>
  <conditionalFormatting sqref="AP499:AR500">
    <cfRule type="expression" dxfId="2429" priority="2598" stopIfTrue="1">
      <formula>$A$499="Planilhado"</formula>
    </cfRule>
  </conditionalFormatting>
  <conditionalFormatting sqref="AP499:AR500">
    <cfRule type="expression" dxfId="2428" priority="2584">
      <formula>$A$499="Ñ Plan s/desc"</formula>
    </cfRule>
  </conditionalFormatting>
  <conditionalFormatting sqref="AP499:AR500">
    <cfRule type="expression" dxfId="2427" priority="2583">
      <formula>$A$499="Advindo"</formula>
    </cfRule>
  </conditionalFormatting>
  <conditionalFormatting sqref="AP499:AR500">
    <cfRule type="expression" dxfId="2426" priority="2582">
      <formula>$A$499="Ñ Plan c/desc"</formula>
    </cfRule>
  </conditionalFormatting>
  <conditionalFormatting sqref="AP499:AR500">
    <cfRule type="expression" dxfId="2425" priority="2581">
      <formula>$A$499="Família"</formula>
    </cfRule>
  </conditionalFormatting>
  <conditionalFormatting sqref="AP499:AR499">
    <cfRule type="expression" priority="2580">
      <formula>$A$500="Planilhado"</formula>
    </cfRule>
  </conditionalFormatting>
  <conditionalFormatting sqref="AP499:AR500">
    <cfRule type="expression" dxfId="2424" priority="2599" stopIfTrue="1">
      <formula>$A$500="Planilhado"</formula>
    </cfRule>
  </conditionalFormatting>
  <conditionalFormatting sqref="AP499:AR500">
    <cfRule type="expression" dxfId="2423" priority="2579">
      <formula>$A$500="Ñ Plan s/desc"</formula>
    </cfRule>
  </conditionalFormatting>
  <conditionalFormatting sqref="AP499:AR500">
    <cfRule type="expression" dxfId="2422" priority="2578">
      <formula>$A$500="Advindo"</formula>
    </cfRule>
  </conditionalFormatting>
  <conditionalFormatting sqref="AP499:AR500">
    <cfRule type="expression" dxfId="2421" priority="2577">
      <formula>$A$500="Ñ Plan c/desc"</formula>
    </cfRule>
  </conditionalFormatting>
  <conditionalFormatting sqref="AP499:AR500">
    <cfRule type="expression" dxfId="2420" priority="2576">
      <formula>$A$500="Família"</formula>
    </cfRule>
  </conditionalFormatting>
  <conditionalFormatting sqref="AP492:AR492">
    <cfRule type="expression" dxfId="2419" priority="180">
      <formula>$A$492="Planilhado"</formula>
    </cfRule>
  </conditionalFormatting>
  <conditionalFormatting sqref="AP492:AR492">
    <cfRule type="expression" dxfId="2418" priority="179">
      <formula>$A$492="Ñ Plan s/desc"</formula>
    </cfRule>
  </conditionalFormatting>
  <conditionalFormatting sqref="AP492:AR492">
    <cfRule type="expression" dxfId="2417" priority="178">
      <formula>$A$492="Advindo"</formula>
    </cfRule>
  </conditionalFormatting>
  <conditionalFormatting sqref="AP492:AR492">
    <cfRule type="expression" dxfId="2416" priority="177">
      <formula>$A$492="Ñ Plan c/desc"</formula>
    </cfRule>
  </conditionalFormatting>
  <conditionalFormatting sqref="AP492:AR492">
    <cfRule type="expression" dxfId="2415" priority="176">
      <formula>$A$492="Família"</formula>
    </cfRule>
  </conditionalFormatting>
  <conditionalFormatting sqref="AP493:AR493">
    <cfRule type="expression" dxfId="2414" priority="175">
      <formula>$A$493="Planilhado"</formula>
    </cfRule>
  </conditionalFormatting>
  <conditionalFormatting sqref="AP493:AR493">
    <cfRule type="expression" dxfId="2413" priority="174">
      <formula>$A$493="Ñ Plan s/desc"</formula>
    </cfRule>
  </conditionalFormatting>
  <conditionalFormatting sqref="AP493:AR493">
    <cfRule type="expression" dxfId="2412" priority="173">
      <formula>$A$493="Advindo"</formula>
    </cfRule>
  </conditionalFormatting>
  <conditionalFormatting sqref="AP493:AR493">
    <cfRule type="expression" dxfId="2411" priority="172">
      <formula>$A$493="Ñ Plan c/desc"</formula>
    </cfRule>
  </conditionalFormatting>
  <conditionalFormatting sqref="AP493:AR493">
    <cfRule type="expression" dxfId="2410" priority="171">
      <formula>$A$493="Família"</formula>
    </cfRule>
  </conditionalFormatting>
  <conditionalFormatting sqref="AP494:AR494">
    <cfRule type="expression" dxfId="2409" priority="170">
      <formula>$A$494="Planilhado"</formula>
    </cfRule>
  </conditionalFormatting>
  <conditionalFormatting sqref="AP494:AR494">
    <cfRule type="expression" dxfId="2408" priority="169">
      <formula>$A$494="Ñ Plan s/desc"</formula>
    </cfRule>
  </conditionalFormatting>
  <conditionalFormatting sqref="AP494:AR494">
    <cfRule type="expression" dxfId="2407" priority="168">
      <formula>$A$494="Advindo"</formula>
    </cfRule>
  </conditionalFormatting>
  <conditionalFormatting sqref="AP494:AR494">
    <cfRule type="expression" dxfId="2406" priority="167">
      <formula>$A$494="Ñ Plan c/desc"</formula>
    </cfRule>
  </conditionalFormatting>
  <conditionalFormatting sqref="AP494:AR494">
    <cfRule type="expression" dxfId="2405" priority="166">
      <formula>$A$494="Família"</formula>
    </cfRule>
  </conditionalFormatting>
  <conditionalFormatting sqref="AP495:AR495">
    <cfRule type="expression" dxfId="2404" priority="165">
      <formula>$A$495="Planilhado"</formula>
    </cfRule>
  </conditionalFormatting>
  <conditionalFormatting sqref="AP495:AR495">
    <cfRule type="expression" dxfId="2403" priority="164">
      <formula>$A$495="Ñ Plan s/desc"</formula>
    </cfRule>
  </conditionalFormatting>
  <conditionalFormatting sqref="AP495:AR495">
    <cfRule type="expression" dxfId="2402" priority="163">
      <formula>$A$495="Advindo"</formula>
    </cfRule>
  </conditionalFormatting>
  <conditionalFormatting sqref="AP495:AR495">
    <cfRule type="expression" dxfId="2401" priority="162">
      <formula>$A$495="Ñ Plan c/desc"</formula>
    </cfRule>
  </conditionalFormatting>
  <conditionalFormatting sqref="AP495:AR495">
    <cfRule type="expression" dxfId="2400" priority="161">
      <formula>$A$495="Família"</formula>
    </cfRule>
  </conditionalFormatting>
  <conditionalFormatting sqref="AP496:AR496">
    <cfRule type="expression" dxfId="2399" priority="160">
      <formula>$A$496="Planilhado"</formula>
    </cfRule>
  </conditionalFormatting>
  <conditionalFormatting sqref="AP496:AR496">
    <cfRule type="expression" dxfId="2398" priority="159">
      <formula>$A$496="Ñ Plan s/desc"</formula>
    </cfRule>
  </conditionalFormatting>
  <conditionalFormatting sqref="AP496:AR496">
    <cfRule type="expression" dxfId="2397" priority="158">
      <formula>$A$496="Advindo"</formula>
    </cfRule>
  </conditionalFormatting>
  <conditionalFormatting sqref="AP496:AR496">
    <cfRule type="expression" dxfId="2396" priority="157">
      <formula>$A$496="Ñ Plan c/desc"</formula>
    </cfRule>
  </conditionalFormatting>
  <conditionalFormatting sqref="AP496:AR496">
    <cfRule type="expression" dxfId="2395" priority="156">
      <formula>$A$496="Família"</formula>
    </cfRule>
  </conditionalFormatting>
  <conditionalFormatting sqref="AP13:AR13">
    <cfRule type="expression" dxfId="2394" priority="2575">
      <formula>$A$13="Planilhado"</formula>
    </cfRule>
  </conditionalFormatting>
  <conditionalFormatting sqref="AP13:AR13">
    <cfRule type="expression" dxfId="2393" priority="2574">
      <formula>$A$13="Ñ Plan s/desc"</formula>
    </cfRule>
  </conditionalFormatting>
  <conditionalFormatting sqref="AP13:AR13">
    <cfRule type="expression" dxfId="2392" priority="2573">
      <formula>$A$13="Advindo"</formula>
    </cfRule>
  </conditionalFormatting>
  <conditionalFormatting sqref="AP13:AR13">
    <cfRule type="expression" dxfId="2391" priority="2572">
      <formula>$A$13="Ñ Plan c/desc"</formula>
    </cfRule>
  </conditionalFormatting>
  <conditionalFormatting sqref="AP13:AR13">
    <cfRule type="expression" dxfId="2390" priority="2571">
      <formula>$A$13="Família"</formula>
    </cfRule>
  </conditionalFormatting>
  <conditionalFormatting sqref="AP14:AR14">
    <cfRule type="expression" dxfId="2389" priority="2570">
      <formula>$A$14="Planilhado"</formula>
    </cfRule>
  </conditionalFormatting>
  <conditionalFormatting sqref="AP14:AR14">
    <cfRule type="expression" dxfId="2388" priority="2569">
      <formula>$A$14="Ñ Plan s/desc"</formula>
    </cfRule>
  </conditionalFormatting>
  <conditionalFormatting sqref="AP14:AR14">
    <cfRule type="expression" dxfId="2387" priority="2568">
      <formula>$A$14="Advindo"</formula>
    </cfRule>
  </conditionalFormatting>
  <conditionalFormatting sqref="AP14:AR14">
    <cfRule type="expression" dxfId="2386" priority="2567">
      <formula>$A$14="Ñ Plan c/desc"</formula>
    </cfRule>
  </conditionalFormatting>
  <conditionalFormatting sqref="AP14:AR14">
    <cfRule type="expression" dxfId="2385" priority="2566">
      <formula>$A$14="Família"</formula>
    </cfRule>
  </conditionalFormatting>
  <conditionalFormatting sqref="AP15:AR15">
    <cfRule type="expression" dxfId="2384" priority="2565">
      <formula>$A$15="Planilhado"</formula>
    </cfRule>
  </conditionalFormatting>
  <conditionalFormatting sqref="AP15:AR15">
    <cfRule type="expression" dxfId="2383" priority="2564">
      <formula>$A$15="Ñ Plan s/desc"</formula>
    </cfRule>
  </conditionalFormatting>
  <conditionalFormatting sqref="AP15:AR15">
    <cfRule type="expression" dxfId="2382" priority="2563">
      <formula>$A$15="Advindo"</formula>
    </cfRule>
  </conditionalFormatting>
  <conditionalFormatting sqref="AP15:AR15">
    <cfRule type="expression" dxfId="2381" priority="2562">
      <formula>$A$15="Ñ Plan c/desc"</formula>
    </cfRule>
  </conditionalFormatting>
  <conditionalFormatting sqref="AP15:AR15">
    <cfRule type="expression" dxfId="2380" priority="2561">
      <formula>$A$15="Família"</formula>
    </cfRule>
  </conditionalFormatting>
  <conditionalFormatting sqref="AP16:AR16">
    <cfRule type="expression" dxfId="2379" priority="2560">
      <formula>$A$16="Planilhado"</formula>
    </cfRule>
  </conditionalFormatting>
  <conditionalFormatting sqref="AP16:AR16">
    <cfRule type="expression" dxfId="2378" priority="2559">
      <formula>$A$16="Ñ Plan s/desc"</formula>
    </cfRule>
  </conditionalFormatting>
  <conditionalFormatting sqref="AP16:AR16">
    <cfRule type="expression" dxfId="2377" priority="2558">
      <formula>$A$16="Advindo"</formula>
    </cfRule>
  </conditionalFormatting>
  <conditionalFormatting sqref="AP16:AR16">
    <cfRule type="expression" dxfId="2376" priority="2557">
      <formula>$A$16="Ñ Plan c/desc"</formula>
    </cfRule>
  </conditionalFormatting>
  <conditionalFormatting sqref="AP16:AR16">
    <cfRule type="expression" dxfId="2375" priority="2556">
      <formula>$A$16="Família"</formula>
    </cfRule>
  </conditionalFormatting>
  <conditionalFormatting sqref="AP17:AR17">
    <cfRule type="expression" dxfId="2374" priority="2555">
      <formula>$A$17="Planilhado"</formula>
    </cfRule>
  </conditionalFormatting>
  <conditionalFormatting sqref="AP17:AR17">
    <cfRule type="expression" dxfId="2373" priority="2554">
      <formula>$A$17="Ñ Plan s/desc"</formula>
    </cfRule>
  </conditionalFormatting>
  <conditionalFormatting sqref="AP17:AR17">
    <cfRule type="expression" dxfId="2372" priority="2553">
      <formula>$A$17="Advindo"</formula>
    </cfRule>
  </conditionalFormatting>
  <conditionalFormatting sqref="AP17:AR17">
    <cfRule type="expression" dxfId="2371" priority="2552">
      <formula>$A$17="Ñ Plan c/desc"</formula>
    </cfRule>
  </conditionalFormatting>
  <conditionalFormatting sqref="AP17:AR17">
    <cfRule type="expression" dxfId="2370" priority="2551">
      <formula>$A$17="Família"</formula>
    </cfRule>
  </conditionalFormatting>
  <conditionalFormatting sqref="AP18:AR18">
    <cfRule type="expression" dxfId="2369" priority="2550">
      <formula>$A$18="Planilhado"</formula>
    </cfRule>
  </conditionalFormatting>
  <conditionalFormatting sqref="AP18:AR18">
    <cfRule type="expression" dxfId="2368" priority="2549">
      <formula>$A$18="Ñ Plan s/desc"</formula>
    </cfRule>
  </conditionalFormatting>
  <conditionalFormatting sqref="AP18:AR18">
    <cfRule type="expression" dxfId="2367" priority="2548">
      <formula>$A$18="Advindo"</formula>
    </cfRule>
  </conditionalFormatting>
  <conditionalFormatting sqref="AP18:AR18">
    <cfRule type="expression" dxfId="2366" priority="2547">
      <formula>$A$18="Ñ Plan c/desc"</formula>
    </cfRule>
  </conditionalFormatting>
  <conditionalFormatting sqref="AP18:AR18">
    <cfRule type="expression" dxfId="2365" priority="2546">
      <formula>$A$18="Família"</formula>
    </cfRule>
  </conditionalFormatting>
  <conditionalFormatting sqref="AP19:AR19">
    <cfRule type="expression" dxfId="2364" priority="2545">
      <formula>$A$19="Planilhado"</formula>
    </cfRule>
  </conditionalFormatting>
  <conditionalFormatting sqref="AP19:AR19">
    <cfRule type="expression" dxfId="2363" priority="2544">
      <formula>$A$19="Ñ Plan s/desc"</formula>
    </cfRule>
  </conditionalFormatting>
  <conditionalFormatting sqref="AP19:AR19">
    <cfRule type="expression" dxfId="2362" priority="2543">
      <formula>$A$19="Advindo"</formula>
    </cfRule>
  </conditionalFormatting>
  <conditionalFormatting sqref="AP19:AR19">
    <cfRule type="expression" dxfId="2361" priority="2542">
      <formula>$A$19="Ñ Plan c/desc"</formula>
    </cfRule>
  </conditionalFormatting>
  <conditionalFormatting sqref="AP19:AR19">
    <cfRule type="expression" dxfId="2360" priority="2541">
      <formula>$A$19="Família"</formula>
    </cfRule>
  </conditionalFormatting>
  <conditionalFormatting sqref="AP20:AR20">
    <cfRule type="expression" dxfId="2359" priority="2540">
      <formula>$A$20="Planilhado"</formula>
    </cfRule>
  </conditionalFormatting>
  <conditionalFormatting sqref="AP20:AR20">
    <cfRule type="expression" dxfId="2358" priority="2539">
      <formula>$A$20="Ñ Plan s/desc"</formula>
    </cfRule>
  </conditionalFormatting>
  <conditionalFormatting sqref="AP20:AR20">
    <cfRule type="expression" dxfId="2357" priority="2538">
      <formula>$A$20="Advindo"</formula>
    </cfRule>
  </conditionalFormatting>
  <conditionalFormatting sqref="AP20:AR20">
    <cfRule type="expression" dxfId="2356" priority="2537">
      <formula>$A$20="Ñ Plan c/desc"</formula>
    </cfRule>
  </conditionalFormatting>
  <conditionalFormatting sqref="AP20:AR20">
    <cfRule type="expression" dxfId="2355" priority="2536">
      <formula>$A$20="Família"</formula>
    </cfRule>
  </conditionalFormatting>
  <conditionalFormatting sqref="AP21:AR21">
    <cfRule type="expression" dxfId="2354" priority="2535">
      <formula>$A$21="Planilhado"</formula>
    </cfRule>
  </conditionalFormatting>
  <conditionalFormatting sqref="AP21:AR21">
    <cfRule type="expression" dxfId="2353" priority="2534">
      <formula>$A$21="Ñ Plan s/desc"</formula>
    </cfRule>
  </conditionalFormatting>
  <conditionalFormatting sqref="AP21:AR21">
    <cfRule type="expression" dxfId="2352" priority="2533">
      <formula>$A$21="Advindo"</formula>
    </cfRule>
  </conditionalFormatting>
  <conditionalFormatting sqref="AP21:AR21">
    <cfRule type="expression" dxfId="2351" priority="2532">
      <formula>$A$21="Ñ Plan c/desc"</formula>
    </cfRule>
  </conditionalFormatting>
  <conditionalFormatting sqref="AP21:AR21">
    <cfRule type="expression" dxfId="2350" priority="2531">
      <formula>$A$21="Família"</formula>
    </cfRule>
  </conditionalFormatting>
  <conditionalFormatting sqref="AP22:AR22">
    <cfRule type="expression" dxfId="2349" priority="2530">
      <formula>$A$22="Planilhado"</formula>
    </cfRule>
  </conditionalFormatting>
  <conditionalFormatting sqref="AP22:AR22">
    <cfRule type="expression" dxfId="2348" priority="2529">
      <formula>$A$22="Ñ Plan s/desc"</formula>
    </cfRule>
  </conditionalFormatting>
  <conditionalFormatting sqref="AP22:AR22">
    <cfRule type="expression" dxfId="2347" priority="2528">
      <formula>$A$22="Advindo"</formula>
    </cfRule>
  </conditionalFormatting>
  <conditionalFormatting sqref="AP22:AR22">
    <cfRule type="expression" dxfId="2346" priority="2527">
      <formula>$A$22="Ñ Plan c/desc"</formula>
    </cfRule>
  </conditionalFormatting>
  <conditionalFormatting sqref="AP22:AR22">
    <cfRule type="expression" dxfId="2345" priority="2526">
      <formula>$A$22="Família"</formula>
    </cfRule>
  </conditionalFormatting>
  <conditionalFormatting sqref="AP23:AR23">
    <cfRule type="expression" dxfId="2344" priority="2525">
      <formula>$A$23="Planilhado"</formula>
    </cfRule>
  </conditionalFormatting>
  <conditionalFormatting sqref="AP23:AR23">
    <cfRule type="expression" dxfId="2343" priority="2524">
      <formula>$A$23="Ñ Plan s/desc"</formula>
    </cfRule>
  </conditionalFormatting>
  <conditionalFormatting sqref="AP23:AR23">
    <cfRule type="expression" dxfId="2342" priority="2523">
      <formula>$A$23="Advindo"</formula>
    </cfRule>
  </conditionalFormatting>
  <conditionalFormatting sqref="AP23:AR23">
    <cfRule type="expression" dxfId="2341" priority="2522">
      <formula>$A$23="Ñ Plan c/desc"</formula>
    </cfRule>
  </conditionalFormatting>
  <conditionalFormatting sqref="AP23:AR23">
    <cfRule type="expression" dxfId="2340" priority="2521">
      <formula>$A$23="Família"</formula>
    </cfRule>
  </conditionalFormatting>
  <conditionalFormatting sqref="AP24:AR24">
    <cfRule type="expression" dxfId="2339" priority="2520">
      <formula>$A$24="Planilhado"</formula>
    </cfRule>
  </conditionalFormatting>
  <conditionalFormatting sqref="AP24:AR24">
    <cfRule type="expression" dxfId="2338" priority="2519">
      <formula>$A$24="Ñ Plan s/desc"</formula>
    </cfRule>
  </conditionalFormatting>
  <conditionalFormatting sqref="AP24:AR24">
    <cfRule type="expression" dxfId="2337" priority="2518">
      <formula>$A$24="Advindo"</formula>
    </cfRule>
  </conditionalFormatting>
  <conditionalFormatting sqref="AP24:AR24">
    <cfRule type="expression" dxfId="2336" priority="2517">
      <formula>$A$24="Ñ Plan c/desc"</formula>
    </cfRule>
  </conditionalFormatting>
  <conditionalFormatting sqref="AP24:AR24">
    <cfRule type="expression" dxfId="2335" priority="2516">
      <formula>$A$24="Família"</formula>
    </cfRule>
  </conditionalFormatting>
  <conditionalFormatting sqref="AP25:AR25">
    <cfRule type="expression" dxfId="2334" priority="2515">
      <formula>$A$25="Planilhado"</formula>
    </cfRule>
  </conditionalFormatting>
  <conditionalFormatting sqref="AP25:AR25">
    <cfRule type="expression" dxfId="2333" priority="2514">
      <formula>$A$25="Ñ Plan s/desc"</formula>
    </cfRule>
  </conditionalFormatting>
  <conditionalFormatting sqref="AP25:AR25">
    <cfRule type="expression" dxfId="2332" priority="2513">
      <formula>$A$25="Advindo"</formula>
    </cfRule>
  </conditionalFormatting>
  <conditionalFormatting sqref="AP25:AR25">
    <cfRule type="expression" dxfId="2331" priority="2512">
      <formula>$A$25="Ñ Plan c/desc"</formula>
    </cfRule>
  </conditionalFormatting>
  <conditionalFormatting sqref="AP25:AR25">
    <cfRule type="expression" dxfId="2330" priority="2511">
      <formula>$A$25="Família"</formula>
    </cfRule>
  </conditionalFormatting>
  <conditionalFormatting sqref="AP26:AR26">
    <cfRule type="expression" dxfId="2329" priority="2510">
      <formula>$A$26="Planilhado"</formula>
    </cfRule>
  </conditionalFormatting>
  <conditionalFormatting sqref="AP26:AR26">
    <cfRule type="expression" dxfId="2328" priority="2509">
      <formula>$A$26="Ñ Plan s/desc"</formula>
    </cfRule>
  </conditionalFormatting>
  <conditionalFormatting sqref="AP26:AR26">
    <cfRule type="expression" dxfId="2327" priority="2508">
      <formula>$A$26="Advindo"</formula>
    </cfRule>
  </conditionalFormatting>
  <conditionalFormatting sqref="AP26:AR26">
    <cfRule type="expression" dxfId="2326" priority="2507">
      <formula>$A$26="Ñ Plan c/desc"</formula>
    </cfRule>
  </conditionalFormatting>
  <conditionalFormatting sqref="AP26:AR26">
    <cfRule type="expression" dxfId="2325" priority="2506">
      <formula>$A$26="Família"</formula>
    </cfRule>
  </conditionalFormatting>
  <conditionalFormatting sqref="AP27:AR27">
    <cfRule type="expression" dxfId="2324" priority="2505">
      <formula>$A$27="Planilhado"</formula>
    </cfRule>
  </conditionalFormatting>
  <conditionalFormatting sqref="AP27:AR27">
    <cfRule type="expression" dxfId="2323" priority="2504">
      <formula>$A$27="Ñ Plan s/desc"</formula>
    </cfRule>
  </conditionalFormatting>
  <conditionalFormatting sqref="AP27:AR27">
    <cfRule type="expression" dxfId="2322" priority="2503">
      <formula>$A$27="Advindo"</formula>
    </cfRule>
  </conditionalFormatting>
  <conditionalFormatting sqref="AP27:AR27">
    <cfRule type="expression" dxfId="2321" priority="2502">
      <formula>$A$27="Ñ Plan c/desc"</formula>
    </cfRule>
  </conditionalFormatting>
  <conditionalFormatting sqref="AP27:AR27">
    <cfRule type="expression" dxfId="2320" priority="2501">
      <formula>$A$27="Família"</formula>
    </cfRule>
  </conditionalFormatting>
  <conditionalFormatting sqref="AP28:AR28">
    <cfRule type="expression" dxfId="2319" priority="2500">
      <formula>$A$28="Planilhado"</formula>
    </cfRule>
  </conditionalFormatting>
  <conditionalFormatting sqref="AP28:AR28">
    <cfRule type="expression" dxfId="2318" priority="2499">
      <formula>$A$28="Ñ Plan s/desc"</formula>
    </cfRule>
  </conditionalFormatting>
  <conditionalFormatting sqref="AP28:AR28">
    <cfRule type="expression" dxfId="2317" priority="2498">
      <formula>$A$28="Advindo"</formula>
    </cfRule>
  </conditionalFormatting>
  <conditionalFormatting sqref="AP28:AR28">
    <cfRule type="expression" dxfId="2316" priority="2497">
      <formula>$A$28="Ñ Plan c/desc"</formula>
    </cfRule>
  </conditionalFormatting>
  <conditionalFormatting sqref="AP28:AR28">
    <cfRule type="expression" dxfId="2315" priority="2496">
      <formula>$A$28="Família"</formula>
    </cfRule>
  </conditionalFormatting>
  <conditionalFormatting sqref="AP29:AR29">
    <cfRule type="expression" dxfId="2314" priority="2495">
      <formula>$A$29="Planilhado"</formula>
    </cfRule>
  </conditionalFormatting>
  <conditionalFormatting sqref="AP29:AR29">
    <cfRule type="expression" dxfId="2313" priority="2494">
      <formula>$A$29="Ñ Plan s/desc"</formula>
    </cfRule>
  </conditionalFormatting>
  <conditionalFormatting sqref="AP29:AR29">
    <cfRule type="expression" dxfId="2312" priority="2493">
      <formula>$A$29="Advindo"</formula>
    </cfRule>
  </conditionalFormatting>
  <conditionalFormatting sqref="AP29:AR29">
    <cfRule type="expression" dxfId="2311" priority="2492">
      <formula>$A$29="Ñ Plan c/desc"</formula>
    </cfRule>
  </conditionalFormatting>
  <conditionalFormatting sqref="AP29:AR29">
    <cfRule type="expression" dxfId="2310" priority="2491">
      <formula>$A$29="Família"</formula>
    </cfRule>
  </conditionalFormatting>
  <conditionalFormatting sqref="AP30:AR30">
    <cfRule type="expression" dxfId="2309" priority="2490">
      <formula>$A$30="Planilhado"</formula>
    </cfRule>
  </conditionalFormatting>
  <conditionalFormatting sqref="AP30:AR30">
    <cfRule type="expression" dxfId="2308" priority="2489">
      <formula>$A$30="Ñ Plan s/desc"</formula>
    </cfRule>
  </conditionalFormatting>
  <conditionalFormatting sqref="AP30:AR30">
    <cfRule type="expression" dxfId="2307" priority="2488">
      <formula>$A$30="Advindo"</formula>
    </cfRule>
  </conditionalFormatting>
  <conditionalFormatting sqref="AP30:AR30">
    <cfRule type="expression" dxfId="2306" priority="2487">
      <formula>$A$30="Ñ Plan c/desc"</formula>
    </cfRule>
  </conditionalFormatting>
  <conditionalFormatting sqref="AP30:AR30">
    <cfRule type="expression" dxfId="2305" priority="2486">
      <formula>$A$30="Família"</formula>
    </cfRule>
  </conditionalFormatting>
  <conditionalFormatting sqref="AP31:AR31">
    <cfRule type="expression" dxfId="2304" priority="2485">
      <formula>$A$31="Planilhado"</formula>
    </cfRule>
  </conditionalFormatting>
  <conditionalFormatting sqref="AP31:AR31">
    <cfRule type="expression" dxfId="2303" priority="2484">
      <formula>$A$31="Ñ Plan s/desc"</formula>
    </cfRule>
  </conditionalFormatting>
  <conditionalFormatting sqref="AP31:AR31">
    <cfRule type="expression" dxfId="2302" priority="2483">
      <formula>$A$31="Advindo"</formula>
    </cfRule>
  </conditionalFormatting>
  <conditionalFormatting sqref="AP31:AR31">
    <cfRule type="expression" dxfId="2301" priority="2482">
      <formula>$A$31="Ñ Plan c/desc"</formula>
    </cfRule>
  </conditionalFormatting>
  <conditionalFormatting sqref="AP31:AR31">
    <cfRule type="expression" dxfId="2300" priority="2481">
      <formula>$A$31="Família"</formula>
    </cfRule>
  </conditionalFormatting>
  <conditionalFormatting sqref="AP32:AR32">
    <cfRule type="expression" dxfId="2299" priority="2480">
      <formula>$A$32="Planilhado"</formula>
    </cfRule>
  </conditionalFormatting>
  <conditionalFormatting sqref="AP32:AR32">
    <cfRule type="expression" dxfId="2298" priority="2479">
      <formula>$A$32="Ñ Plan s/desc"</formula>
    </cfRule>
  </conditionalFormatting>
  <conditionalFormatting sqref="AP32:AR32">
    <cfRule type="expression" dxfId="2297" priority="2478">
      <formula>$A$32="Advindo"</formula>
    </cfRule>
  </conditionalFormatting>
  <conditionalFormatting sqref="AP32:AR32">
    <cfRule type="expression" dxfId="2296" priority="2477">
      <formula>$A$32="Ñ Plan c/desc"</formula>
    </cfRule>
  </conditionalFormatting>
  <conditionalFormatting sqref="AP32:AR32">
    <cfRule type="expression" dxfId="2295" priority="2476">
      <formula>$A$32="Família"</formula>
    </cfRule>
  </conditionalFormatting>
  <conditionalFormatting sqref="AP33:AR33">
    <cfRule type="expression" dxfId="2294" priority="2475">
      <formula>$A$33="Planilhado"</formula>
    </cfRule>
  </conditionalFormatting>
  <conditionalFormatting sqref="AP33:AR33">
    <cfRule type="expression" dxfId="2293" priority="2474">
      <formula>$A$33="Ñ Plan s/desc"</formula>
    </cfRule>
  </conditionalFormatting>
  <conditionalFormatting sqref="AP33:AR33">
    <cfRule type="expression" dxfId="2292" priority="2473">
      <formula>$A$33="Advindo"</formula>
    </cfRule>
  </conditionalFormatting>
  <conditionalFormatting sqref="AP33:AR33">
    <cfRule type="expression" dxfId="2291" priority="2472">
      <formula>$A$33="Ñ Plan c/desc"</formula>
    </cfRule>
  </conditionalFormatting>
  <conditionalFormatting sqref="AP33:AR33">
    <cfRule type="expression" dxfId="2290" priority="2471">
      <formula>$A$33="Família"</formula>
    </cfRule>
  </conditionalFormatting>
  <conditionalFormatting sqref="AP34:AR34">
    <cfRule type="expression" dxfId="2289" priority="2470">
      <formula>$A$34="Planilhado"</formula>
    </cfRule>
  </conditionalFormatting>
  <conditionalFormatting sqref="AP34:AR34">
    <cfRule type="expression" dxfId="2288" priority="2469">
      <formula>$A$34="Ñ Plan s/desc"</formula>
    </cfRule>
  </conditionalFormatting>
  <conditionalFormatting sqref="AP34:AR34">
    <cfRule type="expression" dxfId="2287" priority="2468">
      <formula>$A$34="Advindo"</formula>
    </cfRule>
  </conditionalFormatting>
  <conditionalFormatting sqref="AP34:AR34">
    <cfRule type="expression" dxfId="2286" priority="2467">
      <formula>$A$34="Ñ Plan c/desc"</formula>
    </cfRule>
  </conditionalFormatting>
  <conditionalFormatting sqref="AP34:AR34">
    <cfRule type="expression" dxfId="2285" priority="2466">
      <formula>$A$34="Família"</formula>
    </cfRule>
  </conditionalFormatting>
  <conditionalFormatting sqref="AP35:AR35">
    <cfRule type="expression" dxfId="2284" priority="2465">
      <formula>$A$35="Planilhado"</formula>
    </cfRule>
  </conditionalFormatting>
  <conditionalFormatting sqref="AP35:AR35">
    <cfRule type="expression" dxfId="2283" priority="2464">
      <formula>$A$35="Ñ Plan s/desc"</formula>
    </cfRule>
  </conditionalFormatting>
  <conditionalFormatting sqref="AP35:AR35">
    <cfRule type="expression" dxfId="2282" priority="2463">
      <formula>$A$35="Advindo"</formula>
    </cfRule>
  </conditionalFormatting>
  <conditionalFormatting sqref="AP35:AR35">
    <cfRule type="expression" dxfId="2281" priority="2462">
      <formula>$A$35="Ñ Plan c/desc"</formula>
    </cfRule>
  </conditionalFormatting>
  <conditionalFormatting sqref="AP35:AR35">
    <cfRule type="expression" dxfId="2280" priority="2461">
      <formula>$A$35="Família"</formula>
    </cfRule>
  </conditionalFormatting>
  <conditionalFormatting sqref="AP36:AR36">
    <cfRule type="expression" dxfId="2279" priority="2460">
      <formula>$A$36="Planilhado"</formula>
    </cfRule>
  </conditionalFormatting>
  <conditionalFormatting sqref="AP36:AR36">
    <cfRule type="expression" dxfId="2278" priority="2459">
      <formula>$A$36="Ñ Plan s/desc"</formula>
    </cfRule>
  </conditionalFormatting>
  <conditionalFormatting sqref="AP36:AR36">
    <cfRule type="expression" dxfId="2277" priority="2458">
      <formula>$A$36="Advindo"</formula>
    </cfRule>
  </conditionalFormatting>
  <conditionalFormatting sqref="AP36:AR36">
    <cfRule type="expression" dxfId="2276" priority="2457">
      <formula>$A$36="Ñ Plan c/desc"</formula>
    </cfRule>
  </conditionalFormatting>
  <conditionalFormatting sqref="AP36:AR36">
    <cfRule type="expression" dxfId="2275" priority="2456">
      <formula>$A$36="Família"</formula>
    </cfRule>
  </conditionalFormatting>
  <conditionalFormatting sqref="AP37:AR37">
    <cfRule type="expression" dxfId="2274" priority="2455">
      <formula>$A$37="Planilhado"</formula>
    </cfRule>
  </conditionalFormatting>
  <conditionalFormatting sqref="AP37:AR37">
    <cfRule type="expression" dxfId="2273" priority="2454">
      <formula>$A$37="Ñ Plan s/desc"</formula>
    </cfRule>
  </conditionalFormatting>
  <conditionalFormatting sqref="AP37:AR37">
    <cfRule type="expression" dxfId="2272" priority="2453">
      <formula>$A$37="Advindo"</formula>
    </cfRule>
  </conditionalFormatting>
  <conditionalFormatting sqref="AP37:AR37">
    <cfRule type="expression" dxfId="2271" priority="2452">
      <formula>$A$37="Ñ Plan c/desc"</formula>
    </cfRule>
  </conditionalFormatting>
  <conditionalFormatting sqref="AP37:AR37">
    <cfRule type="expression" dxfId="2270" priority="2451">
      <formula>$A$37="Família"</formula>
    </cfRule>
  </conditionalFormatting>
  <conditionalFormatting sqref="AP38:AR38">
    <cfRule type="expression" dxfId="2269" priority="2450">
      <formula>$A$38="Planilhado"</formula>
    </cfRule>
  </conditionalFormatting>
  <conditionalFormatting sqref="AP38:AR38">
    <cfRule type="expression" dxfId="2268" priority="2449">
      <formula>$A$38="Ñ Plan s/desc"</formula>
    </cfRule>
  </conditionalFormatting>
  <conditionalFormatting sqref="AP38:AR38">
    <cfRule type="expression" dxfId="2267" priority="2448">
      <formula>$A$38="Advindo"</formula>
    </cfRule>
  </conditionalFormatting>
  <conditionalFormatting sqref="AP38:AR38">
    <cfRule type="expression" dxfId="2266" priority="2447">
      <formula>$A$38="Ñ Plan c/desc"</formula>
    </cfRule>
  </conditionalFormatting>
  <conditionalFormatting sqref="AP38:AR38">
    <cfRule type="expression" dxfId="2265" priority="2446">
      <formula>$A$38="Família"</formula>
    </cfRule>
  </conditionalFormatting>
  <conditionalFormatting sqref="AP39:AR39">
    <cfRule type="expression" dxfId="2264" priority="2445">
      <formula>$A$39="Planilhado"</formula>
    </cfRule>
  </conditionalFormatting>
  <conditionalFormatting sqref="AP39:AR39">
    <cfRule type="expression" dxfId="2263" priority="2444">
      <formula>$A$39="Ñ Plan s/desc"</formula>
    </cfRule>
  </conditionalFormatting>
  <conditionalFormatting sqref="AP39:AR39">
    <cfRule type="expression" dxfId="2262" priority="2443">
      <formula>$A$39="Advindo"</formula>
    </cfRule>
  </conditionalFormatting>
  <conditionalFormatting sqref="AP39:AR39">
    <cfRule type="expression" dxfId="2261" priority="2442">
      <formula>$A$39="Ñ Plan c/desc"</formula>
    </cfRule>
  </conditionalFormatting>
  <conditionalFormatting sqref="AP39:AR39">
    <cfRule type="expression" dxfId="2260" priority="2441">
      <formula>$A$39="Família"</formula>
    </cfRule>
  </conditionalFormatting>
  <conditionalFormatting sqref="AP40:AR40">
    <cfRule type="expression" dxfId="2259" priority="2440">
      <formula>$A$40="Planilhado"</formula>
    </cfRule>
  </conditionalFormatting>
  <conditionalFormatting sqref="AP40:AR40">
    <cfRule type="expression" dxfId="2258" priority="2439">
      <formula>$A$40="Ñ Plan s/desc"</formula>
    </cfRule>
  </conditionalFormatting>
  <conditionalFormatting sqref="AP40:AR40">
    <cfRule type="expression" dxfId="2257" priority="2438">
      <formula>$A$40="Advindo"</formula>
    </cfRule>
  </conditionalFormatting>
  <conditionalFormatting sqref="AP40:AR40">
    <cfRule type="expression" dxfId="2256" priority="2437">
      <formula>$A$40="Ñ Plan c/desc"</formula>
    </cfRule>
  </conditionalFormatting>
  <conditionalFormatting sqref="AP40:AR40">
    <cfRule type="expression" dxfId="2255" priority="2436">
      <formula>$A$40="Família"</formula>
    </cfRule>
  </conditionalFormatting>
  <conditionalFormatting sqref="AP41:AR41">
    <cfRule type="expression" dxfId="2254" priority="2435">
      <formula>$A$41="Planilhado"</formula>
    </cfRule>
  </conditionalFormatting>
  <conditionalFormatting sqref="AP41:AR41">
    <cfRule type="expression" dxfId="2253" priority="2434">
      <formula>$A$41="Ñ Plan s/desc"</formula>
    </cfRule>
  </conditionalFormatting>
  <conditionalFormatting sqref="AP41:AR41">
    <cfRule type="expression" dxfId="2252" priority="2433">
      <formula>$A$41="Advindo"</formula>
    </cfRule>
  </conditionalFormatting>
  <conditionalFormatting sqref="AP41:AR41">
    <cfRule type="expression" dxfId="2251" priority="2432">
      <formula>$A$41="Ñ Plan c/desc"</formula>
    </cfRule>
  </conditionalFormatting>
  <conditionalFormatting sqref="AP41:AR41">
    <cfRule type="expression" dxfId="2250" priority="2431">
      <formula>$A$41="Família"</formula>
    </cfRule>
  </conditionalFormatting>
  <conditionalFormatting sqref="AP42:AR42">
    <cfRule type="expression" dxfId="2249" priority="2430">
      <formula>$A$42="Planilhado"</formula>
    </cfRule>
  </conditionalFormatting>
  <conditionalFormatting sqref="AP42:AR42">
    <cfRule type="expression" dxfId="2248" priority="2429">
      <formula>$A$42="Ñ Plan s/desc"</formula>
    </cfRule>
  </conditionalFormatting>
  <conditionalFormatting sqref="AP42:AR42">
    <cfRule type="expression" dxfId="2247" priority="2428">
      <formula>$A$42="Advindo"</formula>
    </cfRule>
  </conditionalFormatting>
  <conditionalFormatting sqref="AP42:AR42">
    <cfRule type="expression" dxfId="2246" priority="2427">
      <formula>$A$42="Ñ Plan c/desc"</formula>
    </cfRule>
  </conditionalFormatting>
  <conditionalFormatting sqref="AP42:AR42">
    <cfRule type="expression" dxfId="2245" priority="2426">
      <formula>$A$42="Família"</formula>
    </cfRule>
  </conditionalFormatting>
  <conditionalFormatting sqref="AP43:AR43">
    <cfRule type="expression" dxfId="2244" priority="2425">
      <formula>$A$43="Planilhado"</formula>
    </cfRule>
  </conditionalFormatting>
  <conditionalFormatting sqref="AP43:AR43">
    <cfRule type="expression" dxfId="2243" priority="2424">
      <formula>$A$43="Ñ Plan s/desc"</formula>
    </cfRule>
  </conditionalFormatting>
  <conditionalFormatting sqref="AP43:AR43">
    <cfRule type="expression" dxfId="2242" priority="2423">
      <formula>$A$43="Advindo"</formula>
    </cfRule>
  </conditionalFormatting>
  <conditionalFormatting sqref="AP43:AR43">
    <cfRule type="expression" dxfId="2241" priority="2422">
      <formula>$A$43="Ñ Plan c/desc"</formula>
    </cfRule>
  </conditionalFormatting>
  <conditionalFormatting sqref="AP43:AR43">
    <cfRule type="expression" dxfId="2240" priority="2421">
      <formula>$A$43="Família"</formula>
    </cfRule>
  </conditionalFormatting>
  <conditionalFormatting sqref="AP44:AR44">
    <cfRule type="expression" dxfId="2239" priority="2420">
      <formula>$A$44="Planilhado"</formula>
    </cfRule>
  </conditionalFormatting>
  <conditionalFormatting sqref="AP44:AR44">
    <cfRule type="expression" dxfId="2238" priority="2419">
      <formula>$A$44="Ñ Plan s/desc"</formula>
    </cfRule>
  </conditionalFormatting>
  <conditionalFormatting sqref="AP44:AR44">
    <cfRule type="expression" dxfId="2237" priority="2418">
      <formula>$A$44="Advindo"</formula>
    </cfRule>
  </conditionalFormatting>
  <conditionalFormatting sqref="AP44:AR44">
    <cfRule type="expression" dxfId="2236" priority="2417">
      <formula>$A$44="Ñ Plan c/desc"</formula>
    </cfRule>
  </conditionalFormatting>
  <conditionalFormatting sqref="AP44:AR44">
    <cfRule type="expression" dxfId="2235" priority="2416">
      <formula>$A$44="Família"</formula>
    </cfRule>
  </conditionalFormatting>
  <conditionalFormatting sqref="AP45:AR45">
    <cfRule type="expression" dxfId="2234" priority="2415">
      <formula>$A$45="Planilhado"</formula>
    </cfRule>
  </conditionalFormatting>
  <conditionalFormatting sqref="AP45:AR45">
    <cfRule type="expression" dxfId="2233" priority="2414">
      <formula>$A$45="Ñ Plan s/desc"</formula>
    </cfRule>
  </conditionalFormatting>
  <conditionalFormatting sqref="AP45:AR45">
    <cfRule type="expression" dxfId="2232" priority="2413">
      <formula>$A$45="Advindo"</formula>
    </cfRule>
  </conditionalFormatting>
  <conditionalFormatting sqref="AP45:AR45">
    <cfRule type="expression" dxfId="2231" priority="2412">
      <formula>$A$45="Ñ Plan c/desc"</formula>
    </cfRule>
  </conditionalFormatting>
  <conditionalFormatting sqref="AP45:AR45">
    <cfRule type="expression" dxfId="2230" priority="2411">
      <formula>$A$45="Família"</formula>
    </cfRule>
  </conditionalFormatting>
  <conditionalFormatting sqref="AP46:AR46">
    <cfRule type="expression" dxfId="2229" priority="2410">
      <formula>$A$46="Planilhado"</formula>
    </cfRule>
  </conditionalFormatting>
  <conditionalFormatting sqref="AP46:AR46">
    <cfRule type="expression" dxfId="2228" priority="2409">
      <formula>$A$46="Ñ Plan s/desc"</formula>
    </cfRule>
  </conditionalFormatting>
  <conditionalFormatting sqref="AP46:AR46">
    <cfRule type="expression" dxfId="2227" priority="2408">
      <formula>$A$46="Advindo"</formula>
    </cfRule>
  </conditionalFormatting>
  <conditionalFormatting sqref="AP46:AR46">
    <cfRule type="expression" dxfId="2226" priority="2407">
      <formula>$A$46="Ñ Plan c/desc"</formula>
    </cfRule>
  </conditionalFormatting>
  <conditionalFormatting sqref="AP46:AR46">
    <cfRule type="expression" dxfId="2225" priority="2406">
      <formula>$A$46="Família"</formula>
    </cfRule>
  </conditionalFormatting>
  <conditionalFormatting sqref="AP47:AR47">
    <cfRule type="expression" dxfId="2224" priority="2405">
      <formula>$A$47="Planilhado"</formula>
    </cfRule>
  </conditionalFormatting>
  <conditionalFormatting sqref="AP47:AR47">
    <cfRule type="expression" dxfId="2223" priority="2404">
      <formula>$A$47="Ñ Plan s/desc"</formula>
    </cfRule>
  </conditionalFormatting>
  <conditionalFormatting sqref="AP47:AR47">
    <cfRule type="expression" dxfId="2222" priority="2403">
      <formula>$A$47="Advindo"</formula>
    </cfRule>
  </conditionalFormatting>
  <conditionalFormatting sqref="AP47:AR47">
    <cfRule type="expression" dxfId="2221" priority="2402">
      <formula>$A$47="Ñ Plan c/desc"</formula>
    </cfRule>
  </conditionalFormatting>
  <conditionalFormatting sqref="AP47:AR47">
    <cfRule type="expression" dxfId="2220" priority="2401">
      <formula>$A$47="Família"</formula>
    </cfRule>
  </conditionalFormatting>
  <conditionalFormatting sqref="AP48:AR48">
    <cfRule type="expression" dxfId="2219" priority="2400">
      <formula>$A$48="Planilhado"</formula>
    </cfRule>
  </conditionalFormatting>
  <conditionalFormatting sqref="AP48:AR48">
    <cfRule type="expression" dxfId="2218" priority="2399">
      <formula>$A$48="Ñ Plan s/desc"</formula>
    </cfRule>
  </conditionalFormatting>
  <conditionalFormatting sqref="AP48:AR48">
    <cfRule type="expression" dxfId="2217" priority="2398">
      <formula>$A$48="Advindo"</formula>
    </cfRule>
  </conditionalFormatting>
  <conditionalFormatting sqref="AP48:AR48">
    <cfRule type="expression" dxfId="2216" priority="2397">
      <formula>$A$48="Ñ Plan c/desc"</formula>
    </cfRule>
  </conditionalFormatting>
  <conditionalFormatting sqref="AP48:AR48">
    <cfRule type="expression" dxfId="2215" priority="2396">
      <formula>$A$48="Família"</formula>
    </cfRule>
  </conditionalFormatting>
  <conditionalFormatting sqref="AP49:AR49">
    <cfRule type="expression" dxfId="2214" priority="2395">
      <formula>$A$49="Planilhado"</formula>
    </cfRule>
  </conditionalFormatting>
  <conditionalFormatting sqref="AP49:AR49">
    <cfRule type="expression" dxfId="2213" priority="2394">
      <formula>$A$49="Ñ Plan s/desc"</formula>
    </cfRule>
  </conditionalFormatting>
  <conditionalFormatting sqref="AP49:AR49">
    <cfRule type="expression" dxfId="2212" priority="2393">
      <formula>$A$49="Advindo"</formula>
    </cfRule>
  </conditionalFormatting>
  <conditionalFormatting sqref="AP49:AR49">
    <cfRule type="expression" dxfId="2211" priority="2392">
      <formula>$A$49="Ñ Plan c/desc"</formula>
    </cfRule>
  </conditionalFormatting>
  <conditionalFormatting sqref="AP49:AR49">
    <cfRule type="expression" dxfId="2210" priority="2391">
      <formula>$A$49="Família"</formula>
    </cfRule>
  </conditionalFormatting>
  <conditionalFormatting sqref="AP50:AR50">
    <cfRule type="expression" dxfId="2209" priority="2390">
      <formula>$A$50="Planilhado"</formula>
    </cfRule>
  </conditionalFormatting>
  <conditionalFormatting sqref="AP50:AR50">
    <cfRule type="expression" dxfId="2208" priority="2389">
      <formula>$A$50="Ñ Plan s/desc"</formula>
    </cfRule>
  </conditionalFormatting>
  <conditionalFormatting sqref="AP50:AR50">
    <cfRule type="expression" dxfId="2207" priority="2388">
      <formula>$A$50="Advindo"</formula>
    </cfRule>
  </conditionalFormatting>
  <conditionalFormatting sqref="AP50:AR50">
    <cfRule type="expression" dxfId="2206" priority="2387">
      <formula>$A$50="Ñ Plan c/desc"</formula>
    </cfRule>
  </conditionalFormatting>
  <conditionalFormatting sqref="AP50:AR50">
    <cfRule type="expression" dxfId="2205" priority="2386">
      <formula>$A$50="Família"</formula>
    </cfRule>
  </conditionalFormatting>
  <conditionalFormatting sqref="AP51:AR51">
    <cfRule type="expression" dxfId="2204" priority="2385">
      <formula>$A$51="Planilhado"</formula>
    </cfRule>
  </conditionalFormatting>
  <conditionalFormatting sqref="AP51:AR51">
    <cfRule type="expression" dxfId="2203" priority="2384">
      <formula>$A$51="Ñ Plan s/desc"</formula>
    </cfRule>
  </conditionalFormatting>
  <conditionalFormatting sqref="AP51:AR51">
    <cfRule type="expression" dxfId="2202" priority="2383">
      <formula>$A$51="Advindo"</formula>
    </cfRule>
  </conditionalFormatting>
  <conditionalFormatting sqref="AP51:AR51">
    <cfRule type="expression" dxfId="2201" priority="2382">
      <formula>$A$51="Ñ Plan c/desc"</formula>
    </cfRule>
  </conditionalFormatting>
  <conditionalFormatting sqref="AP51:AR51">
    <cfRule type="expression" dxfId="2200" priority="2381">
      <formula>$A$51="Família"</formula>
    </cfRule>
  </conditionalFormatting>
  <conditionalFormatting sqref="AP52:AR52">
    <cfRule type="expression" dxfId="2199" priority="2380">
      <formula>$A$52="Planilhado"</formula>
    </cfRule>
  </conditionalFormatting>
  <conditionalFormatting sqref="AP52:AR52">
    <cfRule type="expression" dxfId="2198" priority="2379">
      <formula>$A$52="Ñ Plan s/desc"</formula>
    </cfRule>
  </conditionalFormatting>
  <conditionalFormatting sqref="AP52:AR52">
    <cfRule type="expression" dxfId="2197" priority="2378">
      <formula>$A$52="Advindo"</formula>
    </cfRule>
  </conditionalFormatting>
  <conditionalFormatting sqref="AP52:AR52">
    <cfRule type="expression" dxfId="2196" priority="2377">
      <formula>$A$52="Ñ Plan c/desc"</formula>
    </cfRule>
  </conditionalFormatting>
  <conditionalFormatting sqref="AP52:AR52">
    <cfRule type="expression" dxfId="2195" priority="2376">
      <formula>$A$52="Família"</formula>
    </cfRule>
  </conditionalFormatting>
  <conditionalFormatting sqref="AP53:AR53">
    <cfRule type="expression" dxfId="2194" priority="2375">
      <formula>$A$53="Planilhado"</formula>
    </cfRule>
  </conditionalFormatting>
  <conditionalFormatting sqref="AP53:AR53">
    <cfRule type="expression" dxfId="2193" priority="2374">
      <formula>$A$53="Ñ Plan s/desc"</formula>
    </cfRule>
  </conditionalFormatting>
  <conditionalFormatting sqref="AP53:AR53">
    <cfRule type="expression" dxfId="2192" priority="2373">
      <formula>$A$53="Advindo"</formula>
    </cfRule>
  </conditionalFormatting>
  <conditionalFormatting sqref="AP53:AR53">
    <cfRule type="expression" dxfId="2191" priority="2372">
      <formula>$A$53="Ñ Plan c/desc"</formula>
    </cfRule>
  </conditionalFormatting>
  <conditionalFormatting sqref="AP53:AR53">
    <cfRule type="expression" dxfId="2190" priority="2371">
      <formula>$A$53="Família"</formula>
    </cfRule>
  </conditionalFormatting>
  <conditionalFormatting sqref="AP54:AR54">
    <cfRule type="expression" dxfId="2189" priority="2370">
      <formula>$A$54="Planilhado"</formula>
    </cfRule>
  </conditionalFormatting>
  <conditionalFormatting sqref="AP54:AR54">
    <cfRule type="expression" dxfId="2188" priority="2369">
      <formula>$A$54="Ñ Plan s/desc"</formula>
    </cfRule>
  </conditionalFormatting>
  <conditionalFormatting sqref="AP54:AR54">
    <cfRule type="expression" dxfId="2187" priority="2368">
      <formula>$A$54="Advindo"</formula>
    </cfRule>
  </conditionalFormatting>
  <conditionalFormatting sqref="AP54:AR54">
    <cfRule type="expression" dxfId="2186" priority="2367">
      <formula>$A$54="Ñ Plan c/desc"</formula>
    </cfRule>
  </conditionalFormatting>
  <conditionalFormatting sqref="AP54:AR54">
    <cfRule type="expression" dxfId="2185" priority="2366">
      <formula>$A$54="Família"</formula>
    </cfRule>
  </conditionalFormatting>
  <conditionalFormatting sqref="AP55:AR55">
    <cfRule type="expression" dxfId="2184" priority="2365">
      <formula>$A$55="Planilhado"</formula>
    </cfRule>
  </conditionalFormatting>
  <conditionalFormatting sqref="AP55:AR55">
    <cfRule type="expression" dxfId="2183" priority="2364">
      <formula>$A$55="Ñ Plan s/desc"</formula>
    </cfRule>
  </conditionalFormatting>
  <conditionalFormatting sqref="AP55:AR55">
    <cfRule type="expression" dxfId="2182" priority="2363">
      <formula>$A$55="Advindo"</formula>
    </cfRule>
  </conditionalFormatting>
  <conditionalFormatting sqref="AP55:AR55">
    <cfRule type="expression" dxfId="2181" priority="2362">
      <formula>$A$55="Ñ Plan c/desc"</formula>
    </cfRule>
  </conditionalFormatting>
  <conditionalFormatting sqref="AP55:AR55">
    <cfRule type="expression" dxfId="2180" priority="2361">
      <formula>$A$55="Família"</formula>
    </cfRule>
  </conditionalFormatting>
  <conditionalFormatting sqref="AP56:AR56">
    <cfRule type="expression" dxfId="2179" priority="2360">
      <formula>$A$56="Planilhado"</formula>
    </cfRule>
  </conditionalFormatting>
  <conditionalFormatting sqref="AP56:AR56">
    <cfRule type="expression" dxfId="2178" priority="2359">
      <formula>$A$56="Ñ Plan s/desc"</formula>
    </cfRule>
  </conditionalFormatting>
  <conditionalFormatting sqref="AP56:AR56">
    <cfRule type="expression" dxfId="2177" priority="2358">
      <formula>$A$56="Advindo"</formula>
    </cfRule>
  </conditionalFormatting>
  <conditionalFormatting sqref="AP56:AR56">
    <cfRule type="expression" dxfId="2176" priority="2357">
      <formula>$A$56="Ñ Plan c/desc"</formula>
    </cfRule>
  </conditionalFormatting>
  <conditionalFormatting sqref="AP56:AR56">
    <cfRule type="expression" dxfId="2175" priority="2356">
      <formula>$A$56="Família"</formula>
    </cfRule>
  </conditionalFormatting>
  <conditionalFormatting sqref="AP57:AR57">
    <cfRule type="expression" dxfId="2174" priority="2355">
      <formula>$A$57="Planilhado"</formula>
    </cfRule>
  </conditionalFormatting>
  <conditionalFormatting sqref="AP57:AR57">
    <cfRule type="expression" dxfId="2173" priority="2354">
      <formula>$A$57="Ñ Plan s/desc"</formula>
    </cfRule>
  </conditionalFormatting>
  <conditionalFormatting sqref="AP57:AR57">
    <cfRule type="expression" dxfId="2172" priority="2353">
      <formula>$A$57="Advindo"</formula>
    </cfRule>
  </conditionalFormatting>
  <conditionalFormatting sqref="AP57:AR57">
    <cfRule type="expression" dxfId="2171" priority="2352">
      <formula>$A$57="Ñ Plan c/desc"</formula>
    </cfRule>
  </conditionalFormatting>
  <conditionalFormatting sqref="AP57:AR57">
    <cfRule type="expression" dxfId="2170" priority="2351">
      <formula>$A$57="Família"</formula>
    </cfRule>
  </conditionalFormatting>
  <conditionalFormatting sqref="AP58:AR58">
    <cfRule type="expression" dxfId="2169" priority="2350">
      <formula>$A$58="Planilhado"</formula>
    </cfRule>
  </conditionalFormatting>
  <conditionalFormatting sqref="AP58:AR58">
    <cfRule type="expression" dxfId="2168" priority="2349">
      <formula>$A$58="Ñ Plan s/desc"</formula>
    </cfRule>
  </conditionalFormatting>
  <conditionalFormatting sqref="AP58:AR58">
    <cfRule type="expression" dxfId="2167" priority="2348">
      <formula>$A$58="Advindo"</formula>
    </cfRule>
  </conditionalFormatting>
  <conditionalFormatting sqref="AP58:AR58">
    <cfRule type="expression" dxfId="2166" priority="2347">
      <formula>$A$58="Ñ Plan c/desc"</formula>
    </cfRule>
  </conditionalFormatting>
  <conditionalFormatting sqref="AP58:AR58">
    <cfRule type="expression" dxfId="2165" priority="2346">
      <formula>$A$58="Família"</formula>
    </cfRule>
  </conditionalFormatting>
  <conditionalFormatting sqref="AP59:AR59">
    <cfRule type="expression" dxfId="2164" priority="2345">
      <formula>$A$59="Planilhado"</formula>
    </cfRule>
  </conditionalFormatting>
  <conditionalFormatting sqref="AP59:AR59">
    <cfRule type="expression" dxfId="2163" priority="2344">
      <formula>$A$59="Ñ Plan s/desc"</formula>
    </cfRule>
  </conditionalFormatting>
  <conditionalFormatting sqref="AP59:AR59">
    <cfRule type="expression" dxfId="2162" priority="2343">
      <formula>$A$59="Advindo"</formula>
    </cfRule>
  </conditionalFormatting>
  <conditionalFormatting sqref="AP59:AR59">
    <cfRule type="expression" dxfId="2161" priority="2342">
      <formula>$A$59="Ñ Plan c/desc"</formula>
    </cfRule>
  </conditionalFormatting>
  <conditionalFormatting sqref="AP59:AR59">
    <cfRule type="expression" dxfId="2160" priority="2341">
      <formula>$A$59="Família"</formula>
    </cfRule>
  </conditionalFormatting>
  <conditionalFormatting sqref="AP60:AR60">
    <cfRule type="expression" dxfId="2159" priority="2340">
      <formula>$A$60="Planilhado"</formula>
    </cfRule>
  </conditionalFormatting>
  <conditionalFormatting sqref="AP60:AR60">
    <cfRule type="expression" dxfId="2158" priority="2339">
      <formula>$A$60="Ñ Plan s/desc"</formula>
    </cfRule>
  </conditionalFormatting>
  <conditionalFormatting sqref="AP60:AR60">
    <cfRule type="expression" dxfId="2157" priority="2338">
      <formula>$A$60="Advindo"</formula>
    </cfRule>
  </conditionalFormatting>
  <conditionalFormatting sqref="AP60:AR60">
    <cfRule type="expression" dxfId="2156" priority="2337">
      <formula>$A$60="Ñ Plan c/desc"</formula>
    </cfRule>
  </conditionalFormatting>
  <conditionalFormatting sqref="AP60:AR60">
    <cfRule type="expression" dxfId="2155" priority="2336">
      <formula>$A$60="Família"</formula>
    </cfRule>
  </conditionalFormatting>
  <conditionalFormatting sqref="AP61:AR61">
    <cfRule type="expression" dxfId="2154" priority="2335">
      <formula>$A$61="Planilhado"</formula>
    </cfRule>
  </conditionalFormatting>
  <conditionalFormatting sqref="AP61:AR61">
    <cfRule type="expression" dxfId="2153" priority="2334">
      <formula>$A$61="Ñ Plan s/desc"</formula>
    </cfRule>
  </conditionalFormatting>
  <conditionalFormatting sqref="AP61:AR61">
    <cfRule type="expression" dxfId="2152" priority="2333">
      <formula>$A$61="Advindo"</formula>
    </cfRule>
  </conditionalFormatting>
  <conditionalFormatting sqref="AP61:AR61">
    <cfRule type="expression" dxfId="2151" priority="2332">
      <formula>$A$61="Ñ Plan c/desc"</formula>
    </cfRule>
  </conditionalFormatting>
  <conditionalFormatting sqref="AP61:AR61">
    <cfRule type="expression" dxfId="2150" priority="2331">
      <formula>$A$61="Família"</formula>
    </cfRule>
  </conditionalFormatting>
  <conditionalFormatting sqref="AP62:AR62">
    <cfRule type="expression" dxfId="2149" priority="2330">
      <formula>$A$62="Planilhado"</formula>
    </cfRule>
  </conditionalFormatting>
  <conditionalFormatting sqref="AP62:AR62">
    <cfRule type="expression" dxfId="2148" priority="2329">
      <formula>$A$62="Ñ Plan s/desc"</formula>
    </cfRule>
  </conditionalFormatting>
  <conditionalFormatting sqref="AP62:AR62">
    <cfRule type="expression" dxfId="2147" priority="2328">
      <formula>$A$62="Advindo"</formula>
    </cfRule>
  </conditionalFormatting>
  <conditionalFormatting sqref="AP62:AR62">
    <cfRule type="expression" dxfId="2146" priority="2327">
      <formula>$A$62="Ñ Plan c/desc"</formula>
    </cfRule>
  </conditionalFormatting>
  <conditionalFormatting sqref="AP62:AR62">
    <cfRule type="expression" dxfId="2145" priority="2326">
      <formula>$A$62="Família"</formula>
    </cfRule>
  </conditionalFormatting>
  <conditionalFormatting sqref="AP63:AR63">
    <cfRule type="expression" dxfId="2144" priority="2325">
      <formula>$A$63="Planilhado"</formula>
    </cfRule>
  </conditionalFormatting>
  <conditionalFormatting sqref="AP63:AR63">
    <cfRule type="expression" dxfId="2143" priority="2324">
      <formula>$A$63="Ñ Plan s/desc"</formula>
    </cfRule>
  </conditionalFormatting>
  <conditionalFormatting sqref="AP63:AR63">
    <cfRule type="expression" dxfId="2142" priority="2323">
      <formula>$A$63="Advindo"</formula>
    </cfRule>
  </conditionalFormatting>
  <conditionalFormatting sqref="AP63:AR63">
    <cfRule type="expression" dxfId="2141" priority="2322">
      <formula>$A$63="Ñ Plan c/desc"</formula>
    </cfRule>
  </conditionalFormatting>
  <conditionalFormatting sqref="AP63:AR63">
    <cfRule type="expression" dxfId="2140" priority="2321">
      <formula>$A$63="Família"</formula>
    </cfRule>
  </conditionalFormatting>
  <conditionalFormatting sqref="AP64:AR64">
    <cfRule type="expression" dxfId="2139" priority="2320">
      <formula>$A$64="Planilhado"</formula>
    </cfRule>
  </conditionalFormatting>
  <conditionalFormatting sqref="AP64:AR64">
    <cfRule type="expression" dxfId="2138" priority="2319">
      <formula>$A$64="Ñ Plan s/desc"</formula>
    </cfRule>
  </conditionalFormatting>
  <conditionalFormatting sqref="AP64:AR64">
    <cfRule type="expression" dxfId="2137" priority="2318">
      <formula>$A$64="Advindo"</formula>
    </cfRule>
  </conditionalFormatting>
  <conditionalFormatting sqref="AP64:AR64">
    <cfRule type="expression" dxfId="2136" priority="2317">
      <formula>$A$64="Ñ Plan c/desc"</formula>
    </cfRule>
  </conditionalFormatting>
  <conditionalFormatting sqref="AP64:AR64">
    <cfRule type="expression" dxfId="2135" priority="2316">
      <formula>$A$64="Família"</formula>
    </cfRule>
  </conditionalFormatting>
  <conditionalFormatting sqref="AP65:AR65">
    <cfRule type="expression" dxfId="2134" priority="2315">
      <formula>$A$65="Planilhado"</formula>
    </cfRule>
  </conditionalFormatting>
  <conditionalFormatting sqref="AP65:AR65">
    <cfRule type="expression" dxfId="2133" priority="2314">
      <formula>$A$65="Ñ Plan s/desc"</formula>
    </cfRule>
  </conditionalFormatting>
  <conditionalFormatting sqref="AP65:AR65">
    <cfRule type="expression" dxfId="2132" priority="2313">
      <formula>$A$65="Advindo"</formula>
    </cfRule>
  </conditionalFormatting>
  <conditionalFormatting sqref="AP65:AR65">
    <cfRule type="expression" dxfId="2131" priority="2312">
      <formula>$A$65="Ñ Plan c/desc"</formula>
    </cfRule>
  </conditionalFormatting>
  <conditionalFormatting sqref="AP65:AR65">
    <cfRule type="expression" dxfId="2130" priority="2311">
      <formula>$A$65="Família"</formula>
    </cfRule>
  </conditionalFormatting>
  <conditionalFormatting sqref="AP66:AR66">
    <cfRule type="expression" dxfId="2129" priority="2310">
      <formula>$A$66="Planilhado"</formula>
    </cfRule>
  </conditionalFormatting>
  <conditionalFormatting sqref="AP66:AR66">
    <cfRule type="expression" dxfId="2128" priority="2309">
      <formula>$A$66="Ñ Plan s/desc"</formula>
    </cfRule>
  </conditionalFormatting>
  <conditionalFormatting sqref="AP66:AR66">
    <cfRule type="expression" dxfId="2127" priority="2308">
      <formula>$A$66="Advindo"</formula>
    </cfRule>
  </conditionalFormatting>
  <conditionalFormatting sqref="AP66:AR66">
    <cfRule type="expression" dxfId="2126" priority="2307">
      <formula>$A$66="Ñ Plan c/desc"</formula>
    </cfRule>
  </conditionalFormatting>
  <conditionalFormatting sqref="AP66:AR66">
    <cfRule type="expression" dxfId="2125" priority="2306">
      <formula>$A$66="Família"</formula>
    </cfRule>
  </conditionalFormatting>
  <conditionalFormatting sqref="AP67:AR67">
    <cfRule type="expression" dxfId="2124" priority="2305">
      <formula>$A$67="Planilhado"</formula>
    </cfRule>
  </conditionalFormatting>
  <conditionalFormatting sqref="AP67:AR67">
    <cfRule type="expression" dxfId="2123" priority="2304">
      <formula>$A$67="Ñ Plan s/desc"</formula>
    </cfRule>
  </conditionalFormatting>
  <conditionalFormatting sqref="AP67:AR67">
    <cfRule type="expression" dxfId="2122" priority="2303">
      <formula>$A$67="Advindo"</formula>
    </cfRule>
  </conditionalFormatting>
  <conditionalFormatting sqref="AP67:AR67">
    <cfRule type="expression" dxfId="2121" priority="2302">
      <formula>$A$67="Ñ Plan c/desc"</formula>
    </cfRule>
  </conditionalFormatting>
  <conditionalFormatting sqref="AP67:AR67">
    <cfRule type="expression" dxfId="2120" priority="2301">
      <formula>$A$67="Família"</formula>
    </cfRule>
  </conditionalFormatting>
  <conditionalFormatting sqref="AP68:AR68">
    <cfRule type="expression" dxfId="2119" priority="2300">
      <formula>$A$68="Planilhado"</formula>
    </cfRule>
  </conditionalFormatting>
  <conditionalFormatting sqref="AP68:AR68">
    <cfRule type="expression" dxfId="2118" priority="2299">
      <formula>$A$68="Ñ Plan s/desc"</formula>
    </cfRule>
  </conditionalFormatting>
  <conditionalFormatting sqref="AP68:AR68">
    <cfRule type="expression" dxfId="2117" priority="2298">
      <formula>$A$68="Advindo"</formula>
    </cfRule>
  </conditionalFormatting>
  <conditionalFormatting sqref="AP68:AR68">
    <cfRule type="expression" dxfId="2116" priority="2297">
      <formula>$A$68="Ñ Plan c/desc"</formula>
    </cfRule>
  </conditionalFormatting>
  <conditionalFormatting sqref="AP68:AR68">
    <cfRule type="expression" dxfId="2115" priority="2296">
      <formula>$A$68="Família"</formula>
    </cfRule>
  </conditionalFormatting>
  <conditionalFormatting sqref="AP69:AR69">
    <cfRule type="expression" dxfId="2114" priority="2295">
      <formula>$A$69="Planilhado"</formula>
    </cfRule>
  </conditionalFormatting>
  <conditionalFormatting sqref="AP69:AR69">
    <cfRule type="expression" dxfId="2113" priority="2294">
      <formula>$A$69="Ñ Plan s/desc"</formula>
    </cfRule>
  </conditionalFormatting>
  <conditionalFormatting sqref="AP69:AR69">
    <cfRule type="expression" dxfId="2112" priority="2293">
      <formula>$A$69="Advindo"</formula>
    </cfRule>
  </conditionalFormatting>
  <conditionalFormatting sqref="AP69:AR69">
    <cfRule type="expression" dxfId="2111" priority="2292">
      <formula>$A$69="Ñ Plan c/desc"</formula>
    </cfRule>
  </conditionalFormatting>
  <conditionalFormatting sqref="AP69:AR69">
    <cfRule type="expression" dxfId="2110" priority="2291">
      <formula>$A$69="Família"</formula>
    </cfRule>
  </conditionalFormatting>
  <conditionalFormatting sqref="AP70:AR70">
    <cfRule type="expression" dxfId="2109" priority="2290">
      <formula>$A$70="Planilhado"</formula>
    </cfRule>
  </conditionalFormatting>
  <conditionalFormatting sqref="AP70:AR70">
    <cfRule type="expression" dxfId="2108" priority="2289">
      <formula>$A$70="Ñ Plan s/desc"</formula>
    </cfRule>
  </conditionalFormatting>
  <conditionalFormatting sqref="AP70:AR70">
    <cfRule type="expression" dxfId="2107" priority="2288">
      <formula>$A$70="Advindo"</formula>
    </cfRule>
  </conditionalFormatting>
  <conditionalFormatting sqref="AP70:AR70">
    <cfRule type="expression" dxfId="2106" priority="2287">
      <formula>$A$70="Ñ Plan c/desc"</formula>
    </cfRule>
  </conditionalFormatting>
  <conditionalFormatting sqref="AP70:AR70">
    <cfRule type="expression" dxfId="2105" priority="2286">
      <formula>$A$70="Família"</formula>
    </cfRule>
  </conditionalFormatting>
  <conditionalFormatting sqref="AP71:AR71">
    <cfRule type="expression" dxfId="2104" priority="2285">
      <formula>$A$71="Planilhado"</formula>
    </cfRule>
  </conditionalFormatting>
  <conditionalFormatting sqref="AP71:AR71">
    <cfRule type="expression" dxfId="2103" priority="2284">
      <formula>$A$71="Ñ Plan s/desc"</formula>
    </cfRule>
  </conditionalFormatting>
  <conditionalFormatting sqref="AP71:AR71">
    <cfRule type="expression" dxfId="2102" priority="2283">
      <formula>$A$71="Advindo"</formula>
    </cfRule>
  </conditionalFormatting>
  <conditionalFormatting sqref="AP71:AR71">
    <cfRule type="expression" dxfId="2101" priority="2282">
      <formula>$A$71="Ñ Plan c/desc"</formula>
    </cfRule>
  </conditionalFormatting>
  <conditionalFormatting sqref="AP71:AR71">
    <cfRule type="expression" dxfId="2100" priority="2281">
      <formula>$A$71="Família"</formula>
    </cfRule>
  </conditionalFormatting>
  <conditionalFormatting sqref="AP72:AR72">
    <cfRule type="expression" dxfId="2099" priority="2280">
      <formula>$A$72="Planilhado"</formula>
    </cfRule>
  </conditionalFormatting>
  <conditionalFormatting sqref="AP72:AR72">
    <cfRule type="expression" dxfId="2098" priority="2279">
      <formula>$A$72="Ñ Plan s/desc"</formula>
    </cfRule>
  </conditionalFormatting>
  <conditionalFormatting sqref="AP72:AR72">
    <cfRule type="expression" dxfId="2097" priority="2278">
      <formula>$A$72="Advindo"</formula>
    </cfRule>
  </conditionalFormatting>
  <conditionalFormatting sqref="AP72:AR72">
    <cfRule type="expression" dxfId="2096" priority="2277">
      <formula>$A$72="Ñ Plan c/desc"</formula>
    </cfRule>
  </conditionalFormatting>
  <conditionalFormatting sqref="AP72:AR72">
    <cfRule type="expression" dxfId="2095" priority="2276">
      <formula>$A$72="Família"</formula>
    </cfRule>
  </conditionalFormatting>
  <conditionalFormatting sqref="AP73:AR73">
    <cfRule type="expression" dxfId="2094" priority="2275">
      <formula>$A$73="Planilhado"</formula>
    </cfRule>
  </conditionalFormatting>
  <conditionalFormatting sqref="AP73:AR73">
    <cfRule type="expression" dxfId="2093" priority="2274">
      <formula>$A$73="Ñ Plan s/desc"</formula>
    </cfRule>
  </conditionalFormatting>
  <conditionalFormatting sqref="AP73:AR73">
    <cfRule type="expression" dxfId="2092" priority="2273">
      <formula>$A$73="Advindo"</formula>
    </cfRule>
  </conditionalFormatting>
  <conditionalFormatting sqref="AP73:AR73">
    <cfRule type="expression" dxfId="2091" priority="2272">
      <formula>$A$73="Ñ Plan c/desc"</formula>
    </cfRule>
  </conditionalFormatting>
  <conditionalFormatting sqref="AP73:AR73">
    <cfRule type="expression" dxfId="2090" priority="2271">
      <formula>$A$73="Família"</formula>
    </cfRule>
  </conditionalFormatting>
  <conditionalFormatting sqref="AP74:AR74">
    <cfRule type="expression" dxfId="2089" priority="2270">
      <formula>$A$74="Planilhado"</formula>
    </cfRule>
  </conditionalFormatting>
  <conditionalFormatting sqref="AP74:AR74">
    <cfRule type="expression" dxfId="2088" priority="2269">
      <formula>$A$74="Ñ Plan s/desc"</formula>
    </cfRule>
  </conditionalFormatting>
  <conditionalFormatting sqref="AP74:AR74">
    <cfRule type="expression" dxfId="2087" priority="2268">
      <formula>$A$74="Advindo"</formula>
    </cfRule>
  </conditionalFormatting>
  <conditionalFormatting sqref="AP74:AR74">
    <cfRule type="expression" dxfId="2086" priority="2267">
      <formula>$A$74="Ñ Plan c/desc"</formula>
    </cfRule>
  </conditionalFormatting>
  <conditionalFormatting sqref="AP74:AR74">
    <cfRule type="expression" dxfId="2085" priority="2266">
      <formula>$A$74="Família"</formula>
    </cfRule>
  </conditionalFormatting>
  <conditionalFormatting sqref="AP75:AR75">
    <cfRule type="expression" dxfId="2084" priority="2265">
      <formula>$A$75="Planilhado"</formula>
    </cfRule>
  </conditionalFormatting>
  <conditionalFormatting sqref="AP75:AR75">
    <cfRule type="expression" dxfId="2083" priority="2264">
      <formula>$A$75="Ñ Plan s/desc"</formula>
    </cfRule>
  </conditionalFormatting>
  <conditionalFormatting sqref="AP75:AR75">
    <cfRule type="expression" dxfId="2082" priority="2263">
      <formula>$A$75="Advindo"</formula>
    </cfRule>
  </conditionalFormatting>
  <conditionalFormatting sqref="AP75:AR75">
    <cfRule type="expression" dxfId="2081" priority="2262">
      <formula>$A$75="Ñ Plan c/desc"</formula>
    </cfRule>
  </conditionalFormatting>
  <conditionalFormatting sqref="AP75:AR75">
    <cfRule type="expression" dxfId="2080" priority="2261">
      <formula>$A$75="Família"</formula>
    </cfRule>
  </conditionalFormatting>
  <conditionalFormatting sqref="AP76:AR76">
    <cfRule type="expression" dxfId="2079" priority="2260">
      <formula>$A$76="Planilhado"</formula>
    </cfRule>
  </conditionalFormatting>
  <conditionalFormatting sqref="AP76:AR76">
    <cfRule type="expression" dxfId="2078" priority="2259">
      <formula>$A$76="Ñ Plan s/desc"</formula>
    </cfRule>
  </conditionalFormatting>
  <conditionalFormatting sqref="AP76:AR76">
    <cfRule type="expression" dxfId="2077" priority="2258">
      <formula>$A$76="Advindo"</formula>
    </cfRule>
  </conditionalFormatting>
  <conditionalFormatting sqref="AP76:AR76">
    <cfRule type="expression" dxfId="2076" priority="2257">
      <formula>$A$76="Ñ Plan c/desc"</formula>
    </cfRule>
  </conditionalFormatting>
  <conditionalFormatting sqref="AP76:AR76">
    <cfRule type="expression" dxfId="2075" priority="2256">
      <formula>$A$76="Família"</formula>
    </cfRule>
  </conditionalFormatting>
  <conditionalFormatting sqref="AP77:AR77">
    <cfRule type="expression" dxfId="2074" priority="2255">
      <formula>$A$77="Planilhado"</formula>
    </cfRule>
  </conditionalFormatting>
  <conditionalFormatting sqref="AP77:AR77">
    <cfRule type="expression" dxfId="2073" priority="2254">
      <formula>$A$77="Ñ Plan s/desc"</formula>
    </cfRule>
  </conditionalFormatting>
  <conditionalFormatting sqref="AP77:AR77">
    <cfRule type="expression" dxfId="2072" priority="2253">
      <formula>$A$77="Advindo"</formula>
    </cfRule>
  </conditionalFormatting>
  <conditionalFormatting sqref="AP77:AR77">
    <cfRule type="expression" dxfId="2071" priority="2252">
      <formula>$A$77="Ñ Plan c/desc"</formula>
    </cfRule>
  </conditionalFormatting>
  <conditionalFormatting sqref="AP77:AR77">
    <cfRule type="expression" dxfId="2070" priority="2251">
      <formula>$A$77="Família"</formula>
    </cfRule>
  </conditionalFormatting>
  <conditionalFormatting sqref="AP78:AR78">
    <cfRule type="expression" dxfId="2069" priority="2250">
      <formula>$A$78="Planilhado"</formula>
    </cfRule>
  </conditionalFormatting>
  <conditionalFormatting sqref="AP78:AR78">
    <cfRule type="expression" dxfId="2068" priority="2249">
      <formula>$A$78="Ñ Plan s/desc"</formula>
    </cfRule>
  </conditionalFormatting>
  <conditionalFormatting sqref="AP78:AR78">
    <cfRule type="expression" dxfId="2067" priority="2248">
      <formula>$A$78="Advindo"</formula>
    </cfRule>
  </conditionalFormatting>
  <conditionalFormatting sqref="AP78:AR78">
    <cfRule type="expression" dxfId="2066" priority="2247">
      <formula>$A$78="Ñ Plan c/desc"</formula>
    </cfRule>
  </conditionalFormatting>
  <conditionalFormatting sqref="AP78:AR78">
    <cfRule type="expression" dxfId="2065" priority="2246">
      <formula>$A$78="Família"</formula>
    </cfRule>
  </conditionalFormatting>
  <conditionalFormatting sqref="AP79:AR79">
    <cfRule type="expression" dxfId="2064" priority="2245">
      <formula>$A$79="Planilhado"</formula>
    </cfRule>
  </conditionalFormatting>
  <conditionalFormatting sqref="AP79:AR79">
    <cfRule type="expression" dxfId="2063" priority="2244">
      <formula>$A$79="Ñ Plan s/desc"</formula>
    </cfRule>
  </conditionalFormatting>
  <conditionalFormatting sqref="AP79:AR79">
    <cfRule type="expression" dxfId="2062" priority="2243">
      <formula>$A$79="Advindo"</formula>
    </cfRule>
  </conditionalFormatting>
  <conditionalFormatting sqref="AP79:AR79">
    <cfRule type="expression" dxfId="2061" priority="2242">
      <formula>$A$79="Ñ Plan c/desc"</formula>
    </cfRule>
  </conditionalFormatting>
  <conditionalFormatting sqref="AP79:AR79">
    <cfRule type="expression" dxfId="2060" priority="2241">
      <formula>$A$79="Família"</formula>
    </cfRule>
  </conditionalFormatting>
  <conditionalFormatting sqref="AP80:AR80">
    <cfRule type="expression" dxfId="2059" priority="2240">
      <formula>$A$80="Planilhado"</formula>
    </cfRule>
  </conditionalFormatting>
  <conditionalFormatting sqref="AP80:AR80">
    <cfRule type="expression" dxfId="2058" priority="2239">
      <formula>$A$80="Ñ Plan s/desc"</formula>
    </cfRule>
  </conditionalFormatting>
  <conditionalFormatting sqref="AP80:AR80">
    <cfRule type="expression" dxfId="2057" priority="2238">
      <formula>$A$80="Advindo"</formula>
    </cfRule>
  </conditionalFormatting>
  <conditionalFormatting sqref="AP80:AR80">
    <cfRule type="expression" dxfId="2056" priority="2237">
      <formula>$A$80="Ñ Plan c/desc"</formula>
    </cfRule>
  </conditionalFormatting>
  <conditionalFormatting sqref="AP80:AR80">
    <cfRule type="expression" dxfId="2055" priority="2236">
      <formula>$A$80="Família"</formula>
    </cfRule>
  </conditionalFormatting>
  <conditionalFormatting sqref="AP81:AR81">
    <cfRule type="expression" dxfId="2054" priority="2235">
      <formula>$A$81="Planilhado"</formula>
    </cfRule>
  </conditionalFormatting>
  <conditionalFormatting sqref="AP81:AR81">
    <cfRule type="expression" dxfId="2053" priority="2234">
      <formula>$A$81="Ñ Plan s/desc"</formula>
    </cfRule>
  </conditionalFormatting>
  <conditionalFormatting sqref="AP81:AR81">
    <cfRule type="expression" dxfId="2052" priority="2233">
      <formula>$A$81="Advindo"</formula>
    </cfRule>
  </conditionalFormatting>
  <conditionalFormatting sqref="AP81:AR81">
    <cfRule type="expression" dxfId="2051" priority="2232">
      <formula>$A$81="Ñ Plan c/desc"</formula>
    </cfRule>
  </conditionalFormatting>
  <conditionalFormatting sqref="AP81:AR81">
    <cfRule type="expression" dxfId="2050" priority="2231">
      <formula>$A$81="Família"</formula>
    </cfRule>
  </conditionalFormatting>
  <conditionalFormatting sqref="AP82:AR82">
    <cfRule type="expression" dxfId="2049" priority="2230">
      <formula>$A$82="Planilhado"</formula>
    </cfRule>
  </conditionalFormatting>
  <conditionalFormatting sqref="AP82:AR82">
    <cfRule type="expression" dxfId="2048" priority="2229">
      <formula>$A$82="Ñ Plan s/desc"</formula>
    </cfRule>
  </conditionalFormatting>
  <conditionalFormatting sqref="AP82:AR82">
    <cfRule type="expression" dxfId="2047" priority="2228">
      <formula>$A$82="Advindo"</formula>
    </cfRule>
  </conditionalFormatting>
  <conditionalFormatting sqref="AP82:AR82">
    <cfRule type="expression" dxfId="2046" priority="2227">
      <formula>$A$82="Ñ Plan c/desc"</formula>
    </cfRule>
  </conditionalFormatting>
  <conditionalFormatting sqref="AP82:AR82">
    <cfRule type="expression" dxfId="2045" priority="2226">
      <formula>$A$82="Família"</formula>
    </cfRule>
  </conditionalFormatting>
  <conditionalFormatting sqref="AP83:AR83">
    <cfRule type="expression" dxfId="2044" priority="2225">
      <formula>$A$83="Planilhado"</formula>
    </cfRule>
  </conditionalFormatting>
  <conditionalFormatting sqref="AP83:AR83">
    <cfRule type="expression" dxfId="2043" priority="2224">
      <formula>$A$83="Ñ Plan s/desc"</formula>
    </cfRule>
  </conditionalFormatting>
  <conditionalFormatting sqref="AP83:AR83">
    <cfRule type="expression" dxfId="2042" priority="2223">
      <formula>$A$83="Advindo"</formula>
    </cfRule>
  </conditionalFormatting>
  <conditionalFormatting sqref="AP83:AR83">
    <cfRule type="expression" dxfId="2041" priority="2222">
      <formula>$A$83="Ñ Plan c/desc"</formula>
    </cfRule>
  </conditionalFormatting>
  <conditionalFormatting sqref="AP83:AR83">
    <cfRule type="expression" dxfId="2040" priority="2221">
      <formula>$A$83="Família"</formula>
    </cfRule>
  </conditionalFormatting>
  <conditionalFormatting sqref="AP84:AR84">
    <cfRule type="expression" dxfId="2039" priority="2220">
      <formula>$A$84="Planilhado"</formula>
    </cfRule>
  </conditionalFormatting>
  <conditionalFormatting sqref="AP84:AR84">
    <cfRule type="expression" dxfId="2038" priority="2219">
      <formula>$A$84="Ñ Plan s/desc"</formula>
    </cfRule>
  </conditionalFormatting>
  <conditionalFormatting sqref="AP84:AR84">
    <cfRule type="expression" dxfId="2037" priority="2218">
      <formula>$A$84="Advindo"</formula>
    </cfRule>
  </conditionalFormatting>
  <conditionalFormatting sqref="AP84:AR84">
    <cfRule type="expression" dxfId="2036" priority="2217">
      <formula>$A$84="Ñ Plan c/desc"</formula>
    </cfRule>
  </conditionalFormatting>
  <conditionalFormatting sqref="AP84:AR84">
    <cfRule type="expression" dxfId="2035" priority="2216">
      <formula>$A$84="Família"</formula>
    </cfRule>
  </conditionalFormatting>
  <conditionalFormatting sqref="AP85:AR85">
    <cfRule type="expression" dxfId="2034" priority="2215">
      <formula>$A$85="Planilhado"</formula>
    </cfRule>
  </conditionalFormatting>
  <conditionalFormatting sqref="AP85:AR85">
    <cfRule type="expression" dxfId="2033" priority="2214">
      <formula>$A$85="Ñ Plan s/desc"</formula>
    </cfRule>
  </conditionalFormatting>
  <conditionalFormatting sqref="AP85:AR85">
    <cfRule type="expression" dxfId="2032" priority="2213">
      <formula>$A$85="Advindo"</formula>
    </cfRule>
  </conditionalFormatting>
  <conditionalFormatting sqref="AP85:AR85">
    <cfRule type="expression" dxfId="2031" priority="2212">
      <formula>$A$85="Ñ Plan c/desc"</formula>
    </cfRule>
  </conditionalFormatting>
  <conditionalFormatting sqref="AP85:AR85">
    <cfRule type="expression" dxfId="2030" priority="2211">
      <formula>$A$85="Família"</formula>
    </cfRule>
  </conditionalFormatting>
  <conditionalFormatting sqref="AP86:AR86">
    <cfRule type="expression" dxfId="2029" priority="2210">
      <formula>$A$86="Planilhado"</formula>
    </cfRule>
  </conditionalFormatting>
  <conditionalFormatting sqref="AP86:AR86">
    <cfRule type="expression" dxfId="2028" priority="2209">
      <formula>$A$86="Ñ Plan s/desc"</formula>
    </cfRule>
  </conditionalFormatting>
  <conditionalFormatting sqref="AP86:AR86">
    <cfRule type="expression" dxfId="2027" priority="2208">
      <formula>$A$86="Advindo"</formula>
    </cfRule>
  </conditionalFormatting>
  <conditionalFormatting sqref="AP86:AR86">
    <cfRule type="expression" dxfId="2026" priority="2207">
      <formula>$A$86="Ñ Plan c/desc"</formula>
    </cfRule>
  </conditionalFormatting>
  <conditionalFormatting sqref="AP86:AR86">
    <cfRule type="expression" dxfId="2025" priority="2206">
      <formula>$A$86="Família"</formula>
    </cfRule>
  </conditionalFormatting>
  <conditionalFormatting sqref="AP87:AR87">
    <cfRule type="expression" dxfId="2024" priority="2205">
      <formula>$A$87="Planilhado"</formula>
    </cfRule>
  </conditionalFormatting>
  <conditionalFormatting sqref="AP87:AR87">
    <cfRule type="expression" dxfId="2023" priority="2204">
      <formula>$A$87="Ñ Plan s/desc"</formula>
    </cfRule>
  </conditionalFormatting>
  <conditionalFormatting sqref="AP87:AR87">
    <cfRule type="expression" dxfId="2022" priority="2203">
      <formula>$A$87="Advindo"</formula>
    </cfRule>
  </conditionalFormatting>
  <conditionalFormatting sqref="AP87:AR87">
    <cfRule type="expression" dxfId="2021" priority="2202">
      <formula>$A$87="Ñ Plan c/desc"</formula>
    </cfRule>
  </conditionalFormatting>
  <conditionalFormatting sqref="AP87:AR87">
    <cfRule type="expression" dxfId="2020" priority="2201">
      <formula>$A$87="Família"</formula>
    </cfRule>
  </conditionalFormatting>
  <conditionalFormatting sqref="AP88:AR88">
    <cfRule type="expression" dxfId="2019" priority="2200">
      <formula>$A$88="Planilhado"</formula>
    </cfRule>
  </conditionalFormatting>
  <conditionalFormatting sqref="AP88:AR88">
    <cfRule type="expression" dxfId="2018" priority="2199">
      <formula>$A$88="Ñ Plan s/desc"</formula>
    </cfRule>
  </conditionalFormatting>
  <conditionalFormatting sqref="AP88:AR88">
    <cfRule type="expression" dxfId="2017" priority="2198">
      <formula>$A$88="Advindo"</formula>
    </cfRule>
  </conditionalFormatting>
  <conditionalFormatting sqref="AP88:AR88">
    <cfRule type="expression" dxfId="2016" priority="2197">
      <formula>$A$88="Ñ Plan c/desc"</formula>
    </cfRule>
  </conditionalFormatting>
  <conditionalFormatting sqref="AP88:AR88">
    <cfRule type="expression" dxfId="2015" priority="2196">
      <formula>$A$88="Família"</formula>
    </cfRule>
  </conditionalFormatting>
  <conditionalFormatting sqref="AP89:AR89">
    <cfRule type="expression" dxfId="2014" priority="2195">
      <formula>$A$89="Planilhado"</formula>
    </cfRule>
  </conditionalFormatting>
  <conditionalFormatting sqref="AP89:AR89">
    <cfRule type="expression" dxfId="2013" priority="2194">
      <formula>$A$89="Ñ Plan s/desc"</formula>
    </cfRule>
  </conditionalFormatting>
  <conditionalFormatting sqref="AP89:AR89">
    <cfRule type="expression" dxfId="2012" priority="2193">
      <formula>$A$89="Advindo"</formula>
    </cfRule>
  </conditionalFormatting>
  <conditionalFormatting sqref="AP89:AR89">
    <cfRule type="expression" dxfId="2011" priority="2192">
      <formula>$A$89="Ñ Plan c/desc"</formula>
    </cfRule>
  </conditionalFormatting>
  <conditionalFormatting sqref="AP89:AR89">
    <cfRule type="expression" dxfId="2010" priority="2191">
      <formula>$A$89="Família"</formula>
    </cfRule>
  </conditionalFormatting>
  <conditionalFormatting sqref="AP90:AR90">
    <cfRule type="expression" dxfId="2009" priority="2190">
      <formula>$A$90="Planilhado"</formula>
    </cfRule>
  </conditionalFormatting>
  <conditionalFormatting sqref="AP90:AR90">
    <cfRule type="expression" dxfId="2008" priority="2189">
      <formula>$A$90="Ñ Plan s/desc"</formula>
    </cfRule>
  </conditionalFormatting>
  <conditionalFormatting sqref="AP90:AR90">
    <cfRule type="expression" dxfId="2007" priority="2188">
      <formula>$A$90="Advindo"</formula>
    </cfRule>
  </conditionalFormatting>
  <conditionalFormatting sqref="AP90:AR90">
    <cfRule type="expression" dxfId="2006" priority="2187">
      <formula>$A$90="Ñ Plan c/desc"</formula>
    </cfRule>
  </conditionalFormatting>
  <conditionalFormatting sqref="AP90:AR90">
    <cfRule type="expression" dxfId="2005" priority="2186">
      <formula>$A$90="Família"</formula>
    </cfRule>
  </conditionalFormatting>
  <conditionalFormatting sqref="AP91:AR91">
    <cfRule type="expression" dxfId="2004" priority="2185">
      <formula>$A$91="Planilhado"</formula>
    </cfRule>
  </conditionalFormatting>
  <conditionalFormatting sqref="AP91:AR91">
    <cfRule type="expression" dxfId="2003" priority="2184">
      <formula>$A$91="Ñ Plan s/desc"</formula>
    </cfRule>
  </conditionalFormatting>
  <conditionalFormatting sqref="AP91:AR91">
    <cfRule type="expression" dxfId="2002" priority="2183">
      <formula>$A$91="Advindo"</formula>
    </cfRule>
  </conditionalFormatting>
  <conditionalFormatting sqref="AP91:AR91">
    <cfRule type="expression" dxfId="2001" priority="2182">
      <formula>$A$91="Ñ Plan c/desc"</formula>
    </cfRule>
  </conditionalFormatting>
  <conditionalFormatting sqref="AP91:AR91">
    <cfRule type="expression" dxfId="2000" priority="2181">
      <formula>$A$91="Família"</formula>
    </cfRule>
  </conditionalFormatting>
  <conditionalFormatting sqref="AP92:AR92">
    <cfRule type="expression" dxfId="1999" priority="2180">
      <formula>$A$92="Planilhado"</formula>
    </cfRule>
  </conditionalFormatting>
  <conditionalFormatting sqref="AP92:AR92">
    <cfRule type="expression" dxfId="1998" priority="2179">
      <formula>$A$92="Ñ Plan s/desc"</formula>
    </cfRule>
  </conditionalFormatting>
  <conditionalFormatting sqref="AP92:AR92">
    <cfRule type="expression" dxfId="1997" priority="2178">
      <formula>$A$92="Advindo"</formula>
    </cfRule>
  </conditionalFormatting>
  <conditionalFormatting sqref="AP92:AR92">
    <cfRule type="expression" dxfId="1996" priority="2177">
      <formula>$A$92="Ñ Plan c/desc"</formula>
    </cfRule>
  </conditionalFormatting>
  <conditionalFormatting sqref="AP92:AR92">
    <cfRule type="expression" dxfId="1995" priority="2176">
      <formula>$A$92="Família"</formula>
    </cfRule>
  </conditionalFormatting>
  <conditionalFormatting sqref="AP93:AR93">
    <cfRule type="expression" dxfId="1994" priority="2175">
      <formula>$A$93="Planilhado"</formula>
    </cfRule>
  </conditionalFormatting>
  <conditionalFormatting sqref="AP93:AR93">
    <cfRule type="expression" dxfId="1993" priority="2174">
      <formula>$A$93="Ñ Plan s/desc"</formula>
    </cfRule>
  </conditionalFormatting>
  <conditionalFormatting sqref="AP93:AR93">
    <cfRule type="expression" dxfId="1992" priority="2173">
      <formula>$A$93="Advindo"</formula>
    </cfRule>
  </conditionalFormatting>
  <conditionalFormatting sqref="AP93:AR93">
    <cfRule type="expression" dxfId="1991" priority="2172">
      <formula>$A$93="Ñ Plan c/desc"</formula>
    </cfRule>
  </conditionalFormatting>
  <conditionalFormatting sqref="AP93:AR93">
    <cfRule type="expression" dxfId="1990" priority="2171">
      <formula>$A$93="Família"</formula>
    </cfRule>
  </conditionalFormatting>
  <conditionalFormatting sqref="AP94:AR94">
    <cfRule type="expression" dxfId="1989" priority="2170">
      <formula>$A$94="Planilhado"</formula>
    </cfRule>
  </conditionalFormatting>
  <conditionalFormatting sqref="AP94:AR94">
    <cfRule type="expression" dxfId="1988" priority="2169">
      <formula>$A$94="Ñ Plan s/desc"</formula>
    </cfRule>
  </conditionalFormatting>
  <conditionalFormatting sqref="AP94:AR94">
    <cfRule type="expression" dxfId="1987" priority="2168">
      <formula>$A$94="Advindo"</formula>
    </cfRule>
  </conditionalFormatting>
  <conditionalFormatting sqref="AP94:AR94">
    <cfRule type="expression" dxfId="1986" priority="2167">
      <formula>$A$94="Ñ Plan c/desc"</formula>
    </cfRule>
  </conditionalFormatting>
  <conditionalFormatting sqref="AP94:AR94">
    <cfRule type="expression" dxfId="1985" priority="2166">
      <formula>$A$94="Família"</formula>
    </cfRule>
  </conditionalFormatting>
  <conditionalFormatting sqref="AP95:AR95">
    <cfRule type="expression" dxfId="1984" priority="2165">
      <formula>$A$95="Planilhado"</formula>
    </cfRule>
  </conditionalFormatting>
  <conditionalFormatting sqref="AP95:AR95">
    <cfRule type="expression" dxfId="1983" priority="2164">
      <formula>$A$95="Ñ Plan s/desc"</formula>
    </cfRule>
  </conditionalFormatting>
  <conditionalFormatting sqref="AP95:AR95">
    <cfRule type="expression" dxfId="1982" priority="2163">
      <formula>$A$95="Advindo"</formula>
    </cfRule>
  </conditionalFormatting>
  <conditionalFormatting sqref="AP95:AR95">
    <cfRule type="expression" dxfId="1981" priority="2162">
      <formula>$A$95="Ñ Plan c/desc"</formula>
    </cfRule>
  </conditionalFormatting>
  <conditionalFormatting sqref="AP95:AR95">
    <cfRule type="expression" dxfId="1980" priority="2161">
      <formula>$A$95="Família"</formula>
    </cfRule>
  </conditionalFormatting>
  <conditionalFormatting sqref="AP96:AR96">
    <cfRule type="expression" dxfId="1979" priority="2160">
      <formula>$A$96="Planilhado"</formula>
    </cfRule>
  </conditionalFormatting>
  <conditionalFormatting sqref="AP96:AR96">
    <cfRule type="expression" dxfId="1978" priority="2159">
      <formula>$A$96="Ñ Plan s/desc"</formula>
    </cfRule>
  </conditionalFormatting>
  <conditionalFormatting sqref="AP96:AR96">
    <cfRule type="expression" dxfId="1977" priority="2158">
      <formula>$A$96="Advindo"</formula>
    </cfRule>
  </conditionalFormatting>
  <conditionalFormatting sqref="AP96:AR96">
    <cfRule type="expression" dxfId="1976" priority="2157">
      <formula>$A$96="Ñ Plan c/desc"</formula>
    </cfRule>
  </conditionalFormatting>
  <conditionalFormatting sqref="AP96:AR96">
    <cfRule type="expression" dxfId="1975" priority="2156">
      <formula>$A$96="Família"</formula>
    </cfRule>
  </conditionalFormatting>
  <conditionalFormatting sqref="AP97:AR97">
    <cfRule type="expression" dxfId="1974" priority="2155">
      <formula>$A$97="Planilhado"</formula>
    </cfRule>
  </conditionalFormatting>
  <conditionalFormatting sqref="AP97:AR97">
    <cfRule type="expression" dxfId="1973" priority="2154">
      <formula>$A$97="Ñ Plan s/desc"</formula>
    </cfRule>
  </conditionalFormatting>
  <conditionalFormatting sqref="AP97:AR97">
    <cfRule type="expression" dxfId="1972" priority="2153">
      <formula>$A$97="Advindo"</formula>
    </cfRule>
  </conditionalFormatting>
  <conditionalFormatting sqref="AP97:AR97">
    <cfRule type="expression" dxfId="1971" priority="2152">
      <formula>$A$97="Ñ Plan c/desc"</formula>
    </cfRule>
  </conditionalFormatting>
  <conditionalFormatting sqref="AP97:AR97">
    <cfRule type="expression" dxfId="1970" priority="2151">
      <formula>$A$97="Família"</formula>
    </cfRule>
  </conditionalFormatting>
  <conditionalFormatting sqref="AP98:AR98">
    <cfRule type="expression" dxfId="1969" priority="2150">
      <formula>$A$98="Planilhado"</formula>
    </cfRule>
  </conditionalFormatting>
  <conditionalFormatting sqref="AP98:AR98">
    <cfRule type="expression" dxfId="1968" priority="2149">
      <formula>$A$98="Ñ Plan s/desc"</formula>
    </cfRule>
  </conditionalFormatting>
  <conditionalFormatting sqref="AP98:AR98">
    <cfRule type="expression" dxfId="1967" priority="2148">
      <formula>$A$98="Advindo"</formula>
    </cfRule>
  </conditionalFormatting>
  <conditionalFormatting sqref="AP98:AR98">
    <cfRule type="expression" dxfId="1966" priority="2147">
      <formula>$A$98="Ñ Plan c/desc"</formula>
    </cfRule>
  </conditionalFormatting>
  <conditionalFormatting sqref="AP98:AR98">
    <cfRule type="expression" dxfId="1965" priority="2146">
      <formula>$A$98="Família"</formula>
    </cfRule>
  </conditionalFormatting>
  <conditionalFormatting sqref="AP99:AR99">
    <cfRule type="expression" dxfId="1964" priority="2145">
      <formula>$A$99="Planilhado"</formula>
    </cfRule>
  </conditionalFormatting>
  <conditionalFormatting sqref="AP99:AR99">
    <cfRule type="expression" dxfId="1963" priority="2144">
      <formula>$A$99="Ñ Plan s/desc"</formula>
    </cfRule>
  </conditionalFormatting>
  <conditionalFormatting sqref="AP99:AR99">
    <cfRule type="expression" dxfId="1962" priority="2143">
      <formula>$A$99="Advindo"</formula>
    </cfRule>
  </conditionalFormatting>
  <conditionalFormatting sqref="AP99:AR99">
    <cfRule type="expression" dxfId="1961" priority="2142">
      <formula>$A$99="Ñ Plan c/desc"</formula>
    </cfRule>
  </conditionalFormatting>
  <conditionalFormatting sqref="AP99:AR99">
    <cfRule type="expression" dxfId="1960" priority="2141">
      <formula>$A$99="Família"</formula>
    </cfRule>
  </conditionalFormatting>
  <conditionalFormatting sqref="AP100:AR100">
    <cfRule type="expression" dxfId="1959" priority="2140">
      <formula>$A$100="Planilhado"</formula>
    </cfRule>
  </conditionalFormatting>
  <conditionalFormatting sqref="AP100:AR100">
    <cfRule type="expression" dxfId="1958" priority="2139">
      <formula>$A$100="Ñ Plan s/desc"</formula>
    </cfRule>
  </conditionalFormatting>
  <conditionalFormatting sqref="AP100:AR100">
    <cfRule type="expression" dxfId="1957" priority="2138">
      <formula>$A$100="Advindo"</formula>
    </cfRule>
  </conditionalFormatting>
  <conditionalFormatting sqref="AP100:AR100">
    <cfRule type="expression" dxfId="1956" priority="2137">
      <formula>$A$100="Ñ Plan c/desc"</formula>
    </cfRule>
  </conditionalFormatting>
  <conditionalFormatting sqref="AP100:AR100">
    <cfRule type="expression" dxfId="1955" priority="2136">
      <formula>$A$100="Família"</formula>
    </cfRule>
  </conditionalFormatting>
  <conditionalFormatting sqref="AP101:AR101">
    <cfRule type="expression" dxfId="1954" priority="2135">
      <formula>$A$101="Planilhado"</formula>
    </cfRule>
  </conditionalFormatting>
  <conditionalFormatting sqref="AP101:AR101">
    <cfRule type="expression" dxfId="1953" priority="2134">
      <formula>$A$101="Ñ Plan s/desc"</formula>
    </cfRule>
  </conditionalFormatting>
  <conditionalFormatting sqref="AP101:AR101">
    <cfRule type="expression" dxfId="1952" priority="2133">
      <formula>$A$101="Advindo"</formula>
    </cfRule>
  </conditionalFormatting>
  <conditionalFormatting sqref="AP101:AR101">
    <cfRule type="expression" dxfId="1951" priority="2132">
      <formula>$A$101="Ñ Plan c/desc"</formula>
    </cfRule>
  </conditionalFormatting>
  <conditionalFormatting sqref="AP101:AR101">
    <cfRule type="expression" dxfId="1950" priority="2131">
      <formula>$A$101="Família"</formula>
    </cfRule>
  </conditionalFormatting>
  <conditionalFormatting sqref="AP102:AR102">
    <cfRule type="expression" dxfId="1949" priority="2130">
      <formula>$A$102="Planilhado"</formula>
    </cfRule>
  </conditionalFormatting>
  <conditionalFormatting sqref="AP102:AR102">
    <cfRule type="expression" dxfId="1948" priority="2129">
      <formula>$A$102="Ñ Plan s/desc"</formula>
    </cfRule>
  </conditionalFormatting>
  <conditionalFormatting sqref="AP102:AR102">
    <cfRule type="expression" dxfId="1947" priority="2128">
      <formula>$A$102="Advindo"</formula>
    </cfRule>
  </conditionalFormatting>
  <conditionalFormatting sqref="AP102:AR102">
    <cfRule type="expression" dxfId="1946" priority="2127">
      <formula>$A$102="Ñ Plan c/desc"</formula>
    </cfRule>
  </conditionalFormatting>
  <conditionalFormatting sqref="AP102:AR102">
    <cfRule type="expression" dxfId="1945" priority="2126">
      <formula>$A$102="Família"</formula>
    </cfRule>
  </conditionalFormatting>
  <conditionalFormatting sqref="AP103:AR103">
    <cfRule type="expression" dxfId="1944" priority="2125">
      <formula>$A$103="Planilhado"</formula>
    </cfRule>
  </conditionalFormatting>
  <conditionalFormatting sqref="AP103:AR103">
    <cfRule type="expression" dxfId="1943" priority="2124">
      <formula>$A$103="Ñ Plan s/desc"</formula>
    </cfRule>
  </conditionalFormatting>
  <conditionalFormatting sqref="AP103:AR103">
    <cfRule type="expression" dxfId="1942" priority="2123">
      <formula>$A$103="Advindo"</formula>
    </cfRule>
  </conditionalFormatting>
  <conditionalFormatting sqref="AP103:AR103">
    <cfRule type="expression" dxfId="1941" priority="2122">
      <formula>$A$103="Ñ Plan c/desc"</formula>
    </cfRule>
  </conditionalFormatting>
  <conditionalFormatting sqref="AP103:AR103">
    <cfRule type="expression" dxfId="1940" priority="2121">
      <formula>$A$103="Família"</formula>
    </cfRule>
  </conditionalFormatting>
  <conditionalFormatting sqref="AP104:AR104">
    <cfRule type="expression" dxfId="1939" priority="2120">
      <formula>$A$104="Planilhado"</formula>
    </cfRule>
  </conditionalFormatting>
  <conditionalFormatting sqref="AP104:AR104">
    <cfRule type="expression" dxfId="1938" priority="2119">
      <formula>$A$104="Ñ Plan s/desc"</formula>
    </cfRule>
  </conditionalFormatting>
  <conditionalFormatting sqref="AP104:AR104">
    <cfRule type="expression" dxfId="1937" priority="2118">
      <formula>$A$104="Advindo"</formula>
    </cfRule>
  </conditionalFormatting>
  <conditionalFormatting sqref="AP104:AR104">
    <cfRule type="expression" dxfId="1936" priority="2117">
      <formula>$A$104="Ñ Plan c/desc"</formula>
    </cfRule>
  </conditionalFormatting>
  <conditionalFormatting sqref="AP104:AR104">
    <cfRule type="expression" dxfId="1935" priority="2116">
      <formula>$A$104="Família"</formula>
    </cfRule>
  </conditionalFormatting>
  <conditionalFormatting sqref="AP105:AR105">
    <cfRule type="expression" dxfId="1934" priority="2115">
      <formula>$A$105="Planilhado"</formula>
    </cfRule>
  </conditionalFormatting>
  <conditionalFormatting sqref="AP105:AR105">
    <cfRule type="expression" dxfId="1933" priority="2114">
      <formula>$A$105="Ñ Plan s/desc"</formula>
    </cfRule>
  </conditionalFormatting>
  <conditionalFormatting sqref="AP105:AR105">
    <cfRule type="expression" dxfId="1932" priority="2113">
      <formula>$A$105="Advindo"</formula>
    </cfRule>
  </conditionalFormatting>
  <conditionalFormatting sqref="AP105:AR105">
    <cfRule type="expression" dxfId="1931" priority="2112">
      <formula>$A$105="Ñ Plan c/desc"</formula>
    </cfRule>
  </conditionalFormatting>
  <conditionalFormatting sqref="AP105:AR105">
    <cfRule type="expression" dxfId="1930" priority="2111">
      <formula>$A$105="Família"</formula>
    </cfRule>
  </conditionalFormatting>
  <conditionalFormatting sqref="AP106:AR106">
    <cfRule type="expression" dxfId="1929" priority="2110">
      <formula>$A$106="Planilhado"</formula>
    </cfRule>
  </conditionalFormatting>
  <conditionalFormatting sqref="AP106:AR106">
    <cfRule type="expression" dxfId="1928" priority="2109">
      <formula>$A$106="Ñ Plan s/desc"</formula>
    </cfRule>
  </conditionalFormatting>
  <conditionalFormatting sqref="AP106:AR106">
    <cfRule type="expression" dxfId="1927" priority="2108">
      <formula>$A$106="Advindo"</formula>
    </cfRule>
  </conditionalFormatting>
  <conditionalFormatting sqref="AP106:AR106">
    <cfRule type="expression" dxfId="1926" priority="2107">
      <formula>$A$106="Ñ Plan c/desc"</formula>
    </cfRule>
  </conditionalFormatting>
  <conditionalFormatting sqref="AP106:AR106">
    <cfRule type="expression" dxfId="1925" priority="2106">
      <formula>$A$106="Família"</formula>
    </cfRule>
  </conditionalFormatting>
  <conditionalFormatting sqref="AP107:AR107">
    <cfRule type="expression" dxfId="1924" priority="2105">
      <formula>$A$107="Planilhado"</formula>
    </cfRule>
  </conditionalFormatting>
  <conditionalFormatting sqref="AP107:AR107">
    <cfRule type="expression" dxfId="1923" priority="2104">
      <formula>$A$107="Ñ Plan s/desc"</formula>
    </cfRule>
  </conditionalFormatting>
  <conditionalFormatting sqref="AP107:AR107">
    <cfRule type="expression" dxfId="1922" priority="2103">
      <formula>$A$107="Advindo"</formula>
    </cfRule>
  </conditionalFormatting>
  <conditionalFormatting sqref="AP107:AR107">
    <cfRule type="expression" dxfId="1921" priority="2102">
      <formula>$A$107="Ñ Plan c/desc"</formula>
    </cfRule>
  </conditionalFormatting>
  <conditionalFormatting sqref="AP107:AR107">
    <cfRule type="expression" dxfId="1920" priority="2101">
      <formula>$A$107="Família"</formula>
    </cfRule>
  </conditionalFormatting>
  <conditionalFormatting sqref="AP108:AR108">
    <cfRule type="expression" dxfId="1919" priority="2100">
      <formula>$A$108="Planilhado"</formula>
    </cfRule>
  </conditionalFormatting>
  <conditionalFormatting sqref="AP108:AR108">
    <cfRule type="expression" dxfId="1918" priority="2099">
      <formula>$A$108="Ñ Plan s/desc"</formula>
    </cfRule>
  </conditionalFormatting>
  <conditionalFormatting sqref="AP108:AR108">
    <cfRule type="expression" dxfId="1917" priority="2098">
      <formula>$A$108="Advindo"</formula>
    </cfRule>
  </conditionalFormatting>
  <conditionalFormatting sqref="AP108:AR108">
    <cfRule type="expression" dxfId="1916" priority="2097">
      <formula>$A$108="Ñ Plan c/desc"</formula>
    </cfRule>
  </conditionalFormatting>
  <conditionalFormatting sqref="AP108:AR108">
    <cfRule type="expression" dxfId="1915" priority="2096">
      <formula>$A$108="Família"</formula>
    </cfRule>
  </conditionalFormatting>
  <conditionalFormatting sqref="AP109:AR109">
    <cfRule type="expression" dxfId="1914" priority="2095">
      <formula>$A$109="Planilhado"</formula>
    </cfRule>
  </conditionalFormatting>
  <conditionalFormatting sqref="AP109:AR109">
    <cfRule type="expression" dxfId="1913" priority="2094">
      <formula>$A$109="Ñ Plan s/desc"</formula>
    </cfRule>
  </conditionalFormatting>
  <conditionalFormatting sqref="AP109:AR109">
    <cfRule type="expression" dxfId="1912" priority="2093">
      <formula>$A$109="Advindo"</formula>
    </cfRule>
  </conditionalFormatting>
  <conditionalFormatting sqref="AP109:AR109">
    <cfRule type="expression" dxfId="1911" priority="2092">
      <formula>$A$109="Ñ Plan c/desc"</formula>
    </cfRule>
  </conditionalFormatting>
  <conditionalFormatting sqref="AP109:AR109">
    <cfRule type="expression" dxfId="1910" priority="2091">
      <formula>$A$109="Família"</formula>
    </cfRule>
  </conditionalFormatting>
  <conditionalFormatting sqref="AP110:AR110">
    <cfRule type="expression" dxfId="1909" priority="2090">
      <formula>$A$110="Planilhado"</formula>
    </cfRule>
  </conditionalFormatting>
  <conditionalFormatting sqref="AP110:AR110">
    <cfRule type="expression" dxfId="1908" priority="2089">
      <formula>$A$110="Ñ Plan s/desc"</formula>
    </cfRule>
  </conditionalFormatting>
  <conditionalFormatting sqref="AP110:AR110">
    <cfRule type="expression" dxfId="1907" priority="2088">
      <formula>$A$110="Advindo"</formula>
    </cfRule>
  </conditionalFormatting>
  <conditionalFormatting sqref="AP110:AR110">
    <cfRule type="expression" dxfId="1906" priority="2087">
      <formula>$A$110="Ñ Plan c/desc"</formula>
    </cfRule>
  </conditionalFormatting>
  <conditionalFormatting sqref="AP110:AR110">
    <cfRule type="expression" dxfId="1905" priority="2086">
      <formula>$A$110="Família"</formula>
    </cfRule>
  </conditionalFormatting>
  <conditionalFormatting sqref="AP111:AR111">
    <cfRule type="expression" dxfId="1904" priority="2085">
      <formula>$A$111="Planilhado"</formula>
    </cfRule>
  </conditionalFormatting>
  <conditionalFormatting sqref="AP111:AR111">
    <cfRule type="expression" dxfId="1903" priority="2084">
      <formula>$A$111="Ñ Plan s/desc"</formula>
    </cfRule>
  </conditionalFormatting>
  <conditionalFormatting sqref="AP111:AR111">
    <cfRule type="expression" dxfId="1902" priority="2083">
      <formula>$A$111="Advindo"</formula>
    </cfRule>
  </conditionalFormatting>
  <conditionalFormatting sqref="AP111:AR111">
    <cfRule type="expression" dxfId="1901" priority="2082">
      <formula>$A$111="Ñ Plan c/desc"</formula>
    </cfRule>
  </conditionalFormatting>
  <conditionalFormatting sqref="AP111:AR111">
    <cfRule type="expression" dxfId="1900" priority="2081">
      <formula>$A$111="Família"</formula>
    </cfRule>
  </conditionalFormatting>
  <conditionalFormatting sqref="AP112:AR112">
    <cfRule type="expression" dxfId="1899" priority="2080">
      <formula>$A$112="Planilhado"</formula>
    </cfRule>
  </conditionalFormatting>
  <conditionalFormatting sqref="AP112:AR112">
    <cfRule type="expression" dxfId="1898" priority="2079">
      <formula>$A$112="Ñ Plan s/desc"</formula>
    </cfRule>
  </conditionalFormatting>
  <conditionalFormatting sqref="AP112:AR112">
    <cfRule type="expression" dxfId="1897" priority="2078">
      <formula>$A$112="Advindo"</formula>
    </cfRule>
  </conditionalFormatting>
  <conditionalFormatting sqref="AP112:AR112">
    <cfRule type="expression" dxfId="1896" priority="2077">
      <formula>$A$112="Ñ Plan c/desc"</formula>
    </cfRule>
  </conditionalFormatting>
  <conditionalFormatting sqref="AP112:AR112">
    <cfRule type="expression" dxfId="1895" priority="2076">
      <formula>$A$112="Família"</formula>
    </cfRule>
  </conditionalFormatting>
  <conditionalFormatting sqref="AP113:AR113">
    <cfRule type="expression" dxfId="1894" priority="2075">
      <formula>$A$113="Planilhado"</formula>
    </cfRule>
  </conditionalFormatting>
  <conditionalFormatting sqref="AP113:AR113">
    <cfRule type="expression" dxfId="1893" priority="2074">
      <formula>$A$113="Ñ Plan s/desc"</formula>
    </cfRule>
  </conditionalFormatting>
  <conditionalFormatting sqref="AP113:AR113">
    <cfRule type="expression" dxfId="1892" priority="2073">
      <formula>$A$113="Advindo"</formula>
    </cfRule>
  </conditionalFormatting>
  <conditionalFormatting sqref="AP113:AR113">
    <cfRule type="expression" dxfId="1891" priority="2072">
      <formula>$A$113="Ñ Plan c/desc"</formula>
    </cfRule>
  </conditionalFormatting>
  <conditionalFormatting sqref="AP113:AR113">
    <cfRule type="expression" dxfId="1890" priority="2071">
      <formula>$A$113="Família"</formula>
    </cfRule>
  </conditionalFormatting>
  <conditionalFormatting sqref="AP114:AR114">
    <cfRule type="expression" dxfId="1889" priority="2070">
      <formula>$A$114="Planilhado"</formula>
    </cfRule>
  </conditionalFormatting>
  <conditionalFormatting sqref="AP114:AR114">
    <cfRule type="expression" dxfId="1888" priority="2069">
      <formula>$A$114="Ñ Plan s/desc"</formula>
    </cfRule>
  </conditionalFormatting>
  <conditionalFormatting sqref="AP114:AR114">
    <cfRule type="expression" dxfId="1887" priority="2068">
      <formula>$A$114="Advindo"</formula>
    </cfRule>
  </conditionalFormatting>
  <conditionalFormatting sqref="AP114:AR114">
    <cfRule type="expression" dxfId="1886" priority="2067">
      <formula>$A$114="Ñ Plan c/desc"</formula>
    </cfRule>
  </conditionalFormatting>
  <conditionalFormatting sqref="AP114:AR114">
    <cfRule type="expression" dxfId="1885" priority="2066">
      <formula>$A$114="Família"</formula>
    </cfRule>
  </conditionalFormatting>
  <conditionalFormatting sqref="AP115:AR115">
    <cfRule type="expression" dxfId="1884" priority="2065">
      <formula>$A$115="Planilhado"</formula>
    </cfRule>
  </conditionalFormatting>
  <conditionalFormatting sqref="AP115:AR115">
    <cfRule type="expression" dxfId="1883" priority="2064">
      <formula>$A$115="Ñ Plan s/desc"</formula>
    </cfRule>
  </conditionalFormatting>
  <conditionalFormatting sqref="AP115:AR115">
    <cfRule type="expression" dxfId="1882" priority="2063">
      <formula>$A$115="Advindo"</formula>
    </cfRule>
  </conditionalFormatting>
  <conditionalFormatting sqref="AP115:AR115">
    <cfRule type="expression" dxfId="1881" priority="2062">
      <formula>$A$115="Ñ Plan c/desc"</formula>
    </cfRule>
  </conditionalFormatting>
  <conditionalFormatting sqref="AP115:AR115">
    <cfRule type="expression" dxfId="1880" priority="2061">
      <formula>$A$115="Família"</formula>
    </cfRule>
  </conditionalFormatting>
  <conditionalFormatting sqref="AP116:AR116">
    <cfRule type="expression" dxfId="1879" priority="2060">
      <formula>$A$116="Planilhado"</formula>
    </cfRule>
  </conditionalFormatting>
  <conditionalFormatting sqref="AP116:AR116">
    <cfRule type="expression" dxfId="1878" priority="2059">
      <formula>$A$116="Ñ Plan s/desc"</formula>
    </cfRule>
  </conditionalFormatting>
  <conditionalFormatting sqref="AP116:AR116">
    <cfRule type="expression" dxfId="1877" priority="2058">
      <formula>$A$116="Advindo"</formula>
    </cfRule>
  </conditionalFormatting>
  <conditionalFormatting sqref="AP116:AR116">
    <cfRule type="expression" dxfId="1876" priority="2057">
      <formula>$A$116="Ñ Plan c/desc"</formula>
    </cfRule>
  </conditionalFormatting>
  <conditionalFormatting sqref="AP116:AR116">
    <cfRule type="expression" dxfId="1875" priority="2056">
      <formula>$A$116="Família"</formula>
    </cfRule>
  </conditionalFormatting>
  <conditionalFormatting sqref="AP117:AR117">
    <cfRule type="expression" dxfId="1874" priority="2055">
      <formula>$A$117="Planilhado"</formula>
    </cfRule>
  </conditionalFormatting>
  <conditionalFormatting sqref="AP117:AR117">
    <cfRule type="expression" dxfId="1873" priority="2054">
      <formula>$A$117="Ñ Plan s/desc"</formula>
    </cfRule>
  </conditionalFormatting>
  <conditionalFormatting sqref="AP117:AR117">
    <cfRule type="expression" dxfId="1872" priority="2053">
      <formula>$A$117="Advindo"</formula>
    </cfRule>
  </conditionalFormatting>
  <conditionalFormatting sqref="AP117:AR117">
    <cfRule type="expression" dxfId="1871" priority="2052">
      <formula>$A$117="Ñ Plan c/desc"</formula>
    </cfRule>
  </conditionalFormatting>
  <conditionalFormatting sqref="AP117:AR117">
    <cfRule type="expression" dxfId="1870" priority="2051">
      <formula>$A$117="Família"</formula>
    </cfRule>
  </conditionalFormatting>
  <conditionalFormatting sqref="AP118:AR118">
    <cfRule type="expression" dxfId="1869" priority="2050">
      <formula>$A$118="Planilhado"</formula>
    </cfRule>
  </conditionalFormatting>
  <conditionalFormatting sqref="AP118:AR118">
    <cfRule type="expression" dxfId="1868" priority="2049">
      <formula>$A$118="Ñ Plan s/desc"</formula>
    </cfRule>
  </conditionalFormatting>
  <conditionalFormatting sqref="AP118:AR118">
    <cfRule type="expression" dxfId="1867" priority="2048">
      <formula>$A$118="Advindo"</formula>
    </cfRule>
  </conditionalFormatting>
  <conditionalFormatting sqref="AP118:AR118">
    <cfRule type="expression" dxfId="1866" priority="2047">
      <formula>$A$118="Ñ Plan c/desc"</formula>
    </cfRule>
  </conditionalFormatting>
  <conditionalFormatting sqref="AP118:AR118">
    <cfRule type="expression" dxfId="1865" priority="2046">
      <formula>$A$118="Família"</formula>
    </cfRule>
  </conditionalFormatting>
  <conditionalFormatting sqref="AP119:AR119">
    <cfRule type="expression" dxfId="1864" priority="2045">
      <formula>$A$119="Planilhado"</formula>
    </cfRule>
  </conditionalFormatting>
  <conditionalFormatting sqref="AP119:AR119">
    <cfRule type="expression" dxfId="1863" priority="2044">
      <formula>$A$119="Ñ Plan s/desc"</formula>
    </cfRule>
  </conditionalFormatting>
  <conditionalFormatting sqref="AP119:AR119">
    <cfRule type="expression" dxfId="1862" priority="2043">
      <formula>$A$119="Advindo"</formula>
    </cfRule>
  </conditionalFormatting>
  <conditionalFormatting sqref="AP119:AR119">
    <cfRule type="expression" dxfId="1861" priority="2042">
      <formula>$A$119="Ñ Plan c/desc"</formula>
    </cfRule>
  </conditionalFormatting>
  <conditionalFormatting sqref="AP119:AR119">
    <cfRule type="expression" dxfId="1860" priority="2041">
      <formula>$A$119="Família"</formula>
    </cfRule>
  </conditionalFormatting>
  <conditionalFormatting sqref="AP120:AR120">
    <cfRule type="expression" dxfId="1859" priority="2040">
      <formula>$A$120="Planilhado"</formula>
    </cfRule>
  </conditionalFormatting>
  <conditionalFormatting sqref="AP120:AR120">
    <cfRule type="expression" dxfId="1858" priority="2039">
      <formula>$A$120="Ñ Plan s/desc"</formula>
    </cfRule>
  </conditionalFormatting>
  <conditionalFormatting sqref="AP120:AR120">
    <cfRule type="expression" dxfId="1857" priority="2038">
      <formula>$A$120="Advindo"</formula>
    </cfRule>
  </conditionalFormatting>
  <conditionalFormatting sqref="AP120:AR120">
    <cfRule type="expression" dxfId="1856" priority="2037">
      <formula>$A$120="Ñ Plan c/desc"</formula>
    </cfRule>
  </conditionalFormatting>
  <conditionalFormatting sqref="AP120:AR120">
    <cfRule type="expression" dxfId="1855" priority="2036">
      <formula>$A$120="Família"</formula>
    </cfRule>
  </conditionalFormatting>
  <conditionalFormatting sqref="AP121:AR121">
    <cfRule type="expression" dxfId="1854" priority="2035">
      <formula>$A$121="Planilhado"</formula>
    </cfRule>
  </conditionalFormatting>
  <conditionalFormatting sqref="AP121:AR121">
    <cfRule type="expression" dxfId="1853" priority="2034">
      <formula>$A$121="Ñ Plan s/desc"</formula>
    </cfRule>
  </conditionalFormatting>
  <conditionalFormatting sqref="AP121:AR121">
    <cfRule type="expression" dxfId="1852" priority="2033">
      <formula>$A$121="Advindo"</formula>
    </cfRule>
  </conditionalFormatting>
  <conditionalFormatting sqref="AP121:AR121">
    <cfRule type="expression" dxfId="1851" priority="2032">
      <formula>$A$121="Ñ Plan c/desc"</formula>
    </cfRule>
  </conditionalFormatting>
  <conditionalFormatting sqref="AP121:AR121">
    <cfRule type="expression" dxfId="1850" priority="2031">
      <formula>$A$121="Família"</formula>
    </cfRule>
  </conditionalFormatting>
  <conditionalFormatting sqref="AP122:AR122">
    <cfRule type="expression" dxfId="1849" priority="2030">
      <formula>$A$122="Planilhado"</formula>
    </cfRule>
  </conditionalFormatting>
  <conditionalFormatting sqref="AP122:AR122">
    <cfRule type="expression" dxfId="1848" priority="2029">
      <formula>$A$122="Ñ Plan s/desc"</formula>
    </cfRule>
  </conditionalFormatting>
  <conditionalFormatting sqref="AP122:AR122">
    <cfRule type="expression" dxfId="1847" priority="2028">
      <formula>$A$122="Advindo"</formula>
    </cfRule>
  </conditionalFormatting>
  <conditionalFormatting sqref="AP122:AR122">
    <cfRule type="expression" dxfId="1846" priority="2027">
      <formula>$A$122="Ñ Plan c/desc"</formula>
    </cfRule>
  </conditionalFormatting>
  <conditionalFormatting sqref="AP122:AR122">
    <cfRule type="expression" dxfId="1845" priority="2026">
      <formula>$A$122="Família"</formula>
    </cfRule>
  </conditionalFormatting>
  <conditionalFormatting sqref="AP123:AR123">
    <cfRule type="expression" dxfId="1844" priority="2025">
      <formula>$A$123="Planilhado"</formula>
    </cfRule>
  </conditionalFormatting>
  <conditionalFormatting sqref="AP123:AR123">
    <cfRule type="expression" dxfId="1843" priority="2024">
      <formula>$A$123="Ñ Plan s/desc"</formula>
    </cfRule>
  </conditionalFormatting>
  <conditionalFormatting sqref="AP123:AR123">
    <cfRule type="expression" dxfId="1842" priority="2023">
      <formula>$A$123="Advindo"</formula>
    </cfRule>
  </conditionalFormatting>
  <conditionalFormatting sqref="AP123:AR123">
    <cfRule type="expression" dxfId="1841" priority="2022">
      <formula>$A$123="Ñ Plan c/desc"</formula>
    </cfRule>
  </conditionalFormatting>
  <conditionalFormatting sqref="AP123:AR123">
    <cfRule type="expression" dxfId="1840" priority="2021">
      <formula>$A$123="Família"</formula>
    </cfRule>
  </conditionalFormatting>
  <conditionalFormatting sqref="AP124:AR124">
    <cfRule type="expression" dxfId="1839" priority="2020">
      <formula>$A$124="Planilhado"</formula>
    </cfRule>
  </conditionalFormatting>
  <conditionalFormatting sqref="AP124:AR124">
    <cfRule type="expression" dxfId="1838" priority="2019">
      <formula>$A$124="Ñ Plan s/desc"</formula>
    </cfRule>
  </conditionalFormatting>
  <conditionalFormatting sqref="AP124:AR124">
    <cfRule type="expression" dxfId="1837" priority="2018">
      <formula>$A$124="Advindo"</formula>
    </cfRule>
  </conditionalFormatting>
  <conditionalFormatting sqref="AP124:AR124">
    <cfRule type="expression" dxfId="1836" priority="2017">
      <formula>$A$124="Ñ Plan c/desc"</formula>
    </cfRule>
  </conditionalFormatting>
  <conditionalFormatting sqref="AP124:AR124">
    <cfRule type="expression" dxfId="1835" priority="2016">
      <formula>$A$124="Família"</formula>
    </cfRule>
  </conditionalFormatting>
  <conditionalFormatting sqref="AP125:AR125">
    <cfRule type="expression" dxfId="1834" priority="2015">
      <formula>$A$125="Planilhado"</formula>
    </cfRule>
  </conditionalFormatting>
  <conditionalFormatting sqref="AP125:AR125">
    <cfRule type="expression" dxfId="1833" priority="2014">
      <formula>$A$125="Ñ Plan s/desc"</formula>
    </cfRule>
  </conditionalFormatting>
  <conditionalFormatting sqref="AP125:AR125">
    <cfRule type="expression" dxfId="1832" priority="2013">
      <formula>$A$125="Advindo"</formula>
    </cfRule>
  </conditionalFormatting>
  <conditionalFormatting sqref="AP125:AR125">
    <cfRule type="expression" dxfId="1831" priority="2012">
      <formula>$A$125="Ñ Plan c/desc"</formula>
    </cfRule>
  </conditionalFormatting>
  <conditionalFormatting sqref="AP125:AR125">
    <cfRule type="expression" dxfId="1830" priority="2011">
      <formula>$A$125="Família"</formula>
    </cfRule>
  </conditionalFormatting>
  <conditionalFormatting sqref="AP126:AR126">
    <cfRule type="expression" dxfId="1829" priority="2010">
      <formula>$A$126="Planilhado"</formula>
    </cfRule>
  </conditionalFormatting>
  <conditionalFormatting sqref="AP126:AR126">
    <cfRule type="expression" dxfId="1828" priority="2009">
      <formula>$A$126="Ñ Plan s/desc"</formula>
    </cfRule>
  </conditionalFormatting>
  <conditionalFormatting sqref="AP126:AR126">
    <cfRule type="expression" dxfId="1827" priority="2008">
      <formula>$A$126="Advindo"</formula>
    </cfRule>
  </conditionalFormatting>
  <conditionalFormatting sqref="AP126:AR126">
    <cfRule type="expression" dxfId="1826" priority="2007">
      <formula>$A$126="Ñ Plan c/desc"</formula>
    </cfRule>
  </conditionalFormatting>
  <conditionalFormatting sqref="AP126:AR126">
    <cfRule type="expression" dxfId="1825" priority="2006">
      <formula>$A$126="Família"</formula>
    </cfRule>
  </conditionalFormatting>
  <conditionalFormatting sqref="AP127:AR127">
    <cfRule type="expression" dxfId="1824" priority="2005">
      <formula>$A$127="Planilhado"</formula>
    </cfRule>
  </conditionalFormatting>
  <conditionalFormatting sqref="AP127:AR127">
    <cfRule type="expression" dxfId="1823" priority="2004">
      <formula>$A$127="Ñ Plan s/desc"</formula>
    </cfRule>
  </conditionalFormatting>
  <conditionalFormatting sqref="AP127:AR127">
    <cfRule type="expression" dxfId="1822" priority="2003">
      <formula>$A$127="Advindo"</formula>
    </cfRule>
  </conditionalFormatting>
  <conditionalFormatting sqref="AP127:AR127">
    <cfRule type="expression" dxfId="1821" priority="2002">
      <formula>$A$127="Ñ Plan c/desc"</formula>
    </cfRule>
  </conditionalFormatting>
  <conditionalFormatting sqref="AP127:AR127">
    <cfRule type="expression" dxfId="1820" priority="2001">
      <formula>$A$127="Família"</formula>
    </cfRule>
  </conditionalFormatting>
  <conditionalFormatting sqref="AP128:AR128">
    <cfRule type="expression" dxfId="1819" priority="2000">
      <formula>$A$128="Planilhado"</formula>
    </cfRule>
  </conditionalFormatting>
  <conditionalFormatting sqref="AP128:AR128">
    <cfRule type="expression" dxfId="1818" priority="1999">
      <formula>$A$128="Ñ Plan s/desc"</formula>
    </cfRule>
  </conditionalFormatting>
  <conditionalFormatting sqref="AP128:AR128">
    <cfRule type="expression" dxfId="1817" priority="1998">
      <formula>$A$128="Advindo"</formula>
    </cfRule>
  </conditionalFormatting>
  <conditionalFormatting sqref="AP128:AR128">
    <cfRule type="expression" dxfId="1816" priority="1997">
      <formula>$A$128="Ñ Plan c/desc"</formula>
    </cfRule>
  </conditionalFormatting>
  <conditionalFormatting sqref="AP128:AR128">
    <cfRule type="expression" dxfId="1815" priority="1996">
      <formula>$A$128="Família"</formula>
    </cfRule>
  </conditionalFormatting>
  <conditionalFormatting sqref="AP129:AR129">
    <cfRule type="expression" dxfId="1814" priority="1995">
      <formula>$A$129="Planilhado"</formula>
    </cfRule>
  </conditionalFormatting>
  <conditionalFormatting sqref="AP129:AR129">
    <cfRule type="expression" dxfId="1813" priority="1994">
      <formula>$A$129="Ñ Plan s/desc"</formula>
    </cfRule>
  </conditionalFormatting>
  <conditionalFormatting sqref="AP129:AR129">
    <cfRule type="expression" dxfId="1812" priority="1993">
      <formula>$A$129="Advindo"</formula>
    </cfRule>
  </conditionalFormatting>
  <conditionalFormatting sqref="AP129:AR129">
    <cfRule type="expression" dxfId="1811" priority="1992">
      <formula>$A$129="Ñ Plan c/desc"</formula>
    </cfRule>
  </conditionalFormatting>
  <conditionalFormatting sqref="AP129:AR129">
    <cfRule type="expression" dxfId="1810" priority="1991">
      <formula>$A$129="Família"</formula>
    </cfRule>
  </conditionalFormatting>
  <conditionalFormatting sqref="AP130:AR130">
    <cfRule type="expression" dxfId="1809" priority="1990">
      <formula>$A$130="Planilhado"</formula>
    </cfRule>
  </conditionalFormatting>
  <conditionalFormatting sqref="AP130:AR130">
    <cfRule type="expression" dxfId="1808" priority="1989">
      <formula>$A$130="Ñ Plan s/desc"</formula>
    </cfRule>
  </conditionalFormatting>
  <conditionalFormatting sqref="AP130:AR130">
    <cfRule type="expression" dxfId="1807" priority="1988">
      <formula>$A$130="Advindo"</formula>
    </cfRule>
  </conditionalFormatting>
  <conditionalFormatting sqref="AP130:AR130">
    <cfRule type="expression" dxfId="1806" priority="1987">
      <formula>$A$130="Ñ Plan c/desc"</formula>
    </cfRule>
  </conditionalFormatting>
  <conditionalFormatting sqref="AP130:AR130">
    <cfRule type="expression" dxfId="1805" priority="1986">
      <formula>$A$130="Família"</formula>
    </cfRule>
  </conditionalFormatting>
  <conditionalFormatting sqref="AP131:AR131">
    <cfRule type="expression" dxfId="1804" priority="1985">
      <formula>$A$131="Planilhado"</formula>
    </cfRule>
  </conditionalFormatting>
  <conditionalFormatting sqref="AP131:AR131">
    <cfRule type="expression" dxfId="1803" priority="1984">
      <formula>$A$131="Ñ Plan s/desc"</formula>
    </cfRule>
  </conditionalFormatting>
  <conditionalFormatting sqref="AP131:AR131">
    <cfRule type="expression" dxfId="1802" priority="1983">
      <formula>$A$131="Advindo"</formula>
    </cfRule>
  </conditionalFormatting>
  <conditionalFormatting sqref="AP131:AR131">
    <cfRule type="expression" dxfId="1801" priority="1982">
      <formula>$A$131="Ñ Plan c/desc"</formula>
    </cfRule>
  </conditionalFormatting>
  <conditionalFormatting sqref="AP131:AR131">
    <cfRule type="expression" dxfId="1800" priority="1981">
      <formula>$A$131="Família"</formula>
    </cfRule>
  </conditionalFormatting>
  <conditionalFormatting sqref="AP132:AR132">
    <cfRule type="expression" dxfId="1799" priority="1980">
      <formula>$A$132="Planilhado"</formula>
    </cfRule>
  </conditionalFormatting>
  <conditionalFormatting sqref="AP132:AR132">
    <cfRule type="expression" dxfId="1798" priority="1979">
      <formula>$A$132="Ñ Plan s/desc"</formula>
    </cfRule>
  </conditionalFormatting>
  <conditionalFormatting sqref="AP132:AR132">
    <cfRule type="expression" dxfId="1797" priority="1978">
      <formula>$A$132="Advindo"</formula>
    </cfRule>
  </conditionalFormatting>
  <conditionalFormatting sqref="AP132:AR132">
    <cfRule type="expression" dxfId="1796" priority="1977">
      <formula>$A$132="Ñ Plan c/desc"</formula>
    </cfRule>
  </conditionalFormatting>
  <conditionalFormatting sqref="AP132:AR132">
    <cfRule type="expression" dxfId="1795" priority="1976">
      <formula>$A$132="Família"</formula>
    </cfRule>
  </conditionalFormatting>
  <conditionalFormatting sqref="AP133:AR133">
    <cfRule type="expression" dxfId="1794" priority="1975">
      <formula>$A$133="Planilhado"</formula>
    </cfRule>
  </conditionalFormatting>
  <conditionalFormatting sqref="AP133:AR133">
    <cfRule type="expression" dxfId="1793" priority="1974">
      <formula>$A$133="Ñ Plan s/desc"</formula>
    </cfRule>
  </conditionalFormatting>
  <conditionalFormatting sqref="AP133:AR133">
    <cfRule type="expression" dxfId="1792" priority="1973">
      <formula>$A$133="Advindo"</formula>
    </cfRule>
  </conditionalFormatting>
  <conditionalFormatting sqref="AP133:AR133">
    <cfRule type="expression" dxfId="1791" priority="1972">
      <formula>$A$133="Ñ Plan c/desc"</formula>
    </cfRule>
  </conditionalFormatting>
  <conditionalFormatting sqref="AP133:AR133">
    <cfRule type="expression" dxfId="1790" priority="1971">
      <formula>$A$133="Família"</formula>
    </cfRule>
  </conditionalFormatting>
  <conditionalFormatting sqref="AP134:AR134">
    <cfRule type="expression" dxfId="1789" priority="1970">
      <formula>$A$134="Planilhado"</formula>
    </cfRule>
  </conditionalFormatting>
  <conditionalFormatting sqref="AP134:AR134">
    <cfRule type="expression" dxfId="1788" priority="1969">
      <formula>$A$134="Ñ Plan s/desc"</formula>
    </cfRule>
  </conditionalFormatting>
  <conditionalFormatting sqref="AP134:AR134">
    <cfRule type="expression" dxfId="1787" priority="1968">
      <formula>$A$134="Advindo"</formula>
    </cfRule>
  </conditionalFormatting>
  <conditionalFormatting sqref="AP134:AR134">
    <cfRule type="expression" dxfId="1786" priority="1967">
      <formula>$A$134="Ñ Plan c/desc"</formula>
    </cfRule>
  </conditionalFormatting>
  <conditionalFormatting sqref="AP134:AR134">
    <cfRule type="expression" dxfId="1785" priority="1966">
      <formula>$A$134="Família"</formula>
    </cfRule>
  </conditionalFormatting>
  <conditionalFormatting sqref="AP135:AR135">
    <cfRule type="expression" dxfId="1784" priority="1965">
      <formula>$A$135="Planilhado"</formula>
    </cfRule>
  </conditionalFormatting>
  <conditionalFormatting sqref="AP135:AR135">
    <cfRule type="expression" dxfId="1783" priority="1964">
      <formula>$A$135="Ñ Plan s/desc"</formula>
    </cfRule>
  </conditionalFormatting>
  <conditionalFormatting sqref="AP135:AR135">
    <cfRule type="expression" dxfId="1782" priority="1963">
      <formula>$A$135="Advindo"</formula>
    </cfRule>
  </conditionalFormatting>
  <conditionalFormatting sqref="AP135:AR135">
    <cfRule type="expression" dxfId="1781" priority="1962">
      <formula>$A$135="Ñ Plan c/desc"</formula>
    </cfRule>
  </conditionalFormatting>
  <conditionalFormatting sqref="AP135:AR135">
    <cfRule type="expression" dxfId="1780" priority="1961">
      <formula>$A$135="Família"</formula>
    </cfRule>
  </conditionalFormatting>
  <conditionalFormatting sqref="AP136:AR136">
    <cfRule type="expression" dxfId="1779" priority="1960">
      <formula>$A$136="Planilhado"</formula>
    </cfRule>
  </conditionalFormatting>
  <conditionalFormatting sqref="AP136:AR136">
    <cfRule type="expression" dxfId="1778" priority="1959">
      <formula>$A$136="Ñ Plan s/desc"</formula>
    </cfRule>
  </conditionalFormatting>
  <conditionalFormatting sqref="AP136:AR136">
    <cfRule type="expression" dxfId="1777" priority="1958">
      <formula>$A$136="Advindo"</formula>
    </cfRule>
  </conditionalFormatting>
  <conditionalFormatting sqref="AP136:AR136">
    <cfRule type="expression" dxfId="1776" priority="1957">
      <formula>$A$136="Ñ Plan c/desc"</formula>
    </cfRule>
  </conditionalFormatting>
  <conditionalFormatting sqref="AP136:AR136">
    <cfRule type="expression" dxfId="1775" priority="1956">
      <formula>$A$136="Família"</formula>
    </cfRule>
  </conditionalFormatting>
  <conditionalFormatting sqref="AP137:AR137">
    <cfRule type="expression" dxfId="1774" priority="1955">
      <formula>$A$137="Planilhado"</formula>
    </cfRule>
  </conditionalFormatting>
  <conditionalFormatting sqref="AP137:AR137">
    <cfRule type="expression" dxfId="1773" priority="1954">
      <formula>$A$137="Ñ Plan s/desc"</formula>
    </cfRule>
  </conditionalFormatting>
  <conditionalFormatting sqref="AP137:AR137">
    <cfRule type="expression" dxfId="1772" priority="1953">
      <formula>$A$137="Advindo"</formula>
    </cfRule>
  </conditionalFormatting>
  <conditionalFormatting sqref="AP137:AR137">
    <cfRule type="expression" dxfId="1771" priority="1952">
      <formula>$A$137="Ñ Plan c/desc"</formula>
    </cfRule>
  </conditionalFormatting>
  <conditionalFormatting sqref="AP137:AR137">
    <cfRule type="expression" dxfId="1770" priority="1951">
      <formula>$A$137="Família"</formula>
    </cfRule>
  </conditionalFormatting>
  <conditionalFormatting sqref="AP138:AR138">
    <cfRule type="expression" dxfId="1769" priority="1950">
      <formula>$A$138="Planilhado"</formula>
    </cfRule>
  </conditionalFormatting>
  <conditionalFormatting sqref="AP138:AR138">
    <cfRule type="expression" dxfId="1768" priority="1949">
      <formula>$A$138="Ñ Plan s/desc"</formula>
    </cfRule>
  </conditionalFormatting>
  <conditionalFormatting sqref="AP138:AR138">
    <cfRule type="expression" dxfId="1767" priority="1948">
      <formula>$A$138="Advindo"</formula>
    </cfRule>
  </conditionalFormatting>
  <conditionalFormatting sqref="AP138:AR138">
    <cfRule type="expression" dxfId="1766" priority="1947">
      <formula>$A$138="Ñ Plan c/desc"</formula>
    </cfRule>
  </conditionalFormatting>
  <conditionalFormatting sqref="AP138:AR138">
    <cfRule type="expression" dxfId="1765" priority="1946">
      <formula>$A$138="Família"</formula>
    </cfRule>
  </conditionalFormatting>
  <conditionalFormatting sqref="AP139:AR139">
    <cfRule type="expression" dxfId="1764" priority="1945">
      <formula>$A$139="Planilhado"</formula>
    </cfRule>
  </conditionalFormatting>
  <conditionalFormatting sqref="AP139:AR139">
    <cfRule type="expression" dxfId="1763" priority="1944">
      <formula>$A$139="Ñ Plan s/desc"</formula>
    </cfRule>
  </conditionalFormatting>
  <conditionalFormatting sqref="AP139:AR139">
    <cfRule type="expression" dxfId="1762" priority="1943">
      <formula>$A$139="Advindo"</formula>
    </cfRule>
  </conditionalFormatting>
  <conditionalFormatting sqref="AP139:AR139">
    <cfRule type="expression" dxfId="1761" priority="1942">
      <formula>$A$139="Ñ Plan c/desc"</formula>
    </cfRule>
  </conditionalFormatting>
  <conditionalFormatting sqref="AP139:AR139">
    <cfRule type="expression" dxfId="1760" priority="1941">
      <formula>$A$139="Família"</formula>
    </cfRule>
  </conditionalFormatting>
  <conditionalFormatting sqref="AP140:AR140">
    <cfRule type="expression" dxfId="1759" priority="1940">
      <formula>$A$140="Planilhado"</formula>
    </cfRule>
  </conditionalFormatting>
  <conditionalFormatting sqref="AP140:AR140">
    <cfRule type="expression" dxfId="1758" priority="1939">
      <formula>$A$140="Ñ Plan s/desc"</formula>
    </cfRule>
  </conditionalFormatting>
  <conditionalFormatting sqref="AP140:AR140">
    <cfRule type="expression" dxfId="1757" priority="1938">
      <formula>$A$140="Advindo"</formula>
    </cfRule>
  </conditionalFormatting>
  <conditionalFormatting sqref="AP140:AR140">
    <cfRule type="expression" dxfId="1756" priority="1937">
      <formula>$A$140="Ñ Plan c/desc"</formula>
    </cfRule>
  </conditionalFormatting>
  <conditionalFormatting sqref="AP140:AR140">
    <cfRule type="expression" dxfId="1755" priority="1936">
      <formula>$A$140="Família"</formula>
    </cfRule>
  </conditionalFormatting>
  <conditionalFormatting sqref="AP141:AR141">
    <cfRule type="expression" dxfId="1754" priority="1935">
      <formula>$A$141="Planilhado"</formula>
    </cfRule>
  </conditionalFormatting>
  <conditionalFormatting sqref="AP141:AR141">
    <cfRule type="expression" dxfId="1753" priority="1934">
      <formula>$A$141="Ñ Plan s/desc"</formula>
    </cfRule>
  </conditionalFormatting>
  <conditionalFormatting sqref="AP141:AR141">
    <cfRule type="expression" dxfId="1752" priority="1933">
      <formula>$A$141="Advindo"</formula>
    </cfRule>
  </conditionalFormatting>
  <conditionalFormatting sqref="AP141:AR141">
    <cfRule type="expression" dxfId="1751" priority="1932">
      <formula>$A$141="Ñ Plan c/desc"</formula>
    </cfRule>
  </conditionalFormatting>
  <conditionalFormatting sqref="AP141:AR141">
    <cfRule type="expression" dxfId="1750" priority="1931">
      <formula>$A$141="Família"</formula>
    </cfRule>
  </conditionalFormatting>
  <conditionalFormatting sqref="AP142:AR142">
    <cfRule type="expression" dxfId="1749" priority="1930">
      <formula>$A$142="Planilhado"</formula>
    </cfRule>
  </conditionalFormatting>
  <conditionalFormatting sqref="AP142:AR142">
    <cfRule type="expression" dxfId="1748" priority="1929">
      <formula>$A$142="Ñ Plan s/desc"</formula>
    </cfRule>
  </conditionalFormatting>
  <conditionalFormatting sqref="AP142:AR142">
    <cfRule type="expression" dxfId="1747" priority="1928">
      <formula>$A$142="Advindo"</formula>
    </cfRule>
  </conditionalFormatting>
  <conditionalFormatting sqref="AP142:AR142">
    <cfRule type="expression" dxfId="1746" priority="1927">
      <formula>$A$142="Ñ Plan c/desc"</formula>
    </cfRule>
  </conditionalFormatting>
  <conditionalFormatting sqref="AP142:AR142">
    <cfRule type="expression" dxfId="1745" priority="1926">
      <formula>$A$142="Família"</formula>
    </cfRule>
  </conditionalFormatting>
  <conditionalFormatting sqref="AP143:AR143">
    <cfRule type="expression" dxfId="1744" priority="1925">
      <formula>$A$143="Planilhado"</formula>
    </cfRule>
  </conditionalFormatting>
  <conditionalFormatting sqref="AP143:AR143">
    <cfRule type="expression" dxfId="1743" priority="1924">
      <formula>$A$143="Ñ Plan s/desc"</formula>
    </cfRule>
  </conditionalFormatting>
  <conditionalFormatting sqref="AP143:AR143">
    <cfRule type="expression" dxfId="1742" priority="1923">
      <formula>$A$143="Advindo"</formula>
    </cfRule>
  </conditionalFormatting>
  <conditionalFormatting sqref="AP143:AR143">
    <cfRule type="expression" dxfId="1741" priority="1922">
      <formula>$A$143="Ñ Plan c/desc"</formula>
    </cfRule>
  </conditionalFormatting>
  <conditionalFormatting sqref="AP143:AR143">
    <cfRule type="expression" dxfId="1740" priority="1921">
      <formula>$A$143="Família"</formula>
    </cfRule>
  </conditionalFormatting>
  <conditionalFormatting sqref="AP144:AR144">
    <cfRule type="expression" dxfId="1739" priority="1920">
      <formula>$A$144="Planilhado"</formula>
    </cfRule>
  </conditionalFormatting>
  <conditionalFormatting sqref="AP144:AR144">
    <cfRule type="expression" dxfId="1738" priority="1919">
      <formula>$A$144="Ñ Plan s/desc"</formula>
    </cfRule>
  </conditionalFormatting>
  <conditionalFormatting sqref="AP144:AR144">
    <cfRule type="expression" dxfId="1737" priority="1918">
      <formula>$A$144="Advindo"</formula>
    </cfRule>
  </conditionalFormatting>
  <conditionalFormatting sqref="AP144:AR144">
    <cfRule type="expression" dxfId="1736" priority="1917">
      <formula>$A$144="Ñ Plan c/desc"</formula>
    </cfRule>
  </conditionalFormatting>
  <conditionalFormatting sqref="AP144:AR144">
    <cfRule type="expression" dxfId="1735" priority="1916">
      <formula>$A$144="Família"</formula>
    </cfRule>
  </conditionalFormatting>
  <conditionalFormatting sqref="AP145:AR145">
    <cfRule type="expression" dxfId="1734" priority="1915">
      <formula>$A$145="Planilhado"</formula>
    </cfRule>
  </conditionalFormatting>
  <conditionalFormatting sqref="AP145:AR145">
    <cfRule type="expression" dxfId="1733" priority="1914">
      <formula>$A$145="Ñ Plan s/desc"</formula>
    </cfRule>
  </conditionalFormatting>
  <conditionalFormatting sqref="AP145:AR145">
    <cfRule type="expression" dxfId="1732" priority="1913">
      <formula>$A$145="Advindo"</formula>
    </cfRule>
  </conditionalFormatting>
  <conditionalFormatting sqref="AP145:AR145">
    <cfRule type="expression" dxfId="1731" priority="1912">
      <formula>$A$145="Ñ Plan c/desc"</formula>
    </cfRule>
  </conditionalFormatting>
  <conditionalFormatting sqref="AP145:AR145">
    <cfRule type="expression" dxfId="1730" priority="1911">
      <formula>$A$145="Família"</formula>
    </cfRule>
  </conditionalFormatting>
  <conditionalFormatting sqref="AP146:AR146">
    <cfRule type="expression" dxfId="1729" priority="1910">
      <formula>$A$146="Planilhado"</formula>
    </cfRule>
  </conditionalFormatting>
  <conditionalFormatting sqref="AP146:AR146">
    <cfRule type="expression" dxfId="1728" priority="1909">
      <formula>$A$146="Ñ Plan s/desc"</formula>
    </cfRule>
  </conditionalFormatting>
  <conditionalFormatting sqref="AP146:AR146">
    <cfRule type="expression" dxfId="1727" priority="1908">
      <formula>$A$146="Advindo"</formula>
    </cfRule>
  </conditionalFormatting>
  <conditionalFormatting sqref="AP146:AR146">
    <cfRule type="expression" dxfId="1726" priority="1907">
      <formula>$A$146="Ñ Plan c/desc"</formula>
    </cfRule>
  </conditionalFormatting>
  <conditionalFormatting sqref="AP146:AR146">
    <cfRule type="expression" dxfId="1725" priority="1906">
      <formula>$A$146="Família"</formula>
    </cfRule>
  </conditionalFormatting>
  <conditionalFormatting sqref="AP147:AR147">
    <cfRule type="expression" dxfId="1724" priority="1905">
      <formula>$A$147="Planilhado"</formula>
    </cfRule>
  </conditionalFormatting>
  <conditionalFormatting sqref="AP147:AR147">
    <cfRule type="expression" dxfId="1723" priority="1904">
      <formula>$A$147="Ñ Plan s/desc"</formula>
    </cfRule>
  </conditionalFormatting>
  <conditionalFormatting sqref="AP147:AR147">
    <cfRule type="expression" dxfId="1722" priority="1903">
      <formula>$A$147="Advindo"</formula>
    </cfRule>
  </conditionalFormatting>
  <conditionalFormatting sqref="AP147:AR147">
    <cfRule type="expression" dxfId="1721" priority="1902">
      <formula>$A$147="Ñ Plan c/desc"</formula>
    </cfRule>
  </conditionalFormatting>
  <conditionalFormatting sqref="AP147:AR147">
    <cfRule type="expression" dxfId="1720" priority="1901">
      <formula>$A$147="Família"</formula>
    </cfRule>
  </conditionalFormatting>
  <conditionalFormatting sqref="AP148:AR148">
    <cfRule type="expression" dxfId="1719" priority="1900">
      <formula>$A$148="Planilhado"</formula>
    </cfRule>
  </conditionalFormatting>
  <conditionalFormatting sqref="AP148:AR148">
    <cfRule type="expression" dxfId="1718" priority="1899">
      <formula>$A$148="Ñ Plan s/desc"</formula>
    </cfRule>
  </conditionalFormatting>
  <conditionalFormatting sqref="AP148:AR148">
    <cfRule type="expression" dxfId="1717" priority="1898">
      <formula>$A$148="Advindo"</formula>
    </cfRule>
  </conditionalFormatting>
  <conditionalFormatting sqref="AP148:AR148">
    <cfRule type="expression" dxfId="1716" priority="1897">
      <formula>$A$148="Ñ Plan c/desc"</formula>
    </cfRule>
  </conditionalFormatting>
  <conditionalFormatting sqref="AP148:AR148">
    <cfRule type="expression" dxfId="1715" priority="1896">
      <formula>$A$148="Família"</formula>
    </cfRule>
  </conditionalFormatting>
  <conditionalFormatting sqref="AP149:AR149">
    <cfRule type="expression" dxfId="1714" priority="1895">
      <formula>$A$149="Planilhado"</formula>
    </cfRule>
  </conditionalFormatting>
  <conditionalFormatting sqref="AP149:AR149">
    <cfRule type="expression" dxfId="1713" priority="1894">
      <formula>$A$149="Ñ Plan s/desc"</formula>
    </cfRule>
  </conditionalFormatting>
  <conditionalFormatting sqref="AP149:AR149">
    <cfRule type="expression" dxfId="1712" priority="1893">
      <formula>$A$149="Advindo"</formula>
    </cfRule>
  </conditionalFormatting>
  <conditionalFormatting sqref="AP149:AR149">
    <cfRule type="expression" dxfId="1711" priority="1892">
      <formula>$A$149="Ñ Plan c/desc"</formula>
    </cfRule>
  </conditionalFormatting>
  <conditionalFormatting sqref="AP149:AR149">
    <cfRule type="expression" dxfId="1710" priority="1891">
      <formula>$A$149="Família"</formula>
    </cfRule>
  </conditionalFormatting>
  <conditionalFormatting sqref="AP150:AR150">
    <cfRule type="expression" dxfId="1709" priority="1890">
      <formula>$A$150="Planilhado"</formula>
    </cfRule>
  </conditionalFormatting>
  <conditionalFormatting sqref="AP150:AR150">
    <cfRule type="expression" dxfId="1708" priority="1889">
      <formula>$A$150="Ñ Plan s/desc"</formula>
    </cfRule>
  </conditionalFormatting>
  <conditionalFormatting sqref="AP150:AR150">
    <cfRule type="expression" dxfId="1707" priority="1888">
      <formula>$A$150="Advindo"</formula>
    </cfRule>
  </conditionalFormatting>
  <conditionalFormatting sqref="AP150:AR150">
    <cfRule type="expression" dxfId="1706" priority="1887">
      <formula>$A$150="Ñ Plan c/desc"</formula>
    </cfRule>
  </conditionalFormatting>
  <conditionalFormatting sqref="AP150:AR150">
    <cfRule type="expression" dxfId="1705" priority="1886">
      <formula>$A$150="Família"</formula>
    </cfRule>
  </conditionalFormatting>
  <conditionalFormatting sqref="AP151:AR151">
    <cfRule type="expression" dxfId="1704" priority="1885">
      <formula>$A$151="Planilhado"</formula>
    </cfRule>
  </conditionalFormatting>
  <conditionalFormatting sqref="AP151:AR151">
    <cfRule type="expression" dxfId="1703" priority="1884">
      <formula>$A$151="Ñ Plan s/desc"</formula>
    </cfRule>
  </conditionalFormatting>
  <conditionalFormatting sqref="AP151:AR151">
    <cfRule type="expression" dxfId="1702" priority="1883">
      <formula>$A$151="Advindo"</formula>
    </cfRule>
  </conditionalFormatting>
  <conditionalFormatting sqref="AP151:AR151">
    <cfRule type="expression" dxfId="1701" priority="1882">
      <formula>$A$151="Ñ Plan c/desc"</formula>
    </cfRule>
  </conditionalFormatting>
  <conditionalFormatting sqref="AP151:AR151">
    <cfRule type="expression" dxfId="1700" priority="1881">
      <formula>$A$151="Família"</formula>
    </cfRule>
  </conditionalFormatting>
  <conditionalFormatting sqref="AP152:AR152">
    <cfRule type="expression" dxfId="1699" priority="1880">
      <formula>$A$152="Planilhado"</formula>
    </cfRule>
  </conditionalFormatting>
  <conditionalFormatting sqref="AP152:AR152">
    <cfRule type="expression" dxfId="1698" priority="1879">
      <formula>$A$152="Ñ Plan s/desc"</formula>
    </cfRule>
  </conditionalFormatting>
  <conditionalFormatting sqref="AP152:AR152">
    <cfRule type="expression" dxfId="1697" priority="1878">
      <formula>$A$152="Advindo"</formula>
    </cfRule>
  </conditionalFormatting>
  <conditionalFormatting sqref="AP152:AR152">
    <cfRule type="expression" dxfId="1696" priority="1877">
      <formula>$A$152="Ñ Plan c/desc"</formula>
    </cfRule>
  </conditionalFormatting>
  <conditionalFormatting sqref="AP152:AR152">
    <cfRule type="expression" dxfId="1695" priority="1876">
      <formula>$A$152="Família"</formula>
    </cfRule>
  </conditionalFormatting>
  <conditionalFormatting sqref="AP153:AR153">
    <cfRule type="expression" dxfId="1694" priority="1875">
      <formula>$A$153="Planilhado"</formula>
    </cfRule>
  </conditionalFormatting>
  <conditionalFormatting sqref="AP153:AR153">
    <cfRule type="expression" dxfId="1693" priority="1874">
      <formula>$A$153="Ñ Plan s/desc"</formula>
    </cfRule>
  </conditionalFormatting>
  <conditionalFormatting sqref="AP153:AR153">
    <cfRule type="expression" dxfId="1692" priority="1873">
      <formula>$A$153="Advindo"</formula>
    </cfRule>
  </conditionalFormatting>
  <conditionalFormatting sqref="AP153:AR153">
    <cfRule type="expression" dxfId="1691" priority="1872">
      <formula>$A$153="Ñ Plan c/desc"</formula>
    </cfRule>
  </conditionalFormatting>
  <conditionalFormatting sqref="AP153:AR153">
    <cfRule type="expression" dxfId="1690" priority="1871">
      <formula>$A$153="Família"</formula>
    </cfRule>
  </conditionalFormatting>
  <conditionalFormatting sqref="AP154:AR154">
    <cfRule type="expression" dxfId="1689" priority="1870">
      <formula>$A$154="Planilhado"</formula>
    </cfRule>
  </conditionalFormatting>
  <conditionalFormatting sqref="AP154:AR154">
    <cfRule type="expression" dxfId="1688" priority="1869">
      <formula>$A$154="Ñ Plan s/desc"</formula>
    </cfRule>
  </conditionalFormatting>
  <conditionalFormatting sqref="AP154:AR154">
    <cfRule type="expression" dxfId="1687" priority="1868">
      <formula>$A$154="Advindo"</formula>
    </cfRule>
  </conditionalFormatting>
  <conditionalFormatting sqref="AP154:AR154">
    <cfRule type="expression" dxfId="1686" priority="1867">
      <formula>$A$154="Ñ Plan c/desc"</formula>
    </cfRule>
  </conditionalFormatting>
  <conditionalFormatting sqref="AP154:AR154">
    <cfRule type="expression" dxfId="1685" priority="1866">
      <formula>$A$154="Família"</formula>
    </cfRule>
  </conditionalFormatting>
  <conditionalFormatting sqref="AP155:AR155">
    <cfRule type="expression" dxfId="1684" priority="1865">
      <formula>$A$155="Planilhado"</formula>
    </cfRule>
  </conditionalFormatting>
  <conditionalFormatting sqref="AP155:AR155">
    <cfRule type="expression" dxfId="1683" priority="1864">
      <formula>$A$155="Ñ Plan s/desc"</formula>
    </cfRule>
  </conditionalFormatting>
  <conditionalFormatting sqref="AP155:AR155">
    <cfRule type="expression" dxfId="1682" priority="1863">
      <formula>$A$155="Advindo"</formula>
    </cfRule>
  </conditionalFormatting>
  <conditionalFormatting sqref="AP155:AR155">
    <cfRule type="expression" dxfId="1681" priority="1862">
      <formula>$A$155="Ñ Plan c/desc"</formula>
    </cfRule>
  </conditionalFormatting>
  <conditionalFormatting sqref="AP155:AR155">
    <cfRule type="expression" dxfId="1680" priority="1861">
      <formula>$A$155="Família"</formula>
    </cfRule>
  </conditionalFormatting>
  <conditionalFormatting sqref="AP156:AR156">
    <cfRule type="expression" dxfId="1679" priority="1860">
      <formula>$A$156="Planilhado"</formula>
    </cfRule>
  </conditionalFormatting>
  <conditionalFormatting sqref="AP156:AR156">
    <cfRule type="expression" dxfId="1678" priority="1859">
      <formula>$A$156="Ñ Plan s/desc"</formula>
    </cfRule>
  </conditionalFormatting>
  <conditionalFormatting sqref="AP156:AR156">
    <cfRule type="expression" dxfId="1677" priority="1858">
      <formula>$A$156="Advindo"</formula>
    </cfRule>
  </conditionalFormatting>
  <conditionalFormatting sqref="AP156:AR156">
    <cfRule type="expression" dxfId="1676" priority="1857">
      <formula>$A$156="Ñ Plan c/desc"</formula>
    </cfRule>
  </conditionalFormatting>
  <conditionalFormatting sqref="AP156:AR156">
    <cfRule type="expression" dxfId="1675" priority="1856">
      <formula>$A$156="Família"</formula>
    </cfRule>
  </conditionalFormatting>
  <conditionalFormatting sqref="AP157:AR157">
    <cfRule type="expression" dxfId="1674" priority="1855">
      <formula>$A$157="Planilhado"</formula>
    </cfRule>
  </conditionalFormatting>
  <conditionalFormatting sqref="AP157:AR157">
    <cfRule type="expression" dxfId="1673" priority="1854">
      <formula>$A$157="Ñ Plan s/desc"</formula>
    </cfRule>
  </conditionalFormatting>
  <conditionalFormatting sqref="AP157:AR157">
    <cfRule type="expression" dxfId="1672" priority="1853">
      <formula>$A$157="Advindo"</formula>
    </cfRule>
  </conditionalFormatting>
  <conditionalFormatting sqref="AP157:AR157">
    <cfRule type="expression" dxfId="1671" priority="1852">
      <formula>$A$157="Ñ Plan c/desc"</formula>
    </cfRule>
  </conditionalFormatting>
  <conditionalFormatting sqref="AP157:AR157">
    <cfRule type="expression" dxfId="1670" priority="1851">
      <formula>$A$157="Família"</formula>
    </cfRule>
  </conditionalFormatting>
  <conditionalFormatting sqref="AP158:AR158">
    <cfRule type="expression" dxfId="1669" priority="1850">
      <formula>$A$158="Planilhado"</formula>
    </cfRule>
  </conditionalFormatting>
  <conditionalFormatting sqref="AP158:AR158">
    <cfRule type="expression" dxfId="1668" priority="1849">
      <formula>$A$158="Ñ Plan s/desc"</formula>
    </cfRule>
  </conditionalFormatting>
  <conditionalFormatting sqref="AP158:AR158">
    <cfRule type="expression" dxfId="1667" priority="1848">
      <formula>$A$158="Advindo"</formula>
    </cfRule>
  </conditionalFormatting>
  <conditionalFormatting sqref="AP158:AR158">
    <cfRule type="expression" dxfId="1666" priority="1847">
      <formula>$A$158="Ñ Plan c/desc"</formula>
    </cfRule>
  </conditionalFormatting>
  <conditionalFormatting sqref="AP158:AR158">
    <cfRule type="expression" dxfId="1665" priority="1846">
      <formula>$A$158="Família"</formula>
    </cfRule>
  </conditionalFormatting>
  <conditionalFormatting sqref="AP159:AR159">
    <cfRule type="expression" dxfId="1664" priority="1845">
      <formula>$A$159="Planilhado"</formula>
    </cfRule>
  </conditionalFormatting>
  <conditionalFormatting sqref="AP159:AR159">
    <cfRule type="expression" dxfId="1663" priority="1844">
      <formula>$A$159="Ñ Plan s/desc"</formula>
    </cfRule>
  </conditionalFormatting>
  <conditionalFormatting sqref="AP159:AR159">
    <cfRule type="expression" dxfId="1662" priority="1843">
      <formula>$A$159="Advindo"</formula>
    </cfRule>
  </conditionalFormatting>
  <conditionalFormatting sqref="AP159:AR159">
    <cfRule type="expression" dxfId="1661" priority="1842">
      <formula>$A$159="Ñ Plan c/desc"</formula>
    </cfRule>
  </conditionalFormatting>
  <conditionalFormatting sqref="AP159:AR159">
    <cfRule type="expression" dxfId="1660" priority="1841">
      <formula>$A$159="Família"</formula>
    </cfRule>
  </conditionalFormatting>
  <conditionalFormatting sqref="AP160:AR160">
    <cfRule type="expression" dxfId="1659" priority="1840">
      <formula>$A$160="Planilhado"</formula>
    </cfRule>
  </conditionalFormatting>
  <conditionalFormatting sqref="AP160:AR160">
    <cfRule type="expression" dxfId="1658" priority="1839">
      <formula>$A$160="Ñ Plan s/desc"</formula>
    </cfRule>
  </conditionalFormatting>
  <conditionalFormatting sqref="AP160:AR160">
    <cfRule type="expression" dxfId="1657" priority="1838">
      <formula>$A$160="Advindo"</formula>
    </cfRule>
  </conditionalFormatting>
  <conditionalFormatting sqref="AP160:AR160">
    <cfRule type="expression" dxfId="1656" priority="1837">
      <formula>$A$160="Ñ Plan c/desc"</formula>
    </cfRule>
  </conditionalFormatting>
  <conditionalFormatting sqref="AP160:AR160">
    <cfRule type="expression" dxfId="1655" priority="1836">
      <formula>$A$160="Família"</formula>
    </cfRule>
  </conditionalFormatting>
  <conditionalFormatting sqref="AP161:AR161">
    <cfRule type="expression" dxfId="1654" priority="1835">
      <formula>$A$161="Planilhado"</formula>
    </cfRule>
  </conditionalFormatting>
  <conditionalFormatting sqref="AP161:AR161">
    <cfRule type="expression" dxfId="1653" priority="1834">
      <formula>$A$161="Ñ Plan s/desc"</formula>
    </cfRule>
  </conditionalFormatting>
  <conditionalFormatting sqref="AP161:AR161">
    <cfRule type="expression" dxfId="1652" priority="1833">
      <formula>$A$161="Advindo"</formula>
    </cfRule>
  </conditionalFormatting>
  <conditionalFormatting sqref="AP161:AR161">
    <cfRule type="expression" dxfId="1651" priority="1832">
      <formula>$A$161="Ñ Plan c/desc"</formula>
    </cfRule>
  </conditionalFormatting>
  <conditionalFormatting sqref="AP161:AR161">
    <cfRule type="expression" dxfId="1650" priority="1831">
      <formula>$A$161="Família"</formula>
    </cfRule>
  </conditionalFormatting>
  <conditionalFormatting sqref="AP162:AR162">
    <cfRule type="expression" dxfId="1649" priority="1830">
      <formula>$A$162="Planilhado"</formula>
    </cfRule>
  </conditionalFormatting>
  <conditionalFormatting sqref="AP162:AR162">
    <cfRule type="expression" dxfId="1648" priority="1829">
      <formula>$A$162="Ñ Plan s/desc"</formula>
    </cfRule>
  </conditionalFormatting>
  <conditionalFormatting sqref="AP162:AR162">
    <cfRule type="expression" dxfId="1647" priority="1828">
      <formula>$A$162="Advindo"</formula>
    </cfRule>
  </conditionalFormatting>
  <conditionalFormatting sqref="AP162:AR162">
    <cfRule type="expression" dxfId="1646" priority="1827">
      <formula>$A$162="Ñ Plan c/desc"</formula>
    </cfRule>
  </conditionalFormatting>
  <conditionalFormatting sqref="AP162:AR162">
    <cfRule type="expression" dxfId="1645" priority="1826">
      <formula>$A$162="Família"</formula>
    </cfRule>
  </conditionalFormatting>
  <conditionalFormatting sqref="AP163:AR163">
    <cfRule type="expression" dxfId="1644" priority="1825">
      <formula>$A$163="Planilhado"</formula>
    </cfRule>
  </conditionalFormatting>
  <conditionalFormatting sqref="AP163:AR163">
    <cfRule type="expression" dxfId="1643" priority="1824">
      <formula>$A$163="Ñ Plan s/desc"</formula>
    </cfRule>
  </conditionalFormatting>
  <conditionalFormatting sqref="AP163:AR163">
    <cfRule type="expression" dxfId="1642" priority="1823">
      <formula>$A$163="Advindo"</formula>
    </cfRule>
  </conditionalFormatting>
  <conditionalFormatting sqref="AP163:AR163">
    <cfRule type="expression" dxfId="1641" priority="1822">
      <formula>$A$163="Ñ Plan c/desc"</formula>
    </cfRule>
  </conditionalFormatting>
  <conditionalFormatting sqref="AP163:AR163">
    <cfRule type="expression" dxfId="1640" priority="1821">
      <formula>$A$163="Família"</formula>
    </cfRule>
  </conditionalFormatting>
  <conditionalFormatting sqref="AP164:AR164">
    <cfRule type="expression" dxfId="1639" priority="1820">
      <formula>$A$164="Planilhado"</formula>
    </cfRule>
  </conditionalFormatting>
  <conditionalFormatting sqref="AP164:AR164">
    <cfRule type="expression" dxfId="1638" priority="1819">
      <formula>$A$164="Ñ Plan s/desc"</formula>
    </cfRule>
  </conditionalFormatting>
  <conditionalFormatting sqref="AP164:AR164">
    <cfRule type="expression" dxfId="1637" priority="1818">
      <formula>$A$164="Advindo"</formula>
    </cfRule>
  </conditionalFormatting>
  <conditionalFormatting sqref="AP164:AR164">
    <cfRule type="expression" dxfId="1636" priority="1817">
      <formula>$A$164="Ñ Plan c/desc"</formula>
    </cfRule>
  </conditionalFormatting>
  <conditionalFormatting sqref="AP164:AR164">
    <cfRule type="expression" dxfId="1635" priority="1816">
      <formula>$A$164="Família"</formula>
    </cfRule>
  </conditionalFormatting>
  <conditionalFormatting sqref="AP165:AR165">
    <cfRule type="expression" dxfId="1634" priority="1815">
      <formula>$A$165="Planilhado"</formula>
    </cfRule>
  </conditionalFormatting>
  <conditionalFormatting sqref="AP165:AR165">
    <cfRule type="expression" dxfId="1633" priority="1814">
      <formula>$A$165="Ñ Plan s/desc"</formula>
    </cfRule>
  </conditionalFormatting>
  <conditionalFormatting sqref="AP165:AR165">
    <cfRule type="expression" dxfId="1632" priority="1813">
      <formula>$A$165="Advindo"</formula>
    </cfRule>
  </conditionalFormatting>
  <conditionalFormatting sqref="AP165:AR165">
    <cfRule type="expression" dxfId="1631" priority="1812">
      <formula>$A$165="Ñ Plan c/desc"</formula>
    </cfRule>
  </conditionalFormatting>
  <conditionalFormatting sqref="AP165:AR165">
    <cfRule type="expression" dxfId="1630" priority="1811">
      <formula>$A$165="Família"</formula>
    </cfRule>
  </conditionalFormatting>
  <conditionalFormatting sqref="AP166:AR166">
    <cfRule type="expression" dxfId="1629" priority="1810">
      <formula>$A$166="Planilhado"</formula>
    </cfRule>
  </conditionalFormatting>
  <conditionalFormatting sqref="AP166:AR166">
    <cfRule type="expression" dxfId="1628" priority="1809">
      <formula>$A$166="Ñ Plan s/desc"</formula>
    </cfRule>
  </conditionalFormatting>
  <conditionalFormatting sqref="AP166:AR166">
    <cfRule type="expression" dxfId="1627" priority="1808">
      <formula>$A$166="Advindo"</formula>
    </cfRule>
  </conditionalFormatting>
  <conditionalFormatting sqref="AP166:AR166">
    <cfRule type="expression" dxfId="1626" priority="1807">
      <formula>$A$166="Ñ Plan c/desc"</formula>
    </cfRule>
  </conditionalFormatting>
  <conditionalFormatting sqref="AP166:AR166">
    <cfRule type="expression" dxfId="1625" priority="1806">
      <formula>$A$166="Família"</formula>
    </cfRule>
  </conditionalFormatting>
  <conditionalFormatting sqref="AP167:AR167">
    <cfRule type="expression" dxfId="1624" priority="1805">
      <formula>$A$167="Planilhado"</formula>
    </cfRule>
  </conditionalFormatting>
  <conditionalFormatting sqref="AP167:AR167">
    <cfRule type="expression" dxfId="1623" priority="1804">
      <formula>$A$167="Ñ Plan s/desc"</formula>
    </cfRule>
  </conditionalFormatting>
  <conditionalFormatting sqref="AP167:AR167">
    <cfRule type="expression" dxfId="1622" priority="1803">
      <formula>$A$167="Advindo"</formula>
    </cfRule>
  </conditionalFormatting>
  <conditionalFormatting sqref="AP167:AR167">
    <cfRule type="expression" dxfId="1621" priority="1802">
      <formula>$A$167="Ñ Plan c/desc"</formula>
    </cfRule>
  </conditionalFormatting>
  <conditionalFormatting sqref="AP167:AR167">
    <cfRule type="expression" dxfId="1620" priority="1801">
      <formula>$A$167="Família"</formula>
    </cfRule>
  </conditionalFormatting>
  <conditionalFormatting sqref="AP168:AR168">
    <cfRule type="expression" dxfId="1619" priority="1800">
      <formula>$A$168="Planilhado"</formula>
    </cfRule>
  </conditionalFormatting>
  <conditionalFormatting sqref="AP168:AR168">
    <cfRule type="expression" dxfId="1618" priority="1799">
      <formula>$A$168="Ñ Plan s/desc"</formula>
    </cfRule>
  </conditionalFormatting>
  <conditionalFormatting sqref="AP168:AR168">
    <cfRule type="expression" dxfId="1617" priority="1798">
      <formula>$A$168="Advindo"</formula>
    </cfRule>
  </conditionalFormatting>
  <conditionalFormatting sqref="AP168:AR168">
    <cfRule type="expression" dxfId="1616" priority="1797">
      <formula>$A$168="Ñ Plan c/desc"</formula>
    </cfRule>
  </conditionalFormatting>
  <conditionalFormatting sqref="AP168:AR168">
    <cfRule type="expression" dxfId="1615" priority="1796">
      <formula>$A$168="Família"</formula>
    </cfRule>
  </conditionalFormatting>
  <conditionalFormatting sqref="AP169:AR169">
    <cfRule type="expression" dxfId="1614" priority="1795">
      <formula>$A$169="Planilhado"</formula>
    </cfRule>
  </conditionalFormatting>
  <conditionalFormatting sqref="AP169:AR169">
    <cfRule type="expression" dxfId="1613" priority="1794">
      <formula>$A$169="Ñ Plan s/desc"</formula>
    </cfRule>
  </conditionalFormatting>
  <conditionalFormatting sqref="AP169:AR169">
    <cfRule type="expression" dxfId="1612" priority="1793">
      <formula>$A$169="Advindo"</formula>
    </cfRule>
  </conditionalFormatting>
  <conditionalFormatting sqref="AP169:AR169">
    <cfRule type="expression" dxfId="1611" priority="1792">
      <formula>$A$169="Ñ Plan c/desc"</formula>
    </cfRule>
  </conditionalFormatting>
  <conditionalFormatting sqref="AP169:AR169">
    <cfRule type="expression" dxfId="1610" priority="1791">
      <formula>$A$169="Família"</formula>
    </cfRule>
  </conditionalFormatting>
  <conditionalFormatting sqref="AP170:AR170">
    <cfRule type="expression" dxfId="1609" priority="1790">
      <formula>$A$170="Planilhado"</formula>
    </cfRule>
  </conditionalFormatting>
  <conditionalFormatting sqref="AP170:AR170">
    <cfRule type="expression" dxfId="1608" priority="1789">
      <formula>$A$170="Ñ Plan s/desc"</formula>
    </cfRule>
  </conditionalFormatting>
  <conditionalFormatting sqref="AP170:AR170">
    <cfRule type="expression" dxfId="1607" priority="1788">
      <formula>$A$170="Advindo"</formula>
    </cfRule>
  </conditionalFormatting>
  <conditionalFormatting sqref="AP170:AR170">
    <cfRule type="expression" dxfId="1606" priority="1787">
      <formula>$A$170="Ñ Plan c/desc"</formula>
    </cfRule>
  </conditionalFormatting>
  <conditionalFormatting sqref="AP170:AR170">
    <cfRule type="expression" dxfId="1605" priority="1786">
      <formula>$A$170="Família"</formula>
    </cfRule>
  </conditionalFormatting>
  <conditionalFormatting sqref="AP171:AR171">
    <cfRule type="expression" dxfId="1604" priority="1785">
      <formula>$A$171="Planilhado"</formula>
    </cfRule>
  </conditionalFormatting>
  <conditionalFormatting sqref="AP171:AR171">
    <cfRule type="expression" dxfId="1603" priority="1784">
      <formula>$A$171="Ñ Plan s/desc"</formula>
    </cfRule>
  </conditionalFormatting>
  <conditionalFormatting sqref="AP171:AR171">
    <cfRule type="expression" dxfId="1602" priority="1783">
      <formula>$A$171="Advindo"</formula>
    </cfRule>
  </conditionalFormatting>
  <conditionalFormatting sqref="AP171:AR171">
    <cfRule type="expression" dxfId="1601" priority="1782">
      <formula>$A$171="Ñ Plan c/desc"</formula>
    </cfRule>
  </conditionalFormatting>
  <conditionalFormatting sqref="AP171:AR171">
    <cfRule type="expression" dxfId="1600" priority="1781">
      <formula>$A$171="Família"</formula>
    </cfRule>
  </conditionalFormatting>
  <conditionalFormatting sqref="AP172:AR172">
    <cfRule type="expression" dxfId="1599" priority="1780">
      <formula>$A$172="Planilhado"</formula>
    </cfRule>
  </conditionalFormatting>
  <conditionalFormatting sqref="AP172:AR172">
    <cfRule type="expression" dxfId="1598" priority="1779">
      <formula>$A$172="Ñ Plan s/desc"</formula>
    </cfRule>
  </conditionalFormatting>
  <conditionalFormatting sqref="AP172:AR172">
    <cfRule type="expression" dxfId="1597" priority="1778">
      <formula>$A$172="Advindo"</formula>
    </cfRule>
  </conditionalFormatting>
  <conditionalFormatting sqref="AP172:AR172">
    <cfRule type="expression" dxfId="1596" priority="1777">
      <formula>$A$172="Ñ Plan c/desc"</formula>
    </cfRule>
  </conditionalFormatting>
  <conditionalFormatting sqref="AP172:AR172">
    <cfRule type="expression" dxfId="1595" priority="1776">
      <formula>$A$172="Família"</formula>
    </cfRule>
  </conditionalFormatting>
  <conditionalFormatting sqref="AP173:AR173">
    <cfRule type="expression" dxfId="1594" priority="1775">
      <formula>$A$173="Planilhado"</formula>
    </cfRule>
  </conditionalFormatting>
  <conditionalFormatting sqref="AP173:AR173">
    <cfRule type="expression" dxfId="1593" priority="1774">
      <formula>$A$173="Ñ Plan s/desc"</formula>
    </cfRule>
  </conditionalFormatting>
  <conditionalFormatting sqref="AP173:AR173">
    <cfRule type="expression" dxfId="1592" priority="1773">
      <formula>$A$173="Advindo"</formula>
    </cfRule>
  </conditionalFormatting>
  <conditionalFormatting sqref="AP173:AR173">
    <cfRule type="expression" dxfId="1591" priority="1772">
      <formula>$A$173="Ñ Plan c/desc"</formula>
    </cfRule>
  </conditionalFormatting>
  <conditionalFormatting sqref="AP173:AR173">
    <cfRule type="expression" dxfId="1590" priority="1771">
      <formula>$A$173="Família"</formula>
    </cfRule>
  </conditionalFormatting>
  <conditionalFormatting sqref="AP174:AR174">
    <cfRule type="expression" dxfId="1589" priority="1770">
      <formula>$A$174="Planilhado"</formula>
    </cfRule>
  </conditionalFormatting>
  <conditionalFormatting sqref="AP174:AR174">
    <cfRule type="expression" dxfId="1588" priority="1769">
      <formula>$A$174="Ñ Plan s/desc"</formula>
    </cfRule>
  </conditionalFormatting>
  <conditionalFormatting sqref="AP174:AR174">
    <cfRule type="expression" dxfId="1587" priority="1768">
      <formula>$A$174="Advindo"</formula>
    </cfRule>
  </conditionalFormatting>
  <conditionalFormatting sqref="AP174:AR174">
    <cfRule type="expression" dxfId="1586" priority="1767">
      <formula>$A$174="Ñ Plan c/desc"</formula>
    </cfRule>
  </conditionalFormatting>
  <conditionalFormatting sqref="AP174:AR174">
    <cfRule type="expression" dxfId="1585" priority="1766">
      <formula>$A$174="Família"</formula>
    </cfRule>
  </conditionalFormatting>
  <conditionalFormatting sqref="AP175:AR175">
    <cfRule type="expression" dxfId="1584" priority="1765">
      <formula>$A$175="Planilhado"</formula>
    </cfRule>
  </conditionalFormatting>
  <conditionalFormatting sqref="AP175:AR175">
    <cfRule type="expression" dxfId="1583" priority="1764">
      <formula>$A$175="Ñ Plan s/desc"</formula>
    </cfRule>
  </conditionalFormatting>
  <conditionalFormatting sqref="AP175:AR175">
    <cfRule type="expression" dxfId="1582" priority="1763">
      <formula>$A$175="Advindo"</formula>
    </cfRule>
  </conditionalFormatting>
  <conditionalFormatting sqref="AP175:AR175">
    <cfRule type="expression" dxfId="1581" priority="1762">
      <formula>$A$175="Ñ Plan c/desc"</formula>
    </cfRule>
  </conditionalFormatting>
  <conditionalFormatting sqref="AP175:AR175">
    <cfRule type="expression" dxfId="1580" priority="1761">
      <formula>$A$175="Família"</formula>
    </cfRule>
  </conditionalFormatting>
  <conditionalFormatting sqref="AP176:AR176">
    <cfRule type="expression" dxfId="1579" priority="1760">
      <formula>$A$176="Planilhado"</formula>
    </cfRule>
  </conditionalFormatting>
  <conditionalFormatting sqref="AP176:AR176">
    <cfRule type="expression" dxfId="1578" priority="1759">
      <formula>$A$176="Ñ Plan s/desc"</formula>
    </cfRule>
  </conditionalFormatting>
  <conditionalFormatting sqref="AP176:AR176">
    <cfRule type="expression" dxfId="1577" priority="1758">
      <formula>$A$176="Advindo"</formula>
    </cfRule>
  </conditionalFormatting>
  <conditionalFormatting sqref="AP176:AR176">
    <cfRule type="expression" dxfId="1576" priority="1757">
      <formula>$A$176="Ñ Plan c/desc"</formula>
    </cfRule>
  </conditionalFormatting>
  <conditionalFormatting sqref="AP176:AR176">
    <cfRule type="expression" dxfId="1575" priority="1756">
      <formula>$A$176="Família"</formula>
    </cfRule>
  </conditionalFormatting>
  <conditionalFormatting sqref="AP177:AR177">
    <cfRule type="expression" dxfId="1574" priority="1755">
      <formula>$A$177="Planilhado"</formula>
    </cfRule>
  </conditionalFormatting>
  <conditionalFormatting sqref="AP177:AR177">
    <cfRule type="expression" dxfId="1573" priority="1754">
      <formula>$A$177="Ñ Plan s/desc"</formula>
    </cfRule>
  </conditionalFormatting>
  <conditionalFormatting sqref="AP177:AR177">
    <cfRule type="expression" dxfId="1572" priority="1753">
      <formula>$A$177="Advindo"</formula>
    </cfRule>
  </conditionalFormatting>
  <conditionalFormatting sqref="AP177:AR177">
    <cfRule type="expression" dxfId="1571" priority="1752">
      <formula>$A$177="Ñ Plan c/desc"</formula>
    </cfRule>
  </conditionalFormatting>
  <conditionalFormatting sqref="AP177:AR177">
    <cfRule type="expression" dxfId="1570" priority="1751">
      <formula>$A$177="Família"</formula>
    </cfRule>
  </conditionalFormatting>
  <conditionalFormatting sqref="AP178:AR178">
    <cfRule type="expression" dxfId="1569" priority="1750">
      <formula>$A$178="Planilhado"</formula>
    </cfRule>
  </conditionalFormatting>
  <conditionalFormatting sqref="AP178:AR178">
    <cfRule type="expression" dxfId="1568" priority="1749">
      <formula>$A$178="Ñ Plan s/desc"</formula>
    </cfRule>
  </conditionalFormatting>
  <conditionalFormatting sqref="AP178:AR178">
    <cfRule type="expression" dxfId="1567" priority="1748">
      <formula>$A$178="Advindo"</formula>
    </cfRule>
  </conditionalFormatting>
  <conditionalFormatting sqref="AP178:AR178">
    <cfRule type="expression" dxfId="1566" priority="1747">
      <formula>$A$178="Ñ Plan c/desc"</formula>
    </cfRule>
  </conditionalFormatting>
  <conditionalFormatting sqref="AP178:AR178">
    <cfRule type="expression" dxfId="1565" priority="1746">
      <formula>$A$178="Família"</formula>
    </cfRule>
  </conditionalFormatting>
  <conditionalFormatting sqref="AP179:AR179">
    <cfRule type="expression" dxfId="1564" priority="1745">
      <formula>$A$179="Planilhado"</formula>
    </cfRule>
  </conditionalFormatting>
  <conditionalFormatting sqref="AP179:AR179">
    <cfRule type="expression" dxfId="1563" priority="1744">
      <formula>$A$179="Ñ Plan s/desc"</formula>
    </cfRule>
  </conditionalFormatting>
  <conditionalFormatting sqref="AP179:AR179">
    <cfRule type="expression" dxfId="1562" priority="1743">
      <formula>$A$179="Advindo"</formula>
    </cfRule>
  </conditionalFormatting>
  <conditionalFormatting sqref="AP179:AR179">
    <cfRule type="expression" dxfId="1561" priority="1742">
      <formula>$A$179="Ñ Plan c/desc"</formula>
    </cfRule>
  </conditionalFormatting>
  <conditionalFormatting sqref="AP179:AR179">
    <cfRule type="expression" dxfId="1560" priority="1741">
      <formula>$A$179="Família"</formula>
    </cfRule>
  </conditionalFormatting>
  <conditionalFormatting sqref="AP180:AR180">
    <cfRule type="expression" dxfId="1559" priority="1740">
      <formula>$A$180="Planilhado"</formula>
    </cfRule>
  </conditionalFormatting>
  <conditionalFormatting sqref="AP180:AR180">
    <cfRule type="expression" dxfId="1558" priority="1739">
      <formula>$A$180="Ñ Plan s/desc"</formula>
    </cfRule>
  </conditionalFormatting>
  <conditionalFormatting sqref="AP180:AR180">
    <cfRule type="expression" dxfId="1557" priority="1738">
      <formula>$A$180="Advindo"</formula>
    </cfRule>
  </conditionalFormatting>
  <conditionalFormatting sqref="AP180:AR180">
    <cfRule type="expression" dxfId="1556" priority="1737">
      <formula>$A$180="Ñ Plan c/desc"</formula>
    </cfRule>
  </conditionalFormatting>
  <conditionalFormatting sqref="AP180:AR180">
    <cfRule type="expression" dxfId="1555" priority="1736">
      <formula>$A$180="Família"</formula>
    </cfRule>
  </conditionalFormatting>
  <conditionalFormatting sqref="AP181:AR181">
    <cfRule type="expression" dxfId="1554" priority="1735">
      <formula>$A$181="Planilhado"</formula>
    </cfRule>
  </conditionalFormatting>
  <conditionalFormatting sqref="AP181:AR181">
    <cfRule type="expression" dxfId="1553" priority="1734">
      <formula>$A$181="Ñ Plan s/desc"</formula>
    </cfRule>
  </conditionalFormatting>
  <conditionalFormatting sqref="AP181:AR181">
    <cfRule type="expression" dxfId="1552" priority="1733">
      <formula>$A$181="Advindo"</formula>
    </cfRule>
  </conditionalFormatting>
  <conditionalFormatting sqref="AP181:AR181">
    <cfRule type="expression" dxfId="1551" priority="1732">
      <formula>$A$181="Ñ Plan c/desc"</formula>
    </cfRule>
  </conditionalFormatting>
  <conditionalFormatting sqref="AP181:AR181">
    <cfRule type="expression" dxfId="1550" priority="1731">
      <formula>$A$181="Família"</formula>
    </cfRule>
  </conditionalFormatting>
  <conditionalFormatting sqref="AP182:AR182">
    <cfRule type="expression" dxfId="1549" priority="1730">
      <formula>$A$182="Planilhado"</formula>
    </cfRule>
  </conditionalFormatting>
  <conditionalFormatting sqref="AP182:AR182">
    <cfRule type="expression" dxfId="1548" priority="1729">
      <formula>$A$182="Ñ Plan s/desc"</formula>
    </cfRule>
  </conditionalFormatting>
  <conditionalFormatting sqref="AP182:AR182">
    <cfRule type="expression" dxfId="1547" priority="1728">
      <formula>$A$182="Advindo"</formula>
    </cfRule>
  </conditionalFormatting>
  <conditionalFormatting sqref="AP182:AR182">
    <cfRule type="expression" dxfId="1546" priority="1727">
      <formula>$A$182="Ñ Plan c/desc"</formula>
    </cfRule>
  </conditionalFormatting>
  <conditionalFormatting sqref="AP182:AR182">
    <cfRule type="expression" dxfId="1545" priority="1726">
      <formula>$A$182="Família"</formula>
    </cfRule>
  </conditionalFormatting>
  <conditionalFormatting sqref="AP183:AR183">
    <cfRule type="expression" dxfId="1544" priority="1725">
      <formula>$A$183="Planilhado"</formula>
    </cfRule>
  </conditionalFormatting>
  <conditionalFormatting sqref="AP183:AR183">
    <cfRule type="expression" dxfId="1543" priority="1724">
      <formula>$A$183="Ñ Plan s/desc"</formula>
    </cfRule>
  </conditionalFormatting>
  <conditionalFormatting sqref="AP183:AR183">
    <cfRule type="expression" dxfId="1542" priority="1723">
      <formula>$A$183="Advindo"</formula>
    </cfRule>
  </conditionalFormatting>
  <conditionalFormatting sqref="AP183:AR183">
    <cfRule type="expression" dxfId="1541" priority="1722">
      <formula>$A$183="Ñ Plan c/desc"</formula>
    </cfRule>
  </conditionalFormatting>
  <conditionalFormatting sqref="AP183:AR183">
    <cfRule type="expression" dxfId="1540" priority="1721">
      <formula>$A$183="Família"</formula>
    </cfRule>
  </conditionalFormatting>
  <conditionalFormatting sqref="AP184:AR184">
    <cfRule type="expression" dxfId="1539" priority="1720">
      <formula>$A$184="Planilhado"</formula>
    </cfRule>
  </conditionalFormatting>
  <conditionalFormatting sqref="AP184:AR184">
    <cfRule type="expression" dxfId="1538" priority="1719">
      <formula>$A$184="Ñ Plan s/desc"</formula>
    </cfRule>
  </conditionalFormatting>
  <conditionalFormatting sqref="AP184:AR184">
    <cfRule type="expression" dxfId="1537" priority="1718">
      <formula>$A$184="Advindo"</formula>
    </cfRule>
  </conditionalFormatting>
  <conditionalFormatting sqref="AP184:AR184">
    <cfRule type="expression" dxfId="1536" priority="1717">
      <formula>$A$184="Ñ Plan c/desc"</formula>
    </cfRule>
  </conditionalFormatting>
  <conditionalFormatting sqref="AP184:AR184">
    <cfRule type="expression" dxfId="1535" priority="1716">
      <formula>$A$184="Família"</formula>
    </cfRule>
  </conditionalFormatting>
  <conditionalFormatting sqref="AP185:AR185">
    <cfRule type="expression" dxfId="1534" priority="1715">
      <formula>$A$185="Planilhado"</formula>
    </cfRule>
  </conditionalFormatting>
  <conditionalFormatting sqref="AP185:AR185">
    <cfRule type="expression" dxfId="1533" priority="1714">
      <formula>$A$185="Ñ Plan s/desc"</formula>
    </cfRule>
  </conditionalFormatting>
  <conditionalFormatting sqref="AP185:AR185">
    <cfRule type="expression" dxfId="1532" priority="1713">
      <formula>$A$185="Advindo"</formula>
    </cfRule>
  </conditionalFormatting>
  <conditionalFormatting sqref="AP185:AR185">
    <cfRule type="expression" dxfId="1531" priority="1712">
      <formula>$A$185="Ñ Plan c/desc"</formula>
    </cfRule>
  </conditionalFormatting>
  <conditionalFormatting sqref="AP185:AR185">
    <cfRule type="expression" dxfId="1530" priority="1711">
      <formula>$A$185="Família"</formula>
    </cfRule>
  </conditionalFormatting>
  <conditionalFormatting sqref="AP186:AR186">
    <cfRule type="expression" dxfId="1529" priority="1710">
      <formula>$A$186="Planilhado"</formula>
    </cfRule>
  </conditionalFormatting>
  <conditionalFormatting sqref="AP186:AR186">
    <cfRule type="expression" dxfId="1528" priority="1709">
      <formula>$A$186="Ñ Plan s/desc"</formula>
    </cfRule>
  </conditionalFormatting>
  <conditionalFormatting sqref="AP186:AR186">
    <cfRule type="expression" dxfId="1527" priority="1708">
      <formula>$A$186="Advindo"</formula>
    </cfRule>
  </conditionalFormatting>
  <conditionalFormatting sqref="AP186:AR186">
    <cfRule type="expression" dxfId="1526" priority="1707">
      <formula>$A$186="Ñ Plan c/desc"</formula>
    </cfRule>
  </conditionalFormatting>
  <conditionalFormatting sqref="AP186:AR186">
    <cfRule type="expression" dxfId="1525" priority="1706">
      <formula>$A$186="Família"</formula>
    </cfRule>
  </conditionalFormatting>
  <conditionalFormatting sqref="AP187:AR187">
    <cfRule type="expression" dxfId="1524" priority="1705">
      <formula>$A$187="Planilhado"</formula>
    </cfRule>
  </conditionalFormatting>
  <conditionalFormatting sqref="AP187:AR187">
    <cfRule type="expression" dxfId="1523" priority="1704">
      <formula>$A$187="Ñ Plan s/desc"</formula>
    </cfRule>
  </conditionalFormatting>
  <conditionalFormatting sqref="AP187:AR187">
    <cfRule type="expression" dxfId="1522" priority="1703">
      <formula>$A$187="Advindo"</formula>
    </cfRule>
  </conditionalFormatting>
  <conditionalFormatting sqref="AP187:AR187">
    <cfRule type="expression" dxfId="1521" priority="1702">
      <formula>$A$187="Ñ Plan c/desc"</formula>
    </cfRule>
  </conditionalFormatting>
  <conditionalFormatting sqref="AP187:AR187">
    <cfRule type="expression" dxfId="1520" priority="1701">
      <formula>$A$187="Família"</formula>
    </cfRule>
  </conditionalFormatting>
  <conditionalFormatting sqref="AP188:AR188">
    <cfRule type="expression" dxfId="1519" priority="1700">
      <formula>$A$188="Planilhado"</formula>
    </cfRule>
  </conditionalFormatting>
  <conditionalFormatting sqref="AP188:AR188">
    <cfRule type="expression" dxfId="1518" priority="1699">
      <formula>$A$188="Ñ Plan s/desc"</formula>
    </cfRule>
  </conditionalFormatting>
  <conditionalFormatting sqref="AP188:AR188">
    <cfRule type="expression" dxfId="1517" priority="1698">
      <formula>$A$188="Advindo"</formula>
    </cfRule>
  </conditionalFormatting>
  <conditionalFormatting sqref="AP188:AR188">
    <cfRule type="expression" dxfId="1516" priority="1697">
      <formula>$A$188="Ñ Plan c/desc"</formula>
    </cfRule>
  </conditionalFormatting>
  <conditionalFormatting sqref="AP188:AR188">
    <cfRule type="expression" dxfId="1515" priority="1696">
      <formula>$A$188="Família"</formula>
    </cfRule>
  </conditionalFormatting>
  <conditionalFormatting sqref="AP189:AR189">
    <cfRule type="expression" dxfId="1514" priority="1695">
      <formula>$A$189="Planilhado"</formula>
    </cfRule>
  </conditionalFormatting>
  <conditionalFormatting sqref="AP189:AR189">
    <cfRule type="expression" dxfId="1513" priority="1694">
      <formula>$A$189="Ñ Plan s/desc"</formula>
    </cfRule>
  </conditionalFormatting>
  <conditionalFormatting sqref="AP189:AR189">
    <cfRule type="expression" dxfId="1512" priority="1693">
      <formula>$A$189="Advindo"</formula>
    </cfRule>
  </conditionalFormatting>
  <conditionalFormatting sqref="AP189:AR189">
    <cfRule type="expression" dxfId="1511" priority="1692">
      <formula>$A$189="Ñ Plan c/desc"</formula>
    </cfRule>
  </conditionalFormatting>
  <conditionalFormatting sqref="AP189:AR189">
    <cfRule type="expression" dxfId="1510" priority="1691">
      <formula>$A$189="Família"</formula>
    </cfRule>
  </conditionalFormatting>
  <conditionalFormatting sqref="AP190:AR190">
    <cfRule type="expression" dxfId="1509" priority="1690">
      <formula>$A$190="Planilhado"</formula>
    </cfRule>
  </conditionalFormatting>
  <conditionalFormatting sqref="AP190:AR190">
    <cfRule type="expression" dxfId="1508" priority="1689">
      <formula>$A$190="Ñ Plan s/desc"</formula>
    </cfRule>
  </conditionalFormatting>
  <conditionalFormatting sqref="AP190:AR190">
    <cfRule type="expression" dxfId="1507" priority="1688">
      <formula>$A$190="Advindo"</formula>
    </cfRule>
  </conditionalFormatting>
  <conditionalFormatting sqref="AP190:AR190">
    <cfRule type="expression" dxfId="1506" priority="1687">
      <formula>$A$190="Ñ Plan c/desc"</formula>
    </cfRule>
  </conditionalFormatting>
  <conditionalFormatting sqref="AP190:AR190">
    <cfRule type="expression" dxfId="1505" priority="1686">
      <formula>$A$190="Família"</formula>
    </cfRule>
  </conditionalFormatting>
  <conditionalFormatting sqref="AP191:AR191">
    <cfRule type="expression" dxfId="1504" priority="1685">
      <formula>$A$191="Planilhado"</formula>
    </cfRule>
  </conditionalFormatting>
  <conditionalFormatting sqref="AP191:AR191">
    <cfRule type="expression" dxfId="1503" priority="1684">
      <formula>$A$191="Ñ Plan s/desc"</formula>
    </cfRule>
  </conditionalFormatting>
  <conditionalFormatting sqref="AP191:AR191">
    <cfRule type="expression" dxfId="1502" priority="1683">
      <formula>$A$191="Advindo"</formula>
    </cfRule>
  </conditionalFormatting>
  <conditionalFormatting sqref="AP191:AR191">
    <cfRule type="expression" dxfId="1501" priority="1682">
      <formula>$A$191="Ñ Plan c/desc"</formula>
    </cfRule>
  </conditionalFormatting>
  <conditionalFormatting sqref="AP191:AR191">
    <cfRule type="expression" dxfId="1500" priority="1681">
      <formula>$A$191="Família"</formula>
    </cfRule>
  </conditionalFormatting>
  <conditionalFormatting sqref="AP192:AR192">
    <cfRule type="expression" dxfId="1499" priority="1680">
      <formula>$A$192="Planilhado"</formula>
    </cfRule>
  </conditionalFormatting>
  <conditionalFormatting sqref="AP192:AR192">
    <cfRule type="expression" dxfId="1498" priority="1679">
      <formula>$A$192="Ñ Plan s/desc"</formula>
    </cfRule>
  </conditionalFormatting>
  <conditionalFormatting sqref="AP192:AR192">
    <cfRule type="expression" dxfId="1497" priority="1678">
      <formula>$A$192="Advindo"</formula>
    </cfRule>
  </conditionalFormatting>
  <conditionalFormatting sqref="AP192:AR192">
    <cfRule type="expression" dxfId="1496" priority="1677">
      <formula>$A$192="Ñ Plan c/desc"</formula>
    </cfRule>
  </conditionalFormatting>
  <conditionalFormatting sqref="AP192:AR192">
    <cfRule type="expression" dxfId="1495" priority="1676">
      <formula>$A$192="Família"</formula>
    </cfRule>
  </conditionalFormatting>
  <conditionalFormatting sqref="AP193:AR193">
    <cfRule type="expression" dxfId="1494" priority="1675">
      <formula>$A$193="Planilhado"</formula>
    </cfRule>
  </conditionalFormatting>
  <conditionalFormatting sqref="AP193:AR193">
    <cfRule type="expression" dxfId="1493" priority="1674">
      <formula>$A$193="Ñ Plan s/desc"</formula>
    </cfRule>
  </conditionalFormatting>
  <conditionalFormatting sqref="AP193:AR193">
    <cfRule type="expression" dxfId="1492" priority="1673">
      <formula>$A$193="Advindo"</formula>
    </cfRule>
  </conditionalFormatting>
  <conditionalFormatting sqref="AP193:AR193">
    <cfRule type="expression" dxfId="1491" priority="1672">
      <formula>$A$193="Ñ Plan c/desc"</formula>
    </cfRule>
  </conditionalFormatting>
  <conditionalFormatting sqref="AP193:AR193">
    <cfRule type="expression" dxfId="1490" priority="1671">
      <formula>$A$193="Família"</formula>
    </cfRule>
  </conditionalFormatting>
  <conditionalFormatting sqref="AP194:AR194">
    <cfRule type="expression" dxfId="1489" priority="1670">
      <formula>$A$194="Planilhado"</formula>
    </cfRule>
  </conditionalFormatting>
  <conditionalFormatting sqref="AP194:AR194">
    <cfRule type="expression" dxfId="1488" priority="1669">
      <formula>$A$194="Ñ Plan s/desc"</formula>
    </cfRule>
  </conditionalFormatting>
  <conditionalFormatting sqref="AP194:AR194">
    <cfRule type="expression" dxfId="1487" priority="1668">
      <formula>$A$194="Advindo"</formula>
    </cfRule>
  </conditionalFormatting>
  <conditionalFormatting sqref="AP194:AR194">
    <cfRule type="expression" dxfId="1486" priority="1667">
      <formula>$A$194="Ñ Plan c/desc"</formula>
    </cfRule>
  </conditionalFormatting>
  <conditionalFormatting sqref="AP194:AR194">
    <cfRule type="expression" dxfId="1485" priority="1666">
      <formula>$A$194="Família"</formula>
    </cfRule>
  </conditionalFormatting>
  <conditionalFormatting sqref="AP195:AR195">
    <cfRule type="expression" dxfId="1484" priority="1665">
      <formula>$A$195="Planilhado"</formula>
    </cfRule>
  </conditionalFormatting>
  <conditionalFormatting sqref="AP195:AR195">
    <cfRule type="expression" dxfId="1483" priority="1664">
      <formula>$A$195="Ñ Plan s/desc"</formula>
    </cfRule>
  </conditionalFormatting>
  <conditionalFormatting sqref="AP195:AR195">
    <cfRule type="expression" dxfId="1482" priority="1663">
      <formula>$A$195="Advindo"</formula>
    </cfRule>
  </conditionalFormatting>
  <conditionalFormatting sqref="AP195:AR195">
    <cfRule type="expression" dxfId="1481" priority="1662">
      <formula>$A$195="Ñ Plan c/desc"</formula>
    </cfRule>
  </conditionalFormatting>
  <conditionalFormatting sqref="AP195:AR195">
    <cfRule type="expression" dxfId="1480" priority="1661">
      <formula>$A$195="Família"</formula>
    </cfRule>
  </conditionalFormatting>
  <conditionalFormatting sqref="AP196:AR196">
    <cfRule type="expression" dxfId="1479" priority="1660">
      <formula>$A$196="Planilhado"</formula>
    </cfRule>
  </conditionalFormatting>
  <conditionalFormatting sqref="AP196:AR196">
    <cfRule type="expression" dxfId="1478" priority="1659">
      <formula>$A$196="Ñ Plan s/desc"</formula>
    </cfRule>
  </conditionalFormatting>
  <conditionalFormatting sqref="AP196:AR196">
    <cfRule type="expression" dxfId="1477" priority="1658">
      <formula>$A$196="Advindo"</formula>
    </cfRule>
  </conditionalFormatting>
  <conditionalFormatting sqref="AP196:AR196">
    <cfRule type="expression" dxfId="1476" priority="1657">
      <formula>$A$196="Ñ Plan c/desc"</formula>
    </cfRule>
  </conditionalFormatting>
  <conditionalFormatting sqref="AP196:AR196">
    <cfRule type="expression" dxfId="1475" priority="1656">
      <formula>$A$196="Família"</formula>
    </cfRule>
  </conditionalFormatting>
  <conditionalFormatting sqref="AP197:AR197">
    <cfRule type="expression" dxfId="1474" priority="1655">
      <formula>$A$197="Planilhado"</formula>
    </cfRule>
  </conditionalFormatting>
  <conditionalFormatting sqref="AP197:AR197">
    <cfRule type="expression" dxfId="1473" priority="1654">
      <formula>$A$197="Ñ Plan s/desc"</formula>
    </cfRule>
  </conditionalFormatting>
  <conditionalFormatting sqref="AP197:AR197">
    <cfRule type="expression" dxfId="1472" priority="1653">
      <formula>$A$197="Advindo"</formula>
    </cfRule>
  </conditionalFormatting>
  <conditionalFormatting sqref="AP197:AR197">
    <cfRule type="expression" dxfId="1471" priority="1652">
      <formula>$A$197="Ñ Plan c/desc"</formula>
    </cfRule>
  </conditionalFormatting>
  <conditionalFormatting sqref="AP197:AR197">
    <cfRule type="expression" dxfId="1470" priority="1651">
      <formula>$A$197="Família"</formula>
    </cfRule>
  </conditionalFormatting>
  <conditionalFormatting sqref="AP198:AR198">
    <cfRule type="expression" dxfId="1469" priority="1650">
      <formula>$A$198="Planilhado"</formula>
    </cfRule>
  </conditionalFormatting>
  <conditionalFormatting sqref="AP198:AR198">
    <cfRule type="expression" dxfId="1468" priority="1649">
      <formula>$A$198="Ñ Plan s/desc"</formula>
    </cfRule>
  </conditionalFormatting>
  <conditionalFormatting sqref="AP198:AR198">
    <cfRule type="expression" dxfId="1467" priority="1648">
      <formula>$A$198="Advindo"</formula>
    </cfRule>
  </conditionalFormatting>
  <conditionalFormatting sqref="AP198:AR198">
    <cfRule type="expression" dxfId="1466" priority="1647">
      <formula>$A$198="Ñ Plan c/desc"</formula>
    </cfRule>
  </conditionalFormatting>
  <conditionalFormatting sqref="AP198:AR198">
    <cfRule type="expression" dxfId="1465" priority="1646">
      <formula>$A$198="Família"</formula>
    </cfRule>
  </conditionalFormatting>
  <conditionalFormatting sqref="AP199:AR199">
    <cfRule type="expression" dxfId="1464" priority="1645">
      <formula>$A$199="Planilhado"</formula>
    </cfRule>
  </conditionalFormatting>
  <conditionalFormatting sqref="AP199:AR199">
    <cfRule type="expression" dxfId="1463" priority="1644">
      <formula>$A$199="Ñ Plan s/desc"</formula>
    </cfRule>
  </conditionalFormatting>
  <conditionalFormatting sqref="AP199:AR199">
    <cfRule type="expression" dxfId="1462" priority="1643">
      <formula>$A$199="Advindo"</formula>
    </cfRule>
  </conditionalFormatting>
  <conditionalFormatting sqref="AP199:AR199">
    <cfRule type="expression" dxfId="1461" priority="1642">
      <formula>$A$199="Ñ Plan c/desc"</formula>
    </cfRule>
  </conditionalFormatting>
  <conditionalFormatting sqref="AP199:AR199">
    <cfRule type="expression" dxfId="1460" priority="1641">
      <formula>$A$199="Família"</formula>
    </cfRule>
  </conditionalFormatting>
  <conditionalFormatting sqref="AP200:AR200">
    <cfRule type="expression" dxfId="1459" priority="1640">
      <formula>$A$200="Planilhado"</formula>
    </cfRule>
  </conditionalFormatting>
  <conditionalFormatting sqref="AP200:AR200">
    <cfRule type="expression" dxfId="1458" priority="1639">
      <formula>$A$200="Ñ Plan s/desc"</formula>
    </cfRule>
  </conditionalFormatting>
  <conditionalFormatting sqref="AP200:AR200">
    <cfRule type="expression" dxfId="1457" priority="1638">
      <formula>$A$200="Advindo"</formula>
    </cfRule>
  </conditionalFormatting>
  <conditionalFormatting sqref="AP200:AR200">
    <cfRule type="expression" dxfId="1456" priority="1637">
      <formula>$A$200="Ñ Plan c/desc"</formula>
    </cfRule>
  </conditionalFormatting>
  <conditionalFormatting sqref="AP200:AR200">
    <cfRule type="expression" dxfId="1455" priority="1636">
      <formula>$A$200="Família"</formula>
    </cfRule>
  </conditionalFormatting>
  <conditionalFormatting sqref="AP201:AR201">
    <cfRule type="expression" dxfId="1454" priority="1635">
      <formula>$A$201="Planilhado"</formula>
    </cfRule>
  </conditionalFormatting>
  <conditionalFormatting sqref="AP201:AR201">
    <cfRule type="expression" dxfId="1453" priority="1634">
      <formula>$A$201="Ñ Plan s/desc"</formula>
    </cfRule>
  </conditionalFormatting>
  <conditionalFormatting sqref="AP201:AR201">
    <cfRule type="expression" dxfId="1452" priority="1633">
      <formula>$A$201="Advindo"</formula>
    </cfRule>
  </conditionalFormatting>
  <conditionalFormatting sqref="AP201:AR201">
    <cfRule type="expression" dxfId="1451" priority="1632">
      <formula>$A$201="Ñ Plan c/desc"</formula>
    </cfRule>
  </conditionalFormatting>
  <conditionalFormatting sqref="AP201:AR201">
    <cfRule type="expression" dxfId="1450" priority="1631">
      <formula>$A$201="Família"</formula>
    </cfRule>
  </conditionalFormatting>
  <conditionalFormatting sqref="AP202:AR202">
    <cfRule type="expression" dxfId="1449" priority="1630">
      <formula>$A$202="Planilhado"</formula>
    </cfRule>
  </conditionalFormatting>
  <conditionalFormatting sqref="AP202:AR202">
    <cfRule type="expression" dxfId="1448" priority="1629">
      <formula>$A$202="Ñ Plan s/desc"</formula>
    </cfRule>
  </conditionalFormatting>
  <conditionalFormatting sqref="AP202:AR202">
    <cfRule type="expression" dxfId="1447" priority="1628">
      <formula>$A$202="Advindo"</formula>
    </cfRule>
  </conditionalFormatting>
  <conditionalFormatting sqref="AP202:AR202">
    <cfRule type="expression" dxfId="1446" priority="1627">
      <formula>$A$202="Ñ Plan c/desc"</formula>
    </cfRule>
  </conditionalFormatting>
  <conditionalFormatting sqref="AP202:AR202">
    <cfRule type="expression" dxfId="1445" priority="1626">
      <formula>$A$202="Família"</formula>
    </cfRule>
  </conditionalFormatting>
  <conditionalFormatting sqref="AP203:AR203">
    <cfRule type="expression" dxfId="1444" priority="1625">
      <formula>$A$203="Planilhado"</formula>
    </cfRule>
  </conditionalFormatting>
  <conditionalFormatting sqref="AP203:AR203">
    <cfRule type="expression" dxfId="1443" priority="1624">
      <formula>$A$203="Ñ Plan s/desc"</formula>
    </cfRule>
  </conditionalFormatting>
  <conditionalFormatting sqref="AP203:AR203">
    <cfRule type="expression" dxfId="1442" priority="1623">
      <formula>$A$203="Advindo"</formula>
    </cfRule>
  </conditionalFormatting>
  <conditionalFormatting sqref="AP203:AR203">
    <cfRule type="expression" dxfId="1441" priority="1622">
      <formula>$A$203="Ñ Plan c/desc"</formula>
    </cfRule>
  </conditionalFormatting>
  <conditionalFormatting sqref="AP203:AR203">
    <cfRule type="expression" dxfId="1440" priority="1621">
      <formula>$A$203="Família"</formula>
    </cfRule>
  </conditionalFormatting>
  <conditionalFormatting sqref="AP204:AR204">
    <cfRule type="expression" dxfId="1439" priority="1620">
      <formula>$A$204="Planilhado"</formula>
    </cfRule>
  </conditionalFormatting>
  <conditionalFormatting sqref="AP204:AR204">
    <cfRule type="expression" dxfId="1438" priority="1619">
      <formula>$A$204="Ñ Plan s/desc"</formula>
    </cfRule>
  </conditionalFormatting>
  <conditionalFormatting sqref="AP204:AR204">
    <cfRule type="expression" dxfId="1437" priority="1618">
      <formula>$A$204="Advindo"</formula>
    </cfRule>
  </conditionalFormatting>
  <conditionalFormatting sqref="AP204:AR204">
    <cfRule type="expression" dxfId="1436" priority="1617">
      <formula>$A$204="Ñ Plan c/desc"</formula>
    </cfRule>
  </conditionalFormatting>
  <conditionalFormatting sqref="AP204:AR204">
    <cfRule type="expression" dxfId="1435" priority="1616">
      <formula>$A$204="Família"</formula>
    </cfRule>
  </conditionalFormatting>
  <conditionalFormatting sqref="AP205:AR205">
    <cfRule type="expression" dxfId="1434" priority="1615">
      <formula>$A$205="Planilhado"</formula>
    </cfRule>
  </conditionalFormatting>
  <conditionalFormatting sqref="AP205:AR205">
    <cfRule type="expression" dxfId="1433" priority="1614">
      <formula>$A$205="Ñ Plan s/desc"</formula>
    </cfRule>
  </conditionalFormatting>
  <conditionalFormatting sqref="AP205:AR205">
    <cfRule type="expression" dxfId="1432" priority="1613">
      <formula>$A$205="Advindo"</formula>
    </cfRule>
  </conditionalFormatting>
  <conditionalFormatting sqref="AP205:AR205">
    <cfRule type="expression" dxfId="1431" priority="1612">
      <formula>$A$205="Ñ Plan c/desc"</formula>
    </cfRule>
  </conditionalFormatting>
  <conditionalFormatting sqref="AP205:AR205">
    <cfRule type="expression" dxfId="1430" priority="1611">
      <formula>$A$205="Família"</formula>
    </cfRule>
  </conditionalFormatting>
  <conditionalFormatting sqref="AP206:AR206">
    <cfRule type="expression" dxfId="1429" priority="1610">
      <formula>$A$206="Planilhado"</formula>
    </cfRule>
  </conditionalFormatting>
  <conditionalFormatting sqref="AP206:AR206">
    <cfRule type="expression" dxfId="1428" priority="1609">
      <formula>$A$206="Ñ Plan s/desc"</formula>
    </cfRule>
  </conditionalFormatting>
  <conditionalFormatting sqref="AP206:AR206">
    <cfRule type="expression" dxfId="1427" priority="1608">
      <formula>$A$206="Advindo"</formula>
    </cfRule>
  </conditionalFormatting>
  <conditionalFormatting sqref="AP206:AR206">
    <cfRule type="expression" dxfId="1426" priority="1607">
      <formula>$A$206="Ñ Plan c/desc"</formula>
    </cfRule>
  </conditionalFormatting>
  <conditionalFormatting sqref="AP206:AR206">
    <cfRule type="expression" dxfId="1425" priority="1606">
      <formula>$A$206="Família"</formula>
    </cfRule>
  </conditionalFormatting>
  <conditionalFormatting sqref="AP207:AR207">
    <cfRule type="expression" dxfId="1424" priority="1605">
      <formula>$A$207="Planilhado"</formula>
    </cfRule>
  </conditionalFormatting>
  <conditionalFormatting sqref="AP207:AR207">
    <cfRule type="expression" dxfId="1423" priority="1604">
      <formula>$A$207="Ñ Plan s/desc"</formula>
    </cfRule>
  </conditionalFormatting>
  <conditionalFormatting sqref="AP207:AR207">
    <cfRule type="expression" dxfId="1422" priority="1603">
      <formula>$A$207="Advindo"</formula>
    </cfRule>
  </conditionalFormatting>
  <conditionalFormatting sqref="AP207:AR207">
    <cfRule type="expression" dxfId="1421" priority="1602">
      <formula>$A$207="Ñ Plan c/desc"</formula>
    </cfRule>
  </conditionalFormatting>
  <conditionalFormatting sqref="AP207:AR207">
    <cfRule type="expression" dxfId="1420" priority="1601">
      <formula>$A$207="Família"</formula>
    </cfRule>
  </conditionalFormatting>
  <conditionalFormatting sqref="AP208:AR208">
    <cfRule type="expression" dxfId="1419" priority="1600">
      <formula>$A$208="Planilhado"</formula>
    </cfRule>
  </conditionalFormatting>
  <conditionalFormatting sqref="AP208:AR208">
    <cfRule type="expression" dxfId="1418" priority="1599">
      <formula>$A$208="Ñ Plan s/desc"</formula>
    </cfRule>
  </conditionalFormatting>
  <conditionalFormatting sqref="AP208:AR208">
    <cfRule type="expression" dxfId="1417" priority="1598">
      <formula>$A$208="Advindo"</formula>
    </cfRule>
  </conditionalFormatting>
  <conditionalFormatting sqref="AP208:AR208">
    <cfRule type="expression" dxfId="1416" priority="1597">
      <formula>$A$208="Ñ Plan c/desc"</formula>
    </cfRule>
  </conditionalFormatting>
  <conditionalFormatting sqref="AP208:AR208">
    <cfRule type="expression" dxfId="1415" priority="1596">
      <formula>$A$208="Família"</formula>
    </cfRule>
  </conditionalFormatting>
  <conditionalFormatting sqref="AP209:AR209">
    <cfRule type="expression" dxfId="1414" priority="1595">
      <formula>$A$209="Planilhado"</formula>
    </cfRule>
  </conditionalFormatting>
  <conditionalFormatting sqref="AP209:AR209">
    <cfRule type="expression" dxfId="1413" priority="1594">
      <formula>$A$209="Ñ Plan s/desc"</formula>
    </cfRule>
  </conditionalFormatting>
  <conditionalFormatting sqref="AP209:AR209">
    <cfRule type="expression" dxfId="1412" priority="1593">
      <formula>$A$209="Advindo"</formula>
    </cfRule>
  </conditionalFormatting>
  <conditionalFormatting sqref="AP209:AR209">
    <cfRule type="expression" dxfId="1411" priority="1592">
      <formula>$A$209="Ñ Plan c/desc"</formula>
    </cfRule>
  </conditionalFormatting>
  <conditionalFormatting sqref="AP209:AR209">
    <cfRule type="expression" dxfId="1410" priority="1591">
      <formula>$A$209="Família"</formula>
    </cfRule>
  </conditionalFormatting>
  <conditionalFormatting sqref="AP210:AR210">
    <cfRule type="expression" dxfId="1409" priority="1590">
      <formula>$A$210="Planilhado"</formula>
    </cfRule>
  </conditionalFormatting>
  <conditionalFormatting sqref="AP210:AR210">
    <cfRule type="expression" dxfId="1408" priority="1589">
      <formula>$A$210="Ñ Plan s/desc"</formula>
    </cfRule>
  </conditionalFormatting>
  <conditionalFormatting sqref="AP210:AR210">
    <cfRule type="expression" dxfId="1407" priority="1588">
      <formula>$A$210="Advindo"</formula>
    </cfRule>
  </conditionalFormatting>
  <conditionalFormatting sqref="AP210:AR210">
    <cfRule type="expression" dxfId="1406" priority="1587">
      <formula>$A$210="Ñ Plan c/desc"</formula>
    </cfRule>
  </conditionalFormatting>
  <conditionalFormatting sqref="AP210:AR210">
    <cfRule type="expression" dxfId="1405" priority="1586">
      <formula>$A$210="Família"</formula>
    </cfRule>
  </conditionalFormatting>
  <conditionalFormatting sqref="AP211:AR211">
    <cfRule type="expression" dxfId="1404" priority="1585">
      <formula>$A$211="Planilhado"</formula>
    </cfRule>
  </conditionalFormatting>
  <conditionalFormatting sqref="AP211:AR211">
    <cfRule type="expression" dxfId="1403" priority="1584">
      <formula>$A$211="Ñ Plan s/desc"</formula>
    </cfRule>
  </conditionalFormatting>
  <conditionalFormatting sqref="AP211:AR211">
    <cfRule type="expression" dxfId="1402" priority="1583">
      <formula>$A$211="Advindo"</formula>
    </cfRule>
  </conditionalFormatting>
  <conditionalFormatting sqref="AP211:AR211">
    <cfRule type="expression" dxfId="1401" priority="1582">
      <formula>$A$211="Ñ Plan c/desc"</formula>
    </cfRule>
  </conditionalFormatting>
  <conditionalFormatting sqref="AP211:AR211">
    <cfRule type="expression" dxfId="1400" priority="1581">
      <formula>$A$211="Família"</formula>
    </cfRule>
  </conditionalFormatting>
  <conditionalFormatting sqref="AP212:AR212">
    <cfRule type="expression" dxfId="1399" priority="1580">
      <formula>$A$212="Planilhado"</formula>
    </cfRule>
  </conditionalFormatting>
  <conditionalFormatting sqref="AP212:AR212">
    <cfRule type="expression" dxfId="1398" priority="1579">
      <formula>$A$212="Ñ Plan s/desc"</formula>
    </cfRule>
  </conditionalFormatting>
  <conditionalFormatting sqref="AP212:AR212">
    <cfRule type="expression" dxfId="1397" priority="1578">
      <formula>$A$212="Advindo"</formula>
    </cfRule>
  </conditionalFormatting>
  <conditionalFormatting sqref="AP212:AR212">
    <cfRule type="expression" dxfId="1396" priority="1577">
      <formula>$A$212="Ñ Plan c/desc"</formula>
    </cfRule>
  </conditionalFormatting>
  <conditionalFormatting sqref="AP212:AR212">
    <cfRule type="expression" dxfId="1395" priority="1576">
      <formula>$A$212="Família"</formula>
    </cfRule>
  </conditionalFormatting>
  <conditionalFormatting sqref="AP213:AR213">
    <cfRule type="expression" dxfId="1394" priority="1575">
      <formula>$A$213="Planilhado"</formula>
    </cfRule>
  </conditionalFormatting>
  <conditionalFormatting sqref="AP213:AR213">
    <cfRule type="expression" dxfId="1393" priority="1574">
      <formula>$A$213="Ñ Plan s/desc"</formula>
    </cfRule>
  </conditionalFormatting>
  <conditionalFormatting sqref="AP213:AR213">
    <cfRule type="expression" dxfId="1392" priority="1573">
      <formula>$A$213="Advindo"</formula>
    </cfRule>
  </conditionalFormatting>
  <conditionalFormatting sqref="AP213:AR213">
    <cfRule type="expression" dxfId="1391" priority="1572">
      <formula>$A$213="Ñ Plan c/desc"</formula>
    </cfRule>
  </conditionalFormatting>
  <conditionalFormatting sqref="AP213:AR213">
    <cfRule type="expression" dxfId="1390" priority="1571">
      <formula>$A$213="Família"</formula>
    </cfRule>
  </conditionalFormatting>
  <conditionalFormatting sqref="AP214:AR214">
    <cfRule type="expression" dxfId="1389" priority="1570">
      <formula>$A$214="Planilhado"</formula>
    </cfRule>
  </conditionalFormatting>
  <conditionalFormatting sqref="AP214:AR214">
    <cfRule type="expression" dxfId="1388" priority="1569">
      <formula>$A$214="Ñ Plan s/desc"</formula>
    </cfRule>
  </conditionalFormatting>
  <conditionalFormatting sqref="AP214:AR214">
    <cfRule type="expression" dxfId="1387" priority="1568">
      <formula>$A$214="Advindo"</formula>
    </cfRule>
  </conditionalFormatting>
  <conditionalFormatting sqref="AP214:AR214">
    <cfRule type="expression" dxfId="1386" priority="1567">
      <formula>$A$214="Ñ Plan c/desc"</formula>
    </cfRule>
  </conditionalFormatting>
  <conditionalFormatting sqref="AP214:AR214">
    <cfRule type="expression" dxfId="1385" priority="1566">
      <formula>$A$214="Família"</formula>
    </cfRule>
  </conditionalFormatting>
  <conditionalFormatting sqref="AP215:AR215">
    <cfRule type="expression" dxfId="1384" priority="1565">
      <formula>$A$215="Planilhado"</formula>
    </cfRule>
  </conditionalFormatting>
  <conditionalFormatting sqref="AP215:AR215">
    <cfRule type="expression" dxfId="1383" priority="1564">
      <formula>$A$215="Ñ Plan s/desc"</formula>
    </cfRule>
  </conditionalFormatting>
  <conditionalFormatting sqref="AP215:AR215">
    <cfRule type="expression" dxfId="1382" priority="1563">
      <formula>$A$215="Advindo"</formula>
    </cfRule>
  </conditionalFormatting>
  <conditionalFormatting sqref="AP215:AR215">
    <cfRule type="expression" dxfId="1381" priority="1562">
      <formula>$A$215="Ñ Plan c/desc"</formula>
    </cfRule>
  </conditionalFormatting>
  <conditionalFormatting sqref="AP215:AR215">
    <cfRule type="expression" dxfId="1380" priority="1561">
      <formula>$A$215="Família"</formula>
    </cfRule>
  </conditionalFormatting>
  <conditionalFormatting sqref="AP216:AR216">
    <cfRule type="expression" dxfId="1379" priority="1560">
      <formula>$A$216="Planilhado"</formula>
    </cfRule>
  </conditionalFormatting>
  <conditionalFormatting sqref="AP216:AR216">
    <cfRule type="expression" dxfId="1378" priority="1559">
      <formula>$A$216="Ñ Plan s/desc"</formula>
    </cfRule>
  </conditionalFormatting>
  <conditionalFormatting sqref="AP216:AR216">
    <cfRule type="expression" dxfId="1377" priority="1558">
      <formula>$A$216="Advindo"</formula>
    </cfRule>
  </conditionalFormatting>
  <conditionalFormatting sqref="AP216:AR216">
    <cfRule type="expression" dxfId="1376" priority="1557">
      <formula>$A$216="Ñ Plan c/desc"</formula>
    </cfRule>
  </conditionalFormatting>
  <conditionalFormatting sqref="AP216:AR216">
    <cfRule type="expression" dxfId="1375" priority="1556">
      <formula>$A$216="Família"</formula>
    </cfRule>
  </conditionalFormatting>
  <conditionalFormatting sqref="AP217:AR217">
    <cfRule type="expression" dxfId="1374" priority="1555">
      <formula>$A$217="Planilhado"</formula>
    </cfRule>
  </conditionalFormatting>
  <conditionalFormatting sqref="AP217:AR217">
    <cfRule type="expression" dxfId="1373" priority="1554">
      <formula>$A$217="Ñ Plan s/desc"</formula>
    </cfRule>
  </conditionalFormatting>
  <conditionalFormatting sqref="AP217:AR217">
    <cfRule type="expression" dxfId="1372" priority="1553">
      <formula>$A$217="Advindo"</formula>
    </cfRule>
  </conditionalFormatting>
  <conditionalFormatting sqref="AP217:AR217">
    <cfRule type="expression" dxfId="1371" priority="1552">
      <formula>$A$217="Ñ Plan c/desc"</formula>
    </cfRule>
  </conditionalFormatting>
  <conditionalFormatting sqref="AP217:AR217">
    <cfRule type="expression" dxfId="1370" priority="1551">
      <formula>$A$217="Família"</formula>
    </cfRule>
  </conditionalFormatting>
  <conditionalFormatting sqref="AP218:AR218">
    <cfRule type="expression" dxfId="1369" priority="1550">
      <formula>$A$218="Planilhado"</formula>
    </cfRule>
  </conditionalFormatting>
  <conditionalFormatting sqref="AP218:AR218">
    <cfRule type="expression" dxfId="1368" priority="1549">
      <formula>$A$218="Ñ Plan s/desc"</formula>
    </cfRule>
  </conditionalFormatting>
  <conditionalFormatting sqref="AP218:AR218">
    <cfRule type="expression" dxfId="1367" priority="1548">
      <formula>$A$218="Advindo"</formula>
    </cfRule>
  </conditionalFormatting>
  <conditionalFormatting sqref="AP218:AR218">
    <cfRule type="expression" dxfId="1366" priority="1547">
      <formula>$A$218="Ñ Plan c/desc"</formula>
    </cfRule>
  </conditionalFormatting>
  <conditionalFormatting sqref="AP218:AR218">
    <cfRule type="expression" dxfId="1365" priority="1546">
      <formula>$A$218="Família"</formula>
    </cfRule>
  </conditionalFormatting>
  <conditionalFormatting sqref="AP219:AR219">
    <cfRule type="expression" dxfId="1364" priority="1545">
      <formula>$A$219="Planilhado"</formula>
    </cfRule>
  </conditionalFormatting>
  <conditionalFormatting sqref="AP219:AR219">
    <cfRule type="expression" dxfId="1363" priority="1544">
      <formula>$A$219="Ñ Plan s/desc"</formula>
    </cfRule>
  </conditionalFormatting>
  <conditionalFormatting sqref="AP219:AR219">
    <cfRule type="expression" dxfId="1362" priority="1543">
      <formula>$A$219="Advindo"</formula>
    </cfRule>
  </conditionalFormatting>
  <conditionalFormatting sqref="AP219:AR219">
    <cfRule type="expression" dxfId="1361" priority="1542">
      <formula>$A$219="Ñ Plan c/desc"</formula>
    </cfRule>
  </conditionalFormatting>
  <conditionalFormatting sqref="AP219:AR219">
    <cfRule type="expression" dxfId="1360" priority="1541">
      <formula>$A$219="Família"</formula>
    </cfRule>
  </conditionalFormatting>
  <conditionalFormatting sqref="AP220:AR220">
    <cfRule type="expression" dxfId="1359" priority="1540">
      <formula>$A$220="Planilhado"</formula>
    </cfRule>
  </conditionalFormatting>
  <conditionalFormatting sqref="AP220:AR220">
    <cfRule type="expression" dxfId="1358" priority="1539">
      <formula>$A$220="Ñ Plan s/desc"</formula>
    </cfRule>
  </conditionalFormatting>
  <conditionalFormatting sqref="AP220:AR220">
    <cfRule type="expression" dxfId="1357" priority="1538">
      <formula>$A$220="Advindo"</formula>
    </cfRule>
  </conditionalFormatting>
  <conditionalFormatting sqref="AP220:AR220">
    <cfRule type="expression" dxfId="1356" priority="1537">
      <formula>$A$220="Ñ Plan c/desc"</formula>
    </cfRule>
  </conditionalFormatting>
  <conditionalFormatting sqref="AP220:AR220">
    <cfRule type="expression" dxfId="1355" priority="1536">
      <formula>$A$220="Família"</formula>
    </cfRule>
  </conditionalFormatting>
  <conditionalFormatting sqref="AP221:AR221">
    <cfRule type="expression" dxfId="1354" priority="1535">
      <formula>$A$221="Planilhado"</formula>
    </cfRule>
  </conditionalFormatting>
  <conditionalFormatting sqref="AP221:AR221">
    <cfRule type="expression" dxfId="1353" priority="1534">
      <formula>$A$221="Ñ Plan s/desc"</formula>
    </cfRule>
  </conditionalFormatting>
  <conditionalFormatting sqref="AP221:AR221">
    <cfRule type="expression" dxfId="1352" priority="1533">
      <formula>$A$221="Advindo"</formula>
    </cfRule>
  </conditionalFormatting>
  <conditionalFormatting sqref="AP221:AR221">
    <cfRule type="expression" dxfId="1351" priority="1532">
      <formula>$A$221="Ñ Plan c/desc"</formula>
    </cfRule>
  </conditionalFormatting>
  <conditionalFormatting sqref="AP221:AR221">
    <cfRule type="expression" dxfId="1350" priority="1531">
      <formula>$A$221="Família"</formula>
    </cfRule>
  </conditionalFormatting>
  <conditionalFormatting sqref="AP222:AR222">
    <cfRule type="expression" dxfId="1349" priority="1530">
      <formula>$A$222="Planilhado"</formula>
    </cfRule>
  </conditionalFormatting>
  <conditionalFormatting sqref="AP222:AR222">
    <cfRule type="expression" dxfId="1348" priority="1529">
      <formula>$A$222="Ñ Plan s/desc"</formula>
    </cfRule>
  </conditionalFormatting>
  <conditionalFormatting sqref="AP222:AR222">
    <cfRule type="expression" dxfId="1347" priority="1528">
      <formula>$A$222="Advindo"</formula>
    </cfRule>
  </conditionalFormatting>
  <conditionalFormatting sqref="AP222:AR222">
    <cfRule type="expression" dxfId="1346" priority="1527">
      <formula>$A$222="Ñ Plan c/desc"</formula>
    </cfRule>
  </conditionalFormatting>
  <conditionalFormatting sqref="AP222:AR222">
    <cfRule type="expression" dxfId="1345" priority="1526">
      <formula>$A$222="Família"</formula>
    </cfRule>
  </conditionalFormatting>
  <conditionalFormatting sqref="AP223:AR223">
    <cfRule type="expression" dxfId="1344" priority="1525">
      <formula>$A$223="Planilhado"</formula>
    </cfRule>
  </conditionalFormatting>
  <conditionalFormatting sqref="AP223:AR223">
    <cfRule type="expression" dxfId="1343" priority="1524">
      <formula>$A$223="Ñ Plan s/desc"</formula>
    </cfRule>
  </conditionalFormatting>
  <conditionalFormatting sqref="AP223:AR223">
    <cfRule type="expression" dxfId="1342" priority="1523">
      <formula>$A$223="Advindo"</formula>
    </cfRule>
  </conditionalFormatting>
  <conditionalFormatting sqref="AP223:AR223">
    <cfRule type="expression" dxfId="1341" priority="1522">
      <formula>$A$223="Ñ Plan c/desc"</formula>
    </cfRule>
  </conditionalFormatting>
  <conditionalFormatting sqref="AP223:AR223">
    <cfRule type="expression" dxfId="1340" priority="1521">
      <formula>$A$223="Família"</formula>
    </cfRule>
  </conditionalFormatting>
  <conditionalFormatting sqref="AP224:AR224">
    <cfRule type="expression" dxfId="1339" priority="1520">
      <formula>$A$224="Planilhado"</formula>
    </cfRule>
  </conditionalFormatting>
  <conditionalFormatting sqref="AP224:AR224">
    <cfRule type="expression" dxfId="1338" priority="1519">
      <formula>$A$224="Ñ Plan s/desc"</formula>
    </cfRule>
  </conditionalFormatting>
  <conditionalFormatting sqref="AP224:AR224">
    <cfRule type="expression" dxfId="1337" priority="1518">
      <formula>$A$224="Advindo"</formula>
    </cfRule>
  </conditionalFormatting>
  <conditionalFormatting sqref="AP224:AR224">
    <cfRule type="expression" dxfId="1336" priority="1517">
      <formula>$A$224="Ñ Plan c/desc"</formula>
    </cfRule>
  </conditionalFormatting>
  <conditionalFormatting sqref="AP224:AR224">
    <cfRule type="expression" dxfId="1335" priority="1516">
      <formula>$A$224="Família"</formula>
    </cfRule>
  </conditionalFormatting>
  <conditionalFormatting sqref="AP225:AR225">
    <cfRule type="expression" dxfId="1334" priority="1515">
      <formula>$A$225="Planilhado"</formula>
    </cfRule>
  </conditionalFormatting>
  <conditionalFormatting sqref="AP225:AR225">
    <cfRule type="expression" dxfId="1333" priority="1514">
      <formula>$A$225="Ñ Plan s/desc"</formula>
    </cfRule>
  </conditionalFormatting>
  <conditionalFormatting sqref="AP225:AR225">
    <cfRule type="expression" dxfId="1332" priority="1513">
      <formula>$A$225="Advindo"</formula>
    </cfRule>
  </conditionalFormatting>
  <conditionalFormatting sqref="AP225:AR225">
    <cfRule type="expression" dxfId="1331" priority="1512">
      <formula>$A$225="Ñ Plan c/desc"</formula>
    </cfRule>
  </conditionalFormatting>
  <conditionalFormatting sqref="AP225:AR225">
    <cfRule type="expression" dxfId="1330" priority="1511">
      <formula>$A$225="Família"</formula>
    </cfRule>
  </conditionalFormatting>
  <conditionalFormatting sqref="AP226:AR226">
    <cfRule type="expression" dxfId="1329" priority="1510">
      <formula>$A$226="Planilhado"</formula>
    </cfRule>
  </conditionalFormatting>
  <conditionalFormatting sqref="AP226:AR226">
    <cfRule type="expression" dxfId="1328" priority="1509">
      <formula>$A$226="Ñ Plan s/desc"</formula>
    </cfRule>
  </conditionalFormatting>
  <conditionalFormatting sqref="AP226:AR226">
    <cfRule type="expression" dxfId="1327" priority="1508">
      <formula>$A$226="Advindo"</formula>
    </cfRule>
  </conditionalFormatting>
  <conditionalFormatting sqref="AP226:AR226">
    <cfRule type="expression" dxfId="1326" priority="1507">
      <formula>$A$226="Ñ Plan c/desc"</formula>
    </cfRule>
  </conditionalFormatting>
  <conditionalFormatting sqref="AP226:AR226">
    <cfRule type="expression" dxfId="1325" priority="1506">
      <formula>$A$226="Família"</formula>
    </cfRule>
  </conditionalFormatting>
  <conditionalFormatting sqref="AP227:AR227">
    <cfRule type="expression" dxfId="1324" priority="1505">
      <formula>$A$227="Planilhado"</formula>
    </cfRule>
  </conditionalFormatting>
  <conditionalFormatting sqref="AP227:AR227">
    <cfRule type="expression" dxfId="1323" priority="1504">
      <formula>$A$227="Ñ Plan s/desc"</formula>
    </cfRule>
  </conditionalFormatting>
  <conditionalFormatting sqref="AP227:AR227">
    <cfRule type="expression" dxfId="1322" priority="1503">
      <formula>$A$227="Advindo"</formula>
    </cfRule>
  </conditionalFormatting>
  <conditionalFormatting sqref="AP227:AR227">
    <cfRule type="expression" dxfId="1321" priority="1502">
      <formula>$A$227="Ñ Plan c/desc"</formula>
    </cfRule>
  </conditionalFormatting>
  <conditionalFormatting sqref="AP227:AR227">
    <cfRule type="expression" dxfId="1320" priority="1501">
      <formula>$A$227="Família"</formula>
    </cfRule>
  </conditionalFormatting>
  <conditionalFormatting sqref="AP228:AR228">
    <cfRule type="expression" dxfId="1319" priority="1500">
      <formula>$A$228="Planilhado"</formula>
    </cfRule>
  </conditionalFormatting>
  <conditionalFormatting sqref="AP228:AR228">
    <cfRule type="expression" dxfId="1318" priority="1499">
      <formula>$A$228="Ñ Plan s/desc"</formula>
    </cfRule>
  </conditionalFormatting>
  <conditionalFormatting sqref="AP228:AR228">
    <cfRule type="expression" dxfId="1317" priority="1498">
      <formula>$A$228="Advindo"</formula>
    </cfRule>
  </conditionalFormatting>
  <conditionalFormatting sqref="AP228:AR228">
    <cfRule type="expression" dxfId="1316" priority="1497">
      <formula>$A$228="Ñ Plan c/desc"</formula>
    </cfRule>
  </conditionalFormatting>
  <conditionalFormatting sqref="AP228:AR228">
    <cfRule type="expression" dxfId="1315" priority="1496">
      <formula>$A$228="Família"</formula>
    </cfRule>
  </conditionalFormatting>
  <conditionalFormatting sqref="AP229:AR229">
    <cfRule type="expression" dxfId="1314" priority="1495">
      <formula>$A$229="Planilhado"</formula>
    </cfRule>
  </conditionalFormatting>
  <conditionalFormatting sqref="AP229:AR229">
    <cfRule type="expression" dxfId="1313" priority="1494">
      <formula>$A$229="Ñ Plan s/desc"</formula>
    </cfRule>
  </conditionalFormatting>
  <conditionalFormatting sqref="AP229:AR229">
    <cfRule type="expression" dxfId="1312" priority="1493">
      <formula>$A$229="Advindo"</formula>
    </cfRule>
  </conditionalFormatting>
  <conditionalFormatting sqref="AP229:AR229">
    <cfRule type="expression" dxfId="1311" priority="1492">
      <formula>$A$229="Ñ Plan c/desc"</formula>
    </cfRule>
  </conditionalFormatting>
  <conditionalFormatting sqref="AP229:AR229">
    <cfRule type="expression" dxfId="1310" priority="1491">
      <formula>$A$229="Família"</formula>
    </cfRule>
  </conditionalFormatting>
  <conditionalFormatting sqref="AP230:AR230">
    <cfRule type="expression" dxfId="1309" priority="1490">
      <formula>$A$230="Planilhado"</formula>
    </cfRule>
  </conditionalFormatting>
  <conditionalFormatting sqref="AP230:AR230">
    <cfRule type="expression" dxfId="1308" priority="1489">
      <formula>$A$230="Ñ Plan s/desc"</formula>
    </cfRule>
  </conditionalFormatting>
  <conditionalFormatting sqref="AP230:AR230">
    <cfRule type="expression" dxfId="1307" priority="1488">
      <formula>$A$230="Advindo"</formula>
    </cfRule>
  </conditionalFormatting>
  <conditionalFormatting sqref="AP230:AR230">
    <cfRule type="expression" dxfId="1306" priority="1487">
      <formula>$A$230="Ñ Plan c/desc"</formula>
    </cfRule>
  </conditionalFormatting>
  <conditionalFormatting sqref="AP230:AR230">
    <cfRule type="expression" dxfId="1305" priority="1486">
      <formula>$A$230="Família"</formula>
    </cfRule>
  </conditionalFormatting>
  <conditionalFormatting sqref="AP231:AR231">
    <cfRule type="expression" dxfId="1304" priority="1485">
      <formula>$A$231="Planilhado"</formula>
    </cfRule>
  </conditionalFormatting>
  <conditionalFormatting sqref="AP231:AR231">
    <cfRule type="expression" dxfId="1303" priority="1484">
      <formula>$A$231="Ñ Plan s/desc"</formula>
    </cfRule>
  </conditionalFormatting>
  <conditionalFormatting sqref="AP231:AR231">
    <cfRule type="expression" dxfId="1302" priority="1483">
      <formula>$A$231="Advindo"</formula>
    </cfRule>
  </conditionalFormatting>
  <conditionalFormatting sqref="AP231:AR231">
    <cfRule type="expression" dxfId="1301" priority="1482">
      <formula>$A$231="Ñ Plan c/desc"</formula>
    </cfRule>
  </conditionalFormatting>
  <conditionalFormatting sqref="AP231:AR231">
    <cfRule type="expression" dxfId="1300" priority="1481">
      <formula>$A$231="Família"</formula>
    </cfRule>
  </conditionalFormatting>
  <conditionalFormatting sqref="AP232:AR232">
    <cfRule type="expression" dxfId="1299" priority="1480">
      <formula>$A$232="Planilhado"</formula>
    </cfRule>
  </conditionalFormatting>
  <conditionalFormatting sqref="AP232:AR232">
    <cfRule type="expression" dxfId="1298" priority="1479">
      <formula>$A$232="Ñ Plan s/desc"</formula>
    </cfRule>
  </conditionalFormatting>
  <conditionalFormatting sqref="AP232:AR232">
    <cfRule type="expression" dxfId="1297" priority="1478">
      <formula>$A$232="Advindo"</formula>
    </cfRule>
  </conditionalFormatting>
  <conditionalFormatting sqref="AP232:AR232">
    <cfRule type="expression" dxfId="1296" priority="1477">
      <formula>$A$232="Ñ Plan c/desc"</formula>
    </cfRule>
  </conditionalFormatting>
  <conditionalFormatting sqref="AP232:AR232">
    <cfRule type="expression" dxfId="1295" priority="1476">
      <formula>$A$232="Família"</formula>
    </cfRule>
  </conditionalFormatting>
  <conditionalFormatting sqref="AP233:AR233">
    <cfRule type="expression" dxfId="1294" priority="1475">
      <formula>$A$233="Planilhado"</formula>
    </cfRule>
  </conditionalFormatting>
  <conditionalFormatting sqref="AP233:AR233">
    <cfRule type="expression" dxfId="1293" priority="1474">
      <formula>$A$233="Ñ Plan s/desc"</formula>
    </cfRule>
  </conditionalFormatting>
  <conditionalFormatting sqref="AP233:AR233">
    <cfRule type="expression" dxfId="1292" priority="1473">
      <formula>$A$233="Advindo"</formula>
    </cfRule>
  </conditionalFormatting>
  <conditionalFormatting sqref="AP233:AR233">
    <cfRule type="expression" dxfId="1291" priority="1472">
      <formula>$A$233="Ñ Plan c/desc"</formula>
    </cfRule>
  </conditionalFormatting>
  <conditionalFormatting sqref="AP233:AR233">
    <cfRule type="expression" dxfId="1290" priority="1471">
      <formula>$A$233="Família"</formula>
    </cfRule>
  </conditionalFormatting>
  <conditionalFormatting sqref="AP234:AR234">
    <cfRule type="expression" dxfId="1289" priority="1470">
      <formula>$A$234="Planilhado"</formula>
    </cfRule>
  </conditionalFormatting>
  <conditionalFormatting sqref="AP234:AR234">
    <cfRule type="expression" dxfId="1288" priority="1469">
      <formula>$A$234="Ñ Plan s/desc"</formula>
    </cfRule>
  </conditionalFormatting>
  <conditionalFormatting sqref="AP234:AR234">
    <cfRule type="expression" dxfId="1287" priority="1468">
      <formula>$A$234="Advindo"</formula>
    </cfRule>
  </conditionalFormatting>
  <conditionalFormatting sqref="AP234:AR234">
    <cfRule type="expression" dxfId="1286" priority="1467">
      <formula>$A$234="Ñ Plan c/desc"</formula>
    </cfRule>
  </conditionalFormatting>
  <conditionalFormatting sqref="AP234:AR234">
    <cfRule type="expression" dxfId="1285" priority="1466">
      <formula>$A$234="Família"</formula>
    </cfRule>
  </conditionalFormatting>
  <conditionalFormatting sqref="AP235:AR235">
    <cfRule type="expression" dxfId="1284" priority="1465">
      <formula>$A$235="Planilhado"</formula>
    </cfRule>
  </conditionalFormatting>
  <conditionalFormatting sqref="AP235:AR235">
    <cfRule type="expression" dxfId="1283" priority="1464">
      <formula>$A$235="Ñ Plan s/desc"</formula>
    </cfRule>
  </conditionalFormatting>
  <conditionalFormatting sqref="AP235:AR235">
    <cfRule type="expression" dxfId="1282" priority="1463">
      <formula>$A$235="Advindo"</formula>
    </cfRule>
  </conditionalFormatting>
  <conditionalFormatting sqref="AP235:AR235">
    <cfRule type="expression" dxfId="1281" priority="1462">
      <formula>$A$235="Ñ Plan c/desc"</formula>
    </cfRule>
  </conditionalFormatting>
  <conditionalFormatting sqref="AP235:AR235">
    <cfRule type="expression" dxfId="1280" priority="1461">
      <formula>$A$235="Família"</formula>
    </cfRule>
  </conditionalFormatting>
  <conditionalFormatting sqref="AP236:AR236">
    <cfRule type="expression" dxfId="1279" priority="1460">
      <formula>$A$236="Planilhado"</formula>
    </cfRule>
  </conditionalFormatting>
  <conditionalFormatting sqref="AP236:AR236">
    <cfRule type="expression" dxfId="1278" priority="1459">
      <formula>$A$236="Ñ Plan s/desc"</formula>
    </cfRule>
  </conditionalFormatting>
  <conditionalFormatting sqref="AP236:AR236">
    <cfRule type="expression" dxfId="1277" priority="1458">
      <formula>$A$236="Advindo"</formula>
    </cfRule>
  </conditionalFormatting>
  <conditionalFormatting sqref="AP236:AR236">
    <cfRule type="expression" dxfId="1276" priority="1457">
      <formula>$A$236="Ñ Plan c/desc"</formula>
    </cfRule>
  </conditionalFormatting>
  <conditionalFormatting sqref="AP236:AR236">
    <cfRule type="expression" dxfId="1275" priority="1456">
      <formula>$A$236="Família"</formula>
    </cfRule>
  </conditionalFormatting>
  <conditionalFormatting sqref="AP237:AR237">
    <cfRule type="expression" dxfId="1274" priority="1455">
      <formula>$A$237="Planilhado"</formula>
    </cfRule>
  </conditionalFormatting>
  <conditionalFormatting sqref="AP237:AR237">
    <cfRule type="expression" dxfId="1273" priority="1454">
      <formula>$A$237="Ñ Plan s/desc"</formula>
    </cfRule>
  </conditionalFormatting>
  <conditionalFormatting sqref="AP237:AR237">
    <cfRule type="expression" dxfId="1272" priority="1453">
      <formula>$A$237="Advindo"</formula>
    </cfRule>
  </conditionalFormatting>
  <conditionalFormatting sqref="AP237:AR237">
    <cfRule type="expression" dxfId="1271" priority="1452">
      <formula>$A$237="Ñ Plan c/desc"</formula>
    </cfRule>
  </conditionalFormatting>
  <conditionalFormatting sqref="AP237:AR237">
    <cfRule type="expression" dxfId="1270" priority="1451">
      <formula>$A$237="Família"</formula>
    </cfRule>
  </conditionalFormatting>
  <conditionalFormatting sqref="AP238:AR238">
    <cfRule type="expression" dxfId="1269" priority="1450">
      <formula>$A$238="Planilhado"</formula>
    </cfRule>
  </conditionalFormatting>
  <conditionalFormatting sqref="AP238:AR238">
    <cfRule type="expression" dxfId="1268" priority="1449">
      <formula>$A$238="Ñ Plan s/desc"</formula>
    </cfRule>
  </conditionalFormatting>
  <conditionalFormatting sqref="AP238:AR238">
    <cfRule type="expression" dxfId="1267" priority="1448">
      <formula>$A$238="Advindo"</formula>
    </cfRule>
  </conditionalFormatting>
  <conditionalFormatting sqref="AP238:AR238">
    <cfRule type="expression" dxfId="1266" priority="1447">
      <formula>$A$238="Ñ Plan c/desc"</formula>
    </cfRule>
  </conditionalFormatting>
  <conditionalFormatting sqref="AP238:AR238">
    <cfRule type="expression" dxfId="1265" priority="1446">
      <formula>$A$238="Família"</formula>
    </cfRule>
  </conditionalFormatting>
  <conditionalFormatting sqref="AP239:AR239">
    <cfRule type="expression" dxfId="1264" priority="1445">
      <formula>$A$239="Planilhado"</formula>
    </cfRule>
  </conditionalFormatting>
  <conditionalFormatting sqref="AP239:AR239">
    <cfRule type="expression" dxfId="1263" priority="1444">
      <formula>$A$239="Ñ Plan s/desc"</formula>
    </cfRule>
  </conditionalFormatting>
  <conditionalFormatting sqref="AP239:AR239">
    <cfRule type="expression" dxfId="1262" priority="1443">
      <formula>$A$239="Advindo"</formula>
    </cfRule>
  </conditionalFormatting>
  <conditionalFormatting sqref="AP239:AR239">
    <cfRule type="expression" dxfId="1261" priority="1442">
      <formula>$A$239="Ñ Plan c/desc"</formula>
    </cfRule>
  </conditionalFormatting>
  <conditionalFormatting sqref="AP239:AR239">
    <cfRule type="expression" dxfId="1260" priority="1441">
      <formula>$A$239="Família"</formula>
    </cfRule>
  </conditionalFormatting>
  <conditionalFormatting sqref="AP240:AR240">
    <cfRule type="expression" dxfId="1259" priority="1440">
      <formula>$A$240="Planilhado"</formula>
    </cfRule>
  </conditionalFormatting>
  <conditionalFormatting sqref="AP240:AR240">
    <cfRule type="expression" dxfId="1258" priority="1439">
      <formula>$A$240="Ñ Plan s/desc"</formula>
    </cfRule>
  </conditionalFormatting>
  <conditionalFormatting sqref="AP240:AR240">
    <cfRule type="expression" dxfId="1257" priority="1438">
      <formula>$A$240="Advindo"</formula>
    </cfRule>
  </conditionalFormatting>
  <conditionalFormatting sqref="AP240:AR240">
    <cfRule type="expression" dxfId="1256" priority="1437">
      <formula>$A$240="Ñ Plan c/desc"</formula>
    </cfRule>
  </conditionalFormatting>
  <conditionalFormatting sqref="AP240:AR240">
    <cfRule type="expression" dxfId="1255" priority="1436">
      <formula>$A$240="Família"</formula>
    </cfRule>
  </conditionalFormatting>
  <conditionalFormatting sqref="AP241:AR241">
    <cfRule type="expression" dxfId="1254" priority="1435">
      <formula>$A$241="Planilhado"</formula>
    </cfRule>
  </conditionalFormatting>
  <conditionalFormatting sqref="AP241:AR241">
    <cfRule type="expression" dxfId="1253" priority="1434">
      <formula>$A$241="Ñ Plan s/desc"</formula>
    </cfRule>
  </conditionalFormatting>
  <conditionalFormatting sqref="AP241:AR241">
    <cfRule type="expression" dxfId="1252" priority="1433">
      <formula>$A$241="Advindo"</formula>
    </cfRule>
  </conditionalFormatting>
  <conditionalFormatting sqref="AP241:AR241">
    <cfRule type="expression" dxfId="1251" priority="1432">
      <formula>$A$241="Ñ Plan c/desc"</formula>
    </cfRule>
  </conditionalFormatting>
  <conditionalFormatting sqref="AP241:AR241">
    <cfRule type="expression" dxfId="1250" priority="1431">
      <formula>$A$241="Família"</formula>
    </cfRule>
  </conditionalFormatting>
  <conditionalFormatting sqref="AP242:AR242">
    <cfRule type="expression" dxfId="1249" priority="1430">
      <formula>$A$242="Planilhado"</formula>
    </cfRule>
  </conditionalFormatting>
  <conditionalFormatting sqref="AP242:AR242">
    <cfRule type="expression" dxfId="1248" priority="1429">
      <formula>$A$242="Ñ Plan s/desc"</formula>
    </cfRule>
  </conditionalFormatting>
  <conditionalFormatting sqref="AP242:AR242">
    <cfRule type="expression" dxfId="1247" priority="1428">
      <formula>$A$242="Advindo"</formula>
    </cfRule>
  </conditionalFormatting>
  <conditionalFormatting sqref="AP242:AR242">
    <cfRule type="expression" dxfId="1246" priority="1427">
      <formula>$A$242="Ñ Plan c/desc"</formula>
    </cfRule>
  </conditionalFormatting>
  <conditionalFormatting sqref="AP242:AR242">
    <cfRule type="expression" dxfId="1245" priority="1426">
      <formula>$A$242="Família"</formula>
    </cfRule>
  </conditionalFormatting>
  <conditionalFormatting sqref="AP243:AR243">
    <cfRule type="expression" dxfId="1244" priority="1425">
      <formula>$A$243="Planilhado"</formula>
    </cfRule>
  </conditionalFormatting>
  <conditionalFormatting sqref="AP243:AR243">
    <cfRule type="expression" dxfId="1243" priority="1424">
      <formula>$A$243="Ñ Plan s/desc"</formula>
    </cfRule>
  </conditionalFormatting>
  <conditionalFormatting sqref="AP243:AR243">
    <cfRule type="expression" dxfId="1242" priority="1423">
      <formula>$A$243="Advindo"</formula>
    </cfRule>
  </conditionalFormatting>
  <conditionalFormatting sqref="AP243:AR243">
    <cfRule type="expression" dxfId="1241" priority="1422">
      <formula>$A$243="Ñ Plan c/desc"</formula>
    </cfRule>
  </conditionalFormatting>
  <conditionalFormatting sqref="AP243:AR243">
    <cfRule type="expression" dxfId="1240" priority="1421">
      <formula>$A$243="Família"</formula>
    </cfRule>
  </conditionalFormatting>
  <conditionalFormatting sqref="AP244:AR244">
    <cfRule type="expression" dxfId="1239" priority="1420">
      <formula>$A$244="Planilhado"</formula>
    </cfRule>
  </conditionalFormatting>
  <conditionalFormatting sqref="AP244:AR244">
    <cfRule type="expression" dxfId="1238" priority="1419">
      <formula>$A$244="Ñ Plan s/desc"</formula>
    </cfRule>
  </conditionalFormatting>
  <conditionalFormatting sqref="AP244:AR244">
    <cfRule type="expression" dxfId="1237" priority="1418">
      <formula>$A$244="Advindo"</formula>
    </cfRule>
  </conditionalFormatting>
  <conditionalFormatting sqref="AP244:AR244">
    <cfRule type="expression" dxfId="1236" priority="1417">
      <formula>$A$244="Ñ Plan c/desc"</formula>
    </cfRule>
  </conditionalFormatting>
  <conditionalFormatting sqref="AP244:AR244">
    <cfRule type="expression" dxfId="1235" priority="1416">
      <formula>$A$244="Família"</formula>
    </cfRule>
  </conditionalFormatting>
  <conditionalFormatting sqref="AP245:AR245">
    <cfRule type="expression" dxfId="1234" priority="1415">
      <formula>$A$245="Planilhado"</formula>
    </cfRule>
  </conditionalFormatting>
  <conditionalFormatting sqref="AP245:AR245">
    <cfRule type="expression" dxfId="1233" priority="1414">
      <formula>$A$245="Ñ Plan s/desc"</formula>
    </cfRule>
  </conditionalFormatting>
  <conditionalFormatting sqref="AP245:AR245">
    <cfRule type="expression" dxfId="1232" priority="1413">
      <formula>$A$245="Advindo"</formula>
    </cfRule>
  </conditionalFormatting>
  <conditionalFormatting sqref="AP245:AR245">
    <cfRule type="expression" dxfId="1231" priority="1412">
      <formula>$A$245="Ñ Plan c/desc"</formula>
    </cfRule>
  </conditionalFormatting>
  <conditionalFormatting sqref="AP245:AR245">
    <cfRule type="expression" dxfId="1230" priority="1411">
      <formula>$A$245="Família"</formula>
    </cfRule>
  </conditionalFormatting>
  <conditionalFormatting sqref="AP246:AR246">
    <cfRule type="expression" dxfId="1229" priority="1410">
      <formula>$A$246="Planilhado"</formula>
    </cfRule>
  </conditionalFormatting>
  <conditionalFormatting sqref="AP246:AR246">
    <cfRule type="expression" dxfId="1228" priority="1409">
      <formula>$A$246="Ñ Plan s/desc"</formula>
    </cfRule>
  </conditionalFormatting>
  <conditionalFormatting sqref="AP246:AR246">
    <cfRule type="expression" dxfId="1227" priority="1408">
      <formula>$A$246="Advindo"</formula>
    </cfRule>
  </conditionalFormatting>
  <conditionalFormatting sqref="AP246:AR246">
    <cfRule type="expression" dxfId="1226" priority="1407">
      <formula>$A$246="Ñ Plan c/desc"</formula>
    </cfRule>
  </conditionalFormatting>
  <conditionalFormatting sqref="AP246:AR246">
    <cfRule type="expression" dxfId="1225" priority="1406">
      <formula>$A$246="Família"</formula>
    </cfRule>
  </conditionalFormatting>
  <conditionalFormatting sqref="AP247:AR247">
    <cfRule type="expression" dxfId="1224" priority="1405">
      <formula>$A$247="Planilhado"</formula>
    </cfRule>
  </conditionalFormatting>
  <conditionalFormatting sqref="AP247:AR247">
    <cfRule type="expression" dxfId="1223" priority="1404">
      <formula>$A$247="Ñ Plan s/desc"</formula>
    </cfRule>
  </conditionalFormatting>
  <conditionalFormatting sqref="AP247:AR247">
    <cfRule type="expression" dxfId="1222" priority="1403">
      <formula>$A$247="Advindo"</formula>
    </cfRule>
  </conditionalFormatting>
  <conditionalFormatting sqref="AP247:AR247">
    <cfRule type="expression" dxfId="1221" priority="1402">
      <formula>$A$247="Ñ Plan c/desc"</formula>
    </cfRule>
  </conditionalFormatting>
  <conditionalFormatting sqref="AP247:AR247">
    <cfRule type="expression" dxfId="1220" priority="1401">
      <formula>$A$247="Família"</formula>
    </cfRule>
  </conditionalFormatting>
  <conditionalFormatting sqref="AP248:AR248">
    <cfRule type="expression" dxfId="1219" priority="1400">
      <formula>$A$248="Planilhado"</formula>
    </cfRule>
  </conditionalFormatting>
  <conditionalFormatting sqref="AP248:AR248">
    <cfRule type="expression" dxfId="1218" priority="1399">
      <formula>$A$248="Ñ Plan s/desc"</formula>
    </cfRule>
  </conditionalFormatting>
  <conditionalFormatting sqref="AP248:AR248">
    <cfRule type="expression" dxfId="1217" priority="1398">
      <formula>$A$248="Advindo"</formula>
    </cfRule>
  </conditionalFormatting>
  <conditionalFormatting sqref="AP248:AR248">
    <cfRule type="expression" dxfId="1216" priority="1397">
      <formula>$A$248="Ñ Plan c/desc"</formula>
    </cfRule>
  </conditionalFormatting>
  <conditionalFormatting sqref="AP248:AR248">
    <cfRule type="expression" dxfId="1215" priority="1396">
      <formula>$A$248="Família"</formula>
    </cfRule>
  </conditionalFormatting>
  <conditionalFormatting sqref="AP249:AR249">
    <cfRule type="expression" dxfId="1214" priority="1395">
      <formula>$A$249="Planilhado"</formula>
    </cfRule>
  </conditionalFormatting>
  <conditionalFormatting sqref="AP249:AR249">
    <cfRule type="expression" dxfId="1213" priority="1394">
      <formula>$A$249="Ñ Plan s/desc"</formula>
    </cfRule>
  </conditionalFormatting>
  <conditionalFormatting sqref="AP249:AR249">
    <cfRule type="expression" dxfId="1212" priority="1393">
      <formula>$A$249="Advindo"</formula>
    </cfRule>
  </conditionalFormatting>
  <conditionalFormatting sqref="AP249:AR249">
    <cfRule type="expression" dxfId="1211" priority="1392">
      <formula>$A$249="Ñ Plan c/desc"</formula>
    </cfRule>
  </conditionalFormatting>
  <conditionalFormatting sqref="AP249:AR249">
    <cfRule type="expression" dxfId="1210" priority="1391">
      <formula>$A$249="Família"</formula>
    </cfRule>
  </conditionalFormatting>
  <conditionalFormatting sqref="AP250:AR250">
    <cfRule type="expression" dxfId="1209" priority="1390">
      <formula>$A$250="Planilhado"</formula>
    </cfRule>
  </conditionalFormatting>
  <conditionalFormatting sqref="AP250:AR250">
    <cfRule type="expression" dxfId="1208" priority="1389">
      <formula>$A$250="Ñ Plan s/desc"</formula>
    </cfRule>
  </conditionalFormatting>
  <conditionalFormatting sqref="AP250:AR250">
    <cfRule type="expression" dxfId="1207" priority="1388">
      <formula>$A$250="Advindo"</formula>
    </cfRule>
  </conditionalFormatting>
  <conditionalFormatting sqref="AP250:AR250">
    <cfRule type="expression" dxfId="1206" priority="1387">
      <formula>$A$250="Ñ Plan c/desc"</formula>
    </cfRule>
  </conditionalFormatting>
  <conditionalFormatting sqref="AP250:AR250">
    <cfRule type="expression" dxfId="1205" priority="1386">
      <formula>$A$250="Família"</formula>
    </cfRule>
  </conditionalFormatting>
  <conditionalFormatting sqref="AP251:AR251">
    <cfRule type="expression" dxfId="1204" priority="1385">
      <formula>$A$251="Planilhado"</formula>
    </cfRule>
  </conditionalFormatting>
  <conditionalFormatting sqref="AP251:AR251">
    <cfRule type="expression" dxfId="1203" priority="1384">
      <formula>$A$251="Ñ Plan s/desc"</formula>
    </cfRule>
  </conditionalFormatting>
  <conditionalFormatting sqref="AP251:AR251">
    <cfRule type="expression" dxfId="1202" priority="1383">
      <formula>$A$251="Advindo"</formula>
    </cfRule>
  </conditionalFormatting>
  <conditionalFormatting sqref="AP251:AR251">
    <cfRule type="expression" dxfId="1201" priority="1382">
      <formula>$A$251="Ñ Plan c/desc"</formula>
    </cfRule>
  </conditionalFormatting>
  <conditionalFormatting sqref="AP251:AR251">
    <cfRule type="expression" dxfId="1200" priority="1381">
      <formula>$A$251="Família"</formula>
    </cfRule>
  </conditionalFormatting>
  <conditionalFormatting sqref="AP252:AR252">
    <cfRule type="expression" dxfId="1199" priority="1380">
      <formula>$A$252="Planilhado"</formula>
    </cfRule>
  </conditionalFormatting>
  <conditionalFormatting sqref="AP252:AR252">
    <cfRule type="expression" dxfId="1198" priority="1379">
      <formula>$A$252="Ñ Plan s/desc"</formula>
    </cfRule>
  </conditionalFormatting>
  <conditionalFormatting sqref="AP252:AR252">
    <cfRule type="expression" dxfId="1197" priority="1378">
      <formula>$A$252="Advindo"</formula>
    </cfRule>
  </conditionalFormatting>
  <conditionalFormatting sqref="AP252:AR252">
    <cfRule type="expression" dxfId="1196" priority="1377">
      <formula>$A$252="Ñ Plan c/desc"</formula>
    </cfRule>
  </conditionalFormatting>
  <conditionalFormatting sqref="AP252:AR252">
    <cfRule type="expression" dxfId="1195" priority="1376">
      <formula>$A$252="Família"</formula>
    </cfRule>
  </conditionalFormatting>
  <conditionalFormatting sqref="AP253:AR253">
    <cfRule type="expression" dxfId="1194" priority="1375">
      <formula>$A$253="Planilhado"</formula>
    </cfRule>
  </conditionalFormatting>
  <conditionalFormatting sqref="AP253:AR253">
    <cfRule type="expression" dxfId="1193" priority="1374">
      <formula>$A$253="Ñ Plan s/desc"</formula>
    </cfRule>
  </conditionalFormatting>
  <conditionalFormatting sqref="AP253:AR253">
    <cfRule type="expression" dxfId="1192" priority="1373">
      <formula>$A$253="Advindo"</formula>
    </cfRule>
  </conditionalFormatting>
  <conditionalFormatting sqref="AP253:AR253">
    <cfRule type="expression" dxfId="1191" priority="1372">
      <formula>$A$253="Ñ Plan c/desc"</formula>
    </cfRule>
  </conditionalFormatting>
  <conditionalFormatting sqref="AP253:AR253">
    <cfRule type="expression" dxfId="1190" priority="1371">
      <formula>$A$253="Família"</formula>
    </cfRule>
  </conditionalFormatting>
  <conditionalFormatting sqref="AP254:AR254">
    <cfRule type="expression" dxfId="1189" priority="1370">
      <formula>$A$254="Planilhado"</formula>
    </cfRule>
  </conditionalFormatting>
  <conditionalFormatting sqref="AP254:AR254">
    <cfRule type="expression" dxfId="1188" priority="1369">
      <formula>$A$254="Ñ Plan s/desc"</formula>
    </cfRule>
  </conditionalFormatting>
  <conditionalFormatting sqref="AP254:AR254">
    <cfRule type="expression" dxfId="1187" priority="1368">
      <formula>$A$254="Advindo"</formula>
    </cfRule>
  </conditionalFormatting>
  <conditionalFormatting sqref="AP254:AR254">
    <cfRule type="expression" dxfId="1186" priority="1367">
      <formula>$A$254="Ñ Plan c/desc"</formula>
    </cfRule>
  </conditionalFormatting>
  <conditionalFormatting sqref="AP254:AR254">
    <cfRule type="expression" dxfId="1185" priority="1366">
      <formula>$A$254="Família"</formula>
    </cfRule>
  </conditionalFormatting>
  <conditionalFormatting sqref="AP255:AR255">
    <cfRule type="expression" dxfId="1184" priority="1365">
      <formula>$A$255="Planilhado"</formula>
    </cfRule>
  </conditionalFormatting>
  <conditionalFormatting sqref="AP255:AR255">
    <cfRule type="expression" dxfId="1183" priority="1364">
      <formula>$A$255="Ñ Plan s/desc"</formula>
    </cfRule>
  </conditionalFormatting>
  <conditionalFormatting sqref="AP255:AR255">
    <cfRule type="expression" dxfId="1182" priority="1363">
      <formula>$A$255="Advindo"</formula>
    </cfRule>
  </conditionalFormatting>
  <conditionalFormatting sqref="AP255:AR255">
    <cfRule type="expression" dxfId="1181" priority="1362">
      <formula>$A$255="Ñ Plan c/desc"</formula>
    </cfRule>
  </conditionalFormatting>
  <conditionalFormatting sqref="AP255:AR255">
    <cfRule type="expression" dxfId="1180" priority="1361">
      <formula>$A$255="Família"</formula>
    </cfRule>
  </conditionalFormatting>
  <conditionalFormatting sqref="AP256:AR256">
    <cfRule type="expression" dxfId="1179" priority="1360">
      <formula>$A$256="Planilhado"</formula>
    </cfRule>
  </conditionalFormatting>
  <conditionalFormatting sqref="AP256:AR256">
    <cfRule type="expression" dxfId="1178" priority="1359">
      <formula>$A$256="Ñ Plan s/desc"</formula>
    </cfRule>
  </conditionalFormatting>
  <conditionalFormatting sqref="AP256:AR256">
    <cfRule type="expression" dxfId="1177" priority="1358">
      <formula>$A$256="Advindo"</formula>
    </cfRule>
  </conditionalFormatting>
  <conditionalFormatting sqref="AP256:AR256">
    <cfRule type="expression" dxfId="1176" priority="1357">
      <formula>$A$256="Ñ Plan c/desc"</formula>
    </cfRule>
  </conditionalFormatting>
  <conditionalFormatting sqref="AP256:AR256">
    <cfRule type="expression" dxfId="1175" priority="1356">
      <formula>$A$256="Família"</formula>
    </cfRule>
  </conditionalFormatting>
  <conditionalFormatting sqref="AP257:AR257">
    <cfRule type="expression" dxfId="1174" priority="1355">
      <formula>$A$257="Planilhado"</formula>
    </cfRule>
  </conditionalFormatting>
  <conditionalFormatting sqref="AP257:AR257">
    <cfRule type="expression" dxfId="1173" priority="1354">
      <formula>$A$257="Ñ Plan s/desc"</formula>
    </cfRule>
  </conditionalFormatting>
  <conditionalFormatting sqref="AP257:AR257">
    <cfRule type="expression" dxfId="1172" priority="1353">
      <formula>$A$257="Advindo"</formula>
    </cfRule>
  </conditionalFormatting>
  <conditionalFormatting sqref="AP257:AR257">
    <cfRule type="expression" dxfId="1171" priority="1352">
      <formula>$A$257="Ñ Plan c/desc"</formula>
    </cfRule>
  </conditionalFormatting>
  <conditionalFormatting sqref="AP257:AR257">
    <cfRule type="expression" dxfId="1170" priority="1351">
      <formula>$A$257="Família"</formula>
    </cfRule>
  </conditionalFormatting>
  <conditionalFormatting sqref="AP258:AR258">
    <cfRule type="expression" dxfId="1169" priority="1350">
      <formula>$A$258="Planilhado"</formula>
    </cfRule>
  </conditionalFormatting>
  <conditionalFormatting sqref="AP258:AR258">
    <cfRule type="expression" dxfId="1168" priority="1349">
      <formula>$A$258="Ñ Plan s/desc"</formula>
    </cfRule>
  </conditionalFormatting>
  <conditionalFormatting sqref="AP258:AR258">
    <cfRule type="expression" dxfId="1167" priority="1348">
      <formula>$A$258="Advindo"</formula>
    </cfRule>
  </conditionalFormatting>
  <conditionalFormatting sqref="AP258:AR258">
    <cfRule type="expression" dxfId="1166" priority="1347">
      <formula>$A$258="Ñ Plan c/desc"</formula>
    </cfRule>
  </conditionalFormatting>
  <conditionalFormatting sqref="AP258:AR258">
    <cfRule type="expression" dxfId="1165" priority="1346">
      <formula>$A$258="Família"</formula>
    </cfRule>
  </conditionalFormatting>
  <conditionalFormatting sqref="AP259:AR259">
    <cfRule type="expression" dxfId="1164" priority="1345">
      <formula>$A$259="Planilhado"</formula>
    </cfRule>
  </conditionalFormatting>
  <conditionalFormatting sqref="AP259:AR259">
    <cfRule type="expression" dxfId="1163" priority="1344">
      <formula>$A$259="Ñ Plan s/desc"</formula>
    </cfRule>
  </conditionalFormatting>
  <conditionalFormatting sqref="AP259:AR259">
    <cfRule type="expression" dxfId="1162" priority="1343">
      <formula>$A$259="Advindo"</formula>
    </cfRule>
  </conditionalFormatting>
  <conditionalFormatting sqref="AP259:AR259">
    <cfRule type="expression" dxfId="1161" priority="1342">
      <formula>$A$259="Ñ Plan c/desc"</formula>
    </cfRule>
  </conditionalFormatting>
  <conditionalFormatting sqref="AP259:AR259">
    <cfRule type="expression" dxfId="1160" priority="1341">
      <formula>$A$259="Família"</formula>
    </cfRule>
  </conditionalFormatting>
  <conditionalFormatting sqref="AP260:AR260">
    <cfRule type="expression" dxfId="1159" priority="1340">
      <formula>$A$260="Planilhado"</formula>
    </cfRule>
  </conditionalFormatting>
  <conditionalFormatting sqref="AP260:AR260">
    <cfRule type="expression" dxfId="1158" priority="1339">
      <formula>$A$260="Ñ Plan s/desc"</formula>
    </cfRule>
  </conditionalFormatting>
  <conditionalFormatting sqref="AP260:AR260">
    <cfRule type="expression" dxfId="1157" priority="1338">
      <formula>$A$260="Advindo"</formula>
    </cfRule>
  </conditionalFormatting>
  <conditionalFormatting sqref="AP260:AR260">
    <cfRule type="expression" dxfId="1156" priority="1337">
      <formula>$A$260="Ñ Plan c/desc"</formula>
    </cfRule>
  </conditionalFormatting>
  <conditionalFormatting sqref="AP260:AR260">
    <cfRule type="expression" dxfId="1155" priority="1336">
      <formula>$A$260="Família"</formula>
    </cfRule>
  </conditionalFormatting>
  <conditionalFormatting sqref="AP261:AR261">
    <cfRule type="expression" dxfId="1154" priority="1335">
      <formula>$A$261="Planilhado"</formula>
    </cfRule>
  </conditionalFormatting>
  <conditionalFormatting sqref="AP261:AR261">
    <cfRule type="expression" dxfId="1153" priority="1334">
      <formula>$A$261="Ñ Plan s/desc"</formula>
    </cfRule>
  </conditionalFormatting>
  <conditionalFormatting sqref="AP261:AR261">
    <cfRule type="expression" dxfId="1152" priority="1333">
      <formula>$A$261="Advindo"</formula>
    </cfRule>
  </conditionalFormatting>
  <conditionalFormatting sqref="AP261:AR261">
    <cfRule type="expression" dxfId="1151" priority="1332">
      <formula>$A$261="Ñ Plan c/desc"</formula>
    </cfRule>
  </conditionalFormatting>
  <conditionalFormatting sqref="AP261:AR261">
    <cfRule type="expression" dxfId="1150" priority="1331">
      <formula>$A$261="Família"</formula>
    </cfRule>
  </conditionalFormatting>
  <conditionalFormatting sqref="AP262:AR262">
    <cfRule type="expression" dxfId="1149" priority="1330">
      <formula>$A$262="Planilhado"</formula>
    </cfRule>
  </conditionalFormatting>
  <conditionalFormatting sqref="AP262:AR262">
    <cfRule type="expression" dxfId="1148" priority="1329">
      <formula>$A$262="Ñ Plan s/desc"</formula>
    </cfRule>
  </conditionalFormatting>
  <conditionalFormatting sqref="AP262:AR262">
    <cfRule type="expression" dxfId="1147" priority="1328">
      <formula>$A$262="Advindo"</formula>
    </cfRule>
  </conditionalFormatting>
  <conditionalFormatting sqref="AP262:AR262">
    <cfRule type="expression" dxfId="1146" priority="1327">
      <formula>$A$262="Ñ Plan c/desc"</formula>
    </cfRule>
  </conditionalFormatting>
  <conditionalFormatting sqref="AP262:AR262">
    <cfRule type="expression" dxfId="1145" priority="1326">
      <formula>$A$262="Família"</formula>
    </cfRule>
  </conditionalFormatting>
  <conditionalFormatting sqref="AP263:AR263">
    <cfRule type="expression" dxfId="1144" priority="1325">
      <formula>$A$263="Planilhado"</formula>
    </cfRule>
  </conditionalFormatting>
  <conditionalFormatting sqref="AP263:AR263">
    <cfRule type="expression" dxfId="1143" priority="1324">
      <formula>$A$263="Ñ Plan s/desc"</formula>
    </cfRule>
  </conditionalFormatting>
  <conditionalFormatting sqref="AP263:AR263">
    <cfRule type="expression" dxfId="1142" priority="1323">
      <formula>$A$263="Advindo"</formula>
    </cfRule>
  </conditionalFormatting>
  <conditionalFormatting sqref="AP263:AR263">
    <cfRule type="expression" dxfId="1141" priority="1322">
      <formula>$A$263="Ñ Plan c/desc"</formula>
    </cfRule>
  </conditionalFormatting>
  <conditionalFormatting sqref="AP263:AR263">
    <cfRule type="expression" dxfId="1140" priority="1321">
      <formula>$A$263="Família"</formula>
    </cfRule>
  </conditionalFormatting>
  <conditionalFormatting sqref="AP264:AR264">
    <cfRule type="expression" dxfId="1139" priority="1320">
      <formula>$A$264="Planilhado"</formula>
    </cfRule>
  </conditionalFormatting>
  <conditionalFormatting sqref="AP264:AR264">
    <cfRule type="expression" dxfId="1138" priority="1319">
      <formula>$A$264="Ñ Plan s/desc"</formula>
    </cfRule>
  </conditionalFormatting>
  <conditionalFormatting sqref="AP264:AR264">
    <cfRule type="expression" dxfId="1137" priority="1318">
      <formula>$A$264="Advindo"</formula>
    </cfRule>
  </conditionalFormatting>
  <conditionalFormatting sqref="AP264:AR264">
    <cfRule type="expression" dxfId="1136" priority="1317">
      <formula>$A$264="Ñ Plan c/desc"</formula>
    </cfRule>
  </conditionalFormatting>
  <conditionalFormatting sqref="AP264:AR264">
    <cfRule type="expression" dxfId="1135" priority="1316">
      <formula>$A$264="Família"</formula>
    </cfRule>
  </conditionalFormatting>
  <conditionalFormatting sqref="AP265:AR265">
    <cfRule type="expression" dxfId="1134" priority="1315">
      <formula>$A$265="Planilhado"</formula>
    </cfRule>
  </conditionalFormatting>
  <conditionalFormatting sqref="AP265:AR265">
    <cfRule type="expression" dxfId="1133" priority="1314">
      <formula>$A$265="Ñ Plan s/desc"</formula>
    </cfRule>
  </conditionalFormatting>
  <conditionalFormatting sqref="AP265:AR265">
    <cfRule type="expression" dxfId="1132" priority="1313">
      <formula>$A$265="Advindo"</formula>
    </cfRule>
  </conditionalFormatting>
  <conditionalFormatting sqref="AP265:AR265">
    <cfRule type="expression" dxfId="1131" priority="1312">
      <formula>$A$265="Ñ Plan c/desc"</formula>
    </cfRule>
  </conditionalFormatting>
  <conditionalFormatting sqref="AP265:AR265">
    <cfRule type="expression" dxfId="1130" priority="1311">
      <formula>$A$265="Família"</formula>
    </cfRule>
  </conditionalFormatting>
  <conditionalFormatting sqref="AP266:AR266">
    <cfRule type="expression" dxfId="1129" priority="1310">
      <formula>$A$266="Planilhado"</formula>
    </cfRule>
  </conditionalFormatting>
  <conditionalFormatting sqref="AP266:AR266">
    <cfRule type="expression" dxfId="1128" priority="1309">
      <formula>$A$266="Ñ Plan s/desc"</formula>
    </cfRule>
  </conditionalFormatting>
  <conditionalFormatting sqref="AP266:AR266">
    <cfRule type="expression" dxfId="1127" priority="1308">
      <formula>$A$266="Advindo"</formula>
    </cfRule>
  </conditionalFormatting>
  <conditionalFormatting sqref="AP266:AR266">
    <cfRule type="expression" dxfId="1126" priority="1307">
      <formula>$A$266="Ñ Plan c/desc"</formula>
    </cfRule>
  </conditionalFormatting>
  <conditionalFormatting sqref="AP266:AR266">
    <cfRule type="expression" dxfId="1125" priority="1306">
      <formula>$A$266="Família"</formula>
    </cfRule>
  </conditionalFormatting>
  <conditionalFormatting sqref="AP267:AR267">
    <cfRule type="expression" dxfId="1124" priority="1305">
      <formula>$A$267="Planilhado"</formula>
    </cfRule>
  </conditionalFormatting>
  <conditionalFormatting sqref="AP267:AR267">
    <cfRule type="expression" dxfId="1123" priority="1304">
      <formula>$A$267="Ñ Plan s/desc"</formula>
    </cfRule>
  </conditionalFormatting>
  <conditionalFormatting sqref="AP267:AR267">
    <cfRule type="expression" dxfId="1122" priority="1303">
      <formula>$A$267="Advindo"</formula>
    </cfRule>
  </conditionalFormatting>
  <conditionalFormatting sqref="AP267:AR267">
    <cfRule type="expression" dxfId="1121" priority="1302">
      <formula>$A$267="Ñ Plan c/desc"</formula>
    </cfRule>
  </conditionalFormatting>
  <conditionalFormatting sqref="AP267:AR267">
    <cfRule type="expression" dxfId="1120" priority="1301">
      <formula>$A$267="Família"</formula>
    </cfRule>
  </conditionalFormatting>
  <conditionalFormatting sqref="AP268:AR268">
    <cfRule type="expression" dxfId="1119" priority="1300">
      <formula>$A$268="Planilhado"</formula>
    </cfRule>
  </conditionalFormatting>
  <conditionalFormatting sqref="AP268:AR268">
    <cfRule type="expression" dxfId="1118" priority="1299">
      <formula>$A$268="Ñ Plan s/desc"</formula>
    </cfRule>
  </conditionalFormatting>
  <conditionalFormatting sqref="AP268:AR268">
    <cfRule type="expression" dxfId="1117" priority="1298">
      <formula>$A$268="Advindo"</formula>
    </cfRule>
  </conditionalFormatting>
  <conditionalFormatting sqref="AP268:AR268">
    <cfRule type="expression" dxfId="1116" priority="1297">
      <formula>$A$268="Ñ Plan c/desc"</formula>
    </cfRule>
  </conditionalFormatting>
  <conditionalFormatting sqref="AP268:AR268">
    <cfRule type="expression" dxfId="1115" priority="1296">
      <formula>$A$268="Família"</formula>
    </cfRule>
  </conditionalFormatting>
  <conditionalFormatting sqref="AP269:AR269">
    <cfRule type="expression" dxfId="1114" priority="1295">
      <formula>$A$269="Planilhado"</formula>
    </cfRule>
  </conditionalFormatting>
  <conditionalFormatting sqref="AP269:AR269">
    <cfRule type="expression" dxfId="1113" priority="1294">
      <formula>$A$269="Ñ Plan s/desc"</formula>
    </cfRule>
  </conditionalFormatting>
  <conditionalFormatting sqref="AP269:AR269">
    <cfRule type="expression" dxfId="1112" priority="1293">
      <formula>$A$269="Advindo"</formula>
    </cfRule>
  </conditionalFormatting>
  <conditionalFormatting sqref="AP269:AR269">
    <cfRule type="expression" dxfId="1111" priority="1292">
      <formula>$A$269="Ñ Plan c/desc"</formula>
    </cfRule>
  </conditionalFormatting>
  <conditionalFormatting sqref="AP269:AR269">
    <cfRule type="expression" dxfId="1110" priority="1291">
      <formula>$A$269="Família"</formula>
    </cfRule>
  </conditionalFormatting>
  <conditionalFormatting sqref="AP270:AR270">
    <cfRule type="expression" dxfId="1109" priority="1290">
      <formula>$A$270="Planilhado"</formula>
    </cfRule>
  </conditionalFormatting>
  <conditionalFormatting sqref="AP270:AR270">
    <cfRule type="expression" dxfId="1108" priority="1289">
      <formula>$A$270="Ñ Plan s/desc"</formula>
    </cfRule>
  </conditionalFormatting>
  <conditionalFormatting sqref="AP270:AR270">
    <cfRule type="expression" dxfId="1107" priority="1288">
      <formula>$A$270="Advindo"</formula>
    </cfRule>
  </conditionalFormatting>
  <conditionalFormatting sqref="AP270:AR270">
    <cfRule type="expression" dxfId="1106" priority="1287">
      <formula>$A$270="Ñ Plan c/desc"</formula>
    </cfRule>
  </conditionalFormatting>
  <conditionalFormatting sqref="AP270:AR270">
    <cfRule type="expression" dxfId="1105" priority="1286">
      <formula>$A$270="Família"</formula>
    </cfRule>
  </conditionalFormatting>
  <conditionalFormatting sqref="AP271:AR271">
    <cfRule type="expression" dxfId="1104" priority="1285">
      <formula>$A$271="Planilhado"</formula>
    </cfRule>
  </conditionalFormatting>
  <conditionalFormatting sqref="AP271:AR271">
    <cfRule type="expression" dxfId="1103" priority="1284">
      <formula>$A$271="Ñ Plan s/desc"</formula>
    </cfRule>
  </conditionalFormatting>
  <conditionalFormatting sqref="AP271:AR271">
    <cfRule type="expression" dxfId="1102" priority="1283">
      <formula>$A$271="Advindo"</formula>
    </cfRule>
  </conditionalFormatting>
  <conditionalFormatting sqref="AP271:AR271">
    <cfRule type="expression" dxfId="1101" priority="1282">
      <formula>$A$271="Ñ Plan c/desc"</formula>
    </cfRule>
  </conditionalFormatting>
  <conditionalFormatting sqref="AP271:AR271">
    <cfRule type="expression" dxfId="1100" priority="1281">
      <formula>$A$271="Família"</formula>
    </cfRule>
  </conditionalFormatting>
  <conditionalFormatting sqref="AP272:AR272">
    <cfRule type="expression" dxfId="1099" priority="1280">
      <formula>$A$272="Planilhado"</formula>
    </cfRule>
  </conditionalFormatting>
  <conditionalFormatting sqref="AP272:AR272">
    <cfRule type="expression" dxfId="1098" priority="1279">
      <formula>$A$272="Ñ Plan s/desc"</formula>
    </cfRule>
  </conditionalFormatting>
  <conditionalFormatting sqref="AP272:AR272">
    <cfRule type="expression" dxfId="1097" priority="1278">
      <formula>$A$272="Advindo"</formula>
    </cfRule>
  </conditionalFormatting>
  <conditionalFormatting sqref="AP272:AR272">
    <cfRule type="expression" dxfId="1096" priority="1277">
      <formula>$A$272="Ñ Plan c/desc"</formula>
    </cfRule>
  </conditionalFormatting>
  <conditionalFormatting sqref="AP272:AR272">
    <cfRule type="expression" dxfId="1095" priority="1276">
      <formula>$A$272="Família"</formula>
    </cfRule>
  </conditionalFormatting>
  <conditionalFormatting sqref="AP273:AR273">
    <cfRule type="expression" dxfId="1094" priority="1275">
      <formula>$A$273="Planilhado"</formula>
    </cfRule>
  </conditionalFormatting>
  <conditionalFormatting sqref="AP273:AR273">
    <cfRule type="expression" dxfId="1093" priority="1274">
      <formula>$A$273="Ñ Plan s/desc"</formula>
    </cfRule>
  </conditionalFormatting>
  <conditionalFormatting sqref="AP273:AR273">
    <cfRule type="expression" dxfId="1092" priority="1273">
      <formula>$A$273="Advindo"</formula>
    </cfRule>
  </conditionalFormatting>
  <conditionalFormatting sqref="AP273:AR273">
    <cfRule type="expression" dxfId="1091" priority="1272">
      <formula>$A$273="Ñ Plan c/desc"</formula>
    </cfRule>
  </conditionalFormatting>
  <conditionalFormatting sqref="AP273:AR273">
    <cfRule type="expression" dxfId="1090" priority="1271">
      <formula>$A$273="Família"</formula>
    </cfRule>
  </conditionalFormatting>
  <conditionalFormatting sqref="AP274:AR274">
    <cfRule type="expression" dxfId="1089" priority="1270">
      <formula>$A$274="Planilhado"</formula>
    </cfRule>
  </conditionalFormatting>
  <conditionalFormatting sqref="AP274:AR274">
    <cfRule type="expression" dxfId="1088" priority="1269">
      <formula>$A$274="Ñ Plan s/desc"</formula>
    </cfRule>
  </conditionalFormatting>
  <conditionalFormatting sqref="AP274:AR274">
    <cfRule type="expression" dxfId="1087" priority="1268">
      <formula>$A$274="Advindo"</formula>
    </cfRule>
  </conditionalFormatting>
  <conditionalFormatting sqref="AP274:AR274">
    <cfRule type="expression" dxfId="1086" priority="1267">
      <formula>$A$274="Ñ Plan c/desc"</formula>
    </cfRule>
  </conditionalFormatting>
  <conditionalFormatting sqref="AP274:AR274">
    <cfRule type="expression" dxfId="1085" priority="1266">
      <formula>$A$274="Família"</formula>
    </cfRule>
  </conditionalFormatting>
  <conditionalFormatting sqref="AP275:AR275">
    <cfRule type="expression" dxfId="1084" priority="1265">
      <formula>$A$275="Planilhado"</formula>
    </cfRule>
  </conditionalFormatting>
  <conditionalFormatting sqref="AP275:AR275">
    <cfRule type="expression" dxfId="1083" priority="1264">
      <formula>$A$275="Ñ Plan s/desc"</formula>
    </cfRule>
  </conditionalFormatting>
  <conditionalFormatting sqref="AP275:AR275">
    <cfRule type="expression" dxfId="1082" priority="1263">
      <formula>$A$275="Advindo"</formula>
    </cfRule>
  </conditionalFormatting>
  <conditionalFormatting sqref="AP275:AR275">
    <cfRule type="expression" dxfId="1081" priority="1262">
      <formula>$A$275="Ñ Plan c/desc"</formula>
    </cfRule>
  </conditionalFormatting>
  <conditionalFormatting sqref="AP275:AR275">
    <cfRule type="expression" dxfId="1080" priority="1261">
      <formula>$A$275="Família"</formula>
    </cfRule>
  </conditionalFormatting>
  <conditionalFormatting sqref="AP276:AR276">
    <cfRule type="expression" dxfId="1079" priority="1260">
      <formula>$A$276="Planilhado"</formula>
    </cfRule>
  </conditionalFormatting>
  <conditionalFormatting sqref="AP276:AR276">
    <cfRule type="expression" dxfId="1078" priority="1259">
      <formula>$A$276="Ñ Plan s/desc"</formula>
    </cfRule>
  </conditionalFormatting>
  <conditionalFormatting sqref="AP276:AR276">
    <cfRule type="expression" dxfId="1077" priority="1258">
      <formula>$A$276="Advindo"</formula>
    </cfRule>
  </conditionalFormatting>
  <conditionalFormatting sqref="AP276:AR276">
    <cfRule type="expression" dxfId="1076" priority="1257">
      <formula>$A$276="Ñ Plan c/desc"</formula>
    </cfRule>
  </conditionalFormatting>
  <conditionalFormatting sqref="AP276:AR276">
    <cfRule type="expression" dxfId="1075" priority="1256">
      <formula>$A$276="Família"</formula>
    </cfRule>
  </conditionalFormatting>
  <conditionalFormatting sqref="AP277:AR277">
    <cfRule type="expression" dxfId="1074" priority="1255">
      <formula>$A$277="Planilhado"</formula>
    </cfRule>
  </conditionalFormatting>
  <conditionalFormatting sqref="AP277:AR277">
    <cfRule type="expression" dxfId="1073" priority="1254">
      <formula>$A$277="Ñ Plan s/desc"</formula>
    </cfRule>
  </conditionalFormatting>
  <conditionalFormatting sqref="AP277:AR277">
    <cfRule type="expression" dxfId="1072" priority="1253">
      <formula>$A$277="Advindo"</formula>
    </cfRule>
  </conditionalFormatting>
  <conditionalFormatting sqref="AP277:AR277">
    <cfRule type="expression" dxfId="1071" priority="1252">
      <formula>$A$277="Ñ Plan c/desc"</formula>
    </cfRule>
  </conditionalFormatting>
  <conditionalFormatting sqref="AP277:AR277">
    <cfRule type="expression" dxfId="1070" priority="1251">
      <formula>$A$277="Família"</formula>
    </cfRule>
  </conditionalFormatting>
  <conditionalFormatting sqref="AP278:AR278">
    <cfRule type="expression" dxfId="1069" priority="1250">
      <formula>$A$278="Planilhado"</formula>
    </cfRule>
  </conditionalFormatting>
  <conditionalFormatting sqref="AP278:AR278">
    <cfRule type="expression" dxfId="1068" priority="1249">
      <formula>$A$278="Ñ Plan s/desc"</formula>
    </cfRule>
  </conditionalFormatting>
  <conditionalFormatting sqref="AP278:AR278">
    <cfRule type="expression" dxfId="1067" priority="1248">
      <formula>$A$278="Advindo"</formula>
    </cfRule>
  </conditionalFormatting>
  <conditionalFormatting sqref="AP278:AR278">
    <cfRule type="expression" dxfId="1066" priority="1247">
      <formula>$A$278="Ñ Plan c/desc"</formula>
    </cfRule>
  </conditionalFormatting>
  <conditionalFormatting sqref="AP278:AR278">
    <cfRule type="expression" dxfId="1065" priority="1246">
      <formula>$A$278="Família"</formula>
    </cfRule>
  </conditionalFormatting>
  <conditionalFormatting sqref="AP279:AR279">
    <cfRule type="expression" dxfId="1064" priority="1245">
      <formula>$A$279="Planilhado"</formula>
    </cfRule>
  </conditionalFormatting>
  <conditionalFormatting sqref="AP279:AR279">
    <cfRule type="expression" dxfId="1063" priority="1244">
      <formula>$A$279="Ñ Plan s/desc"</formula>
    </cfRule>
  </conditionalFormatting>
  <conditionalFormatting sqref="AP279:AR279">
    <cfRule type="expression" dxfId="1062" priority="1243">
      <formula>$A$279="Advindo"</formula>
    </cfRule>
  </conditionalFormatting>
  <conditionalFormatting sqref="AP279:AR279">
    <cfRule type="expression" dxfId="1061" priority="1242">
      <formula>$A$279="Ñ Plan c/desc"</formula>
    </cfRule>
  </conditionalFormatting>
  <conditionalFormatting sqref="AP279:AR279">
    <cfRule type="expression" dxfId="1060" priority="1241">
      <formula>$A$279="Família"</formula>
    </cfRule>
  </conditionalFormatting>
  <conditionalFormatting sqref="AP280:AR280">
    <cfRule type="expression" dxfId="1059" priority="1240">
      <formula>$A$280="Planilhado"</formula>
    </cfRule>
  </conditionalFormatting>
  <conditionalFormatting sqref="AP280:AR280">
    <cfRule type="expression" dxfId="1058" priority="1239">
      <formula>$A$280="Ñ Plan s/desc"</formula>
    </cfRule>
  </conditionalFormatting>
  <conditionalFormatting sqref="AP280:AR280">
    <cfRule type="expression" dxfId="1057" priority="1238">
      <formula>$A$280="Advindo"</formula>
    </cfRule>
  </conditionalFormatting>
  <conditionalFormatting sqref="AP280:AR280">
    <cfRule type="expression" dxfId="1056" priority="1237">
      <formula>$A$280="Ñ Plan c/desc"</formula>
    </cfRule>
  </conditionalFormatting>
  <conditionalFormatting sqref="AP280:AR280">
    <cfRule type="expression" dxfId="1055" priority="1236">
      <formula>$A$280="Família"</formula>
    </cfRule>
  </conditionalFormatting>
  <conditionalFormatting sqref="AP281:AR281">
    <cfRule type="expression" dxfId="1054" priority="1235">
      <formula>$A$281="Planilhado"</formula>
    </cfRule>
  </conditionalFormatting>
  <conditionalFormatting sqref="AP281:AR281">
    <cfRule type="expression" dxfId="1053" priority="1234">
      <formula>$A$281="Ñ Plan s/desc"</formula>
    </cfRule>
  </conditionalFormatting>
  <conditionalFormatting sqref="AP281:AR281">
    <cfRule type="expression" dxfId="1052" priority="1233">
      <formula>$A$281="Advindo"</formula>
    </cfRule>
  </conditionalFormatting>
  <conditionalFormatting sqref="AP281:AR281">
    <cfRule type="expression" dxfId="1051" priority="1232">
      <formula>$A$281="Ñ Plan c/desc"</formula>
    </cfRule>
  </conditionalFormatting>
  <conditionalFormatting sqref="AP281:AR281">
    <cfRule type="expression" dxfId="1050" priority="1231">
      <formula>$A$281="Família"</formula>
    </cfRule>
  </conditionalFormatting>
  <conditionalFormatting sqref="AP282:AR282">
    <cfRule type="expression" dxfId="1049" priority="1230">
      <formula>$A$282="Planilhado"</formula>
    </cfRule>
  </conditionalFormatting>
  <conditionalFormatting sqref="AP282:AR282">
    <cfRule type="expression" dxfId="1048" priority="1229">
      <formula>$A$282="Ñ Plan s/desc"</formula>
    </cfRule>
  </conditionalFormatting>
  <conditionalFormatting sqref="AP282:AR282">
    <cfRule type="expression" dxfId="1047" priority="1228">
      <formula>$A$282="Advindo"</formula>
    </cfRule>
  </conditionalFormatting>
  <conditionalFormatting sqref="AP282:AR282">
    <cfRule type="expression" dxfId="1046" priority="1227">
      <formula>$A$282="Ñ Plan c/desc"</formula>
    </cfRule>
  </conditionalFormatting>
  <conditionalFormatting sqref="AP282:AR282">
    <cfRule type="expression" dxfId="1045" priority="1226">
      <formula>$A$282="Família"</formula>
    </cfRule>
  </conditionalFormatting>
  <conditionalFormatting sqref="AP283:AR283">
    <cfRule type="expression" dxfId="1044" priority="1225">
      <formula>$A$283="Planilhado"</formula>
    </cfRule>
  </conditionalFormatting>
  <conditionalFormatting sqref="AP283:AR283">
    <cfRule type="expression" dxfId="1043" priority="1224">
      <formula>$A$283="Ñ Plan s/desc"</formula>
    </cfRule>
  </conditionalFormatting>
  <conditionalFormatting sqref="AP283:AR283">
    <cfRule type="expression" dxfId="1042" priority="1223">
      <formula>$A$283="Advindo"</formula>
    </cfRule>
  </conditionalFormatting>
  <conditionalFormatting sqref="AP283:AR283">
    <cfRule type="expression" dxfId="1041" priority="1222">
      <formula>$A$283="Ñ Plan c/desc"</formula>
    </cfRule>
  </conditionalFormatting>
  <conditionalFormatting sqref="AP283:AR283">
    <cfRule type="expression" dxfId="1040" priority="1221">
      <formula>$A$283="Família"</formula>
    </cfRule>
  </conditionalFormatting>
  <conditionalFormatting sqref="AP284:AR284">
    <cfRule type="expression" dxfId="1039" priority="1220">
      <formula>$A$284="Planilhado"</formula>
    </cfRule>
  </conditionalFormatting>
  <conditionalFormatting sqref="AP284:AR284">
    <cfRule type="expression" dxfId="1038" priority="1219">
      <formula>$A$284="Ñ Plan s/desc"</formula>
    </cfRule>
  </conditionalFormatting>
  <conditionalFormatting sqref="AP284:AR284">
    <cfRule type="expression" dxfId="1037" priority="1218">
      <formula>$A$284="Advindo"</formula>
    </cfRule>
  </conditionalFormatting>
  <conditionalFormatting sqref="AP284:AR284">
    <cfRule type="expression" dxfId="1036" priority="1217">
      <formula>$A$284="Ñ Plan c/desc"</formula>
    </cfRule>
  </conditionalFormatting>
  <conditionalFormatting sqref="AP284:AR284">
    <cfRule type="expression" dxfId="1035" priority="1216">
      <formula>$A$284="Família"</formula>
    </cfRule>
  </conditionalFormatting>
  <conditionalFormatting sqref="AP285:AR285">
    <cfRule type="expression" dxfId="1034" priority="1215">
      <formula>$A$285="Planilhado"</formula>
    </cfRule>
  </conditionalFormatting>
  <conditionalFormatting sqref="AP285:AR285">
    <cfRule type="expression" dxfId="1033" priority="1214">
      <formula>$A$285="Ñ Plan s/desc"</formula>
    </cfRule>
  </conditionalFormatting>
  <conditionalFormatting sqref="AP285:AR285">
    <cfRule type="expression" dxfId="1032" priority="1213">
      <formula>$A$285="Advindo"</formula>
    </cfRule>
  </conditionalFormatting>
  <conditionalFormatting sqref="AP285:AR285">
    <cfRule type="expression" dxfId="1031" priority="1212">
      <formula>$A$285="Ñ Plan c/desc"</formula>
    </cfRule>
  </conditionalFormatting>
  <conditionalFormatting sqref="AP285:AR285">
    <cfRule type="expression" dxfId="1030" priority="1211">
      <formula>$A$285="Família"</formula>
    </cfRule>
  </conditionalFormatting>
  <conditionalFormatting sqref="AP286:AR286">
    <cfRule type="expression" dxfId="1029" priority="1210">
      <formula>$A$286="Planilhado"</formula>
    </cfRule>
  </conditionalFormatting>
  <conditionalFormatting sqref="AP286:AR286">
    <cfRule type="expression" dxfId="1028" priority="1209">
      <formula>$A$286="Ñ Plan s/desc"</formula>
    </cfRule>
  </conditionalFormatting>
  <conditionalFormatting sqref="AP286:AR286">
    <cfRule type="expression" dxfId="1027" priority="1208">
      <formula>$A$286="Advindo"</formula>
    </cfRule>
  </conditionalFormatting>
  <conditionalFormatting sqref="AP286:AR286">
    <cfRule type="expression" dxfId="1026" priority="1207">
      <formula>$A$286="Ñ Plan c/desc"</formula>
    </cfRule>
  </conditionalFormatting>
  <conditionalFormatting sqref="AP286:AR286">
    <cfRule type="expression" dxfId="1025" priority="1206">
      <formula>$A$286="Família"</formula>
    </cfRule>
  </conditionalFormatting>
  <conditionalFormatting sqref="AP287:AR287">
    <cfRule type="expression" dxfId="1024" priority="1205">
      <formula>$A$287="Planilhado"</formula>
    </cfRule>
  </conditionalFormatting>
  <conditionalFormatting sqref="AP287:AR287">
    <cfRule type="expression" dxfId="1023" priority="1204">
      <formula>$A$287="Ñ Plan s/desc"</formula>
    </cfRule>
  </conditionalFormatting>
  <conditionalFormatting sqref="AP287:AR287">
    <cfRule type="expression" dxfId="1022" priority="1203">
      <formula>$A$287="Advindo"</formula>
    </cfRule>
  </conditionalFormatting>
  <conditionalFormatting sqref="AP287:AR287">
    <cfRule type="expression" dxfId="1021" priority="1202">
      <formula>$A$287="Ñ Plan c/desc"</formula>
    </cfRule>
  </conditionalFormatting>
  <conditionalFormatting sqref="AP287:AR287">
    <cfRule type="expression" dxfId="1020" priority="1201">
      <formula>$A$287="Família"</formula>
    </cfRule>
  </conditionalFormatting>
  <conditionalFormatting sqref="AP288:AR288">
    <cfRule type="expression" dxfId="1019" priority="1200">
      <formula>$A$288="Planilhado"</formula>
    </cfRule>
  </conditionalFormatting>
  <conditionalFormatting sqref="AP288:AR288">
    <cfRule type="expression" dxfId="1018" priority="1199">
      <formula>$A$288="Ñ Plan s/desc"</formula>
    </cfRule>
  </conditionalFormatting>
  <conditionalFormatting sqref="AP288:AR288">
    <cfRule type="expression" dxfId="1017" priority="1198">
      <formula>$A$288="Advindo"</formula>
    </cfRule>
  </conditionalFormatting>
  <conditionalFormatting sqref="AP288:AR288">
    <cfRule type="expression" dxfId="1016" priority="1197">
      <formula>$A$288="Ñ Plan c/desc"</formula>
    </cfRule>
  </conditionalFormatting>
  <conditionalFormatting sqref="AP288:AR288">
    <cfRule type="expression" dxfId="1015" priority="1196">
      <formula>$A$288="Família"</formula>
    </cfRule>
  </conditionalFormatting>
  <conditionalFormatting sqref="AP289:AR289">
    <cfRule type="expression" dxfId="1014" priority="1195">
      <formula>$A$289="Planilhado"</formula>
    </cfRule>
  </conditionalFormatting>
  <conditionalFormatting sqref="AP289:AR289">
    <cfRule type="expression" dxfId="1013" priority="1194">
      <formula>$A$289="Ñ Plan s/desc"</formula>
    </cfRule>
  </conditionalFormatting>
  <conditionalFormatting sqref="AP289:AR289">
    <cfRule type="expression" dxfId="1012" priority="1193">
      <formula>$A$289="Advindo"</formula>
    </cfRule>
  </conditionalFormatting>
  <conditionalFormatting sqref="AP289:AR289">
    <cfRule type="expression" dxfId="1011" priority="1192">
      <formula>$A$289="Ñ Plan c/desc"</formula>
    </cfRule>
  </conditionalFormatting>
  <conditionalFormatting sqref="AP289:AR289">
    <cfRule type="expression" dxfId="1010" priority="1191">
      <formula>$A$289="Família"</formula>
    </cfRule>
  </conditionalFormatting>
  <conditionalFormatting sqref="AP290:AR290">
    <cfRule type="expression" dxfId="1009" priority="1190">
      <formula>$A$290="Planilhado"</formula>
    </cfRule>
  </conditionalFormatting>
  <conditionalFormatting sqref="AP290:AR290">
    <cfRule type="expression" dxfId="1008" priority="1189">
      <formula>$A$290="Ñ Plan s/desc"</formula>
    </cfRule>
  </conditionalFormatting>
  <conditionalFormatting sqref="AP290:AR290">
    <cfRule type="expression" dxfId="1007" priority="1188">
      <formula>$A$290="Advindo"</formula>
    </cfRule>
  </conditionalFormatting>
  <conditionalFormatting sqref="AP290:AR290">
    <cfRule type="expression" dxfId="1006" priority="1187">
      <formula>$A$290="Ñ Plan c/desc"</formula>
    </cfRule>
  </conditionalFormatting>
  <conditionalFormatting sqref="AP290:AR290">
    <cfRule type="expression" dxfId="1005" priority="1186">
      <formula>$A$290="Família"</formula>
    </cfRule>
  </conditionalFormatting>
  <conditionalFormatting sqref="AP291:AR291">
    <cfRule type="expression" dxfId="1004" priority="1185">
      <formula>$A$291="Planilhado"</formula>
    </cfRule>
  </conditionalFormatting>
  <conditionalFormatting sqref="AP291:AR291">
    <cfRule type="expression" dxfId="1003" priority="1184">
      <formula>$A$291="Ñ Plan s/desc"</formula>
    </cfRule>
  </conditionalFormatting>
  <conditionalFormatting sqref="AP291:AR291">
    <cfRule type="expression" dxfId="1002" priority="1183">
      <formula>$A$291="Advindo"</formula>
    </cfRule>
  </conditionalFormatting>
  <conditionalFormatting sqref="AP291:AR291">
    <cfRule type="expression" dxfId="1001" priority="1182">
      <formula>$A$291="Ñ Plan c/desc"</formula>
    </cfRule>
  </conditionalFormatting>
  <conditionalFormatting sqref="AP291:AR291">
    <cfRule type="expression" dxfId="1000" priority="1181">
      <formula>$A$291="Família"</formula>
    </cfRule>
  </conditionalFormatting>
  <conditionalFormatting sqref="AP292:AR292">
    <cfRule type="expression" dxfId="999" priority="1180">
      <formula>$A$292="Planilhado"</formula>
    </cfRule>
  </conditionalFormatting>
  <conditionalFormatting sqref="AP292:AR292">
    <cfRule type="expression" dxfId="998" priority="1179">
      <formula>$A$292="Ñ Plan s/desc"</formula>
    </cfRule>
  </conditionalFormatting>
  <conditionalFormatting sqref="AP292:AR292">
    <cfRule type="expression" dxfId="997" priority="1178">
      <formula>$A$292="Advindo"</formula>
    </cfRule>
  </conditionalFormatting>
  <conditionalFormatting sqref="AP292:AR292">
    <cfRule type="expression" dxfId="996" priority="1177">
      <formula>$A$292="Ñ Plan c/desc"</formula>
    </cfRule>
  </conditionalFormatting>
  <conditionalFormatting sqref="AP292:AR292">
    <cfRule type="expression" dxfId="995" priority="1176">
      <formula>$A$292="Família"</formula>
    </cfRule>
  </conditionalFormatting>
  <conditionalFormatting sqref="AP293:AR293">
    <cfRule type="expression" dxfId="994" priority="1175">
      <formula>$A$293="Planilhado"</formula>
    </cfRule>
  </conditionalFormatting>
  <conditionalFormatting sqref="AP293:AR293">
    <cfRule type="expression" dxfId="993" priority="1174">
      <formula>$A$293="Ñ Plan s/desc"</formula>
    </cfRule>
  </conditionalFormatting>
  <conditionalFormatting sqref="AP293:AR293">
    <cfRule type="expression" dxfId="992" priority="1173">
      <formula>$A$293="Advindo"</formula>
    </cfRule>
  </conditionalFormatting>
  <conditionalFormatting sqref="AP293:AR293">
    <cfRule type="expression" dxfId="991" priority="1172">
      <formula>$A$293="Ñ Plan c/desc"</formula>
    </cfRule>
  </conditionalFormatting>
  <conditionalFormatting sqref="AP293:AR293">
    <cfRule type="expression" dxfId="990" priority="1171">
      <formula>$A$293="Família"</formula>
    </cfRule>
  </conditionalFormatting>
  <conditionalFormatting sqref="AP294:AR294">
    <cfRule type="expression" dxfId="989" priority="1170">
      <formula>$A$294="Planilhado"</formula>
    </cfRule>
  </conditionalFormatting>
  <conditionalFormatting sqref="AP294:AR294">
    <cfRule type="expression" dxfId="988" priority="1169">
      <formula>$A$294="Ñ Plan s/desc"</formula>
    </cfRule>
  </conditionalFormatting>
  <conditionalFormatting sqref="AP294:AR294">
    <cfRule type="expression" dxfId="987" priority="1168">
      <formula>$A$294="Advindo"</formula>
    </cfRule>
  </conditionalFormatting>
  <conditionalFormatting sqref="AP294:AR294">
    <cfRule type="expression" dxfId="986" priority="1167">
      <formula>$A$294="Ñ Plan c/desc"</formula>
    </cfRule>
  </conditionalFormatting>
  <conditionalFormatting sqref="AP294:AR294">
    <cfRule type="expression" dxfId="985" priority="1166">
      <formula>$A$294="Família"</formula>
    </cfRule>
  </conditionalFormatting>
  <conditionalFormatting sqref="AP295:AR295">
    <cfRule type="expression" dxfId="984" priority="1165">
      <formula>$A$295="Planilhado"</formula>
    </cfRule>
  </conditionalFormatting>
  <conditionalFormatting sqref="AP295:AR295">
    <cfRule type="expression" dxfId="983" priority="1164">
      <formula>$A$295="Ñ Plan s/desc"</formula>
    </cfRule>
  </conditionalFormatting>
  <conditionalFormatting sqref="AP295:AR295">
    <cfRule type="expression" dxfId="982" priority="1163">
      <formula>$A$295="Advindo"</formula>
    </cfRule>
  </conditionalFormatting>
  <conditionalFormatting sqref="AP295:AR295">
    <cfRule type="expression" dxfId="981" priority="1162">
      <formula>$A$295="Ñ Plan c/desc"</formula>
    </cfRule>
  </conditionalFormatting>
  <conditionalFormatting sqref="AP295:AR295">
    <cfRule type="expression" dxfId="980" priority="1161">
      <formula>$A$295="Família"</formula>
    </cfRule>
  </conditionalFormatting>
  <conditionalFormatting sqref="AP296:AR296">
    <cfRule type="expression" dxfId="979" priority="1160">
      <formula>$A$296="Planilhado"</formula>
    </cfRule>
  </conditionalFormatting>
  <conditionalFormatting sqref="AP296:AR296">
    <cfRule type="expression" dxfId="978" priority="1159">
      <formula>$A$296="Ñ Plan s/desc"</formula>
    </cfRule>
  </conditionalFormatting>
  <conditionalFormatting sqref="AP296:AR296">
    <cfRule type="expression" dxfId="977" priority="1158">
      <formula>$A$296="Advindo"</formula>
    </cfRule>
  </conditionalFormatting>
  <conditionalFormatting sqref="AP296:AR296">
    <cfRule type="expression" dxfId="976" priority="1157">
      <formula>$A$296="Ñ Plan c/desc"</formula>
    </cfRule>
  </conditionalFormatting>
  <conditionalFormatting sqref="AP296:AR296">
    <cfRule type="expression" dxfId="975" priority="1156">
      <formula>$A$296="Família"</formula>
    </cfRule>
  </conditionalFormatting>
  <conditionalFormatting sqref="AP297:AR297">
    <cfRule type="expression" dxfId="974" priority="1155">
      <formula>$A$297="Planilhado"</formula>
    </cfRule>
  </conditionalFormatting>
  <conditionalFormatting sqref="AP297:AR297">
    <cfRule type="expression" dxfId="973" priority="1154">
      <formula>$A$297="Ñ Plan s/desc"</formula>
    </cfRule>
  </conditionalFormatting>
  <conditionalFormatting sqref="AP297:AR297">
    <cfRule type="expression" dxfId="972" priority="1153">
      <formula>$A$297="Advindo"</formula>
    </cfRule>
  </conditionalFormatting>
  <conditionalFormatting sqref="AP297:AR297">
    <cfRule type="expression" dxfId="971" priority="1152">
      <formula>$A$297="Ñ Plan c/desc"</formula>
    </cfRule>
  </conditionalFormatting>
  <conditionalFormatting sqref="AP297:AR297">
    <cfRule type="expression" dxfId="970" priority="1151">
      <formula>$A$297="Família"</formula>
    </cfRule>
  </conditionalFormatting>
  <conditionalFormatting sqref="AP298:AR298">
    <cfRule type="expression" dxfId="969" priority="1150">
      <formula>$A$298="Planilhado"</formula>
    </cfRule>
  </conditionalFormatting>
  <conditionalFormatting sqref="AP298:AR298">
    <cfRule type="expression" dxfId="968" priority="1149">
      <formula>$A$298="Ñ Plan s/desc"</formula>
    </cfRule>
  </conditionalFormatting>
  <conditionalFormatting sqref="AP298:AR298">
    <cfRule type="expression" dxfId="967" priority="1148">
      <formula>$A$298="Advindo"</formula>
    </cfRule>
  </conditionalFormatting>
  <conditionalFormatting sqref="AP298:AR298">
    <cfRule type="expression" dxfId="966" priority="1147">
      <formula>$A$298="Ñ Plan c/desc"</formula>
    </cfRule>
  </conditionalFormatting>
  <conditionalFormatting sqref="AP298:AR298">
    <cfRule type="expression" dxfId="965" priority="1146">
      <formula>$A$298="Família"</formula>
    </cfRule>
  </conditionalFormatting>
  <conditionalFormatting sqref="AP299:AR299">
    <cfRule type="expression" dxfId="964" priority="1145">
      <formula>$A$299="Planilhado"</formula>
    </cfRule>
  </conditionalFormatting>
  <conditionalFormatting sqref="AP299:AR299">
    <cfRule type="expression" dxfId="963" priority="1144">
      <formula>$A$299="Ñ Plan s/desc"</formula>
    </cfRule>
  </conditionalFormatting>
  <conditionalFormatting sqref="AP299:AR299">
    <cfRule type="expression" dxfId="962" priority="1143">
      <formula>$A$299="Advindo"</formula>
    </cfRule>
  </conditionalFormatting>
  <conditionalFormatting sqref="AP299:AR299">
    <cfRule type="expression" dxfId="961" priority="1142">
      <formula>$A$299="Ñ Plan c/desc"</formula>
    </cfRule>
  </conditionalFormatting>
  <conditionalFormatting sqref="AP299:AR299">
    <cfRule type="expression" dxfId="960" priority="1141">
      <formula>$A$299="Família"</formula>
    </cfRule>
  </conditionalFormatting>
  <conditionalFormatting sqref="AP300:AR300">
    <cfRule type="expression" dxfId="959" priority="1140">
      <formula>$A$300="Planilhado"</formula>
    </cfRule>
  </conditionalFormatting>
  <conditionalFormatting sqref="AP300:AR300">
    <cfRule type="expression" dxfId="958" priority="1139">
      <formula>$A$300="Ñ Plan s/desc"</formula>
    </cfRule>
  </conditionalFormatting>
  <conditionalFormatting sqref="AP300:AR300">
    <cfRule type="expression" dxfId="957" priority="1138">
      <formula>$A$300="Advindo"</formula>
    </cfRule>
  </conditionalFormatting>
  <conditionalFormatting sqref="AP300:AR300">
    <cfRule type="expression" dxfId="956" priority="1137">
      <formula>$A$300="Ñ Plan c/desc"</formula>
    </cfRule>
  </conditionalFormatting>
  <conditionalFormatting sqref="AP300:AR300">
    <cfRule type="expression" dxfId="955" priority="1136">
      <formula>$A$300="Família"</formula>
    </cfRule>
  </conditionalFormatting>
  <conditionalFormatting sqref="AP301:AR301">
    <cfRule type="expression" dxfId="954" priority="1135">
      <formula>$A$301="Planilhado"</formula>
    </cfRule>
  </conditionalFormatting>
  <conditionalFormatting sqref="AP301:AR301">
    <cfRule type="expression" dxfId="953" priority="1134">
      <formula>$A$301="Ñ Plan s/desc"</formula>
    </cfRule>
  </conditionalFormatting>
  <conditionalFormatting sqref="AP301:AR301">
    <cfRule type="expression" dxfId="952" priority="1133">
      <formula>$A$301="Advindo"</formula>
    </cfRule>
  </conditionalFormatting>
  <conditionalFormatting sqref="AP301:AR301">
    <cfRule type="expression" dxfId="951" priority="1132">
      <formula>$A$301="Ñ Plan c/desc"</formula>
    </cfRule>
  </conditionalFormatting>
  <conditionalFormatting sqref="AP301:AR301">
    <cfRule type="expression" dxfId="950" priority="1131">
      <formula>$A$301="Família"</formula>
    </cfRule>
  </conditionalFormatting>
  <conditionalFormatting sqref="AP302:AR302">
    <cfRule type="expression" dxfId="949" priority="1130">
      <formula>$A$302="Planilhado"</formula>
    </cfRule>
  </conditionalFormatting>
  <conditionalFormatting sqref="AP302:AR302">
    <cfRule type="expression" dxfId="948" priority="1129">
      <formula>$A$302="Ñ Plan s/desc"</formula>
    </cfRule>
  </conditionalFormatting>
  <conditionalFormatting sqref="AP302:AR302">
    <cfRule type="expression" dxfId="947" priority="1128">
      <formula>$A$302="Advindo"</formula>
    </cfRule>
  </conditionalFormatting>
  <conditionalFormatting sqref="AP302:AR302">
    <cfRule type="expression" dxfId="946" priority="1127">
      <formula>$A$302="Ñ Plan c/desc"</formula>
    </cfRule>
  </conditionalFormatting>
  <conditionalFormatting sqref="AP302:AR302">
    <cfRule type="expression" dxfId="945" priority="1126">
      <formula>$A$302="Família"</formula>
    </cfRule>
  </conditionalFormatting>
  <conditionalFormatting sqref="AP303:AR303">
    <cfRule type="expression" dxfId="944" priority="1125">
      <formula>$A$303="Planilhado"</formula>
    </cfRule>
  </conditionalFormatting>
  <conditionalFormatting sqref="AP303:AR303">
    <cfRule type="expression" dxfId="943" priority="1124">
      <formula>$A$303="Ñ Plan s/desc"</formula>
    </cfRule>
  </conditionalFormatting>
  <conditionalFormatting sqref="AP303:AR303">
    <cfRule type="expression" dxfId="942" priority="1123">
      <formula>$A$303="Advindo"</formula>
    </cfRule>
  </conditionalFormatting>
  <conditionalFormatting sqref="AP303:AR303">
    <cfRule type="expression" dxfId="941" priority="1122">
      <formula>$A$303="Ñ Plan c/desc"</formula>
    </cfRule>
  </conditionalFormatting>
  <conditionalFormatting sqref="AP303:AR303">
    <cfRule type="expression" dxfId="940" priority="1121">
      <formula>$A$303="Família"</formula>
    </cfRule>
  </conditionalFormatting>
  <conditionalFormatting sqref="AP304:AR304">
    <cfRule type="expression" dxfId="939" priority="1120">
      <formula>$A$304="Planilhado"</formula>
    </cfRule>
  </conditionalFormatting>
  <conditionalFormatting sqref="AP304:AR304">
    <cfRule type="expression" dxfId="938" priority="1119">
      <formula>$A$304="Ñ Plan s/desc"</formula>
    </cfRule>
  </conditionalFormatting>
  <conditionalFormatting sqref="AP304:AR304">
    <cfRule type="expression" dxfId="937" priority="1118">
      <formula>$A$304="Advindo"</formula>
    </cfRule>
  </conditionalFormatting>
  <conditionalFormatting sqref="AP304:AR304">
    <cfRule type="expression" dxfId="936" priority="1117">
      <formula>$A$304="Ñ Plan c/desc"</formula>
    </cfRule>
  </conditionalFormatting>
  <conditionalFormatting sqref="AP304:AR304">
    <cfRule type="expression" dxfId="935" priority="1116">
      <formula>$A$304="Família"</formula>
    </cfRule>
  </conditionalFormatting>
  <conditionalFormatting sqref="AP305:AR305">
    <cfRule type="expression" dxfId="934" priority="1115">
      <formula>$A$305="Planilhado"</formula>
    </cfRule>
  </conditionalFormatting>
  <conditionalFormatting sqref="AP305:AR305">
    <cfRule type="expression" dxfId="933" priority="1114">
      <formula>$A$305="Ñ Plan s/desc"</formula>
    </cfRule>
  </conditionalFormatting>
  <conditionalFormatting sqref="AP305:AR305">
    <cfRule type="expression" dxfId="932" priority="1113">
      <formula>$A$305="Advindo"</formula>
    </cfRule>
  </conditionalFormatting>
  <conditionalFormatting sqref="AP305:AR305">
    <cfRule type="expression" dxfId="931" priority="1112">
      <formula>$A$305="Ñ Plan c/desc"</formula>
    </cfRule>
  </conditionalFormatting>
  <conditionalFormatting sqref="AP305:AR305">
    <cfRule type="expression" dxfId="930" priority="1111">
      <formula>$A$305="Família"</formula>
    </cfRule>
  </conditionalFormatting>
  <conditionalFormatting sqref="AP306:AR306">
    <cfRule type="expression" dxfId="929" priority="1110">
      <formula>$A$306="Planilhado"</formula>
    </cfRule>
  </conditionalFormatting>
  <conditionalFormatting sqref="AP306:AR306">
    <cfRule type="expression" dxfId="928" priority="1109">
      <formula>$A$306="Ñ Plan s/desc"</formula>
    </cfRule>
  </conditionalFormatting>
  <conditionalFormatting sqref="AP306:AR306">
    <cfRule type="expression" dxfId="927" priority="1108">
      <formula>$A$306="Advindo"</formula>
    </cfRule>
  </conditionalFormatting>
  <conditionalFormatting sqref="AP306:AR306">
    <cfRule type="expression" dxfId="926" priority="1107">
      <formula>$A$306="Ñ Plan c/desc"</formula>
    </cfRule>
  </conditionalFormatting>
  <conditionalFormatting sqref="AP306:AR306">
    <cfRule type="expression" dxfId="925" priority="1106">
      <formula>$A$306="Família"</formula>
    </cfRule>
  </conditionalFormatting>
  <conditionalFormatting sqref="AP307:AR307">
    <cfRule type="expression" dxfId="924" priority="1105">
      <formula>$A$307="Planilhado"</formula>
    </cfRule>
  </conditionalFormatting>
  <conditionalFormatting sqref="AP307:AR307">
    <cfRule type="expression" dxfId="923" priority="1104">
      <formula>$A$307="Ñ Plan s/desc"</formula>
    </cfRule>
  </conditionalFormatting>
  <conditionalFormatting sqref="AP307:AR307">
    <cfRule type="expression" dxfId="922" priority="1103">
      <formula>$A$307="Advindo"</formula>
    </cfRule>
  </conditionalFormatting>
  <conditionalFormatting sqref="AP307:AR307">
    <cfRule type="expression" dxfId="921" priority="1102">
      <formula>$A$307="Ñ Plan c/desc"</formula>
    </cfRule>
  </conditionalFormatting>
  <conditionalFormatting sqref="AP307:AR307">
    <cfRule type="expression" dxfId="920" priority="1101">
      <formula>$A$307="Família"</formula>
    </cfRule>
  </conditionalFormatting>
  <conditionalFormatting sqref="AP308:AR308">
    <cfRule type="expression" dxfId="919" priority="1100">
      <formula>$A$308="Planilhado"</formula>
    </cfRule>
  </conditionalFormatting>
  <conditionalFormatting sqref="AP308:AR308">
    <cfRule type="expression" dxfId="918" priority="1099">
      <formula>$A$308="Ñ Plan s/desc"</formula>
    </cfRule>
  </conditionalFormatting>
  <conditionalFormatting sqref="AP308:AR308">
    <cfRule type="expression" dxfId="917" priority="1098">
      <formula>$A$308="Advindo"</formula>
    </cfRule>
  </conditionalFormatting>
  <conditionalFormatting sqref="AP308:AR308">
    <cfRule type="expression" dxfId="916" priority="1097">
      <formula>$A$308="Ñ Plan c/desc"</formula>
    </cfRule>
  </conditionalFormatting>
  <conditionalFormatting sqref="AP308:AR308">
    <cfRule type="expression" dxfId="915" priority="1096">
      <formula>$A$308="Família"</formula>
    </cfRule>
  </conditionalFormatting>
  <conditionalFormatting sqref="AP309:AR309">
    <cfRule type="expression" dxfId="914" priority="1095">
      <formula>$A$309="Planilhado"</formula>
    </cfRule>
  </conditionalFormatting>
  <conditionalFormatting sqref="AP309:AR309">
    <cfRule type="expression" dxfId="913" priority="1094">
      <formula>$A$309="Ñ Plan s/desc"</formula>
    </cfRule>
  </conditionalFormatting>
  <conditionalFormatting sqref="AP309:AR309">
    <cfRule type="expression" dxfId="912" priority="1093">
      <formula>$A$309="Advindo"</formula>
    </cfRule>
  </conditionalFormatting>
  <conditionalFormatting sqref="AP309:AR309">
    <cfRule type="expression" dxfId="911" priority="1092">
      <formula>$A$309="Ñ Plan c/desc"</formula>
    </cfRule>
  </conditionalFormatting>
  <conditionalFormatting sqref="AP309:AR309">
    <cfRule type="expression" dxfId="910" priority="1091">
      <formula>$A$309="Família"</formula>
    </cfRule>
  </conditionalFormatting>
  <conditionalFormatting sqref="AP310:AR310">
    <cfRule type="expression" dxfId="909" priority="1090">
      <formula>$A$310="Planilhado"</formula>
    </cfRule>
  </conditionalFormatting>
  <conditionalFormatting sqref="AP310:AR310">
    <cfRule type="expression" dxfId="908" priority="1089">
      <formula>$A$310="Ñ Plan s/desc"</formula>
    </cfRule>
  </conditionalFormatting>
  <conditionalFormatting sqref="AP310:AR310">
    <cfRule type="expression" dxfId="907" priority="1088">
      <formula>$A$310="Advindo"</formula>
    </cfRule>
  </conditionalFormatting>
  <conditionalFormatting sqref="AP310:AR310">
    <cfRule type="expression" dxfId="906" priority="1087">
      <formula>$A$310="Ñ Plan c/desc"</formula>
    </cfRule>
  </conditionalFormatting>
  <conditionalFormatting sqref="AP310:AR310">
    <cfRule type="expression" dxfId="905" priority="1086">
      <formula>$A$310="Família"</formula>
    </cfRule>
  </conditionalFormatting>
  <conditionalFormatting sqref="AP311:AR311">
    <cfRule type="expression" dxfId="904" priority="1085">
      <formula>$A$311="Planilhado"</formula>
    </cfRule>
  </conditionalFormatting>
  <conditionalFormatting sqref="AP311:AR311">
    <cfRule type="expression" dxfId="903" priority="1084">
      <formula>$A$311="Ñ Plan s/desc"</formula>
    </cfRule>
  </conditionalFormatting>
  <conditionalFormatting sqref="AP311:AR311">
    <cfRule type="expression" dxfId="902" priority="1083">
      <formula>$A$311="Advindo"</formula>
    </cfRule>
  </conditionalFormatting>
  <conditionalFormatting sqref="AP311:AR311">
    <cfRule type="expression" dxfId="901" priority="1082">
      <formula>$A$311="Ñ Plan c/desc"</formula>
    </cfRule>
  </conditionalFormatting>
  <conditionalFormatting sqref="AP311:AR311">
    <cfRule type="expression" dxfId="900" priority="1081">
      <formula>$A$311="Família"</formula>
    </cfRule>
  </conditionalFormatting>
  <conditionalFormatting sqref="AP312:AR312">
    <cfRule type="expression" dxfId="899" priority="1080">
      <formula>$A$312="Planilhado"</formula>
    </cfRule>
  </conditionalFormatting>
  <conditionalFormatting sqref="AP312:AR312">
    <cfRule type="expression" dxfId="898" priority="1079">
      <formula>$A$312="Ñ Plan s/desc"</formula>
    </cfRule>
  </conditionalFormatting>
  <conditionalFormatting sqref="AP312:AR312">
    <cfRule type="expression" dxfId="897" priority="1078">
      <formula>$A$312="Advindo"</formula>
    </cfRule>
  </conditionalFormatting>
  <conditionalFormatting sqref="AP312:AR312">
    <cfRule type="expression" dxfId="896" priority="1077">
      <formula>$A$312="Ñ Plan c/desc"</formula>
    </cfRule>
  </conditionalFormatting>
  <conditionalFormatting sqref="AP312:AR312">
    <cfRule type="expression" dxfId="895" priority="1076">
      <formula>$A$312="Família"</formula>
    </cfRule>
  </conditionalFormatting>
  <conditionalFormatting sqref="AP313:AR313">
    <cfRule type="expression" dxfId="894" priority="1075">
      <formula>$A$313="Planilhado"</formula>
    </cfRule>
  </conditionalFormatting>
  <conditionalFormatting sqref="AP313:AR313">
    <cfRule type="expression" dxfId="893" priority="1074">
      <formula>$A$313="Ñ Plan s/desc"</formula>
    </cfRule>
  </conditionalFormatting>
  <conditionalFormatting sqref="AP313:AR313">
    <cfRule type="expression" dxfId="892" priority="1073">
      <formula>$A$313="Advindo"</formula>
    </cfRule>
  </conditionalFormatting>
  <conditionalFormatting sqref="AP313:AR313">
    <cfRule type="expression" dxfId="891" priority="1072">
      <formula>$A$313="Ñ Plan c/desc"</formula>
    </cfRule>
  </conditionalFormatting>
  <conditionalFormatting sqref="AP313:AR313">
    <cfRule type="expression" dxfId="890" priority="1071">
      <formula>$A$313="Família"</formula>
    </cfRule>
  </conditionalFormatting>
  <conditionalFormatting sqref="AP314:AR314">
    <cfRule type="expression" dxfId="889" priority="1070">
      <formula>$A$314="Planilhado"</formula>
    </cfRule>
  </conditionalFormatting>
  <conditionalFormatting sqref="AP314:AR314">
    <cfRule type="expression" dxfId="888" priority="1069">
      <formula>$A$314="Ñ Plan s/desc"</formula>
    </cfRule>
  </conditionalFormatting>
  <conditionalFormatting sqref="AP314:AR314">
    <cfRule type="expression" dxfId="887" priority="1068">
      <formula>$A$314="Advindo"</formula>
    </cfRule>
  </conditionalFormatting>
  <conditionalFormatting sqref="AP314:AR314">
    <cfRule type="expression" dxfId="886" priority="1067">
      <formula>$A$314="Ñ Plan c/desc"</formula>
    </cfRule>
  </conditionalFormatting>
  <conditionalFormatting sqref="AP314:AR314">
    <cfRule type="expression" dxfId="885" priority="1066">
      <formula>$A$314="Família"</formula>
    </cfRule>
  </conditionalFormatting>
  <conditionalFormatting sqref="AP315:AR315">
    <cfRule type="expression" dxfId="884" priority="1065">
      <formula>$A$315="Planilhado"</formula>
    </cfRule>
  </conditionalFormatting>
  <conditionalFormatting sqref="AP315:AR315">
    <cfRule type="expression" dxfId="883" priority="1064">
      <formula>$A$315="Ñ Plan s/desc"</formula>
    </cfRule>
  </conditionalFormatting>
  <conditionalFormatting sqref="AP315:AR315">
    <cfRule type="expression" dxfId="882" priority="1063">
      <formula>$A$315="Advindo"</formula>
    </cfRule>
  </conditionalFormatting>
  <conditionalFormatting sqref="AP315:AR315">
    <cfRule type="expression" dxfId="881" priority="1062">
      <formula>$A$315="Ñ Plan c/desc"</formula>
    </cfRule>
  </conditionalFormatting>
  <conditionalFormatting sqref="AP315:AR315">
    <cfRule type="expression" dxfId="880" priority="1061">
      <formula>$A$315="Família"</formula>
    </cfRule>
  </conditionalFormatting>
  <conditionalFormatting sqref="AP316:AR316">
    <cfRule type="expression" dxfId="879" priority="1060">
      <formula>$A$316="Planilhado"</formula>
    </cfRule>
  </conditionalFormatting>
  <conditionalFormatting sqref="AP316:AR316">
    <cfRule type="expression" dxfId="878" priority="1059">
      <formula>$A$316="Ñ Plan s/desc"</formula>
    </cfRule>
  </conditionalFormatting>
  <conditionalFormatting sqref="AP316:AR316">
    <cfRule type="expression" dxfId="877" priority="1058">
      <formula>$A$316="Advindo"</formula>
    </cfRule>
  </conditionalFormatting>
  <conditionalFormatting sqref="AP316:AR316">
    <cfRule type="expression" dxfId="876" priority="1057">
      <formula>$A$316="Ñ Plan c/desc"</formula>
    </cfRule>
  </conditionalFormatting>
  <conditionalFormatting sqref="AP316:AR316">
    <cfRule type="expression" dxfId="875" priority="1056">
      <formula>$A$316="Família"</formula>
    </cfRule>
  </conditionalFormatting>
  <conditionalFormatting sqref="AP317:AR317">
    <cfRule type="expression" dxfId="874" priority="1055">
      <formula>$A$317="Planilhado"</formula>
    </cfRule>
  </conditionalFormatting>
  <conditionalFormatting sqref="AP317:AR317">
    <cfRule type="expression" dxfId="873" priority="1054">
      <formula>$A$317="Ñ Plan s/desc"</formula>
    </cfRule>
  </conditionalFormatting>
  <conditionalFormatting sqref="AP317:AR317">
    <cfRule type="expression" dxfId="872" priority="1053">
      <formula>$A$317="Advindo"</formula>
    </cfRule>
  </conditionalFormatting>
  <conditionalFormatting sqref="AP317:AR317">
    <cfRule type="expression" dxfId="871" priority="1052">
      <formula>$A$317="Ñ Plan c/desc"</formula>
    </cfRule>
  </conditionalFormatting>
  <conditionalFormatting sqref="AP317:AR317">
    <cfRule type="expression" dxfId="870" priority="1051">
      <formula>$A$317="Família"</formula>
    </cfRule>
  </conditionalFormatting>
  <conditionalFormatting sqref="AP318:AR318">
    <cfRule type="expression" dxfId="869" priority="1050">
      <formula>$A$318="Planilhado"</formula>
    </cfRule>
  </conditionalFormatting>
  <conditionalFormatting sqref="AP318:AR318">
    <cfRule type="expression" dxfId="868" priority="1049">
      <formula>$A$318="Ñ Plan s/desc"</formula>
    </cfRule>
  </conditionalFormatting>
  <conditionalFormatting sqref="AP318:AR318">
    <cfRule type="expression" dxfId="867" priority="1048">
      <formula>$A$318="Advindo"</formula>
    </cfRule>
  </conditionalFormatting>
  <conditionalFormatting sqref="AP318:AR318">
    <cfRule type="expression" dxfId="866" priority="1047">
      <formula>$A$318="Ñ Plan c/desc"</formula>
    </cfRule>
  </conditionalFormatting>
  <conditionalFormatting sqref="AP318:AR318">
    <cfRule type="expression" dxfId="865" priority="1046">
      <formula>$A$318="Família"</formula>
    </cfRule>
  </conditionalFormatting>
  <conditionalFormatting sqref="AP319:AR319">
    <cfRule type="expression" dxfId="864" priority="1045">
      <formula>$A$319="Planilhado"</formula>
    </cfRule>
  </conditionalFormatting>
  <conditionalFormatting sqref="AP319:AR319">
    <cfRule type="expression" dxfId="863" priority="1044">
      <formula>$A$319="Ñ Plan s/desc"</formula>
    </cfRule>
  </conditionalFormatting>
  <conditionalFormatting sqref="AP319:AR319">
    <cfRule type="expression" dxfId="862" priority="1043">
      <formula>$A$319="Advindo"</formula>
    </cfRule>
  </conditionalFormatting>
  <conditionalFormatting sqref="AP319:AR319">
    <cfRule type="expression" dxfId="861" priority="1042">
      <formula>$A$319="Ñ Plan c/desc"</formula>
    </cfRule>
  </conditionalFormatting>
  <conditionalFormatting sqref="AP319:AR319">
    <cfRule type="expression" dxfId="860" priority="1041">
      <formula>$A$319="Família"</formula>
    </cfRule>
  </conditionalFormatting>
  <conditionalFormatting sqref="AP320:AR320">
    <cfRule type="expression" dxfId="859" priority="1040">
      <formula>$A$320="Planilhado"</formula>
    </cfRule>
  </conditionalFormatting>
  <conditionalFormatting sqref="AP320:AR320">
    <cfRule type="expression" dxfId="858" priority="1039">
      <formula>$A$320="Ñ Plan s/desc"</formula>
    </cfRule>
  </conditionalFormatting>
  <conditionalFormatting sqref="AP320:AR320">
    <cfRule type="expression" dxfId="857" priority="1038">
      <formula>$A$320="Advindo"</formula>
    </cfRule>
  </conditionalFormatting>
  <conditionalFormatting sqref="AP320:AR320">
    <cfRule type="expression" dxfId="856" priority="1037">
      <formula>$A$320="Ñ Plan c/desc"</formula>
    </cfRule>
  </conditionalFormatting>
  <conditionalFormatting sqref="AP320:AR320">
    <cfRule type="expression" dxfId="855" priority="1036">
      <formula>$A$320="Família"</formula>
    </cfRule>
  </conditionalFormatting>
  <conditionalFormatting sqref="AP321:AR321">
    <cfRule type="expression" dxfId="854" priority="1035">
      <formula>$A$321="Planilhado"</formula>
    </cfRule>
  </conditionalFormatting>
  <conditionalFormatting sqref="AP321:AR321">
    <cfRule type="expression" dxfId="853" priority="1034">
      <formula>$A$321="Ñ Plan s/desc"</formula>
    </cfRule>
  </conditionalFormatting>
  <conditionalFormatting sqref="AP321:AR321">
    <cfRule type="expression" dxfId="852" priority="1033">
      <formula>$A$321="Advindo"</formula>
    </cfRule>
  </conditionalFormatting>
  <conditionalFormatting sqref="AP321:AR321">
    <cfRule type="expression" dxfId="851" priority="1032">
      <formula>$A$321="Ñ Plan c/desc"</formula>
    </cfRule>
  </conditionalFormatting>
  <conditionalFormatting sqref="AP321:AR321">
    <cfRule type="expression" dxfId="850" priority="1031">
      <formula>$A$321="Família"</formula>
    </cfRule>
  </conditionalFormatting>
  <conditionalFormatting sqref="AP322:AR322">
    <cfRule type="expression" dxfId="849" priority="1030">
      <formula>$A$322="Planilhado"</formula>
    </cfRule>
  </conditionalFormatting>
  <conditionalFormatting sqref="AP322:AR322">
    <cfRule type="expression" dxfId="848" priority="1029">
      <formula>$A$322="Ñ Plan s/desc"</formula>
    </cfRule>
  </conditionalFormatting>
  <conditionalFormatting sqref="AP322:AR322">
    <cfRule type="expression" dxfId="847" priority="1028">
      <formula>$A$322="Advindo"</formula>
    </cfRule>
  </conditionalFormatting>
  <conditionalFormatting sqref="AP322:AR322">
    <cfRule type="expression" dxfId="846" priority="1027">
      <formula>$A$322="Ñ Plan c/desc"</formula>
    </cfRule>
  </conditionalFormatting>
  <conditionalFormatting sqref="AP322:AR322">
    <cfRule type="expression" dxfId="845" priority="1026">
      <formula>$A$322="Família"</formula>
    </cfRule>
  </conditionalFormatting>
  <conditionalFormatting sqref="AP323:AR323">
    <cfRule type="expression" dxfId="844" priority="1025">
      <formula>$A$323="Planilhado"</formula>
    </cfRule>
  </conditionalFormatting>
  <conditionalFormatting sqref="AP323:AR323">
    <cfRule type="expression" dxfId="843" priority="1024">
      <formula>$A$323="Ñ Plan s/desc"</formula>
    </cfRule>
  </conditionalFormatting>
  <conditionalFormatting sqref="AP323:AR323">
    <cfRule type="expression" dxfId="842" priority="1023">
      <formula>$A$323="Advindo"</formula>
    </cfRule>
  </conditionalFormatting>
  <conditionalFormatting sqref="AP323:AR323">
    <cfRule type="expression" dxfId="841" priority="1022">
      <formula>$A$323="Ñ Plan c/desc"</formula>
    </cfRule>
  </conditionalFormatting>
  <conditionalFormatting sqref="AP323:AR323">
    <cfRule type="expression" dxfId="840" priority="1021">
      <formula>$A$323="Família"</formula>
    </cfRule>
  </conditionalFormatting>
  <conditionalFormatting sqref="AP324:AR324">
    <cfRule type="expression" dxfId="839" priority="1020">
      <formula>$A$324="Planilhado"</formula>
    </cfRule>
  </conditionalFormatting>
  <conditionalFormatting sqref="AP324:AR324">
    <cfRule type="expression" dxfId="838" priority="1019">
      <formula>$A$324="Ñ Plan s/desc"</formula>
    </cfRule>
  </conditionalFormatting>
  <conditionalFormatting sqref="AP324:AR324">
    <cfRule type="expression" dxfId="837" priority="1018">
      <formula>$A$324="Advindo"</formula>
    </cfRule>
  </conditionalFormatting>
  <conditionalFormatting sqref="AP324:AR324">
    <cfRule type="expression" dxfId="836" priority="1017">
      <formula>$A$324="Ñ Plan c/desc"</formula>
    </cfRule>
  </conditionalFormatting>
  <conditionalFormatting sqref="AP324:AR324">
    <cfRule type="expression" dxfId="835" priority="1016">
      <formula>$A$324="Família"</formula>
    </cfRule>
  </conditionalFormatting>
  <conditionalFormatting sqref="AP325:AR325">
    <cfRule type="expression" dxfId="834" priority="1015">
      <formula>$A$325="Planilhado"</formula>
    </cfRule>
  </conditionalFormatting>
  <conditionalFormatting sqref="AP325:AR325">
    <cfRule type="expression" dxfId="833" priority="1014">
      <formula>$A$325="Ñ Plan s/desc"</formula>
    </cfRule>
  </conditionalFormatting>
  <conditionalFormatting sqref="AP325:AR325">
    <cfRule type="expression" dxfId="832" priority="1013">
      <formula>$A$325="Advindo"</formula>
    </cfRule>
  </conditionalFormatting>
  <conditionalFormatting sqref="AP325:AR325">
    <cfRule type="expression" dxfId="831" priority="1012">
      <formula>$A$325="Ñ Plan c/desc"</formula>
    </cfRule>
  </conditionalFormatting>
  <conditionalFormatting sqref="AP325:AR325">
    <cfRule type="expression" dxfId="830" priority="1011">
      <formula>$A$325="Família"</formula>
    </cfRule>
  </conditionalFormatting>
  <conditionalFormatting sqref="AP326:AR326">
    <cfRule type="expression" dxfId="829" priority="1010">
      <formula>$A$326="Planilhado"</formula>
    </cfRule>
  </conditionalFormatting>
  <conditionalFormatting sqref="AP326:AR326">
    <cfRule type="expression" dxfId="828" priority="1009">
      <formula>$A$326="Ñ Plan s/desc"</formula>
    </cfRule>
  </conditionalFormatting>
  <conditionalFormatting sqref="AP326:AR326">
    <cfRule type="expression" dxfId="827" priority="1008">
      <formula>$A$326="Advindo"</formula>
    </cfRule>
  </conditionalFormatting>
  <conditionalFormatting sqref="AP326:AR326">
    <cfRule type="expression" dxfId="826" priority="1007">
      <formula>$A$326="Ñ Plan c/desc"</formula>
    </cfRule>
  </conditionalFormatting>
  <conditionalFormatting sqref="AP326:AR326">
    <cfRule type="expression" dxfId="825" priority="1006">
      <formula>$A$326="Família"</formula>
    </cfRule>
  </conditionalFormatting>
  <conditionalFormatting sqref="AP327:AR327">
    <cfRule type="expression" dxfId="824" priority="1005">
      <formula>$A$327="Planilhado"</formula>
    </cfRule>
  </conditionalFormatting>
  <conditionalFormatting sqref="AP327:AR327">
    <cfRule type="expression" dxfId="823" priority="1004">
      <formula>$A$327="Ñ Plan s/desc"</formula>
    </cfRule>
  </conditionalFormatting>
  <conditionalFormatting sqref="AP327:AR327">
    <cfRule type="expression" dxfId="822" priority="1003">
      <formula>$A$327="Advindo"</formula>
    </cfRule>
  </conditionalFormatting>
  <conditionalFormatting sqref="AP327:AR327">
    <cfRule type="expression" dxfId="821" priority="1002">
      <formula>$A$327="Ñ Plan c/desc"</formula>
    </cfRule>
  </conditionalFormatting>
  <conditionalFormatting sqref="AP327:AR327">
    <cfRule type="expression" dxfId="820" priority="1001">
      <formula>$A$327="Família"</formula>
    </cfRule>
  </conditionalFormatting>
  <conditionalFormatting sqref="AP328:AR328">
    <cfRule type="expression" dxfId="819" priority="1000">
      <formula>$A$328="Planilhado"</formula>
    </cfRule>
  </conditionalFormatting>
  <conditionalFormatting sqref="AP328:AR328">
    <cfRule type="expression" dxfId="818" priority="999">
      <formula>$A$328="Ñ Plan s/desc"</formula>
    </cfRule>
  </conditionalFormatting>
  <conditionalFormatting sqref="AP328:AR328">
    <cfRule type="expression" dxfId="817" priority="998">
      <formula>$A$328="Advindo"</formula>
    </cfRule>
  </conditionalFormatting>
  <conditionalFormatting sqref="AP328:AR328">
    <cfRule type="expression" dxfId="816" priority="997">
      <formula>$A$328="Ñ Plan c/desc"</formula>
    </cfRule>
  </conditionalFormatting>
  <conditionalFormatting sqref="AP328:AR328">
    <cfRule type="expression" dxfId="815" priority="996">
      <formula>$A$328="Família"</formula>
    </cfRule>
  </conditionalFormatting>
  <conditionalFormatting sqref="AP329:AR329">
    <cfRule type="expression" dxfId="814" priority="995">
      <formula>$A$329="Planilhado"</formula>
    </cfRule>
  </conditionalFormatting>
  <conditionalFormatting sqref="AP329:AR329">
    <cfRule type="expression" dxfId="813" priority="994">
      <formula>$A$329="Ñ Plan s/desc"</formula>
    </cfRule>
  </conditionalFormatting>
  <conditionalFormatting sqref="AP329:AR329">
    <cfRule type="expression" dxfId="812" priority="993">
      <formula>$A$329="Advindo"</formula>
    </cfRule>
  </conditionalFormatting>
  <conditionalFormatting sqref="AP329:AR329">
    <cfRule type="expression" dxfId="811" priority="992">
      <formula>$A$329="Ñ Plan c/desc"</formula>
    </cfRule>
  </conditionalFormatting>
  <conditionalFormatting sqref="AP329:AR329">
    <cfRule type="expression" dxfId="810" priority="991">
      <formula>$A$329="Família"</formula>
    </cfRule>
  </conditionalFormatting>
  <conditionalFormatting sqref="AP330:AR330">
    <cfRule type="expression" dxfId="809" priority="990">
      <formula>$A$330="Planilhado"</formula>
    </cfRule>
  </conditionalFormatting>
  <conditionalFormatting sqref="AP330:AR330">
    <cfRule type="expression" dxfId="808" priority="989">
      <formula>$A$330="Ñ Plan s/desc"</formula>
    </cfRule>
  </conditionalFormatting>
  <conditionalFormatting sqref="AP330:AR330">
    <cfRule type="expression" dxfId="807" priority="988">
      <formula>$A$330="Advindo"</formula>
    </cfRule>
  </conditionalFormatting>
  <conditionalFormatting sqref="AP330:AR330">
    <cfRule type="expression" dxfId="806" priority="987">
      <formula>$A$330="Ñ Plan c/desc"</formula>
    </cfRule>
  </conditionalFormatting>
  <conditionalFormatting sqref="AP330:AR330">
    <cfRule type="expression" dxfId="805" priority="986">
      <formula>$A$330="Família"</formula>
    </cfRule>
  </conditionalFormatting>
  <conditionalFormatting sqref="AP331:AR331">
    <cfRule type="expression" dxfId="804" priority="985">
      <formula>$A$331="Planilhado"</formula>
    </cfRule>
  </conditionalFormatting>
  <conditionalFormatting sqref="AP331:AR331">
    <cfRule type="expression" dxfId="803" priority="984">
      <formula>$A$331="Ñ Plan s/desc"</formula>
    </cfRule>
  </conditionalFormatting>
  <conditionalFormatting sqref="AP331:AR331">
    <cfRule type="expression" dxfId="802" priority="983">
      <formula>$A$331="Advindo"</formula>
    </cfRule>
  </conditionalFormatting>
  <conditionalFormatting sqref="AP331:AR331">
    <cfRule type="expression" dxfId="801" priority="982">
      <formula>$A$331="Ñ Plan c/desc"</formula>
    </cfRule>
  </conditionalFormatting>
  <conditionalFormatting sqref="AP331:AR331">
    <cfRule type="expression" dxfId="800" priority="981">
      <formula>$A$331="Família"</formula>
    </cfRule>
  </conditionalFormatting>
  <conditionalFormatting sqref="AP332:AR332">
    <cfRule type="expression" dxfId="799" priority="980">
      <formula>$A$332="Planilhado"</formula>
    </cfRule>
  </conditionalFormatting>
  <conditionalFormatting sqref="AP332:AR332">
    <cfRule type="expression" dxfId="798" priority="979">
      <formula>$A$332="Ñ Plan s/desc"</formula>
    </cfRule>
  </conditionalFormatting>
  <conditionalFormatting sqref="AP332:AR332">
    <cfRule type="expression" dxfId="797" priority="978">
      <formula>$A$332="Advindo"</formula>
    </cfRule>
  </conditionalFormatting>
  <conditionalFormatting sqref="AP332:AR332">
    <cfRule type="expression" dxfId="796" priority="977">
      <formula>$A$332="Ñ Plan c/desc"</formula>
    </cfRule>
  </conditionalFormatting>
  <conditionalFormatting sqref="AP332:AR332">
    <cfRule type="expression" dxfId="795" priority="976">
      <formula>$A$332="Família"</formula>
    </cfRule>
  </conditionalFormatting>
  <conditionalFormatting sqref="AP333:AR333">
    <cfRule type="expression" dxfId="794" priority="975">
      <formula>$A$333="Planilhado"</formula>
    </cfRule>
  </conditionalFormatting>
  <conditionalFormatting sqref="AP333:AR333">
    <cfRule type="expression" dxfId="793" priority="974">
      <formula>$A$333="Ñ Plan s/desc"</formula>
    </cfRule>
  </conditionalFormatting>
  <conditionalFormatting sqref="AP333:AR333">
    <cfRule type="expression" dxfId="792" priority="973">
      <formula>$A$333="Advindo"</formula>
    </cfRule>
  </conditionalFormatting>
  <conditionalFormatting sqref="AP333:AR333">
    <cfRule type="expression" dxfId="791" priority="972">
      <formula>$A$333="Ñ Plan c/desc"</formula>
    </cfRule>
  </conditionalFormatting>
  <conditionalFormatting sqref="AP333:AR333">
    <cfRule type="expression" dxfId="790" priority="971">
      <formula>$A$333="Família"</formula>
    </cfRule>
  </conditionalFormatting>
  <conditionalFormatting sqref="AP334:AR334">
    <cfRule type="expression" dxfId="789" priority="970">
      <formula>$A$334="Planilhado"</formula>
    </cfRule>
  </conditionalFormatting>
  <conditionalFormatting sqref="AP334:AR334">
    <cfRule type="expression" dxfId="788" priority="969">
      <formula>$A$334="Ñ Plan s/desc"</formula>
    </cfRule>
  </conditionalFormatting>
  <conditionalFormatting sqref="AP334:AR334">
    <cfRule type="expression" dxfId="787" priority="968">
      <formula>$A$334="Advindo"</formula>
    </cfRule>
  </conditionalFormatting>
  <conditionalFormatting sqref="AP334:AR334">
    <cfRule type="expression" dxfId="786" priority="967">
      <formula>$A$334="Ñ Plan c/desc"</formula>
    </cfRule>
  </conditionalFormatting>
  <conditionalFormatting sqref="AP334:AR334">
    <cfRule type="expression" dxfId="785" priority="966">
      <formula>$A$334="Família"</formula>
    </cfRule>
  </conditionalFormatting>
  <conditionalFormatting sqref="AP335:AR335">
    <cfRule type="expression" dxfId="784" priority="965">
      <formula>$A$335="Planilhado"</formula>
    </cfRule>
  </conditionalFormatting>
  <conditionalFormatting sqref="AP335:AR335">
    <cfRule type="expression" dxfId="783" priority="964">
      <formula>$A$335="Ñ Plan s/desc"</formula>
    </cfRule>
  </conditionalFormatting>
  <conditionalFormatting sqref="AP335:AR335">
    <cfRule type="expression" dxfId="782" priority="963">
      <formula>$A$335="Advindo"</formula>
    </cfRule>
  </conditionalFormatting>
  <conditionalFormatting sqref="AP335:AR335">
    <cfRule type="expression" dxfId="781" priority="962">
      <formula>$A$335="Ñ Plan c/desc"</formula>
    </cfRule>
  </conditionalFormatting>
  <conditionalFormatting sqref="AP335:AR335">
    <cfRule type="expression" dxfId="780" priority="961">
      <formula>$A$335="Família"</formula>
    </cfRule>
  </conditionalFormatting>
  <conditionalFormatting sqref="AP336:AR336">
    <cfRule type="expression" dxfId="779" priority="960">
      <formula>$A$336="Planilhado"</formula>
    </cfRule>
  </conditionalFormatting>
  <conditionalFormatting sqref="AP336:AR336">
    <cfRule type="expression" dxfId="778" priority="959">
      <formula>$A$336="Ñ Plan s/desc"</formula>
    </cfRule>
  </conditionalFormatting>
  <conditionalFormatting sqref="AP336:AR336">
    <cfRule type="expression" dxfId="777" priority="958">
      <formula>$A$336="Advindo"</formula>
    </cfRule>
  </conditionalFormatting>
  <conditionalFormatting sqref="AP336:AR336">
    <cfRule type="expression" dxfId="776" priority="957">
      <formula>$A$336="Ñ Plan c/desc"</formula>
    </cfRule>
  </conditionalFormatting>
  <conditionalFormatting sqref="AP336:AR336">
    <cfRule type="expression" dxfId="775" priority="956">
      <formula>$A$336="Família"</formula>
    </cfRule>
  </conditionalFormatting>
  <conditionalFormatting sqref="AP337:AR337">
    <cfRule type="expression" dxfId="774" priority="955">
      <formula>$A$337="Planilhado"</formula>
    </cfRule>
  </conditionalFormatting>
  <conditionalFormatting sqref="AP337:AR337">
    <cfRule type="expression" dxfId="773" priority="954">
      <formula>$A$337="Ñ Plan s/desc"</formula>
    </cfRule>
  </conditionalFormatting>
  <conditionalFormatting sqref="AP337:AR337">
    <cfRule type="expression" dxfId="772" priority="953">
      <formula>$A$337="Advindo"</formula>
    </cfRule>
  </conditionalFormatting>
  <conditionalFormatting sqref="AP337:AR337">
    <cfRule type="expression" dxfId="771" priority="952">
      <formula>$A$337="Ñ Plan c/desc"</formula>
    </cfRule>
  </conditionalFormatting>
  <conditionalFormatting sqref="AP337:AR337">
    <cfRule type="expression" dxfId="770" priority="951">
      <formula>$A$337="Família"</formula>
    </cfRule>
  </conditionalFormatting>
  <conditionalFormatting sqref="AP338:AR338">
    <cfRule type="expression" dxfId="769" priority="950">
      <formula>$A$338="Planilhado"</formula>
    </cfRule>
  </conditionalFormatting>
  <conditionalFormatting sqref="AP338:AR338">
    <cfRule type="expression" dxfId="768" priority="949">
      <formula>$A$338="Ñ Plan s/desc"</formula>
    </cfRule>
  </conditionalFormatting>
  <conditionalFormatting sqref="AP338:AR338">
    <cfRule type="expression" dxfId="767" priority="948">
      <formula>$A$338="Advindo"</formula>
    </cfRule>
  </conditionalFormatting>
  <conditionalFormatting sqref="AP338:AR338">
    <cfRule type="expression" dxfId="766" priority="947">
      <formula>$A$338="Ñ Plan c/desc"</formula>
    </cfRule>
  </conditionalFormatting>
  <conditionalFormatting sqref="AP338:AR338">
    <cfRule type="expression" dxfId="765" priority="946">
      <formula>$A$338="Família"</formula>
    </cfRule>
  </conditionalFormatting>
  <conditionalFormatting sqref="AP339:AR339">
    <cfRule type="expression" dxfId="764" priority="945">
      <formula>$A$339="Planilhado"</formula>
    </cfRule>
  </conditionalFormatting>
  <conditionalFormatting sqref="AP339:AR339">
    <cfRule type="expression" dxfId="763" priority="944">
      <formula>$A$339="Ñ Plan s/desc"</formula>
    </cfRule>
  </conditionalFormatting>
  <conditionalFormatting sqref="AP339:AR339">
    <cfRule type="expression" dxfId="762" priority="943">
      <formula>$A$339="Advindo"</formula>
    </cfRule>
  </conditionalFormatting>
  <conditionalFormatting sqref="AP339:AR339">
    <cfRule type="expression" dxfId="761" priority="942">
      <formula>$A$339="Ñ Plan c/desc"</formula>
    </cfRule>
  </conditionalFormatting>
  <conditionalFormatting sqref="AP339:AR339">
    <cfRule type="expression" dxfId="760" priority="941">
      <formula>$A$339="Família"</formula>
    </cfRule>
  </conditionalFormatting>
  <conditionalFormatting sqref="AP340:AR340">
    <cfRule type="expression" dxfId="759" priority="940">
      <formula>$A$340="Planilhado"</formula>
    </cfRule>
  </conditionalFormatting>
  <conditionalFormatting sqref="AP340:AR340">
    <cfRule type="expression" dxfId="758" priority="939">
      <formula>$A$340="Ñ Plan s/desc"</formula>
    </cfRule>
  </conditionalFormatting>
  <conditionalFormatting sqref="AP340:AR340">
    <cfRule type="expression" dxfId="757" priority="938">
      <formula>$A$340="Advindo"</formula>
    </cfRule>
  </conditionalFormatting>
  <conditionalFormatting sqref="AP340:AR340">
    <cfRule type="expression" dxfId="756" priority="937">
      <formula>$A$340="Ñ Plan c/desc"</formula>
    </cfRule>
  </conditionalFormatting>
  <conditionalFormatting sqref="AP340:AR340">
    <cfRule type="expression" dxfId="755" priority="936">
      <formula>$A$340="Família"</formula>
    </cfRule>
  </conditionalFormatting>
  <conditionalFormatting sqref="AP341:AR341">
    <cfRule type="expression" dxfId="754" priority="935">
      <formula>$A$341="Planilhado"</formula>
    </cfRule>
  </conditionalFormatting>
  <conditionalFormatting sqref="AP341:AR341">
    <cfRule type="expression" dxfId="753" priority="934">
      <formula>$A$341="Ñ Plan s/desc"</formula>
    </cfRule>
  </conditionalFormatting>
  <conditionalFormatting sqref="AP341:AR341">
    <cfRule type="expression" dxfId="752" priority="933">
      <formula>$A$341="Advindo"</formula>
    </cfRule>
  </conditionalFormatting>
  <conditionalFormatting sqref="AP341:AR341">
    <cfRule type="expression" dxfId="751" priority="932">
      <formula>$A$341="Ñ Plan c/desc"</formula>
    </cfRule>
  </conditionalFormatting>
  <conditionalFormatting sqref="AP341:AR341">
    <cfRule type="expression" dxfId="750" priority="931">
      <formula>$A$341="Família"</formula>
    </cfRule>
  </conditionalFormatting>
  <conditionalFormatting sqref="AP342:AR342">
    <cfRule type="expression" dxfId="749" priority="930">
      <formula>$A$342="Planilhado"</formula>
    </cfRule>
  </conditionalFormatting>
  <conditionalFormatting sqref="AP342:AR342">
    <cfRule type="expression" dxfId="748" priority="929">
      <formula>$A$342="Ñ Plan s/desc"</formula>
    </cfRule>
  </conditionalFormatting>
  <conditionalFormatting sqref="AP342:AR342">
    <cfRule type="expression" dxfId="747" priority="928">
      <formula>$A$342="Advindo"</formula>
    </cfRule>
  </conditionalFormatting>
  <conditionalFormatting sqref="AP342:AR342">
    <cfRule type="expression" dxfId="746" priority="927">
      <formula>$A$342="Ñ Plan c/desc"</formula>
    </cfRule>
  </conditionalFormatting>
  <conditionalFormatting sqref="AP342:AR342">
    <cfRule type="expression" dxfId="745" priority="926">
      <formula>$A$342="Família"</formula>
    </cfRule>
  </conditionalFormatting>
  <conditionalFormatting sqref="AP343:AR343">
    <cfRule type="expression" dxfId="744" priority="925">
      <formula>$A$343="Planilhado"</formula>
    </cfRule>
  </conditionalFormatting>
  <conditionalFormatting sqref="AP343:AR343">
    <cfRule type="expression" dxfId="743" priority="924">
      <formula>$A$343="Ñ Plan s/desc"</formula>
    </cfRule>
  </conditionalFormatting>
  <conditionalFormatting sqref="AP343:AR343">
    <cfRule type="expression" dxfId="742" priority="923">
      <formula>$A$343="Advindo"</formula>
    </cfRule>
  </conditionalFormatting>
  <conditionalFormatting sqref="AP343:AR343">
    <cfRule type="expression" dxfId="741" priority="922">
      <formula>$A$343="Ñ Plan c/desc"</formula>
    </cfRule>
  </conditionalFormatting>
  <conditionalFormatting sqref="AP343:AR343">
    <cfRule type="expression" dxfId="740" priority="921">
      <formula>$A$343="Família"</formula>
    </cfRule>
  </conditionalFormatting>
  <conditionalFormatting sqref="AP344:AR344">
    <cfRule type="expression" dxfId="739" priority="920">
      <formula>$A$344="Planilhado"</formula>
    </cfRule>
  </conditionalFormatting>
  <conditionalFormatting sqref="AP344:AR344">
    <cfRule type="expression" dxfId="738" priority="919">
      <formula>$A$344="Ñ Plan s/desc"</formula>
    </cfRule>
  </conditionalFormatting>
  <conditionalFormatting sqref="AP344:AR344">
    <cfRule type="expression" dxfId="737" priority="918">
      <formula>$A$344="Advindo"</formula>
    </cfRule>
  </conditionalFormatting>
  <conditionalFormatting sqref="AP344:AR344">
    <cfRule type="expression" dxfId="736" priority="917">
      <formula>$A$344="Ñ Plan c/desc"</formula>
    </cfRule>
  </conditionalFormatting>
  <conditionalFormatting sqref="AP344:AR344">
    <cfRule type="expression" dxfId="735" priority="916">
      <formula>$A$344="Família"</formula>
    </cfRule>
  </conditionalFormatting>
  <conditionalFormatting sqref="AP345:AR345">
    <cfRule type="expression" dxfId="734" priority="915">
      <formula>$A$345="Planilhado"</formula>
    </cfRule>
  </conditionalFormatting>
  <conditionalFormatting sqref="AP345:AR345">
    <cfRule type="expression" dxfId="733" priority="914">
      <formula>$A$345="Ñ Plan s/desc"</formula>
    </cfRule>
  </conditionalFormatting>
  <conditionalFormatting sqref="AP345:AR345">
    <cfRule type="expression" dxfId="732" priority="913">
      <formula>$A$345="Advindo"</formula>
    </cfRule>
  </conditionalFormatting>
  <conditionalFormatting sqref="AP345:AR345">
    <cfRule type="expression" dxfId="731" priority="912">
      <formula>$A$345="Ñ Plan c/desc"</formula>
    </cfRule>
  </conditionalFormatting>
  <conditionalFormatting sqref="AP345:AR345">
    <cfRule type="expression" dxfId="730" priority="911">
      <formula>$A$345="Família"</formula>
    </cfRule>
  </conditionalFormatting>
  <conditionalFormatting sqref="AP346:AR346">
    <cfRule type="expression" dxfId="729" priority="910">
      <formula>$A$346="Planilhado"</formula>
    </cfRule>
  </conditionalFormatting>
  <conditionalFormatting sqref="AP346:AR346">
    <cfRule type="expression" dxfId="728" priority="909">
      <formula>$A$346="Ñ Plan s/desc"</formula>
    </cfRule>
  </conditionalFormatting>
  <conditionalFormatting sqref="AP346:AR346">
    <cfRule type="expression" dxfId="727" priority="908">
      <formula>$A$346="Advindo"</formula>
    </cfRule>
  </conditionalFormatting>
  <conditionalFormatting sqref="AP346:AR346">
    <cfRule type="expression" dxfId="726" priority="907">
      <formula>$A$346="Ñ Plan c/desc"</formula>
    </cfRule>
  </conditionalFormatting>
  <conditionalFormatting sqref="AP346:AR346">
    <cfRule type="expression" dxfId="725" priority="906">
      <formula>$A$346="Família"</formula>
    </cfRule>
  </conditionalFormatting>
  <conditionalFormatting sqref="AP347:AR347">
    <cfRule type="expression" dxfId="724" priority="905">
      <formula>$A$347="Planilhado"</formula>
    </cfRule>
  </conditionalFormatting>
  <conditionalFormatting sqref="AP347:AR347">
    <cfRule type="expression" dxfId="723" priority="904">
      <formula>$A$347="Ñ Plan s/desc"</formula>
    </cfRule>
  </conditionalFormatting>
  <conditionalFormatting sqref="AP347:AR347">
    <cfRule type="expression" dxfId="722" priority="903">
      <formula>$A$347="Advindo"</formula>
    </cfRule>
  </conditionalFormatting>
  <conditionalFormatting sqref="AP347:AR347">
    <cfRule type="expression" dxfId="721" priority="902">
      <formula>$A$347="Ñ Plan c/desc"</formula>
    </cfRule>
  </conditionalFormatting>
  <conditionalFormatting sqref="AP347:AR347">
    <cfRule type="expression" dxfId="720" priority="901">
      <formula>$A$347="Família"</formula>
    </cfRule>
  </conditionalFormatting>
  <conditionalFormatting sqref="AP348:AR348">
    <cfRule type="expression" dxfId="719" priority="900">
      <formula>$A$348="Planilhado"</formula>
    </cfRule>
  </conditionalFormatting>
  <conditionalFormatting sqref="AP348:AR348">
    <cfRule type="expression" dxfId="718" priority="899">
      <formula>$A$348="Ñ Plan s/desc"</formula>
    </cfRule>
  </conditionalFormatting>
  <conditionalFormatting sqref="AP348:AR348">
    <cfRule type="expression" dxfId="717" priority="898">
      <formula>$A$348="Advindo"</formula>
    </cfRule>
  </conditionalFormatting>
  <conditionalFormatting sqref="AP348:AR348">
    <cfRule type="expression" dxfId="716" priority="897">
      <formula>$A$348="Ñ Plan c/desc"</formula>
    </cfRule>
  </conditionalFormatting>
  <conditionalFormatting sqref="AP348:AR348">
    <cfRule type="expression" dxfId="715" priority="896">
      <formula>$A$348="Família"</formula>
    </cfRule>
  </conditionalFormatting>
  <conditionalFormatting sqref="AP349:AR349">
    <cfRule type="expression" dxfId="714" priority="895">
      <formula>$A$349="Planilhado"</formula>
    </cfRule>
  </conditionalFormatting>
  <conditionalFormatting sqref="AP349:AR349">
    <cfRule type="expression" dxfId="713" priority="894">
      <formula>$A$349="Ñ Plan s/desc"</formula>
    </cfRule>
  </conditionalFormatting>
  <conditionalFormatting sqref="AP349:AR349">
    <cfRule type="expression" dxfId="712" priority="893">
      <formula>$A$349="Advindo"</formula>
    </cfRule>
  </conditionalFormatting>
  <conditionalFormatting sqref="AP349:AR349">
    <cfRule type="expression" dxfId="711" priority="892">
      <formula>$A$349="Ñ Plan c/desc"</formula>
    </cfRule>
  </conditionalFormatting>
  <conditionalFormatting sqref="AP349:AR349">
    <cfRule type="expression" dxfId="710" priority="891">
      <formula>$A$349="Família"</formula>
    </cfRule>
  </conditionalFormatting>
  <conditionalFormatting sqref="AP350:AR350">
    <cfRule type="expression" dxfId="709" priority="890">
      <formula>$A$350="Planilhado"</formula>
    </cfRule>
  </conditionalFormatting>
  <conditionalFormatting sqref="AP350:AR350">
    <cfRule type="expression" dxfId="708" priority="889">
      <formula>$A$350="Ñ Plan s/desc"</formula>
    </cfRule>
  </conditionalFormatting>
  <conditionalFormatting sqref="AP350:AR350">
    <cfRule type="expression" dxfId="707" priority="888">
      <formula>$A$350="Advindo"</formula>
    </cfRule>
  </conditionalFormatting>
  <conditionalFormatting sqref="AP350:AR350">
    <cfRule type="expression" dxfId="706" priority="887">
      <formula>$A$350="Ñ Plan c/desc"</formula>
    </cfRule>
  </conditionalFormatting>
  <conditionalFormatting sqref="AP350:AR350">
    <cfRule type="expression" dxfId="705" priority="886">
      <formula>$A$350="Família"</formula>
    </cfRule>
  </conditionalFormatting>
  <conditionalFormatting sqref="AP351:AR351">
    <cfRule type="expression" dxfId="704" priority="885">
      <formula>$A$351="Planilhado"</formula>
    </cfRule>
  </conditionalFormatting>
  <conditionalFormatting sqref="AP351:AR351">
    <cfRule type="expression" dxfId="703" priority="884">
      <formula>$A$351="Ñ Plan s/desc"</formula>
    </cfRule>
  </conditionalFormatting>
  <conditionalFormatting sqref="AP351:AR351">
    <cfRule type="expression" dxfId="702" priority="883">
      <formula>$A$351="Advindo"</formula>
    </cfRule>
  </conditionalFormatting>
  <conditionalFormatting sqref="AP351:AR351">
    <cfRule type="expression" dxfId="701" priority="882">
      <formula>$A$351="Ñ Plan c/desc"</formula>
    </cfRule>
  </conditionalFormatting>
  <conditionalFormatting sqref="AP351:AR351">
    <cfRule type="expression" dxfId="700" priority="881">
      <formula>$A$351="Família"</formula>
    </cfRule>
  </conditionalFormatting>
  <conditionalFormatting sqref="AP352:AR352">
    <cfRule type="expression" dxfId="699" priority="880">
      <formula>$A$352="Planilhado"</formula>
    </cfRule>
  </conditionalFormatting>
  <conditionalFormatting sqref="AP352:AR352">
    <cfRule type="expression" dxfId="698" priority="879">
      <formula>$A$352="Ñ Plan s/desc"</formula>
    </cfRule>
  </conditionalFormatting>
  <conditionalFormatting sqref="AP352:AR352">
    <cfRule type="expression" dxfId="697" priority="878">
      <formula>$A$352="Advindo"</formula>
    </cfRule>
  </conditionalFormatting>
  <conditionalFormatting sqref="AP352:AR352">
    <cfRule type="expression" dxfId="696" priority="877">
      <formula>$A$352="Ñ Plan c/desc"</formula>
    </cfRule>
  </conditionalFormatting>
  <conditionalFormatting sqref="AP352:AR352">
    <cfRule type="expression" dxfId="695" priority="876">
      <formula>$A$352="Família"</formula>
    </cfRule>
  </conditionalFormatting>
  <conditionalFormatting sqref="AP353:AR353">
    <cfRule type="expression" dxfId="694" priority="875">
      <formula>$A$353="Planilhado"</formula>
    </cfRule>
  </conditionalFormatting>
  <conditionalFormatting sqref="AP353:AR353">
    <cfRule type="expression" dxfId="693" priority="874">
      <formula>$A$353="Ñ Plan s/desc"</formula>
    </cfRule>
  </conditionalFormatting>
  <conditionalFormatting sqref="AP353:AR353">
    <cfRule type="expression" dxfId="692" priority="873">
      <formula>$A$353="Advindo"</formula>
    </cfRule>
  </conditionalFormatting>
  <conditionalFormatting sqref="AP353:AR353">
    <cfRule type="expression" dxfId="691" priority="872">
      <formula>$A$353="Ñ Plan c/desc"</formula>
    </cfRule>
  </conditionalFormatting>
  <conditionalFormatting sqref="AP353:AR353">
    <cfRule type="expression" dxfId="690" priority="871">
      <formula>$A$353="Família"</formula>
    </cfRule>
  </conditionalFormatting>
  <conditionalFormatting sqref="AP354:AR354">
    <cfRule type="expression" dxfId="689" priority="870">
      <formula>$A$354="Planilhado"</formula>
    </cfRule>
  </conditionalFormatting>
  <conditionalFormatting sqref="AP354:AR354">
    <cfRule type="expression" dxfId="688" priority="869">
      <formula>$A$354="Ñ Plan s/desc"</formula>
    </cfRule>
  </conditionalFormatting>
  <conditionalFormatting sqref="AP354:AR354">
    <cfRule type="expression" dxfId="687" priority="868">
      <formula>$A$354="Advindo"</formula>
    </cfRule>
  </conditionalFormatting>
  <conditionalFormatting sqref="AP354:AR354">
    <cfRule type="expression" dxfId="686" priority="867">
      <formula>$A$354="Ñ Plan c/desc"</formula>
    </cfRule>
  </conditionalFormatting>
  <conditionalFormatting sqref="AP354:AR354">
    <cfRule type="expression" dxfId="685" priority="866">
      <formula>$A$354="Família"</formula>
    </cfRule>
  </conditionalFormatting>
  <conditionalFormatting sqref="AP355:AR355">
    <cfRule type="expression" dxfId="684" priority="865">
      <formula>$A$355="Planilhado"</formula>
    </cfRule>
  </conditionalFormatting>
  <conditionalFormatting sqref="AP355:AR355">
    <cfRule type="expression" dxfId="683" priority="864">
      <formula>$A$355="Ñ Plan s/desc"</formula>
    </cfRule>
  </conditionalFormatting>
  <conditionalFormatting sqref="AP355:AR355">
    <cfRule type="expression" dxfId="682" priority="863">
      <formula>$A$355="Advindo"</formula>
    </cfRule>
  </conditionalFormatting>
  <conditionalFormatting sqref="AP355:AR355">
    <cfRule type="expression" dxfId="681" priority="862">
      <formula>$A$355="Ñ Plan c/desc"</formula>
    </cfRule>
  </conditionalFormatting>
  <conditionalFormatting sqref="AP355:AR355">
    <cfRule type="expression" dxfId="680" priority="861">
      <formula>$A$355="Família"</formula>
    </cfRule>
  </conditionalFormatting>
  <conditionalFormatting sqref="AP356:AR356">
    <cfRule type="expression" dxfId="679" priority="860">
      <formula>$A$356="Planilhado"</formula>
    </cfRule>
  </conditionalFormatting>
  <conditionalFormatting sqref="AP356:AR356">
    <cfRule type="expression" dxfId="678" priority="859">
      <formula>$A$356="Ñ Plan s/desc"</formula>
    </cfRule>
  </conditionalFormatting>
  <conditionalFormatting sqref="AP356:AR356">
    <cfRule type="expression" dxfId="677" priority="858">
      <formula>$A$356="Advindo"</formula>
    </cfRule>
  </conditionalFormatting>
  <conditionalFormatting sqref="AP356:AR356">
    <cfRule type="expression" dxfId="676" priority="857">
      <formula>$A$356="Ñ Plan c/desc"</formula>
    </cfRule>
  </conditionalFormatting>
  <conditionalFormatting sqref="AP356:AR356">
    <cfRule type="expression" dxfId="675" priority="856">
      <formula>$A$356="Família"</formula>
    </cfRule>
  </conditionalFormatting>
  <conditionalFormatting sqref="AP357:AR357">
    <cfRule type="expression" dxfId="674" priority="855">
      <formula>$A$357="Planilhado"</formula>
    </cfRule>
  </conditionalFormatting>
  <conditionalFormatting sqref="AP357:AR357">
    <cfRule type="expression" dxfId="673" priority="854">
      <formula>$A$357="Ñ Plan s/desc"</formula>
    </cfRule>
  </conditionalFormatting>
  <conditionalFormatting sqref="AP357:AR357">
    <cfRule type="expression" dxfId="672" priority="853">
      <formula>$A$357="Advindo"</formula>
    </cfRule>
  </conditionalFormatting>
  <conditionalFormatting sqref="AP357:AR357">
    <cfRule type="expression" dxfId="671" priority="852">
      <formula>$A$357="Ñ Plan c/desc"</formula>
    </cfRule>
  </conditionalFormatting>
  <conditionalFormatting sqref="AP357:AR357">
    <cfRule type="expression" dxfId="670" priority="851">
      <formula>$A$357="Família"</formula>
    </cfRule>
  </conditionalFormatting>
  <conditionalFormatting sqref="AP358:AR358">
    <cfRule type="expression" dxfId="669" priority="850">
      <formula>$A$358="Planilhado"</formula>
    </cfRule>
  </conditionalFormatting>
  <conditionalFormatting sqref="AP358:AR358">
    <cfRule type="expression" dxfId="668" priority="849">
      <formula>$A$358="Ñ Plan s/desc"</formula>
    </cfRule>
  </conditionalFormatting>
  <conditionalFormatting sqref="AP358:AR358">
    <cfRule type="expression" dxfId="667" priority="848">
      <formula>$A$358="Advindo"</formula>
    </cfRule>
  </conditionalFormatting>
  <conditionalFormatting sqref="AP358:AR358">
    <cfRule type="expression" dxfId="666" priority="847">
      <formula>$A$358="Ñ Plan c/desc"</formula>
    </cfRule>
  </conditionalFormatting>
  <conditionalFormatting sqref="AP358:AR358">
    <cfRule type="expression" dxfId="665" priority="846">
      <formula>$A$358="Família"</formula>
    </cfRule>
  </conditionalFormatting>
  <conditionalFormatting sqref="AP359:AR359">
    <cfRule type="expression" dxfId="664" priority="845">
      <formula>$A$359="Planilhado"</formula>
    </cfRule>
  </conditionalFormatting>
  <conditionalFormatting sqref="AP359:AR359">
    <cfRule type="expression" dxfId="663" priority="844">
      <formula>$A$359="Ñ Plan s/desc"</formula>
    </cfRule>
  </conditionalFormatting>
  <conditionalFormatting sqref="AP359:AR359">
    <cfRule type="expression" dxfId="662" priority="843">
      <formula>$A$359="Advindo"</formula>
    </cfRule>
  </conditionalFormatting>
  <conditionalFormatting sqref="AP359:AR359">
    <cfRule type="expression" dxfId="661" priority="842">
      <formula>$A$359="Ñ Plan c/desc"</formula>
    </cfRule>
  </conditionalFormatting>
  <conditionalFormatting sqref="AP359:AR359">
    <cfRule type="expression" dxfId="660" priority="841">
      <formula>$A$359="Família"</formula>
    </cfRule>
  </conditionalFormatting>
  <conditionalFormatting sqref="AP360:AR360">
    <cfRule type="expression" dxfId="659" priority="840">
      <formula>$A$360="Planilhado"</formula>
    </cfRule>
  </conditionalFormatting>
  <conditionalFormatting sqref="AP360:AR360">
    <cfRule type="expression" dxfId="658" priority="839">
      <formula>$A$360="Ñ Plan s/desc"</formula>
    </cfRule>
  </conditionalFormatting>
  <conditionalFormatting sqref="AP360:AR360">
    <cfRule type="expression" dxfId="657" priority="838">
      <formula>$A$360="Advindo"</formula>
    </cfRule>
  </conditionalFormatting>
  <conditionalFormatting sqref="AP360:AR360">
    <cfRule type="expression" dxfId="656" priority="837">
      <formula>$A$360="Ñ Plan c/desc"</formula>
    </cfRule>
  </conditionalFormatting>
  <conditionalFormatting sqref="AP360:AR360">
    <cfRule type="expression" dxfId="655" priority="836">
      <formula>$A$360="Família"</formula>
    </cfRule>
  </conditionalFormatting>
  <conditionalFormatting sqref="AP361:AR361">
    <cfRule type="expression" dxfId="654" priority="835">
      <formula>$A$361="Planilhado"</formula>
    </cfRule>
  </conditionalFormatting>
  <conditionalFormatting sqref="AP361:AR361">
    <cfRule type="expression" dxfId="653" priority="834">
      <formula>$A$361="Ñ Plan s/desc"</formula>
    </cfRule>
  </conditionalFormatting>
  <conditionalFormatting sqref="AP361:AR361">
    <cfRule type="expression" dxfId="652" priority="833">
      <formula>$A$361="Advindo"</formula>
    </cfRule>
  </conditionalFormatting>
  <conditionalFormatting sqref="AP361:AR361">
    <cfRule type="expression" dxfId="651" priority="832">
      <formula>$A$361="Ñ Plan c/desc"</formula>
    </cfRule>
  </conditionalFormatting>
  <conditionalFormatting sqref="AP361:AR361">
    <cfRule type="expression" dxfId="650" priority="831">
      <formula>$A$361="Família"</formula>
    </cfRule>
  </conditionalFormatting>
  <conditionalFormatting sqref="AP362:AR362">
    <cfRule type="expression" dxfId="649" priority="830">
      <formula>$A$362="Planilhado"</formula>
    </cfRule>
  </conditionalFormatting>
  <conditionalFormatting sqref="AP362:AR362">
    <cfRule type="expression" dxfId="648" priority="829">
      <formula>$A$362="Ñ Plan s/desc"</formula>
    </cfRule>
  </conditionalFormatting>
  <conditionalFormatting sqref="AP362:AR362">
    <cfRule type="expression" dxfId="647" priority="828">
      <formula>$A$362="Advindo"</formula>
    </cfRule>
  </conditionalFormatting>
  <conditionalFormatting sqref="AP362:AR362">
    <cfRule type="expression" dxfId="646" priority="827">
      <formula>$A$362="Ñ Plan c/desc"</formula>
    </cfRule>
  </conditionalFormatting>
  <conditionalFormatting sqref="AP362:AR362">
    <cfRule type="expression" dxfId="645" priority="826">
      <formula>$A$362="Família"</formula>
    </cfRule>
  </conditionalFormatting>
  <conditionalFormatting sqref="AP363:AR363">
    <cfRule type="expression" dxfId="644" priority="825">
      <formula>$A$363="Planilhado"</formula>
    </cfRule>
  </conditionalFormatting>
  <conditionalFormatting sqref="AP363:AR363">
    <cfRule type="expression" dxfId="643" priority="824">
      <formula>$A$363="Ñ Plan s/desc"</formula>
    </cfRule>
  </conditionalFormatting>
  <conditionalFormatting sqref="AP363:AR363">
    <cfRule type="expression" dxfId="642" priority="823">
      <formula>$A$363="Advindo"</formula>
    </cfRule>
  </conditionalFormatting>
  <conditionalFormatting sqref="AP363:AR363">
    <cfRule type="expression" dxfId="641" priority="822">
      <formula>$A$363="Ñ Plan c/desc"</formula>
    </cfRule>
  </conditionalFormatting>
  <conditionalFormatting sqref="AP363:AR363">
    <cfRule type="expression" dxfId="640" priority="821">
      <formula>$A$363="Família"</formula>
    </cfRule>
  </conditionalFormatting>
  <conditionalFormatting sqref="AP364:AR364">
    <cfRule type="expression" dxfId="639" priority="820">
      <formula>$A$364="Planilhado"</formula>
    </cfRule>
  </conditionalFormatting>
  <conditionalFormatting sqref="AP364:AR364">
    <cfRule type="expression" dxfId="638" priority="819">
      <formula>$A$364="Ñ Plan s/desc"</formula>
    </cfRule>
  </conditionalFormatting>
  <conditionalFormatting sqref="AP364:AR364">
    <cfRule type="expression" dxfId="637" priority="818">
      <formula>$A$364="Advindo"</formula>
    </cfRule>
  </conditionalFormatting>
  <conditionalFormatting sqref="AP364:AR364">
    <cfRule type="expression" dxfId="636" priority="817">
      <formula>$A$364="Ñ Plan c/desc"</formula>
    </cfRule>
  </conditionalFormatting>
  <conditionalFormatting sqref="AP364:AR364">
    <cfRule type="expression" dxfId="635" priority="816">
      <formula>$A$364="Família"</formula>
    </cfRule>
  </conditionalFormatting>
  <conditionalFormatting sqref="AP365:AR365">
    <cfRule type="expression" dxfId="634" priority="815">
      <formula>$A$365="Planilhado"</formula>
    </cfRule>
  </conditionalFormatting>
  <conditionalFormatting sqref="AP365:AR365">
    <cfRule type="expression" dxfId="633" priority="814">
      <formula>$A$365="Ñ Plan s/desc"</formula>
    </cfRule>
  </conditionalFormatting>
  <conditionalFormatting sqref="AP365:AR365">
    <cfRule type="expression" dxfId="632" priority="813">
      <formula>$A$365="Advindo"</formula>
    </cfRule>
  </conditionalFormatting>
  <conditionalFormatting sqref="AP365:AR365">
    <cfRule type="expression" dxfId="631" priority="812">
      <formula>$A$365="Ñ Plan c/desc"</formula>
    </cfRule>
  </conditionalFormatting>
  <conditionalFormatting sqref="AP365:AR365">
    <cfRule type="expression" dxfId="630" priority="811">
      <formula>$A$365="Família"</formula>
    </cfRule>
  </conditionalFormatting>
  <conditionalFormatting sqref="AP366:AR366">
    <cfRule type="expression" dxfId="629" priority="810">
      <formula>$A$366="Planilhado"</formula>
    </cfRule>
  </conditionalFormatting>
  <conditionalFormatting sqref="AP366:AR366">
    <cfRule type="expression" dxfId="628" priority="809">
      <formula>$A$366="Ñ Plan s/desc"</formula>
    </cfRule>
  </conditionalFormatting>
  <conditionalFormatting sqref="AP366:AR366">
    <cfRule type="expression" dxfId="627" priority="808">
      <formula>$A$366="Advindo"</formula>
    </cfRule>
  </conditionalFormatting>
  <conditionalFormatting sqref="AP366:AR366">
    <cfRule type="expression" dxfId="626" priority="807">
      <formula>$A$366="Ñ Plan c/desc"</formula>
    </cfRule>
  </conditionalFormatting>
  <conditionalFormatting sqref="AP366:AR366">
    <cfRule type="expression" dxfId="625" priority="806">
      <formula>$A$366="Família"</formula>
    </cfRule>
  </conditionalFormatting>
  <conditionalFormatting sqref="AP367:AR367">
    <cfRule type="expression" dxfId="624" priority="805">
      <formula>$A$367="Planilhado"</formula>
    </cfRule>
  </conditionalFormatting>
  <conditionalFormatting sqref="AP367:AR367">
    <cfRule type="expression" dxfId="623" priority="804">
      <formula>$A$367="Ñ Plan s/desc"</formula>
    </cfRule>
  </conditionalFormatting>
  <conditionalFormatting sqref="AP367:AR367">
    <cfRule type="expression" dxfId="622" priority="803">
      <formula>$A$367="Advindo"</formula>
    </cfRule>
  </conditionalFormatting>
  <conditionalFormatting sqref="AP367:AR367">
    <cfRule type="expression" dxfId="621" priority="802">
      <formula>$A$367="Ñ Plan c/desc"</formula>
    </cfRule>
  </conditionalFormatting>
  <conditionalFormatting sqref="AP367:AR367">
    <cfRule type="expression" dxfId="620" priority="801">
      <formula>$A$367="Família"</formula>
    </cfRule>
  </conditionalFormatting>
  <conditionalFormatting sqref="AP368:AR368">
    <cfRule type="expression" dxfId="619" priority="800">
      <formula>$A$368="Planilhado"</formula>
    </cfRule>
  </conditionalFormatting>
  <conditionalFormatting sqref="AP368:AR368">
    <cfRule type="expression" dxfId="618" priority="799">
      <formula>$A$368="Ñ Plan s/desc"</formula>
    </cfRule>
  </conditionalFormatting>
  <conditionalFormatting sqref="AP368:AR368">
    <cfRule type="expression" dxfId="617" priority="798">
      <formula>$A$368="Advindo"</formula>
    </cfRule>
  </conditionalFormatting>
  <conditionalFormatting sqref="AP368:AR368">
    <cfRule type="expression" dxfId="616" priority="797">
      <formula>$A$368="Ñ Plan c/desc"</formula>
    </cfRule>
  </conditionalFormatting>
  <conditionalFormatting sqref="AP368:AR368">
    <cfRule type="expression" dxfId="615" priority="796">
      <formula>$A$368="Família"</formula>
    </cfRule>
  </conditionalFormatting>
  <conditionalFormatting sqref="AP369:AR369">
    <cfRule type="expression" dxfId="614" priority="795">
      <formula>$A$369="Planilhado"</formula>
    </cfRule>
  </conditionalFormatting>
  <conditionalFormatting sqref="AP369:AR369">
    <cfRule type="expression" dxfId="613" priority="794">
      <formula>$A$369="Ñ Plan s/desc"</formula>
    </cfRule>
  </conditionalFormatting>
  <conditionalFormatting sqref="AP369:AR369">
    <cfRule type="expression" dxfId="612" priority="793">
      <formula>$A$369="Advindo"</formula>
    </cfRule>
  </conditionalFormatting>
  <conditionalFormatting sqref="AP369:AR369">
    <cfRule type="expression" dxfId="611" priority="792">
      <formula>$A$369="Ñ Plan c/desc"</formula>
    </cfRule>
  </conditionalFormatting>
  <conditionalFormatting sqref="AP369:AR369">
    <cfRule type="expression" dxfId="610" priority="791">
      <formula>$A$369="Família"</formula>
    </cfRule>
  </conditionalFormatting>
  <conditionalFormatting sqref="AP370:AR370">
    <cfRule type="expression" dxfId="609" priority="790">
      <formula>$A$370="Planilhado"</formula>
    </cfRule>
  </conditionalFormatting>
  <conditionalFormatting sqref="AP370:AR370">
    <cfRule type="expression" dxfId="608" priority="789">
      <formula>$A$370="Ñ Plan s/desc"</formula>
    </cfRule>
  </conditionalFormatting>
  <conditionalFormatting sqref="AP370:AR370">
    <cfRule type="expression" dxfId="607" priority="788">
      <formula>$A$370="Advindo"</formula>
    </cfRule>
  </conditionalFormatting>
  <conditionalFormatting sqref="AP370:AR370">
    <cfRule type="expression" dxfId="606" priority="787">
      <formula>$A$370="Ñ Plan c/desc"</formula>
    </cfRule>
  </conditionalFormatting>
  <conditionalFormatting sqref="AP370:AR370">
    <cfRule type="expression" dxfId="605" priority="786">
      <formula>$A$370="Família"</formula>
    </cfRule>
  </conditionalFormatting>
  <conditionalFormatting sqref="AP371:AR371">
    <cfRule type="expression" dxfId="604" priority="785">
      <formula>$A$371="Planilhado"</formula>
    </cfRule>
  </conditionalFormatting>
  <conditionalFormatting sqref="AP371:AR371">
    <cfRule type="expression" dxfId="603" priority="784">
      <formula>$A$371="Ñ Plan s/desc"</formula>
    </cfRule>
  </conditionalFormatting>
  <conditionalFormatting sqref="AP371:AR371">
    <cfRule type="expression" dxfId="602" priority="783">
      <formula>$A$371="Advindo"</formula>
    </cfRule>
  </conditionalFormatting>
  <conditionalFormatting sqref="AP371:AR371">
    <cfRule type="expression" dxfId="601" priority="782">
      <formula>$A$371="Ñ Plan c/desc"</formula>
    </cfRule>
  </conditionalFormatting>
  <conditionalFormatting sqref="AP371:AR371">
    <cfRule type="expression" dxfId="600" priority="781">
      <formula>$A$371="Família"</formula>
    </cfRule>
  </conditionalFormatting>
  <conditionalFormatting sqref="AP372:AR372">
    <cfRule type="expression" dxfId="599" priority="780">
      <formula>$A$372="Planilhado"</formula>
    </cfRule>
  </conditionalFormatting>
  <conditionalFormatting sqref="AP372:AR372">
    <cfRule type="expression" dxfId="598" priority="779">
      <formula>$A$372="Ñ Plan s/desc"</formula>
    </cfRule>
  </conditionalFormatting>
  <conditionalFormatting sqref="AP372:AR372">
    <cfRule type="expression" dxfId="597" priority="778">
      <formula>$A$372="Advindo"</formula>
    </cfRule>
  </conditionalFormatting>
  <conditionalFormatting sqref="AP372:AR372">
    <cfRule type="expression" dxfId="596" priority="777">
      <formula>$A$372="Ñ Plan c/desc"</formula>
    </cfRule>
  </conditionalFormatting>
  <conditionalFormatting sqref="AP372:AR372">
    <cfRule type="expression" dxfId="595" priority="776">
      <formula>$A$372="Família"</formula>
    </cfRule>
  </conditionalFormatting>
  <conditionalFormatting sqref="AP373:AR373">
    <cfRule type="expression" dxfId="594" priority="775">
      <formula>$A$373="Planilhado"</formula>
    </cfRule>
  </conditionalFormatting>
  <conditionalFormatting sqref="AP373:AR373">
    <cfRule type="expression" dxfId="593" priority="774">
      <formula>$A$373="Ñ Plan s/desc"</formula>
    </cfRule>
  </conditionalFormatting>
  <conditionalFormatting sqref="AP373:AR373">
    <cfRule type="expression" dxfId="592" priority="773">
      <formula>$A$373="Advindo"</formula>
    </cfRule>
  </conditionalFormatting>
  <conditionalFormatting sqref="AP373:AR373">
    <cfRule type="expression" dxfId="591" priority="772">
      <formula>$A$373="Ñ Plan c/desc"</formula>
    </cfRule>
  </conditionalFormatting>
  <conditionalFormatting sqref="AP373:AR373">
    <cfRule type="expression" dxfId="590" priority="771">
      <formula>$A$373="Família"</formula>
    </cfRule>
  </conditionalFormatting>
  <conditionalFormatting sqref="AP374:AR374">
    <cfRule type="expression" dxfId="589" priority="770">
      <formula>$A$374="Planilhado"</formula>
    </cfRule>
  </conditionalFormatting>
  <conditionalFormatting sqref="AP374:AR374">
    <cfRule type="expression" dxfId="588" priority="769">
      <formula>$A$374="Ñ Plan s/desc"</formula>
    </cfRule>
  </conditionalFormatting>
  <conditionalFormatting sqref="AP374:AR374">
    <cfRule type="expression" dxfId="587" priority="768">
      <formula>$A$374="Advindo"</formula>
    </cfRule>
  </conditionalFormatting>
  <conditionalFormatting sqref="AP374:AR374">
    <cfRule type="expression" dxfId="586" priority="767">
      <formula>$A$374="Ñ Plan c/desc"</formula>
    </cfRule>
  </conditionalFormatting>
  <conditionalFormatting sqref="AP374:AR374">
    <cfRule type="expression" dxfId="585" priority="766">
      <formula>$A$374="Família"</formula>
    </cfRule>
  </conditionalFormatting>
  <conditionalFormatting sqref="AP375:AR375">
    <cfRule type="expression" dxfId="584" priority="765">
      <formula>$A$375="Planilhado"</formula>
    </cfRule>
  </conditionalFormatting>
  <conditionalFormatting sqref="AP375:AR375">
    <cfRule type="expression" dxfId="583" priority="764">
      <formula>$A$375="Ñ Plan s/desc"</formula>
    </cfRule>
  </conditionalFormatting>
  <conditionalFormatting sqref="AP375:AR375">
    <cfRule type="expression" dxfId="582" priority="763">
      <formula>$A$375="Advindo"</formula>
    </cfRule>
  </conditionalFormatting>
  <conditionalFormatting sqref="AP375:AR375">
    <cfRule type="expression" dxfId="581" priority="762">
      <formula>$A$375="Ñ Plan c/desc"</formula>
    </cfRule>
  </conditionalFormatting>
  <conditionalFormatting sqref="AP375:AR375">
    <cfRule type="expression" dxfId="580" priority="761">
      <formula>$A$375="Família"</formula>
    </cfRule>
  </conditionalFormatting>
  <conditionalFormatting sqref="AP376:AR376">
    <cfRule type="expression" dxfId="579" priority="760">
      <formula>$A$376="Planilhado"</formula>
    </cfRule>
  </conditionalFormatting>
  <conditionalFormatting sqref="AP376:AR376">
    <cfRule type="expression" dxfId="578" priority="759">
      <formula>$A$376="Ñ Plan s/desc"</formula>
    </cfRule>
  </conditionalFormatting>
  <conditionalFormatting sqref="AP376:AR376">
    <cfRule type="expression" dxfId="577" priority="758">
      <formula>$A$376="Advindo"</formula>
    </cfRule>
  </conditionalFormatting>
  <conditionalFormatting sqref="AP376:AR376">
    <cfRule type="expression" dxfId="576" priority="757">
      <formula>$A$376="Ñ Plan c/desc"</formula>
    </cfRule>
  </conditionalFormatting>
  <conditionalFormatting sqref="AP376:AR376">
    <cfRule type="expression" dxfId="575" priority="756">
      <formula>$A$376="Família"</formula>
    </cfRule>
  </conditionalFormatting>
  <conditionalFormatting sqref="AP377:AR377">
    <cfRule type="expression" dxfId="574" priority="755">
      <formula>$A$377="Planilhado"</formula>
    </cfRule>
  </conditionalFormatting>
  <conditionalFormatting sqref="AP377:AR377">
    <cfRule type="expression" dxfId="573" priority="754">
      <formula>$A$377="Ñ Plan s/desc"</formula>
    </cfRule>
  </conditionalFormatting>
  <conditionalFormatting sqref="AP377:AR377">
    <cfRule type="expression" dxfId="572" priority="753">
      <formula>$A$377="Advindo"</formula>
    </cfRule>
  </conditionalFormatting>
  <conditionalFormatting sqref="AP377:AR377">
    <cfRule type="expression" dxfId="571" priority="752">
      <formula>$A$377="Ñ Plan c/desc"</formula>
    </cfRule>
  </conditionalFormatting>
  <conditionalFormatting sqref="AP377:AR377">
    <cfRule type="expression" dxfId="570" priority="751">
      <formula>$A$377="Família"</formula>
    </cfRule>
  </conditionalFormatting>
  <conditionalFormatting sqref="AP378:AR378">
    <cfRule type="expression" dxfId="569" priority="750">
      <formula>$A$378="Planilhado"</formula>
    </cfRule>
  </conditionalFormatting>
  <conditionalFormatting sqref="AP378:AR378">
    <cfRule type="expression" dxfId="568" priority="749">
      <formula>$A$378="Ñ Plan s/desc"</formula>
    </cfRule>
  </conditionalFormatting>
  <conditionalFormatting sqref="AP378:AR378">
    <cfRule type="expression" dxfId="567" priority="748">
      <formula>$A$378="Advindo"</formula>
    </cfRule>
  </conditionalFormatting>
  <conditionalFormatting sqref="AP378:AR378">
    <cfRule type="expression" dxfId="566" priority="747">
      <formula>$A$378="Ñ Plan c/desc"</formula>
    </cfRule>
  </conditionalFormatting>
  <conditionalFormatting sqref="AP378:AR378">
    <cfRule type="expression" dxfId="565" priority="746">
      <formula>$A$378="Família"</formula>
    </cfRule>
  </conditionalFormatting>
  <conditionalFormatting sqref="AP379:AR379">
    <cfRule type="expression" dxfId="564" priority="745">
      <formula>$A$379="Planilhado"</formula>
    </cfRule>
  </conditionalFormatting>
  <conditionalFormatting sqref="AP379:AR379">
    <cfRule type="expression" dxfId="563" priority="744">
      <formula>$A$379="Ñ Plan s/desc"</formula>
    </cfRule>
  </conditionalFormatting>
  <conditionalFormatting sqref="AP379:AR379">
    <cfRule type="expression" dxfId="562" priority="743">
      <formula>$A$379="Advindo"</formula>
    </cfRule>
  </conditionalFormatting>
  <conditionalFormatting sqref="AP379:AR379">
    <cfRule type="expression" dxfId="561" priority="742">
      <formula>$A$379="Ñ Plan c/desc"</formula>
    </cfRule>
  </conditionalFormatting>
  <conditionalFormatting sqref="AP379:AR379">
    <cfRule type="expression" dxfId="560" priority="741">
      <formula>$A$379="Família"</formula>
    </cfRule>
  </conditionalFormatting>
  <conditionalFormatting sqref="AP380:AR380">
    <cfRule type="expression" dxfId="559" priority="740">
      <formula>$A$380="Planilhado"</formula>
    </cfRule>
  </conditionalFormatting>
  <conditionalFormatting sqref="AP380:AR380">
    <cfRule type="expression" dxfId="558" priority="739">
      <formula>$A$380="Ñ Plan s/desc"</formula>
    </cfRule>
  </conditionalFormatting>
  <conditionalFormatting sqref="AP380:AR380">
    <cfRule type="expression" dxfId="557" priority="738">
      <formula>$A$380="Advindo"</formula>
    </cfRule>
  </conditionalFormatting>
  <conditionalFormatting sqref="AP380:AR380">
    <cfRule type="expression" dxfId="556" priority="737">
      <formula>$A$380="Ñ Plan c/desc"</formula>
    </cfRule>
  </conditionalFormatting>
  <conditionalFormatting sqref="AP380:AR380">
    <cfRule type="expression" dxfId="555" priority="736">
      <formula>$A$380="Família"</formula>
    </cfRule>
  </conditionalFormatting>
  <conditionalFormatting sqref="AP381:AR381">
    <cfRule type="expression" dxfId="554" priority="735">
      <formula>$A$381="Planilhado"</formula>
    </cfRule>
  </conditionalFormatting>
  <conditionalFormatting sqref="AP381:AR381">
    <cfRule type="expression" dxfId="553" priority="734">
      <formula>$A$381="Ñ Plan s/desc"</formula>
    </cfRule>
  </conditionalFormatting>
  <conditionalFormatting sqref="AP381:AR381">
    <cfRule type="expression" dxfId="552" priority="733">
      <formula>$A$381="Advindo"</formula>
    </cfRule>
  </conditionalFormatting>
  <conditionalFormatting sqref="AP381:AR381">
    <cfRule type="expression" dxfId="551" priority="732">
      <formula>$A$381="Ñ Plan c/desc"</formula>
    </cfRule>
  </conditionalFormatting>
  <conditionalFormatting sqref="AP381:AR381">
    <cfRule type="expression" dxfId="550" priority="731">
      <formula>$A$381="Família"</formula>
    </cfRule>
  </conditionalFormatting>
  <conditionalFormatting sqref="AP382:AR382">
    <cfRule type="expression" dxfId="549" priority="730">
      <formula>$A$382="Planilhado"</formula>
    </cfRule>
  </conditionalFormatting>
  <conditionalFormatting sqref="AP382:AR382">
    <cfRule type="expression" dxfId="548" priority="729">
      <formula>$A$382="Ñ Plan s/desc"</formula>
    </cfRule>
  </conditionalFormatting>
  <conditionalFormatting sqref="AP382:AR382">
    <cfRule type="expression" dxfId="547" priority="728">
      <formula>$A$382="Advindo"</formula>
    </cfRule>
  </conditionalFormatting>
  <conditionalFormatting sqref="AP382:AR382">
    <cfRule type="expression" dxfId="546" priority="727">
      <formula>$A$382="Ñ Plan c/desc"</formula>
    </cfRule>
  </conditionalFormatting>
  <conditionalFormatting sqref="AP382:AR382">
    <cfRule type="expression" dxfId="545" priority="726">
      <formula>$A$382="Família"</formula>
    </cfRule>
  </conditionalFormatting>
  <conditionalFormatting sqref="AP383:AR383">
    <cfRule type="expression" dxfId="544" priority="725">
      <formula>$A$383="Planilhado"</formula>
    </cfRule>
  </conditionalFormatting>
  <conditionalFormatting sqref="AP383:AR383">
    <cfRule type="expression" dxfId="543" priority="724">
      <formula>$A$383="Ñ Plan s/desc"</formula>
    </cfRule>
  </conditionalFormatting>
  <conditionalFormatting sqref="AP383:AR383">
    <cfRule type="expression" dxfId="542" priority="723">
      <formula>$A$383="Advindo"</formula>
    </cfRule>
  </conditionalFormatting>
  <conditionalFormatting sqref="AP383:AR383">
    <cfRule type="expression" dxfId="541" priority="722">
      <formula>$A$383="Ñ Plan c/desc"</formula>
    </cfRule>
  </conditionalFormatting>
  <conditionalFormatting sqref="AP383:AR383">
    <cfRule type="expression" dxfId="540" priority="721">
      <formula>$A$383="Família"</formula>
    </cfRule>
  </conditionalFormatting>
  <conditionalFormatting sqref="AP384:AR384">
    <cfRule type="expression" dxfId="539" priority="720">
      <formula>$A$384="Planilhado"</formula>
    </cfRule>
  </conditionalFormatting>
  <conditionalFormatting sqref="AP384:AR384">
    <cfRule type="expression" dxfId="538" priority="719">
      <formula>$A$384="Ñ Plan s/desc"</formula>
    </cfRule>
  </conditionalFormatting>
  <conditionalFormatting sqref="AP384:AR384">
    <cfRule type="expression" dxfId="537" priority="718">
      <formula>$A$384="Advindo"</formula>
    </cfRule>
  </conditionalFormatting>
  <conditionalFormatting sqref="AP384:AR384">
    <cfRule type="expression" dxfId="536" priority="717">
      <formula>$A$384="Ñ Plan c/desc"</formula>
    </cfRule>
  </conditionalFormatting>
  <conditionalFormatting sqref="AP384:AR384">
    <cfRule type="expression" dxfId="535" priority="716">
      <formula>$A$384="Família"</formula>
    </cfRule>
  </conditionalFormatting>
  <conditionalFormatting sqref="AP385:AR385">
    <cfRule type="expression" dxfId="534" priority="715">
      <formula>$A$385="Planilhado"</formula>
    </cfRule>
  </conditionalFormatting>
  <conditionalFormatting sqref="AP385:AR385">
    <cfRule type="expression" dxfId="533" priority="714">
      <formula>$A$385="Ñ Plan s/desc"</formula>
    </cfRule>
  </conditionalFormatting>
  <conditionalFormatting sqref="AP385:AR385">
    <cfRule type="expression" dxfId="532" priority="713">
      <formula>$A$385="Advindo"</formula>
    </cfRule>
  </conditionalFormatting>
  <conditionalFormatting sqref="AP385:AR385">
    <cfRule type="expression" dxfId="531" priority="712">
      <formula>$A$385="Ñ Plan c/desc"</formula>
    </cfRule>
  </conditionalFormatting>
  <conditionalFormatting sqref="AP385:AR385">
    <cfRule type="expression" dxfId="530" priority="711">
      <formula>$A$385="Família"</formula>
    </cfRule>
  </conditionalFormatting>
  <conditionalFormatting sqref="AP386:AR386">
    <cfRule type="expression" dxfId="529" priority="710">
      <formula>$A$386="Planilhado"</formula>
    </cfRule>
  </conditionalFormatting>
  <conditionalFormatting sqref="AP386:AR386">
    <cfRule type="expression" dxfId="528" priority="709">
      <formula>$A$386="Ñ Plan s/desc"</formula>
    </cfRule>
  </conditionalFormatting>
  <conditionalFormatting sqref="AP386:AR386">
    <cfRule type="expression" dxfId="527" priority="708">
      <formula>$A$386="Advindo"</formula>
    </cfRule>
  </conditionalFormatting>
  <conditionalFormatting sqref="AP386:AR386">
    <cfRule type="expression" dxfId="526" priority="707">
      <formula>$A$386="Ñ Plan c/desc"</formula>
    </cfRule>
  </conditionalFormatting>
  <conditionalFormatting sqref="AP386:AR386">
    <cfRule type="expression" dxfId="525" priority="706">
      <formula>$A$386="Família"</formula>
    </cfRule>
  </conditionalFormatting>
  <conditionalFormatting sqref="AP387:AR387">
    <cfRule type="expression" dxfId="524" priority="705">
      <formula>$A$387="Planilhado"</formula>
    </cfRule>
  </conditionalFormatting>
  <conditionalFormatting sqref="AP387:AR387">
    <cfRule type="expression" dxfId="523" priority="704">
      <formula>$A$387="Ñ Plan s/desc"</formula>
    </cfRule>
  </conditionalFormatting>
  <conditionalFormatting sqref="AP387:AR387">
    <cfRule type="expression" dxfId="522" priority="703">
      <formula>$A$387="Advindo"</formula>
    </cfRule>
  </conditionalFormatting>
  <conditionalFormatting sqref="AP387:AR387">
    <cfRule type="expression" dxfId="521" priority="702">
      <formula>$A$387="Ñ Plan c/desc"</formula>
    </cfRule>
  </conditionalFormatting>
  <conditionalFormatting sqref="AP387:AR387">
    <cfRule type="expression" dxfId="520" priority="701">
      <formula>$A$387="Família"</formula>
    </cfRule>
  </conditionalFormatting>
  <conditionalFormatting sqref="AP388:AR388">
    <cfRule type="expression" dxfId="519" priority="700">
      <formula>$A$388="Planilhado"</formula>
    </cfRule>
  </conditionalFormatting>
  <conditionalFormatting sqref="AP388:AR388">
    <cfRule type="expression" dxfId="518" priority="699">
      <formula>$A$388="Ñ Plan s/desc"</formula>
    </cfRule>
  </conditionalFormatting>
  <conditionalFormatting sqref="AP388:AR388">
    <cfRule type="expression" dxfId="517" priority="698">
      <formula>$A$388="Advindo"</formula>
    </cfRule>
  </conditionalFormatting>
  <conditionalFormatting sqref="AP388:AR388">
    <cfRule type="expression" dxfId="516" priority="697">
      <formula>$A$388="Ñ Plan c/desc"</formula>
    </cfRule>
  </conditionalFormatting>
  <conditionalFormatting sqref="AP388:AR388">
    <cfRule type="expression" dxfId="515" priority="696">
      <formula>$A$388="Família"</formula>
    </cfRule>
  </conditionalFormatting>
  <conditionalFormatting sqref="AP389:AR389">
    <cfRule type="expression" dxfId="514" priority="695">
      <formula>$A$389="Planilhado"</formula>
    </cfRule>
  </conditionalFormatting>
  <conditionalFormatting sqref="AP389:AR389">
    <cfRule type="expression" dxfId="513" priority="694">
      <formula>$A$389="Ñ Plan s/desc"</formula>
    </cfRule>
  </conditionalFormatting>
  <conditionalFormatting sqref="AP389:AR389">
    <cfRule type="expression" dxfId="512" priority="693">
      <formula>$A$389="Advindo"</formula>
    </cfRule>
  </conditionalFormatting>
  <conditionalFormatting sqref="AP389:AR389">
    <cfRule type="expression" dxfId="511" priority="692">
      <formula>$A$389="Ñ Plan c/desc"</formula>
    </cfRule>
  </conditionalFormatting>
  <conditionalFormatting sqref="AP389:AR389">
    <cfRule type="expression" dxfId="510" priority="691">
      <formula>$A$389="Família"</formula>
    </cfRule>
  </conditionalFormatting>
  <conditionalFormatting sqref="AP390:AR390">
    <cfRule type="expression" dxfId="509" priority="690">
      <formula>$A$390="Planilhado"</formula>
    </cfRule>
  </conditionalFormatting>
  <conditionalFormatting sqref="AP390:AR390">
    <cfRule type="expression" dxfId="508" priority="689">
      <formula>$A$390="Ñ Plan s/desc"</formula>
    </cfRule>
  </conditionalFormatting>
  <conditionalFormatting sqref="AP390:AR390">
    <cfRule type="expression" dxfId="507" priority="688">
      <formula>$A$390="Advindo"</formula>
    </cfRule>
  </conditionalFormatting>
  <conditionalFormatting sqref="AP390:AR390">
    <cfRule type="expression" dxfId="506" priority="687">
      <formula>$A$390="Ñ Plan c/desc"</formula>
    </cfRule>
  </conditionalFormatting>
  <conditionalFormatting sqref="AP390:AR390">
    <cfRule type="expression" dxfId="505" priority="686">
      <formula>$A$390="Família"</formula>
    </cfRule>
  </conditionalFormatting>
  <conditionalFormatting sqref="AP391:AR391">
    <cfRule type="expression" dxfId="504" priority="685">
      <formula>$A$391="Planilhado"</formula>
    </cfRule>
  </conditionalFormatting>
  <conditionalFormatting sqref="AP391:AR391">
    <cfRule type="expression" dxfId="503" priority="684">
      <formula>$A$391="Ñ Plan s/desc"</formula>
    </cfRule>
  </conditionalFormatting>
  <conditionalFormatting sqref="AP391:AR391">
    <cfRule type="expression" dxfId="502" priority="683">
      <formula>$A$391="Advindo"</formula>
    </cfRule>
  </conditionalFormatting>
  <conditionalFormatting sqref="AP391:AR391">
    <cfRule type="expression" dxfId="501" priority="682">
      <formula>$A$391="Ñ Plan c/desc"</formula>
    </cfRule>
  </conditionalFormatting>
  <conditionalFormatting sqref="AP391:AR391">
    <cfRule type="expression" dxfId="500" priority="681">
      <formula>$A$391="Família"</formula>
    </cfRule>
  </conditionalFormatting>
  <conditionalFormatting sqref="AP392:AR392">
    <cfRule type="expression" dxfId="499" priority="680">
      <formula>$A$392="Planilhado"</formula>
    </cfRule>
  </conditionalFormatting>
  <conditionalFormatting sqref="AP392:AR392">
    <cfRule type="expression" dxfId="498" priority="679">
      <formula>$A$392="Ñ Plan s/desc"</formula>
    </cfRule>
  </conditionalFormatting>
  <conditionalFormatting sqref="AP392:AR392">
    <cfRule type="expression" dxfId="497" priority="678">
      <formula>$A$392="Advindo"</formula>
    </cfRule>
  </conditionalFormatting>
  <conditionalFormatting sqref="AP392:AR392">
    <cfRule type="expression" dxfId="496" priority="677">
      <formula>$A$392="Ñ Plan c/desc"</formula>
    </cfRule>
  </conditionalFormatting>
  <conditionalFormatting sqref="AP392:AR392">
    <cfRule type="expression" dxfId="495" priority="676">
      <formula>$A$392="Família"</formula>
    </cfRule>
  </conditionalFormatting>
  <conditionalFormatting sqref="AP393:AR393">
    <cfRule type="expression" dxfId="494" priority="675">
      <formula>$A$393="Planilhado"</formula>
    </cfRule>
  </conditionalFormatting>
  <conditionalFormatting sqref="AP393:AR393">
    <cfRule type="expression" dxfId="493" priority="674">
      <formula>$A$393="Ñ Plan s/desc"</formula>
    </cfRule>
  </conditionalFormatting>
  <conditionalFormatting sqref="AP393:AR393">
    <cfRule type="expression" dxfId="492" priority="673">
      <formula>$A$393="Advindo"</formula>
    </cfRule>
  </conditionalFormatting>
  <conditionalFormatting sqref="AP393:AR393">
    <cfRule type="expression" dxfId="491" priority="672">
      <formula>$A$393="Ñ Plan c/desc"</formula>
    </cfRule>
  </conditionalFormatting>
  <conditionalFormatting sqref="AP393:AR393">
    <cfRule type="expression" dxfId="490" priority="671">
      <formula>$A$393="Família"</formula>
    </cfRule>
  </conditionalFormatting>
  <conditionalFormatting sqref="AP394:AR394">
    <cfRule type="expression" dxfId="489" priority="670">
      <formula>$A$394="Planilhado"</formula>
    </cfRule>
  </conditionalFormatting>
  <conditionalFormatting sqref="AP394:AR394">
    <cfRule type="expression" dxfId="488" priority="669">
      <formula>$A$394="Ñ Plan s/desc"</formula>
    </cfRule>
  </conditionalFormatting>
  <conditionalFormatting sqref="AP394:AR394">
    <cfRule type="expression" dxfId="487" priority="668">
      <formula>$A$394="Advindo"</formula>
    </cfRule>
  </conditionalFormatting>
  <conditionalFormatting sqref="AP394:AR394">
    <cfRule type="expression" dxfId="486" priority="667">
      <formula>$A$394="Ñ Plan c/desc"</formula>
    </cfRule>
  </conditionalFormatting>
  <conditionalFormatting sqref="AP394:AR394">
    <cfRule type="expression" dxfId="485" priority="666">
      <formula>$A$394="Família"</formula>
    </cfRule>
  </conditionalFormatting>
  <conditionalFormatting sqref="AP395:AR395">
    <cfRule type="expression" dxfId="484" priority="665">
      <formula>$A$395="Planilhado"</formula>
    </cfRule>
  </conditionalFormatting>
  <conditionalFormatting sqref="AP395:AR395">
    <cfRule type="expression" dxfId="483" priority="664">
      <formula>$A$395="Ñ Plan s/desc"</formula>
    </cfRule>
  </conditionalFormatting>
  <conditionalFormatting sqref="AP395:AR395">
    <cfRule type="expression" dxfId="482" priority="663">
      <formula>$A$395="Advindo"</formula>
    </cfRule>
  </conditionalFormatting>
  <conditionalFormatting sqref="AP395:AR395">
    <cfRule type="expression" dxfId="481" priority="662">
      <formula>$A$395="Ñ Plan c/desc"</formula>
    </cfRule>
  </conditionalFormatting>
  <conditionalFormatting sqref="AP395:AR395">
    <cfRule type="expression" dxfId="480" priority="661">
      <formula>$A$395="Família"</formula>
    </cfRule>
  </conditionalFormatting>
  <conditionalFormatting sqref="AP396:AR396">
    <cfRule type="expression" dxfId="479" priority="660">
      <formula>$A$396="Planilhado"</formula>
    </cfRule>
  </conditionalFormatting>
  <conditionalFormatting sqref="AP396:AR396">
    <cfRule type="expression" dxfId="478" priority="659">
      <formula>$A$396="Ñ Plan s/desc"</formula>
    </cfRule>
  </conditionalFormatting>
  <conditionalFormatting sqref="AP396:AR396">
    <cfRule type="expression" dxfId="477" priority="658">
      <formula>$A$396="Advindo"</formula>
    </cfRule>
  </conditionalFormatting>
  <conditionalFormatting sqref="AP396:AR396">
    <cfRule type="expression" dxfId="476" priority="657">
      <formula>$A$396="Ñ Plan c/desc"</formula>
    </cfRule>
  </conditionalFormatting>
  <conditionalFormatting sqref="AP396:AR396">
    <cfRule type="expression" dxfId="475" priority="656">
      <formula>$A$396="Família"</formula>
    </cfRule>
  </conditionalFormatting>
  <conditionalFormatting sqref="AP397:AR397">
    <cfRule type="expression" dxfId="474" priority="655">
      <formula>$A$397="Planilhado"</formula>
    </cfRule>
  </conditionalFormatting>
  <conditionalFormatting sqref="AP397:AR397">
    <cfRule type="expression" dxfId="473" priority="654">
      <formula>$A$397="Ñ Plan s/desc"</formula>
    </cfRule>
  </conditionalFormatting>
  <conditionalFormatting sqref="AP397:AR397">
    <cfRule type="expression" dxfId="472" priority="653">
      <formula>$A$397="Advindo"</formula>
    </cfRule>
  </conditionalFormatting>
  <conditionalFormatting sqref="AP397:AR397">
    <cfRule type="expression" dxfId="471" priority="652">
      <formula>$A$397="Ñ Plan c/desc"</formula>
    </cfRule>
  </conditionalFormatting>
  <conditionalFormatting sqref="AP397:AR397">
    <cfRule type="expression" dxfId="470" priority="651">
      <formula>$A$397="Família"</formula>
    </cfRule>
  </conditionalFormatting>
  <conditionalFormatting sqref="AP398:AR398">
    <cfRule type="expression" dxfId="469" priority="650">
      <formula>$A$398="Planilhado"</formula>
    </cfRule>
  </conditionalFormatting>
  <conditionalFormatting sqref="AP398:AR398">
    <cfRule type="expression" dxfId="468" priority="649">
      <formula>$A$398="Ñ Plan s/desc"</formula>
    </cfRule>
  </conditionalFormatting>
  <conditionalFormatting sqref="AP398:AR398">
    <cfRule type="expression" dxfId="467" priority="648">
      <formula>$A$398="Advindo"</formula>
    </cfRule>
  </conditionalFormatting>
  <conditionalFormatting sqref="AP398:AR398">
    <cfRule type="expression" dxfId="466" priority="647">
      <formula>$A$398="Ñ Plan c/desc"</formula>
    </cfRule>
  </conditionalFormatting>
  <conditionalFormatting sqref="AP398:AR398">
    <cfRule type="expression" dxfId="465" priority="646">
      <formula>$A$398="Família"</formula>
    </cfRule>
  </conditionalFormatting>
  <conditionalFormatting sqref="AP399:AR399">
    <cfRule type="expression" dxfId="464" priority="645">
      <formula>$A$399="Planilhado"</formula>
    </cfRule>
  </conditionalFormatting>
  <conditionalFormatting sqref="AP399:AR399">
    <cfRule type="expression" dxfId="463" priority="644">
      <formula>$A$399="Ñ Plan s/desc"</formula>
    </cfRule>
  </conditionalFormatting>
  <conditionalFormatting sqref="AP399:AR399">
    <cfRule type="expression" dxfId="462" priority="643">
      <formula>$A$399="Advindo"</formula>
    </cfRule>
  </conditionalFormatting>
  <conditionalFormatting sqref="AP399:AR399">
    <cfRule type="expression" dxfId="461" priority="642">
      <formula>$A$399="Ñ Plan c/desc"</formula>
    </cfRule>
  </conditionalFormatting>
  <conditionalFormatting sqref="AP399:AR399">
    <cfRule type="expression" dxfId="460" priority="641">
      <formula>$A$399="Família"</formula>
    </cfRule>
  </conditionalFormatting>
  <conditionalFormatting sqref="AP400:AR400">
    <cfRule type="expression" dxfId="459" priority="640">
      <formula>$A$400="Planilhado"</formula>
    </cfRule>
  </conditionalFormatting>
  <conditionalFormatting sqref="AP400:AR400">
    <cfRule type="expression" dxfId="458" priority="639">
      <formula>$A$400="Ñ Plan s/desc"</formula>
    </cfRule>
  </conditionalFormatting>
  <conditionalFormatting sqref="AP400:AR400">
    <cfRule type="expression" dxfId="457" priority="638">
      <formula>$A$400="Advindo"</formula>
    </cfRule>
  </conditionalFormatting>
  <conditionalFormatting sqref="AP400:AR400">
    <cfRule type="expression" dxfId="456" priority="637">
      <formula>$A$400="Ñ Plan c/desc"</formula>
    </cfRule>
  </conditionalFormatting>
  <conditionalFormatting sqref="AP400:AR400">
    <cfRule type="expression" dxfId="455" priority="636">
      <formula>$A$400="Família"</formula>
    </cfRule>
  </conditionalFormatting>
  <conditionalFormatting sqref="AP401:AR401">
    <cfRule type="expression" dxfId="454" priority="635">
      <formula>$A$401="Planilhado"</formula>
    </cfRule>
  </conditionalFormatting>
  <conditionalFormatting sqref="AP401:AR401">
    <cfRule type="expression" dxfId="453" priority="634">
      <formula>$A$401="Ñ Plan s/desc"</formula>
    </cfRule>
  </conditionalFormatting>
  <conditionalFormatting sqref="AP401:AR401">
    <cfRule type="expression" dxfId="452" priority="633">
      <formula>$A$401="Advindo"</formula>
    </cfRule>
  </conditionalFormatting>
  <conditionalFormatting sqref="AP401:AR401">
    <cfRule type="expression" dxfId="451" priority="632">
      <formula>$A$401="Ñ Plan c/desc"</formula>
    </cfRule>
  </conditionalFormatting>
  <conditionalFormatting sqref="AP401:AR401">
    <cfRule type="expression" dxfId="450" priority="631">
      <formula>$A$401="Família"</formula>
    </cfRule>
  </conditionalFormatting>
  <conditionalFormatting sqref="AP402:AR402">
    <cfRule type="expression" dxfId="449" priority="630">
      <formula>$A$402="Planilhado"</formula>
    </cfRule>
  </conditionalFormatting>
  <conditionalFormatting sqref="AP402:AR402">
    <cfRule type="expression" dxfId="448" priority="629">
      <formula>$A$402="Ñ Plan s/desc"</formula>
    </cfRule>
  </conditionalFormatting>
  <conditionalFormatting sqref="AP402:AR402">
    <cfRule type="expression" dxfId="447" priority="628">
      <formula>$A$402="Advindo"</formula>
    </cfRule>
  </conditionalFormatting>
  <conditionalFormatting sqref="AP402:AR402">
    <cfRule type="expression" dxfId="446" priority="627">
      <formula>$A$402="Ñ Plan c/desc"</formula>
    </cfRule>
  </conditionalFormatting>
  <conditionalFormatting sqref="AP402:AR402">
    <cfRule type="expression" dxfId="445" priority="626">
      <formula>$A$402="Família"</formula>
    </cfRule>
  </conditionalFormatting>
  <conditionalFormatting sqref="AP403:AR403">
    <cfRule type="expression" dxfId="444" priority="625">
      <formula>$A$403="Planilhado"</formula>
    </cfRule>
  </conditionalFormatting>
  <conditionalFormatting sqref="AP403:AR403">
    <cfRule type="expression" dxfId="443" priority="624">
      <formula>$A$403="Ñ Plan s/desc"</formula>
    </cfRule>
  </conditionalFormatting>
  <conditionalFormatting sqref="AP403:AR403">
    <cfRule type="expression" dxfId="442" priority="623">
      <formula>$A$403="Advindo"</formula>
    </cfRule>
  </conditionalFormatting>
  <conditionalFormatting sqref="AP403:AR403">
    <cfRule type="expression" dxfId="441" priority="622">
      <formula>$A$403="Ñ Plan c/desc"</formula>
    </cfRule>
  </conditionalFormatting>
  <conditionalFormatting sqref="AP403:AR403">
    <cfRule type="expression" dxfId="440" priority="621">
      <formula>$A$403="Família"</formula>
    </cfRule>
  </conditionalFormatting>
  <conditionalFormatting sqref="AP404:AR404">
    <cfRule type="expression" dxfId="439" priority="620">
      <formula>$A$404="Planilhado"</formula>
    </cfRule>
  </conditionalFormatting>
  <conditionalFormatting sqref="AP404:AR404">
    <cfRule type="expression" dxfId="438" priority="619">
      <formula>$A$404="Ñ Plan s/desc"</formula>
    </cfRule>
  </conditionalFormatting>
  <conditionalFormatting sqref="AP404:AR404">
    <cfRule type="expression" dxfId="437" priority="618">
      <formula>$A$404="Advindo"</formula>
    </cfRule>
  </conditionalFormatting>
  <conditionalFormatting sqref="AP404:AR404">
    <cfRule type="expression" dxfId="436" priority="617">
      <formula>$A$404="Ñ Plan c/desc"</formula>
    </cfRule>
  </conditionalFormatting>
  <conditionalFormatting sqref="AP404:AR404">
    <cfRule type="expression" dxfId="435" priority="616">
      <formula>$A$404="Família"</formula>
    </cfRule>
  </conditionalFormatting>
  <conditionalFormatting sqref="AP405:AR405">
    <cfRule type="expression" dxfId="434" priority="615">
      <formula>$A$405="Planilhado"</formula>
    </cfRule>
  </conditionalFormatting>
  <conditionalFormatting sqref="AP405:AR405">
    <cfRule type="expression" dxfId="433" priority="614">
      <formula>$A$405="Ñ Plan s/desc"</formula>
    </cfRule>
  </conditionalFormatting>
  <conditionalFormatting sqref="AP405:AR405">
    <cfRule type="expression" dxfId="432" priority="613">
      <formula>$A$405="Advindo"</formula>
    </cfRule>
  </conditionalFormatting>
  <conditionalFormatting sqref="AP405:AR405">
    <cfRule type="expression" dxfId="431" priority="612">
      <formula>$A$405="Ñ Plan c/desc"</formula>
    </cfRule>
  </conditionalFormatting>
  <conditionalFormatting sqref="AP405:AR405">
    <cfRule type="expression" dxfId="430" priority="611">
      <formula>$A$405="Família"</formula>
    </cfRule>
  </conditionalFormatting>
  <conditionalFormatting sqref="AP406:AR406">
    <cfRule type="expression" dxfId="429" priority="610">
      <formula>$A$406="Planilhado"</formula>
    </cfRule>
  </conditionalFormatting>
  <conditionalFormatting sqref="AP406:AR406">
    <cfRule type="expression" dxfId="428" priority="609">
      <formula>$A$406="Ñ Plan s/desc"</formula>
    </cfRule>
  </conditionalFormatting>
  <conditionalFormatting sqref="AP406:AR406">
    <cfRule type="expression" dxfId="427" priority="608">
      <formula>$A$406="Advindo"</formula>
    </cfRule>
  </conditionalFormatting>
  <conditionalFormatting sqref="AP406:AR406">
    <cfRule type="expression" dxfId="426" priority="607">
      <formula>$A$406="Ñ Plan c/desc"</formula>
    </cfRule>
  </conditionalFormatting>
  <conditionalFormatting sqref="AP406:AR406">
    <cfRule type="expression" dxfId="425" priority="606">
      <formula>$A$406="Família"</formula>
    </cfRule>
  </conditionalFormatting>
  <conditionalFormatting sqref="AP407:AR407">
    <cfRule type="expression" dxfId="424" priority="605">
      <formula>$A$407="Planilhado"</formula>
    </cfRule>
  </conditionalFormatting>
  <conditionalFormatting sqref="AP407:AR407">
    <cfRule type="expression" dxfId="423" priority="604">
      <formula>$A$407="Ñ Plan s/desc"</formula>
    </cfRule>
  </conditionalFormatting>
  <conditionalFormatting sqref="AP407:AR407">
    <cfRule type="expression" dxfId="422" priority="603">
      <formula>$A$407="Advindo"</formula>
    </cfRule>
  </conditionalFormatting>
  <conditionalFormatting sqref="AP407:AR407">
    <cfRule type="expression" dxfId="421" priority="602">
      <formula>$A$407="Ñ Plan c/desc"</formula>
    </cfRule>
  </conditionalFormatting>
  <conditionalFormatting sqref="AP407:AR407">
    <cfRule type="expression" dxfId="420" priority="601">
      <formula>$A$407="Família"</formula>
    </cfRule>
  </conditionalFormatting>
  <conditionalFormatting sqref="AP408:AR408">
    <cfRule type="expression" dxfId="419" priority="600">
      <formula>$A$408="Planilhado"</formula>
    </cfRule>
  </conditionalFormatting>
  <conditionalFormatting sqref="AP408:AR408">
    <cfRule type="expression" dxfId="418" priority="599">
      <formula>$A$408="Ñ Plan s/desc"</formula>
    </cfRule>
  </conditionalFormatting>
  <conditionalFormatting sqref="AP408:AR408">
    <cfRule type="expression" dxfId="417" priority="598">
      <formula>$A$408="Advindo"</formula>
    </cfRule>
  </conditionalFormatting>
  <conditionalFormatting sqref="AP408:AR408">
    <cfRule type="expression" dxfId="416" priority="597">
      <formula>$A$408="Ñ Plan c/desc"</formula>
    </cfRule>
  </conditionalFormatting>
  <conditionalFormatting sqref="AP408:AR408">
    <cfRule type="expression" dxfId="415" priority="596">
      <formula>$A$408="Família"</formula>
    </cfRule>
  </conditionalFormatting>
  <conditionalFormatting sqref="AP409:AR409">
    <cfRule type="expression" dxfId="414" priority="595">
      <formula>$A$409="Planilhado"</formula>
    </cfRule>
  </conditionalFormatting>
  <conditionalFormatting sqref="AP409:AR409">
    <cfRule type="expression" dxfId="413" priority="594">
      <formula>$A$409="Ñ Plan s/desc"</formula>
    </cfRule>
  </conditionalFormatting>
  <conditionalFormatting sqref="AP409:AR409">
    <cfRule type="expression" dxfId="412" priority="593">
      <formula>$A$409="Advindo"</formula>
    </cfRule>
  </conditionalFormatting>
  <conditionalFormatting sqref="AP409:AR409">
    <cfRule type="expression" dxfId="411" priority="592">
      <formula>$A$409="Ñ Plan c/desc"</formula>
    </cfRule>
  </conditionalFormatting>
  <conditionalFormatting sqref="AP409:AR409">
    <cfRule type="expression" dxfId="410" priority="591">
      <formula>$A$409="Família"</formula>
    </cfRule>
  </conditionalFormatting>
  <conditionalFormatting sqref="AP410:AR410">
    <cfRule type="expression" dxfId="409" priority="590">
      <formula>$A$410="Planilhado"</formula>
    </cfRule>
  </conditionalFormatting>
  <conditionalFormatting sqref="AP410:AR410">
    <cfRule type="expression" dxfId="408" priority="589">
      <formula>$A$410="Ñ Plan s/desc"</formula>
    </cfRule>
  </conditionalFormatting>
  <conditionalFormatting sqref="AP410:AR410">
    <cfRule type="expression" dxfId="407" priority="588">
      <formula>$A$410="Advindo"</formula>
    </cfRule>
  </conditionalFormatting>
  <conditionalFormatting sqref="AP410:AR410">
    <cfRule type="expression" dxfId="406" priority="587">
      <formula>$A$410="Ñ Plan c/desc"</formula>
    </cfRule>
  </conditionalFormatting>
  <conditionalFormatting sqref="AP410:AR410">
    <cfRule type="expression" dxfId="405" priority="586">
      <formula>$A$410="Família"</formula>
    </cfRule>
  </conditionalFormatting>
  <conditionalFormatting sqref="AP411:AR411">
    <cfRule type="expression" dxfId="404" priority="585">
      <formula>$A$411="Planilhado"</formula>
    </cfRule>
  </conditionalFormatting>
  <conditionalFormatting sqref="AP411:AR411">
    <cfRule type="expression" dxfId="403" priority="584">
      <formula>$A$411="Ñ Plan s/desc"</formula>
    </cfRule>
  </conditionalFormatting>
  <conditionalFormatting sqref="AP411:AR411">
    <cfRule type="expression" dxfId="402" priority="583">
      <formula>$A$411="Advindo"</formula>
    </cfRule>
  </conditionalFormatting>
  <conditionalFormatting sqref="AP411:AR411">
    <cfRule type="expression" dxfId="401" priority="582">
      <formula>$A$411="Ñ Plan c/desc"</formula>
    </cfRule>
  </conditionalFormatting>
  <conditionalFormatting sqref="AP411:AR411">
    <cfRule type="expression" dxfId="400" priority="581">
      <formula>$A$411="Família"</formula>
    </cfRule>
  </conditionalFormatting>
  <conditionalFormatting sqref="AP412:AR412">
    <cfRule type="expression" dxfId="399" priority="580">
      <formula>$A$412="Planilhado"</formula>
    </cfRule>
  </conditionalFormatting>
  <conditionalFormatting sqref="AP412:AR412">
    <cfRule type="expression" dxfId="398" priority="579">
      <formula>$A$412="Ñ Plan s/desc"</formula>
    </cfRule>
  </conditionalFormatting>
  <conditionalFormatting sqref="AP412:AR412">
    <cfRule type="expression" dxfId="397" priority="578">
      <formula>$A$412="Advindo"</formula>
    </cfRule>
  </conditionalFormatting>
  <conditionalFormatting sqref="AP412:AR412">
    <cfRule type="expression" dxfId="396" priority="577">
      <formula>$A$412="Ñ Plan c/desc"</formula>
    </cfRule>
  </conditionalFormatting>
  <conditionalFormatting sqref="AP412:AR412">
    <cfRule type="expression" dxfId="395" priority="576">
      <formula>$A$412="Família"</formula>
    </cfRule>
  </conditionalFormatting>
  <conditionalFormatting sqref="AP413:AR413">
    <cfRule type="expression" dxfId="394" priority="575">
      <formula>$A$413="Planilhado"</formula>
    </cfRule>
  </conditionalFormatting>
  <conditionalFormatting sqref="AP413:AR413">
    <cfRule type="expression" dxfId="393" priority="574">
      <formula>$A$413="Ñ Plan s/desc"</formula>
    </cfRule>
  </conditionalFormatting>
  <conditionalFormatting sqref="AP413:AR413">
    <cfRule type="expression" dxfId="392" priority="573">
      <formula>$A$413="Advindo"</formula>
    </cfRule>
  </conditionalFormatting>
  <conditionalFormatting sqref="AP413:AR413">
    <cfRule type="expression" dxfId="391" priority="572">
      <formula>$A$413="Ñ Plan c/desc"</formula>
    </cfRule>
  </conditionalFormatting>
  <conditionalFormatting sqref="AP413:AR413">
    <cfRule type="expression" dxfId="390" priority="571">
      <formula>$A$413="Família"</formula>
    </cfRule>
  </conditionalFormatting>
  <conditionalFormatting sqref="AP414:AR414">
    <cfRule type="expression" dxfId="389" priority="570">
      <formula>$A$414="Planilhado"</formula>
    </cfRule>
  </conditionalFormatting>
  <conditionalFormatting sqref="AP414:AR414">
    <cfRule type="expression" dxfId="388" priority="569">
      <formula>$A$414="Ñ Plan s/desc"</formula>
    </cfRule>
  </conditionalFormatting>
  <conditionalFormatting sqref="AP414:AR414">
    <cfRule type="expression" dxfId="387" priority="568">
      <formula>$A$414="Advindo"</formula>
    </cfRule>
  </conditionalFormatting>
  <conditionalFormatting sqref="AP414:AR414">
    <cfRule type="expression" dxfId="386" priority="567">
      <formula>$A$414="Ñ Plan c/desc"</formula>
    </cfRule>
  </conditionalFormatting>
  <conditionalFormatting sqref="AP414:AR414">
    <cfRule type="expression" dxfId="385" priority="566">
      <formula>$A$414="Família"</formula>
    </cfRule>
  </conditionalFormatting>
  <conditionalFormatting sqref="AP415:AR415">
    <cfRule type="expression" dxfId="384" priority="565">
      <formula>$A$415="Planilhado"</formula>
    </cfRule>
  </conditionalFormatting>
  <conditionalFormatting sqref="AP415:AR415">
    <cfRule type="expression" dxfId="383" priority="564">
      <formula>$A$415="Ñ Plan s/desc"</formula>
    </cfRule>
  </conditionalFormatting>
  <conditionalFormatting sqref="AP415:AR415">
    <cfRule type="expression" dxfId="382" priority="563">
      <formula>$A$415="Advindo"</formula>
    </cfRule>
  </conditionalFormatting>
  <conditionalFormatting sqref="AP415:AR415">
    <cfRule type="expression" dxfId="381" priority="562">
      <formula>$A$415="Ñ Plan c/desc"</formula>
    </cfRule>
  </conditionalFormatting>
  <conditionalFormatting sqref="AP415:AR415">
    <cfRule type="expression" dxfId="380" priority="561">
      <formula>$A$415="Família"</formula>
    </cfRule>
  </conditionalFormatting>
  <conditionalFormatting sqref="AP416:AR416">
    <cfRule type="expression" dxfId="379" priority="560">
      <formula>$A$416="Planilhado"</formula>
    </cfRule>
  </conditionalFormatting>
  <conditionalFormatting sqref="AP416:AR416">
    <cfRule type="expression" dxfId="378" priority="559">
      <formula>$A$416="Ñ Plan s/desc"</formula>
    </cfRule>
  </conditionalFormatting>
  <conditionalFormatting sqref="AP416:AR416">
    <cfRule type="expression" dxfId="377" priority="558">
      <formula>$A$416="Advindo"</formula>
    </cfRule>
  </conditionalFormatting>
  <conditionalFormatting sqref="AP416:AR416">
    <cfRule type="expression" dxfId="376" priority="557">
      <formula>$A$416="Ñ Plan c/desc"</formula>
    </cfRule>
  </conditionalFormatting>
  <conditionalFormatting sqref="AP416:AR416">
    <cfRule type="expression" dxfId="375" priority="556">
      <formula>$A$416="Família"</formula>
    </cfRule>
  </conditionalFormatting>
  <conditionalFormatting sqref="AP417:AR417">
    <cfRule type="expression" dxfId="374" priority="555">
      <formula>$A$417="Planilhado"</formula>
    </cfRule>
  </conditionalFormatting>
  <conditionalFormatting sqref="AP417:AR417">
    <cfRule type="expression" dxfId="373" priority="554">
      <formula>$A$417="Ñ Plan s/desc"</formula>
    </cfRule>
  </conditionalFormatting>
  <conditionalFormatting sqref="AP417:AR417">
    <cfRule type="expression" dxfId="372" priority="553">
      <formula>$A$417="Advindo"</formula>
    </cfRule>
  </conditionalFormatting>
  <conditionalFormatting sqref="AP417:AR417">
    <cfRule type="expression" dxfId="371" priority="552">
      <formula>$A$417="Ñ Plan c/desc"</formula>
    </cfRule>
  </conditionalFormatting>
  <conditionalFormatting sqref="AP417:AR417">
    <cfRule type="expression" dxfId="370" priority="551">
      <formula>$A$417="Família"</formula>
    </cfRule>
  </conditionalFormatting>
  <conditionalFormatting sqref="AP418:AR418">
    <cfRule type="expression" dxfId="369" priority="550">
      <formula>$A$418="Planilhado"</formula>
    </cfRule>
  </conditionalFormatting>
  <conditionalFormatting sqref="AP418:AR418">
    <cfRule type="expression" dxfId="368" priority="549">
      <formula>$A$418="Ñ Plan s/desc"</formula>
    </cfRule>
  </conditionalFormatting>
  <conditionalFormatting sqref="AP418:AR418">
    <cfRule type="expression" dxfId="367" priority="548">
      <formula>$A$418="Advindo"</formula>
    </cfRule>
  </conditionalFormatting>
  <conditionalFormatting sqref="AP418:AR418">
    <cfRule type="expression" dxfId="366" priority="547">
      <formula>$A$418="Ñ Plan c/desc"</formula>
    </cfRule>
  </conditionalFormatting>
  <conditionalFormatting sqref="AP418:AR418">
    <cfRule type="expression" dxfId="365" priority="546">
      <formula>$A$418="Família"</formula>
    </cfRule>
  </conditionalFormatting>
  <conditionalFormatting sqref="AP419:AR419">
    <cfRule type="expression" dxfId="364" priority="545">
      <formula>$A$419="Planilhado"</formula>
    </cfRule>
  </conditionalFormatting>
  <conditionalFormatting sqref="AP419:AR419">
    <cfRule type="expression" dxfId="363" priority="544">
      <formula>$A$419="Ñ Plan s/desc"</formula>
    </cfRule>
  </conditionalFormatting>
  <conditionalFormatting sqref="AP419:AR419">
    <cfRule type="expression" dxfId="362" priority="543">
      <formula>$A$419="Advindo"</formula>
    </cfRule>
  </conditionalFormatting>
  <conditionalFormatting sqref="AP419:AR419">
    <cfRule type="expression" dxfId="361" priority="542">
      <formula>$A$419="Ñ Plan c/desc"</formula>
    </cfRule>
  </conditionalFormatting>
  <conditionalFormatting sqref="AP419:AR419">
    <cfRule type="expression" dxfId="360" priority="541">
      <formula>$A$419="Família"</formula>
    </cfRule>
  </conditionalFormatting>
  <conditionalFormatting sqref="AP420:AR420">
    <cfRule type="expression" dxfId="359" priority="540">
      <formula>$A$420="Planilhado"</formula>
    </cfRule>
  </conditionalFormatting>
  <conditionalFormatting sqref="AP420:AR420">
    <cfRule type="expression" dxfId="358" priority="539">
      <formula>$A$420="Ñ Plan s/desc"</formula>
    </cfRule>
  </conditionalFormatting>
  <conditionalFormatting sqref="AP420:AR420">
    <cfRule type="expression" dxfId="357" priority="538">
      <formula>$A$420="Advindo"</formula>
    </cfRule>
  </conditionalFormatting>
  <conditionalFormatting sqref="AP420:AR420">
    <cfRule type="expression" dxfId="356" priority="537">
      <formula>$A$420="Ñ Plan c/desc"</formula>
    </cfRule>
  </conditionalFormatting>
  <conditionalFormatting sqref="AP420:AR420">
    <cfRule type="expression" dxfId="355" priority="536">
      <formula>$A$420="Família"</formula>
    </cfRule>
  </conditionalFormatting>
  <conditionalFormatting sqref="AP421:AR421">
    <cfRule type="expression" dxfId="354" priority="535">
      <formula>$A$421="Planilhado"</formula>
    </cfRule>
  </conditionalFormatting>
  <conditionalFormatting sqref="AP421:AR421">
    <cfRule type="expression" dxfId="353" priority="534">
      <formula>$A$421="Ñ Plan s/desc"</formula>
    </cfRule>
  </conditionalFormatting>
  <conditionalFormatting sqref="AP421:AR421">
    <cfRule type="expression" dxfId="352" priority="533">
      <formula>$A$421="Advindo"</formula>
    </cfRule>
  </conditionalFormatting>
  <conditionalFormatting sqref="AP421:AR421">
    <cfRule type="expression" dxfId="351" priority="532">
      <formula>$A$421="Ñ Plan c/desc"</formula>
    </cfRule>
  </conditionalFormatting>
  <conditionalFormatting sqref="AP421:AR421">
    <cfRule type="expression" dxfId="350" priority="531">
      <formula>$A$421="Família"</formula>
    </cfRule>
  </conditionalFormatting>
  <conditionalFormatting sqref="AP422:AR422">
    <cfRule type="expression" dxfId="349" priority="530">
      <formula>$A$422="Planilhado"</formula>
    </cfRule>
  </conditionalFormatting>
  <conditionalFormatting sqref="AP422:AR422">
    <cfRule type="expression" dxfId="348" priority="529">
      <formula>$A$422="Ñ Plan s/desc"</formula>
    </cfRule>
  </conditionalFormatting>
  <conditionalFormatting sqref="AP422:AR422">
    <cfRule type="expression" dxfId="347" priority="528">
      <formula>$A$422="Advindo"</formula>
    </cfRule>
  </conditionalFormatting>
  <conditionalFormatting sqref="AP422:AR422">
    <cfRule type="expression" dxfId="346" priority="527">
      <formula>$A$422="Ñ Plan c/desc"</formula>
    </cfRule>
  </conditionalFormatting>
  <conditionalFormatting sqref="AP422:AR422">
    <cfRule type="expression" dxfId="345" priority="526">
      <formula>$A$422="Família"</formula>
    </cfRule>
  </conditionalFormatting>
  <conditionalFormatting sqref="AP423:AR423">
    <cfRule type="expression" dxfId="344" priority="525">
      <formula>$A$423="Planilhado"</formula>
    </cfRule>
  </conditionalFormatting>
  <conditionalFormatting sqref="AP423:AR423">
    <cfRule type="expression" dxfId="343" priority="524">
      <formula>$A$423="Ñ Plan s/desc"</formula>
    </cfRule>
  </conditionalFormatting>
  <conditionalFormatting sqref="AP423:AR423">
    <cfRule type="expression" dxfId="342" priority="523">
      <formula>$A$423="Advindo"</formula>
    </cfRule>
  </conditionalFormatting>
  <conditionalFormatting sqref="AP423:AR423">
    <cfRule type="expression" dxfId="341" priority="522">
      <formula>$A$423="Ñ Plan c/desc"</formula>
    </cfRule>
  </conditionalFormatting>
  <conditionalFormatting sqref="AP423:AR423">
    <cfRule type="expression" dxfId="340" priority="521">
      <formula>$A$423="Família"</formula>
    </cfRule>
  </conditionalFormatting>
  <conditionalFormatting sqref="AP424:AR424">
    <cfRule type="expression" dxfId="339" priority="520">
      <formula>$A$424="Planilhado"</formula>
    </cfRule>
  </conditionalFormatting>
  <conditionalFormatting sqref="AP424:AR424">
    <cfRule type="expression" dxfId="338" priority="519">
      <formula>$A$424="Ñ Plan s/desc"</formula>
    </cfRule>
  </conditionalFormatting>
  <conditionalFormatting sqref="AP424:AR424">
    <cfRule type="expression" dxfId="337" priority="518">
      <formula>$A$424="Advindo"</formula>
    </cfRule>
  </conditionalFormatting>
  <conditionalFormatting sqref="AP424:AR424">
    <cfRule type="expression" dxfId="336" priority="517">
      <formula>$A$424="Ñ Plan c/desc"</formula>
    </cfRule>
  </conditionalFormatting>
  <conditionalFormatting sqref="AP424:AR424">
    <cfRule type="expression" dxfId="335" priority="516">
      <formula>$A$424="Família"</formula>
    </cfRule>
  </conditionalFormatting>
  <conditionalFormatting sqref="AP425:AR425">
    <cfRule type="expression" dxfId="334" priority="515">
      <formula>$A$425="Planilhado"</formula>
    </cfRule>
  </conditionalFormatting>
  <conditionalFormatting sqref="AP425:AR425">
    <cfRule type="expression" dxfId="333" priority="514">
      <formula>$A$425="Ñ Plan s/desc"</formula>
    </cfRule>
  </conditionalFormatting>
  <conditionalFormatting sqref="AP425:AR425">
    <cfRule type="expression" dxfId="332" priority="513">
      <formula>$A$425="Advindo"</formula>
    </cfRule>
  </conditionalFormatting>
  <conditionalFormatting sqref="AP425:AR425">
    <cfRule type="expression" dxfId="331" priority="512">
      <formula>$A$425="Ñ Plan c/desc"</formula>
    </cfRule>
  </conditionalFormatting>
  <conditionalFormatting sqref="AP425:AR425">
    <cfRule type="expression" dxfId="330" priority="511">
      <formula>$A$425="Família"</formula>
    </cfRule>
  </conditionalFormatting>
  <conditionalFormatting sqref="AP426:AR426">
    <cfRule type="expression" dxfId="329" priority="510">
      <formula>$A$426="Planilhado"</formula>
    </cfRule>
  </conditionalFormatting>
  <conditionalFormatting sqref="AP426:AR426">
    <cfRule type="expression" dxfId="328" priority="509">
      <formula>$A$426="Ñ Plan s/desc"</formula>
    </cfRule>
  </conditionalFormatting>
  <conditionalFormatting sqref="AP426:AR426">
    <cfRule type="expression" dxfId="327" priority="508">
      <formula>$A$426="Advindo"</formula>
    </cfRule>
  </conditionalFormatting>
  <conditionalFormatting sqref="AP426:AR426">
    <cfRule type="expression" dxfId="326" priority="507">
      <formula>$A$426="Ñ Plan c/desc"</formula>
    </cfRule>
  </conditionalFormatting>
  <conditionalFormatting sqref="AP426:AR426">
    <cfRule type="expression" dxfId="325" priority="506">
      <formula>$A$426="Família"</formula>
    </cfRule>
  </conditionalFormatting>
  <conditionalFormatting sqref="AP427:AR427">
    <cfRule type="expression" dxfId="324" priority="505">
      <formula>$A$427="Planilhado"</formula>
    </cfRule>
  </conditionalFormatting>
  <conditionalFormatting sqref="AP427:AR427">
    <cfRule type="expression" dxfId="323" priority="504">
      <formula>$A$427="Ñ Plan s/desc"</formula>
    </cfRule>
  </conditionalFormatting>
  <conditionalFormatting sqref="AP427:AR427">
    <cfRule type="expression" dxfId="322" priority="503">
      <formula>$A$427="Advindo"</formula>
    </cfRule>
  </conditionalFormatting>
  <conditionalFormatting sqref="AP427:AR427">
    <cfRule type="expression" dxfId="321" priority="502">
      <formula>$A$427="Ñ Plan c/desc"</formula>
    </cfRule>
  </conditionalFormatting>
  <conditionalFormatting sqref="AP427:AR427">
    <cfRule type="expression" dxfId="320" priority="501">
      <formula>$A$427="Família"</formula>
    </cfRule>
  </conditionalFormatting>
  <conditionalFormatting sqref="AP428:AR428">
    <cfRule type="expression" dxfId="319" priority="500">
      <formula>$A$428="Planilhado"</formula>
    </cfRule>
  </conditionalFormatting>
  <conditionalFormatting sqref="AP428:AR428">
    <cfRule type="expression" dxfId="318" priority="499">
      <formula>$A$428="Ñ Plan s/desc"</formula>
    </cfRule>
  </conditionalFormatting>
  <conditionalFormatting sqref="AP428:AR428">
    <cfRule type="expression" dxfId="317" priority="498">
      <formula>$A$428="Advindo"</formula>
    </cfRule>
  </conditionalFormatting>
  <conditionalFormatting sqref="AP428:AR428">
    <cfRule type="expression" dxfId="316" priority="497">
      <formula>$A$428="Ñ Plan c/desc"</formula>
    </cfRule>
  </conditionalFormatting>
  <conditionalFormatting sqref="AP428:AR428">
    <cfRule type="expression" dxfId="315" priority="496">
      <formula>$A$428="Família"</formula>
    </cfRule>
  </conditionalFormatting>
  <conditionalFormatting sqref="AP429:AR429">
    <cfRule type="expression" dxfId="314" priority="495">
      <formula>$A$429="Planilhado"</formula>
    </cfRule>
  </conditionalFormatting>
  <conditionalFormatting sqref="AP429:AR429">
    <cfRule type="expression" dxfId="313" priority="494">
      <formula>$A$429="Ñ Plan s/desc"</formula>
    </cfRule>
  </conditionalFormatting>
  <conditionalFormatting sqref="AP429:AR429">
    <cfRule type="expression" dxfId="312" priority="493">
      <formula>$A$429="Advindo"</formula>
    </cfRule>
  </conditionalFormatting>
  <conditionalFormatting sqref="AP429:AR429">
    <cfRule type="expression" dxfId="311" priority="492">
      <formula>$A$429="Ñ Plan c/desc"</formula>
    </cfRule>
  </conditionalFormatting>
  <conditionalFormatting sqref="AP429:AR429">
    <cfRule type="expression" dxfId="310" priority="491">
      <formula>$A$429="Família"</formula>
    </cfRule>
  </conditionalFormatting>
  <conditionalFormatting sqref="AP430:AR430">
    <cfRule type="expression" dxfId="309" priority="490">
      <formula>$A$430="Planilhado"</formula>
    </cfRule>
  </conditionalFormatting>
  <conditionalFormatting sqref="AP430:AR430">
    <cfRule type="expression" dxfId="308" priority="489">
      <formula>$A$430="Ñ Plan s/desc"</formula>
    </cfRule>
  </conditionalFormatting>
  <conditionalFormatting sqref="AP430:AR430">
    <cfRule type="expression" dxfId="307" priority="488">
      <formula>$A$430="Advindo"</formula>
    </cfRule>
  </conditionalFormatting>
  <conditionalFormatting sqref="AP430:AR430">
    <cfRule type="expression" dxfId="306" priority="487">
      <formula>$A$430="Ñ Plan c/desc"</formula>
    </cfRule>
  </conditionalFormatting>
  <conditionalFormatting sqref="AP430:AR430">
    <cfRule type="expression" dxfId="305" priority="486">
      <formula>$A$430="Família"</formula>
    </cfRule>
  </conditionalFormatting>
  <conditionalFormatting sqref="AP431:AR431">
    <cfRule type="expression" dxfId="304" priority="485">
      <formula>$A$431="Planilhado"</formula>
    </cfRule>
  </conditionalFormatting>
  <conditionalFormatting sqref="AP431:AR431">
    <cfRule type="expression" dxfId="303" priority="484">
      <formula>$A$431="Ñ Plan s/desc"</formula>
    </cfRule>
  </conditionalFormatting>
  <conditionalFormatting sqref="AP431:AR431">
    <cfRule type="expression" dxfId="302" priority="483">
      <formula>$A$431="Advindo"</formula>
    </cfRule>
  </conditionalFormatting>
  <conditionalFormatting sqref="AP431:AR431">
    <cfRule type="expression" dxfId="301" priority="482">
      <formula>$A$431="Ñ Plan c/desc"</formula>
    </cfRule>
  </conditionalFormatting>
  <conditionalFormatting sqref="AP431:AR431">
    <cfRule type="expression" dxfId="300" priority="481">
      <formula>$A$431="Família"</formula>
    </cfRule>
  </conditionalFormatting>
  <conditionalFormatting sqref="AP432:AR432">
    <cfRule type="expression" dxfId="299" priority="480">
      <formula>$A$432="Planilhado"</formula>
    </cfRule>
  </conditionalFormatting>
  <conditionalFormatting sqref="AP432:AR432">
    <cfRule type="expression" dxfId="298" priority="479">
      <formula>$A$432="Ñ Plan s/desc"</formula>
    </cfRule>
  </conditionalFormatting>
  <conditionalFormatting sqref="AP432:AR432">
    <cfRule type="expression" dxfId="297" priority="478">
      <formula>$A$432="Advindo"</formula>
    </cfRule>
  </conditionalFormatting>
  <conditionalFormatting sqref="AP432:AR432">
    <cfRule type="expression" dxfId="296" priority="477">
      <formula>$A$432="Ñ Plan c/desc"</formula>
    </cfRule>
  </conditionalFormatting>
  <conditionalFormatting sqref="AP432:AR432">
    <cfRule type="expression" dxfId="295" priority="476">
      <formula>$A$432="Família"</formula>
    </cfRule>
  </conditionalFormatting>
  <conditionalFormatting sqref="AP433:AR433">
    <cfRule type="expression" dxfId="294" priority="475">
      <formula>$A$433="Planilhado"</formula>
    </cfRule>
  </conditionalFormatting>
  <conditionalFormatting sqref="AP433:AR433">
    <cfRule type="expression" dxfId="293" priority="474">
      <formula>$A$433="Ñ Plan s/desc"</formula>
    </cfRule>
  </conditionalFormatting>
  <conditionalFormatting sqref="AP433:AR433">
    <cfRule type="expression" dxfId="292" priority="473">
      <formula>$A$433="Advindo"</formula>
    </cfRule>
  </conditionalFormatting>
  <conditionalFormatting sqref="AP433:AR433">
    <cfRule type="expression" dxfId="291" priority="472">
      <formula>$A$433="Ñ Plan c/desc"</formula>
    </cfRule>
  </conditionalFormatting>
  <conditionalFormatting sqref="AP433:AR433">
    <cfRule type="expression" dxfId="290" priority="471">
      <formula>$A$433="Família"</formula>
    </cfRule>
  </conditionalFormatting>
  <conditionalFormatting sqref="AP434:AR434">
    <cfRule type="expression" dxfId="289" priority="470">
      <formula>$A$434="Planilhado"</formula>
    </cfRule>
  </conditionalFormatting>
  <conditionalFormatting sqref="AP434:AR434">
    <cfRule type="expression" dxfId="288" priority="469">
      <formula>$A$434="Ñ Plan s/desc"</formula>
    </cfRule>
  </conditionalFormatting>
  <conditionalFormatting sqref="AP434:AR434">
    <cfRule type="expression" dxfId="287" priority="468">
      <formula>$A$434="Advindo"</formula>
    </cfRule>
  </conditionalFormatting>
  <conditionalFormatting sqref="AP434:AR434">
    <cfRule type="expression" dxfId="286" priority="467">
      <formula>$A$434="Ñ Plan c/desc"</formula>
    </cfRule>
  </conditionalFormatting>
  <conditionalFormatting sqref="AP434:AR434">
    <cfRule type="expression" dxfId="285" priority="466">
      <formula>$A$434="Família"</formula>
    </cfRule>
  </conditionalFormatting>
  <conditionalFormatting sqref="AP435:AR435">
    <cfRule type="expression" dxfId="284" priority="465">
      <formula>$A$435="Planilhado"</formula>
    </cfRule>
  </conditionalFormatting>
  <conditionalFormatting sqref="AP435:AR435">
    <cfRule type="expression" dxfId="283" priority="464">
      <formula>$A$435="Ñ Plan s/desc"</formula>
    </cfRule>
  </conditionalFormatting>
  <conditionalFormatting sqref="AP435:AR435">
    <cfRule type="expression" dxfId="282" priority="463">
      <formula>$A$435="Advindo"</formula>
    </cfRule>
  </conditionalFormatting>
  <conditionalFormatting sqref="AP435:AR435">
    <cfRule type="expression" dxfId="281" priority="462">
      <formula>$A$435="Ñ Plan c/desc"</formula>
    </cfRule>
  </conditionalFormatting>
  <conditionalFormatting sqref="AP435:AR435">
    <cfRule type="expression" dxfId="280" priority="461">
      <formula>$A$435="Família"</formula>
    </cfRule>
  </conditionalFormatting>
  <conditionalFormatting sqref="AP436:AR436">
    <cfRule type="expression" dxfId="279" priority="460">
      <formula>$A$436="Planilhado"</formula>
    </cfRule>
  </conditionalFormatting>
  <conditionalFormatting sqref="AP436:AR436">
    <cfRule type="expression" dxfId="278" priority="459">
      <formula>$A$436="Ñ Plan s/desc"</formula>
    </cfRule>
  </conditionalFormatting>
  <conditionalFormatting sqref="AP436:AR436">
    <cfRule type="expression" dxfId="277" priority="458">
      <formula>$A$436="Advindo"</formula>
    </cfRule>
  </conditionalFormatting>
  <conditionalFormatting sqref="AP436:AR436">
    <cfRule type="expression" dxfId="276" priority="457">
      <formula>$A$436="Ñ Plan c/desc"</formula>
    </cfRule>
  </conditionalFormatting>
  <conditionalFormatting sqref="AP436:AR436">
    <cfRule type="expression" dxfId="275" priority="456">
      <formula>$A$436="Família"</formula>
    </cfRule>
  </conditionalFormatting>
  <conditionalFormatting sqref="AP437:AR437">
    <cfRule type="expression" dxfId="274" priority="455">
      <formula>$A$437="Planilhado"</formula>
    </cfRule>
  </conditionalFormatting>
  <conditionalFormatting sqref="AP437:AR437">
    <cfRule type="expression" dxfId="273" priority="454">
      <formula>$A$437="Ñ Plan s/desc"</formula>
    </cfRule>
  </conditionalFormatting>
  <conditionalFormatting sqref="AP437:AR437">
    <cfRule type="expression" dxfId="272" priority="453">
      <formula>$A$437="Advindo"</formula>
    </cfRule>
  </conditionalFormatting>
  <conditionalFormatting sqref="AP437:AR437">
    <cfRule type="expression" dxfId="271" priority="452">
      <formula>$A$437="Ñ Plan c/desc"</formula>
    </cfRule>
  </conditionalFormatting>
  <conditionalFormatting sqref="AP437:AR437">
    <cfRule type="expression" dxfId="270" priority="451">
      <formula>$A$437="Família"</formula>
    </cfRule>
  </conditionalFormatting>
  <conditionalFormatting sqref="AP438:AR438">
    <cfRule type="expression" dxfId="269" priority="450">
      <formula>$A$438="Planilhado"</formula>
    </cfRule>
  </conditionalFormatting>
  <conditionalFormatting sqref="AP438:AR438">
    <cfRule type="expression" dxfId="268" priority="449">
      <formula>$A$438="Ñ Plan s/desc"</formula>
    </cfRule>
  </conditionalFormatting>
  <conditionalFormatting sqref="AP438:AR438">
    <cfRule type="expression" dxfId="267" priority="448">
      <formula>$A$438="Advindo"</formula>
    </cfRule>
  </conditionalFormatting>
  <conditionalFormatting sqref="AP438:AR438">
    <cfRule type="expression" dxfId="266" priority="447">
      <formula>$A$438="Ñ Plan c/desc"</formula>
    </cfRule>
  </conditionalFormatting>
  <conditionalFormatting sqref="AP438:AR438">
    <cfRule type="expression" dxfId="265" priority="446">
      <formula>$A$438="Família"</formula>
    </cfRule>
  </conditionalFormatting>
  <conditionalFormatting sqref="AP439:AR439">
    <cfRule type="expression" dxfId="264" priority="445">
      <formula>$A$439="Planilhado"</formula>
    </cfRule>
  </conditionalFormatting>
  <conditionalFormatting sqref="AP439:AR439">
    <cfRule type="expression" dxfId="263" priority="444">
      <formula>$A$439="Ñ Plan s/desc"</formula>
    </cfRule>
  </conditionalFormatting>
  <conditionalFormatting sqref="AP439:AR439">
    <cfRule type="expression" dxfId="262" priority="443">
      <formula>$A$439="Advindo"</formula>
    </cfRule>
  </conditionalFormatting>
  <conditionalFormatting sqref="AP439:AR439">
    <cfRule type="expression" dxfId="261" priority="442">
      <formula>$A$439="Ñ Plan c/desc"</formula>
    </cfRule>
  </conditionalFormatting>
  <conditionalFormatting sqref="AP439:AR439">
    <cfRule type="expression" dxfId="260" priority="441">
      <formula>$A$439="Família"</formula>
    </cfRule>
  </conditionalFormatting>
  <conditionalFormatting sqref="AP440:AR440">
    <cfRule type="expression" dxfId="259" priority="440">
      <formula>$A$440="Planilhado"</formula>
    </cfRule>
  </conditionalFormatting>
  <conditionalFormatting sqref="AP440:AR440">
    <cfRule type="expression" dxfId="258" priority="439">
      <formula>$A$440="Ñ Plan s/desc"</formula>
    </cfRule>
  </conditionalFormatting>
  <conditionalFormatting sqref="AP440:AR440">
    <cfRule type="expression" dxfId="257" priority="438">
      <formula>$A$440="Advindo"</formula>
    </cfRule>
  </conditionalFormatting>
  <conditionalFormatting sqref="AP440:AR440">
    <cfRule type="expression" dxfId="256" priority="437">
      <formula>$A$440="Ñ Plan c/desc"</formula>
    </cfRule>
  </conditionalFormatting>
  <conditionalFormatting sqref="AP440:AR440">
    <cfRule type="expression" dxfId="255" priority="436">
      <formula>$A$440="Família"</formula>
    </cfRule>
  </conditionalFormatting>
  <conditionalFormatting sqref="AP441:AR441">
    <cfRule type="expression" dxfId="254" priority="435">
      <formula>$A$441="Planilhado"</formula>
    </cfRule>
  </conditionalFormatting>
  <conditionalFormatting sqref="AP441:AR441">
    <cfRule type="expression" dxfId="253" priority="434">
      <formula>$A$441="Ñ Plan s/desc"</formula>
    </cfRule>
  </conditionalFormatting>
  <conditionalFormatting sqref="AP441:AR441">
    <cfRule type="expression" dxfId="252" priority="433">
      <formula>$A$441="Advindo"</formula>
    </cfRule>
  </conditionalFormatting>
  <conditionalFormatting sqref="AP441:AR441">
    <cfRule type="expression" dxfId="251" priority="432">
      <formula>$A$441="Ñ Plan c/desc"</formula>
    </cfRule>
  </conditionalFormatting>
  <conditionalFormatting sqref="AP441:AR441">
    <cfRule type="expression" dxfId="250" priority="431">
      <formula>$A$441="Família"</formula>
    </cfRule>
  </conditionalFormatting>
  <conditionalFormatting sqref="AP442:AR442">
    <cfRule type="expression" dxfId="249" priority="430">
      <formula>$A$442="Planilhado"</formula>
    </cfRule>
  </conditionalFormatting>
  <conditionalFormatting sqref="AP442:AR442">
    <cfRule type="expression" dxfId="248" priority="429">
      <formula>$A$442="Ñ Plan s/desc"</formula>
    </cfRule>
  </conditionalFormatting>
  <conditionalFormatting sqref="AP442:AR442">
    <cfRule type="expression" dxfId="247" priority="428">
      <formula>$A$442="Advindo"</formula>
    </cfRule>
  </conditionalFormatting>
  <conditionalFormatting sqref="AP442:AR442">
    <cfRule type="expression" dxfId="246" priority="427">
      <formula>$A$442="Ñ Plan c/desc"</formula>
    </cfRule>
  </conditionalFormatting>
  <conditionalFormatting sqref="AP442:AR442">
    <cfRule type="expression" dxfId="245" priority="426">
      <formula>$A$442="Família"</formula>
    </cfRule>
  </conditionalFormatting>
  <conditionalFormatting sqref="AP443:AR443">
    <cfRule type="expression" dxfId="244" priority="425">
      <formula>$A$443="Planilhado"</formula>
    </cfRule>
  </conditionalFormatting>
  <conditionalFormatting sqref="AP443:AR443">
    <cfRule type="expression" dxfId="243" priority="424">
      <formula>$A$443="Ñ Plan s/desc"</formula>
    </cfRule>
  </conditionalFormatting>
  <conditionalFormatting sqref="AP443:AR443">
    <cfRule type="expression" dxfId="242" priority="423">
      <formula>$A$443="Advindo"</formula>
    </cfRule>
  </conditionalFormatting>
  <conditionalFormatting sqref="AP443:AR443">
    <cfRule type="expression" dxfId="241" priority="422">
      <formula>$A$443="Ñ Plan c/desc"</formula>
    </cfRule>
  </conditionalFormatting>
  <conditionalFormatting sqref="AP443:AR443">
    <cfRule type="expression" dxfId="240" priority="421">
      <formula>$A$443="Família"</formula>
    </cfRule>
  </conditionalFormatting>
  <conditionalFormatting sqref="AP444:AR444">
    <cfRule type="expression" dxfId="239" priority="420">
      <formula>$A$444="Planilhado"</formula>
    </cfRule>
  </conditionalFormatting>
  <conditionalFormatting sqref="AP444:AR444">
    <cfRule type="expression" dxfId="238" priority="419">
      <formula>$A$444="Ñ Plan s/desc"</formula>
    </cfRule>
  </conditionalFormatting>
  <conditionalFormatting sqref="AP444:AR444">
    <cfRule type="expression" dxfId="237" priority="418">
      <formula>$A$444="Advindo"</formula>
    </cfRule>
  </conditionalFormatting>
  <conditionalFormatting sqref="AP444:AR444">
    <cfRule type="expression" dxfId="236" priority="417">
      <formula>$A$444="Ñ Plan c/desc"</formula>
    </cfRule>
  </conditionalFormatting>
  <conditionalFormatting sqref="AP444:AR444">
    <cfRule type="expression" dxfId="235" priority="416">
      <formula>$A$444="Família"</formula>
    </cfRule>
  </conditionalFormatting>
  <conditionalFormatting sqref="AP445:AR445">
    <cfRule type="expression" dxfId="234" priority="415">
      <formula>$A$445="Planilhado"</formula>
    </cfRule>
  </conditionalFormatting>
  <conditionalFormatting sqref="AP445:AR445">
    <cfRule type="expression" dxfId="233" priority="414">
      <formula>$A$445="Ñ Plan s/desc"</formula>
    </cfRule>
  </conditionalFormatting>
  <conditionalFormatting sqref="AP445:AR445">
    <cfRule type="expression" dxfId="232" priority="413">
      <formula>$A$445="Advindo"</formula>
    </cfRule>
  </conditionalFormatting>
  <conditionalFormatting sqref="AP445:AR445">
    <cfRule type="expression" dxfId="231" priority="412">
      <formula>$A$445="Ñ Plan c/desc"</formula>
    </cfRule>
  </conditionalFormatting>
  <conditionalFormatting sqref="AP445:AR445">
    <cfRule type="expression" dxfId="230" priority="411">
      <formula>$A$445="Família"</formula>
    </cfRule>
  </conditionalFormatting>
  <conditionalFormatting sqref="AP446:AR446">
    <cfRule type="expression" dxfId="229" priority="410">
      <formula>$A$446="Planilhado"</formula>
    </cfRule>
  </conditionalFormatting>
  <conditionalFormatting sqref="AP446:AR446">
    <cfRule type="expression" dxfId="228" priority="409">
      <formula>$A$446="Ñ Plan s/desc"</formula>
    </cfRule>
  </conditionalFormatting>
  <conditionalFormatting sqref="AP446:AR446">
    <cfRule type="expression" dxfId="227" priority="408">
      <formula>$A$446="Advindo"</formula>
    </cfRule>
  </conditionalFormatting>
  <conditionalFormatting sqref="AP446:AR446">
    <cfRule type="expression" dxfId="226" priority="407">
      <formula>$A$446="Ñ Plan c/desc"</formula>
    </cfRule>
  </conditionalFormatting>
  <conditionalFormatting sqref="AP446:AR446">
    <cfRule type="expression" dxfId="225" priority="406">
      <formula>$A$446="Família"</formula>
    </cfRule>
  </conditionalFormatting>
  <conditionalFormatting sqref="AP447:AR447">
    <cfRule type="expression" dxfId="224" priority="405">
      <formula>$A$447="Planilhado"</formula>
    </cfRule>
  </conditionalFormatting>
  <conditionalFormatting sqref="AP447:AR447">
    <cfRule type="expression" dxfId="223" priority="404">
      <formula>$A$447="Ñ Plan s/desc"</formula>
    </cfRule>
  </conditionalFormatting>
  <conditionalFormatting sqref="AP447:AR447">
    <cfRule type="expression" dxfId="222" priority="403">
      <formula>$A$447="Advindo"</formula>
    </cfRule>
  </conditionalFormatting>
  <conditionalFormatting sqref="AP447:AR447">
    <cfRule type="expression" dxfId="221" priority="402">
      <formula>$A$447="Ñ Plan c/desc"</formula>
    </cfRule>
  </conditionalFormatting>
  <conditionalFormatting sqref="AP447:AR447">
    <cfRule type="expression" dxfId="220" priority="401">
      <formula>$A$447="Família"</formula>
    </cfRule>
  </conditionalFormatting>
  <conditionalFormatting sqref="AP448:AR448">
    <cfRule type="expression" dxfId="219" priority="400">
      <formula>$A$448="Planilhado"</formula>
    </cfRule>
  </conditionalFormatting>
  <conditionalFormatting sqref="AP448:AR448">
    <cfRule type="expression" dxfId="218" priority="399">
      <formula>$A$448="Ñ Plan s/desc"</formula>
    </cfRule>
  </conditionalFormatting>
  <conditionalFormatting sqref="AP448:AR448">
    <cfRule type="expression" dxfId="217" priority="398">
      <formula>$A$448="Advindo"</formula>
    </cfRule>
  </conditionalFormatting>
  <conditionalFormatting sqref="AP448:AR448">
    <cfRule type="expression" dxfId="216" priority="397">
      <formula>$A$448="Ñ Plan c/desc"</formula>
    </cfRule>
  </conditionalFormatting>
  <conditionalFormatting sqref="AP448:AR448">
    <cfRule type="expression" dxfId="215" priority="396">
      <formula>$A$448="Família"</formula>
    </cfRule>
  </conditionalFormatting>
  <conditionalFormatting sqref="AP449:AR449">
    <cfRule type="expression" dxfId="214" priority="395">
      <formula>$A$449="Planilhado"</formula>
    </cfRule>
  </conditionalFormatting>
  <conditionalFormatting sqref="AP449:AR449">
    <cfRule type="expression" dxfId="213" priority="394">
      <formula>$A$449="Ñ Plan s/desc"</formula>
    </cfRule>
  </conditionalFormatting>
  <conditionalFormatting sqref="AP449:AR449">
    <cfRule type="expression" dxfId="212" priority="393">
      <formula>$A$449="Advindo"</formula>
    </cfRule>
  </conditionalFormatting>
  <conditionalFormatting sqref="AP449:AR449">
    <cfRule type="expression" dxfId="211" priority="392">
      <formula>$A$449="Ñ Plan c/desc"</formula>
    </cfRule>
  </conditionalFormatting>
  <conditionalFormatting sqref="AP449:AR449">
    <cfRule type="expression" dxfId="210" priority="391">
      <formula>$A$449="Família"</formula>
    </cfRule>
  </conditionalFormatting>
  <conditionalFormatting sqref="AP450:AR450">
    <cfRule type="expression" dxfId="209" priority="390">
      <formula>$A$450="Planilhado"</formula>
    </cfRule>
  </conditionalFormatting>
  <conditionalFormatting sqref="AP450:AR450">
    <cfRule type="expression" dxfId="208" priority="389">
      <formula>$A$450="Ñ Plan s/desc"</formula>
    </cfRule>
  </conditionalFormatting>
  <conditionalFormatting sqref="AP450:AR450">
    <cfRule type="expression" dxfId="207" priority="388">
      <formula>$A$450="Advindo"</formula>
    </cfRule>
  </conditionalFormatting>
  <conditionalFormatting sqref="AP450:AR450">
    <cfRule type="expression" dxfId="206" priority="387">
      <formula>$A$450="Ñ Plan c/desc"</formula>
    </cfRule>
  </conditionalFormatting>
  <conditionalFormatting sqref="AP450:AR450">
    <cfRule type="expression" dxfId="205" priority="386">
      <formula>$A$450="Família"</formula>
    </cfRule>
  </conditionalFormatting>
  <conditionalFormatting sqref="AP451:AR451">
    <cfRule type="expression" dxfId="204" priority="385">
      <formula>$A$451="Planilhado"</formula>
    </cfRule>
  </conditionalFormatting>
  <conditionalFormatting sqref="AP451:AR451">
    <cfRule type="expression" dxfId="203" priority="384">
      <formula>$A$451="Ñ Plan s/desc"</formula>
    </cfRule>
  </conditionalFormatting>
  <conditionalFormatting sqref="AP451:AR451">
    <cfRule type="expression" dxfId="202" priority="383">
      <formula>$A$451="Advindo"</formula>
    </cfRule>
  </conditionalFormatting>
  <conditionalFormatting sqref="AP451:AR451">
    <cfRule type="expression" dxfId="201" priority="382">
      <formula>$A$451="Ñ Plan c/desc"</formula>
    </cfRule>
  </conditionalFormatting>
  <conditionalFormatting sqref="AP451:AR451">
    <cfRule type="expression" dxfId="200" priority="381">
      <formula>$A$451="Família"</formula>
    </cfRule>
  </conditionalFormatting>
  <conditionalFormatting sqref="AP452:AR452">
    <cfRule type="expression" dxfId="199" priority="380">
      <formula>$A$452="Planilhado"</formula>
    </cfRule>
  </conditionalFormatting>
  <conditionalFormatting sqref="AP452:AR452">
    <cfRule type="expression" dxfId="198" priority="379">
      <formula>$A$452="Ñ Plan s/desc"</formula>
    </cfRule>
  </conditionalFormatting>
  <conditionalFormatting sqref="AP452:AR452">
    <cfRule type="expression" dxfId="197" priority="378">
      <formula>$A$452="Advindo"</formula>
    </cfRule>
  </conditionalFormatting>
  <conditionalFormatting sqref="AP452:AR452">
    <cfRule type="expression" dxfId="196" priority="377">
      <formula>$A$452="Ñ Plan c/desc"</formula>
    </cfRule>
  </conditionalFormatting>
  <conditionalFormatting sqref="AP452:AR452">
    <cfRule type="expression" dxfId="195" priority="376">
      <formula>$A$452="Família"</formula>
    </cfRule>
  </conditionalFormatting>
  <conditionalFormatting sqref="AP453:AR453">
    <cfRule type="expression" dxfId="194" priority="375">
      <formula>$A$453="Planilhado"</formula>
    </cfRule>
  </conditionalFormatting>
  <conditionalFormatting sqref="AP453:AR453">
    <cfRule type="expression" dxfId="193" priority="374">
      <formula>$A$453="Ñ Plan s/desc"</formula>
    </cfRule>
  </conditionalFormatting>
  <conditionalFormatting sqref="AP453:AR453">
    <cfRule type="expression" dxfId="192" priority="373">
      <formula>$A$453="Advindo"</formula>
    </cfRule>
  </conditionalFormatting>
  <conditionalFormatting sqref="AP453:AR453">
    <cfRule type="expression" dxfId="191" priority="372">
      <formula>$A$453="Ñ Plan c/desc"</formula>
    </cfRule>
  </conditionalFormatting>
  <conditionalFormatting sqref="AP453:AR453">
    <cfRule type="expression" dxfId="190" priority="371">
      <formula>$A$453="Família"</formula>
    </cfRule>
  </conditionalFormatting>
  <conditionalFormatting sqref="AP454:AR454">
    <cfRule type="expression" dxfId="189" priority="370">
      <formula>$A$454="Planilhado"</formula>
    </cfRule>
  </conditionalFormatting>
  <conditionalFormatting sqref="AP454:AR454">
    <cfRule type="expression" dxfId="188" priority="369">
      <formula>$A$454="Ñ Plan s/desc"</formula>
    </cfRule>
  </conditionalFormatting>
  <conditionalFormatting sqref="AP454:AR454">
    <cfRule type="expression" dxfId="187" priority="368">
      <formula>$A$454="Advindo"</formula>
    </cfRule>
  </conditionalFormatting>
  <conditionalFormatting sqref="AP454:AR454">
    <cfRule type="expression" dxfId="186" priority="367">
      <formula>$A$454="Ñ Plan c/desc"</formula>
    </cfRule>
  </conditionalFormatting>
  <conditionalFormatting sqref="AP454:AR454">
    <cfRule type="expression" dxfId="185" priority="366">
      <formula>$A$454="Família"</formula>
    </cfRule>
  </conditionalFormatting>
  <conditionalFormatting sqref="AP455:AR455">
    <cfRule type="expression" dxfId="184" priority="365">
      <formula>$A$455="Planilhado"</formula>
    </cfRule>
  </conditionalFormatting>
  <conditionalFormatting sqref="AP455:AR455">
    <cfRule type="expression" dxfId="183" priority="364">
      <formula>$A$455="Ñ Plan s/desc"</formula>
    </cfRule>
  </conditionalFormatting>
  <conditionalFormatting sqref="AP455:AR455">
    <cfRule type="expression" dxfId="182" priority="363">
      <formula>$A$455="Advindo"</formula>
    </cfRule>
  </conditionalFormatting>
  <conditionalFormatting sqref="AP455:AR455">
    <cfRule type="expression" dxfId="181" priority="362">
      <formula>$A$455="Ñ Plan c/desc"</formula>
    </cfRule>
  </conditionalFormatting>
  <conditionalFormatting sqref="AP455:AR455">
    <cfRule type="expression" dxfId="180" priority="361">
      <formula>$A$455="Família"</formula>
    </cfRule>
  </conditionalFormatting>
  <conditionalFormatting sqref="AP456:AR456">
    <cfRule type="expression" dxfId="179" priority="360">
      <formula>$A$456="Planilhado"</formula>
    </cfRule>
  </conditionalFormatting>
  <conditionalFormatting sqref="AP456:AR456">
    <cfRule type="expression" dxfId="178" priority="359">
      <formula>$A$456="Ñ Plan s/desc"</formula>
    </cfRule>
  </conditionalFormatting>
  <conditionalFormatting sqref="AP456:AR456">
    <cfRule type="expression" dxfId="177" priority="358">
      <formula>$A$456="Advindo"</formula>
    </cfRule>
  </conditionalFormatting>
  <conditionalFormatting sqref="AP456:AR456">
    <cfRule type="expression" dxfId="176" priority="357">
      <formula>$A$456="Ñ Plan c/desc"</formula>
    </cfRule>
  </conditionalFormatting>
  <conditionalFormatting sqref="AP456:AR456">
    <cfRule type="expression" dxfId="175" priority="356">
      <formula>$A$456="Família"</formula>
    </cfRule>
  </conditionalFormatting>
  <conditionalFormatting sqref="AP457:AR457">
    <cfRule type="expression" dxfId="174" priority="355">
      <formula>$A$457="Planilhado"</formula>
    </cfRule>
  </conditionalFormatting>
  <conditionalFormatting sqref="AP457:AR457">
    <cfRule type="expression" dxfId="173" priority="354">
      <formula>$A$457="Ñ Plan s/desc"</formula>
    </cfRule>
  </conditionalFormatting>
  <conditionalFormatting sqref="AP457:AR457">
    <cfRule type="expression" dxfId="172" priority="353">
      <formula>$A$457="Advindo"</formula>
    </cfRule>
  </conditionalFormatting>
  <conditionalFormatting sqref="AP457:AR457">
    <cfRule type="expression" dxfId="171" priority="352">
      <formula>$A$457="Ñ Plan c/desc"</formula>
    </cfRule>
  </conditionalFormatting>
  <conditionalFormatting sqref="AP457:AR457">
    <cfRule type="expression" dxfId="170" priority="351">
      <formula>$A$457="Família"</formula>
    </cfRule>
  </conditionalFormatting>
  <conditionalFormatting sqref="AP458:AR458">
    <cfRule type="expression" dxfId="169" priority="350">
      <formula>$A$458="Planilhado"</formula>
    </cfRule>
  </conditionalFormatting>
  <conditionalFormatting sqref="AP458:AR458">
    <cfRule type="expression" dxfId="168" priority="349">
      <formula>$A$458="Ñ Plan s/desc"</formula>
    </cfRule>
  </conditionalFormatting>
  <conditionalFormatting sqref="AP458:AR458">
    <cfRule type="expression" dxfId="167" priority="348">
      <formula>$A$458="Advindo"</formula>
    </cfRule>
  </conditionalFormatting>
  <conditionalFormatting sqref="AP458:AR458">
    <cfRule type="expression" dxfId="166" priority="347">
      <formula>$A$458="Ñ Plan c/desc"</formula>
    </cfRule>
  </conditionalFormatting>
  <conditionalFormatting sqref="AP458:AR458">
    <cfRule type="expression" dxfId="165" priority="346">
      <formula>$A$458="Família"</formula>
    </cfRule>
  </conditionalFormatting>
  <conditionalFormatting sqref="AP459:AR459">
    <cfRule type="expression" dxfId="164" priority="345">
      <formula>$A$459="Planilhado"</formula>
    </cfRule>
  </conditionalFormatting>
  <conditionalFormatting sqref="AP459:AR459">
    <cfRule type="expression" dxfId="163" priority="344">
      <formula>$A$459="Ñ Plan s/desc"</formula>
    </cfRule>
  </conditionalFormatting>
  <conditionalFormatting sqref="AP459:AR459">
    <cfRule type="expression" dxfId="162" priority="343">
      <formula>$A$459="Advindo"</formula>
    </cfRule>
  </conditionalFormatting>
  <conditionalFormatting sqref="AP459:AR459">
    <cfRule type="expression" dxfId="161" priority="342">
      <formula>$A$459="Ñ Plan c/desc"</formula>
    </cfRule>
  </conditionalFormatting>
  <conditionalFormatting sqref="AP459:AR459">
    <cfRule type="expression" dxfId="160" priority="341">
      <formula>$A$459="Família"</formula>
    </cfRule>
  </conditionalFormatting>
  <conditionalFormatting sqref="AP460:AR460">
    <cfRule type="expression" dxfId="159" priority="340">
      <formula>$A$460="Planilhado"</formula>
    </cfRule>
  </conditionalFormatting>
  <conditionalFormatting sqref="AP460:AR460">
    <cfRule type="expression" dxfId="158" priority="339">
      <formula>$A$460="Ñ Plan s/desc"</formula>
    </cfRule>
  </conditionalFormatting>
  <conditionalFormatting sqref="AP460:AR460">
    <cfRule type="expression" dxfId="157" priority="338">
      <formula>$A$460="Advindo"</formula>
    </cfRule>
  </conditionalFormatting>
  <conditionalFormatting sqref="AP460:AR460">
    <cfRule type="expression" dxfId="156" priority="337">
      <formula>$A$460="Ñ Plan c/desc"</formula>
    </cfRule>
  </conditionalFormatting>
  <conditionalFormatting sqref="AP460:AR460">
    <cfRule type="expression" dxfId="155" priority="336">
      <formula>$A$460="Família"</formula>
    </cfRule>
  </conditionalFormatting>
  <conditionalFormatting sqref="AP461:AR461">
    <cfRule type="expression" dxfId="154" priority="335">
      <formula>$A$461="Planilhado"</formula>
    </cfRule>
  </conditionalFormatting>
  <conditionalFormatting sqref="AP461:AR461">
    <cfRule type="expression" dxfId="153" priority="334">
      <formula>$A$461="Ñ Plan s/desc"</formula>
    </cfRule>
  </conditionalFormatting>
  <conditionalFormatting sqref="AP461:AR461">
    <cfRule type="expression" dxfId="152" priority="333">
      <formula>$A$461="Advindo"</formula>
    </cfRule>
  </conditionalFormatting>
  <conditionalFormatting sqref="AP461:AR461">
    <cfRule type="expression" dxfId="151" priority="332">
      <formula>$A$461="Ñ Plan c/desc"</formula>
    </cfRule>
  </conditionalFormatting>
  <conditionalFormatting sqref="AP461:AR461">
    <cfRule type="expression" dxfId="150" priority="331">
      <formula>$A$461="Família"</formula>
    </cfRule>
  </conditionalFormatting>
  <conditionalFormatting sqref="AP462:AR462">
    <cfRule type="expression" dxfId="149" priority="330">
      <formula>$A$462="Planilhado"</formula>
    </cfRule>
  </conditionalFormatting>
  <conditionalFormatting sqref="AP462:AR462">
    <cfRule type="expression" dxfId="148" priority="329">
      <formula>$A$462="Ñ Plan s/desc"</formula>
    </cfRule>
  </conditionalFormatting>
  <conditionalFormatting sqref="AP462:AR462">
    <cfRule type="expression" dxfId="147" priority="328">
      <formula>$A$462="Advindo"</formula>
    </cfRule>
  </conditionalFormatting>
  <conditionalFormatting sqref="AP462:AR462">
    <cfRule type="expression" dxfId="146" priority="327">
      <formula>$A$462="Ñ Plan c/desc"</formula>
    </cfRule>
  </conditionalFormatting>
  <conditionalFormatting sqref="AP462:AR462">
    <cfRule type="expression" dxfId="145" priority="326">
      <formula>$A$462="Família"</formula>
    </cfRule>
  </conditionalFormatting>
  <conditionalFormatting sqref="AP463:AR463">
    <cfRule type="expression" dxfId="144" priority="325">
      <formula>$A$463="Planilhado"</formula>
    </cfRule>
  </conditionalFormatting>
  <conditionalFormatting sqref="AP463:AR463">
    <cfRule type="expression" dxfId="143" priority="324">
      <formula>$A$463="Ñ Plan s/desc"</formula>
    </cfRule>
  </conditionalFormatting>
  <conditionalFormatting sqref="AP463:AR463">
    <cfRule type="expression" dxfId="142" priority="323">
      <formula>$A$463="Advindo"</formula>
    </cfRule>
  </conditionalFormatting>
  <conditionalFormatting sqref="AP463:AR463">
    <cfRule type="expression" dxfId="141" priority="322">
      <formula>$A$463="Ñ Plan c/desc"</formula>
    </cfRule>
  </conditionalFormatting>
  <conditionalFormatting sqref="AP463:AR463">
    <cfRule type="expression" dxfId="140" priority="321">
      <formula>$A$463="Família"</formula>
    </cfRule>
  </conditionalFormatting>
  <conditionalFormatting sqref="AP464:AR464">
    <cfRule type="expression" dxfId="139" priority="320">
      <formula>$A$464="Planilhado"</formula>
    </cfRule>
  </conditionalFormatting>
  <conditionalFormatting sqref="AP464:AR464">
    <cfRule type="expression" dxfId="138" priority="319">
      <formula>$A$464="Ñ Plan s/desc"</formula>
    </cfRule>
  </conditionalFormatting>
  <conditionalFormatting sqref="AP464:AR464">
    <cfRule type="expression" dxfId="137" priority="318">
      <formula>$A$464="Advindo"</formula>
    </cfRule>
  </conditionalFormatting>
  <conditionalFormatting sqref="AP464:AR464">
    <cfRule type="expression" dxfId="136" priority="317">
      <formula>$A$464="Ñ Plan c/desc"</formula>
    </cfRule>
  </conditionalFormatting>
  <conditionalFormatting sqref="AP464:AR464">
    <cfRule type="expression" dxfId="135" priority="316">
      <formula>$A$464="Família"</formula>
    </cfRule>
  </conditionalFormatting>
  <conditionalFormatting sqref="AP465:AR465">
    <cfRule type="expression" dxfId="134" priority="315">
      <formula>$A$465="Planilhado"</formula>
    </cfRule>
  </conditionalFormatting>
  <conditionalFormatting sqref="AP465:AR465">
    <cfRule type="expression" dxfId="133" priority="314">
      <formula>$A$465="Ñ Plan s/desc"</formula>
    </cfRule>
  </conditionalFormatting>
  <conditionalFormatting sqref="AP465:AR465">
    <cfRule type="expression" dxfId="132" priority="313">
      <formula>$A$465="Advindo"</formula>
    </cfRule>
  </conditionalFormatting>
  <conditionalFormatting sqref="AP465:AR465">
    <cfRule type="expression" dxfId="131" priority="312">
      <formula>$A$465="Ñ Plan c/desc"</formula>
    </cfRule>
  </conditionalFormatting>
  <conditionalFormatting sqref="AP465:AR465">
    <cfRule type="expression" dxfId="130" priority="311">
      <formula>$A$465="Família"</formula>
    </cfRule>
  </conditionalFormatting>
  <conditionalFormatting sqref="AP466:AR466">
    <cfRule type="expression" dxfId="129" priority="310">
      <formula>$A$466="Planilhado"</formula>
    </cfRule>
  </conditionalFormatting>
  <conditionalFormatting sqref="AP466:AR466">
    <cfRule type="expression" dxfId="128" priority="309">
      <formula>$A$466="Ñ Plan s/desc"</formula>
    </cfRule>
  </conditionalFormatting>
  <conditionalFormatting sqref="AP466:AR466">
    <cfRule type="expression" dxfId="127" priority="308">
      <formula>$A$466="Advindo"</formula>
    </cfRule>
  </conditionalFormatting>
  <conditionalFormatting sqref="AP466:AR466">
    <cfRule type="expression" dxfId="126" priority="307">
      <formula>$A$466="Ñ Plan c/desc"</formula>
    </cfRule>
  </conditionalFormatting>
  <conditionalFormatting sqref="AP466:AR466">
    <cfRule type="expression" dxfId="125" priority="306">
      <formula>$A$466="Família"</formula>
    </cfRule>
  </conditionalFormatting>
  <conditionalFormatting sqref="AP467:AR467">
    <cfRule type="expression" dxfId="124" priority="305">
      <formula>$A$467="Planilhado"</formula>
    </cfRule>
  </conditionalFormatting>
  <conditionalFormatting sqref="AP467:AR467">
    <cfRule type="expression" dxfId="123" priority="304">
      <formula>$A$467="Ñ Plan s/desc"</formula>
    </cfRule>
  </conditionalFormatting>
  <conditionalFormatting sqref="AP467:AR467">
    <cfRule type="expression" dxfId="122" priority="303">
      <formula>$A$467="Advindo"</formula>
    </cfRule>
  </conditionalFormatting>
  <conditionalFormatting sqref="AP467:AR467">
    <cfRule type="expression" dxfId="121" priority="302">
      <formula>$A$467="Ñ Plan c/desc"</formula>
    </cfRule>
  </conditionalFormatting>
  <conditionalFormatting sqref="AP467:AR467">
    <cfRule type="expression" dxfId="120" priority="301">
      <formula>$A$467="Família"</formula>
    </cfRule>
  </conditionalFormatting>
  <conditionalFormatting sqref="AP468:AR468">
    <cfRule type="expression" dxfId="119" priority="300">
      <formula>$A$468="Planilhado"</formula>
    </cfRule>
  </conditionalFormatting>
  <conditionalFormatting sqref="AP468:AR468">
    <cfRule type="expression" dxfId="118" priority="299">
      <formula>$A$468="Ñ Plan s/desc"</formula>
    </cfRule>
  </conditionalFormatting>
  <conditionalFormatting sqref="AP468:AR468">
    <cfRule type="expression" dxfId="117" priority="298">
      <formula>$A$468="Advindo"</formula>
    </cfRule>
  </conditionalFormatting>
  <conditionalFormatting sqref="AP468:AR468">
    <cfRule type="expression" dxfId="116" priority="297">
      <formula>$A$468="Ñ Plan c/desc"</formula>
    </cfRule>
  </conditionalFormatting>
  <conditionalFormatting sqref="AP468:AR468">
    <cfRule type="expression" dxfId="115" priority="296">
      <formula>$A$468="Família"</formula>
    </cfRule>
  </conditionalFormatting>
  <conditionalFormatting sqref="AP469:AR469">
    <cfRule type="expression" dxfId="114" priority="295">
      <formula>$A$469="Planilhado"</formula>
    </cfRule>
  </conditionalFormatting>
  <conditionalFormatting sqref="AP469:AR469">
    <cfRule type="expression" dxfId="113" priority="294">
      <formula>$A$469="Ñ Plan s/desc"</formula>
    </cfRule>
  </conditionalFormatting>
  <conditionalFormatting sqref="AP469:AR469">
    <cfRule type="expression" dxfId="112" priority="293">
      <formula>$A$469="Advindo"</formula>
    </cfRule>
  </conditionalFormatting>
  <conditionalFormatting sqref="AP469:AR469">
    <cfRule type="expression" dxfId="111" priority="292">
      <formula>$A$469="Ñ Plan c/desc"</formula>
    </cfRule>
  </conditionalFormatting>
  <conditionalFormatting sqref="AP469:AR469">
    <cfRule type="expression" dxfId="110" priority="291">
      <formula>$A$469="Família"</formula>
    </cfRule>
  </conditionalFormatting>
  <conditionalFormatting sqref="AP470:AR470">
    <cfRule type="expression" dxfId="109" priority="290">
      <formula>$A$470="Planilhado"</formula>
    </cfRule>
  </conditionalFormatting>
  <conditionalFormatting sqref="AP470:AR470">
    <cfRule type="expression" dxfId="108" priority="289">
      <formula>$A$470="Ñ Plan s/desc"</formula>
    </cfRule>
  </conditionalFormatting>
  <conditionalFormatting sqref="AP470:AR470">
    <cfRule type="expression" dxfId="107" priority="288">
      <formula>$A$470="Advindo"</formula>
    </cfRule>
  </conditionalFormatting>
  <conditionalFormatting sqref="AP470:AR470">
    <cfRule type="expression" dxfId="106" priority="287">
      <formula>$A$470="Ñ Plan c/desc"</formula>
    </cfRule>
  </conditionalFormatting>
  <conditionalFormatting sqref="AP470:AR470">
    <cfRule type="expression" dxfId="105" priority="286">
      <formula>$A$470="Família"</formula>
    </cfRule>
  </conditionalFormatting>
  <conditionalFormatting sqref="AP471:AR471">
    <cfRule type="expression" dxfId="104" priority="285">
      <formula>$A$471="Planilhado"</formula>
    </cfRule>
  </conditionalFormatting>
  <conditionalFormatting sqref="AP471:AR471">
    <cfRule type="expression" dxfId="103" priority="284">
      <formula>$A$471="Ñ Plan s/desc"</formula>
    </cfRule>
  </conditionalFormatting>
  <conditionalFormatting sqref="AP471:AR471">
    <cfRule type="expression" dxfId="102" priority="283">
      <formula>$A$471="Advindo"</formula>
    </cfRule>
  </conditionalFormatting>
  <conditionalFormatting sqref="AP471:AR471">
    <cfRule type="expression" dxfId="101" priority="282">
      <formula>$A$471="Ñ Plan c/desc"</formula>
    </cfRule>
  </conditionalFormatting>
  <conditionalFormatting sqref="AP471:AR471">
    <cfRule type="expression" dxfId="100" priority="281">
      <formula>$A$471="Família"</formula>
    </cfRule>
  </conditionalFormatting>
  <conditionalFormatting sqref="AP472:AR472">
    <cfRule type="expression" dxfId="99" priority="280">
      <formula>$A$472="Planilhado"</formula>
    </cfRule>
  </conditionalFormatting>
  <conditionalFormatting sqref="AP472:AR472">
    <cfRule type="expression" dxfId="98" priority="279">
      <formula>$A$472="Ñ Plan s/desc"</formula>
    </cfRule>
  </conditionalFormatting>
  <conditionalFormatting sqref="AP472:AR472">
    <cfRule type="expression" dxfId="97" priority="278">
      <formula>$A$472="Advindo"</formula>
    </cfRule>
  </conditionalFormatting>
  <conditionalFormatting sqref="AP472:AR472">
    <cfRule type="expression" dxfId="96" priority="277">
      <formula>$A$472="Ñ Plan c/desc"</formula>
    </cfRule>
  </conditionalFormatting>
  <conditionalFormatting sqref="AP472:AR472">
    <cfRule type="expression" dxfId="95" priority="276">
      <formula>$A$472="Família"</formula>
    </cfRule>
  </conditionalFormatting>
  <conditionalFormatting sqref="AP473:AR473">
    <cfRule type="expression" dxfId="94" priority="275">
      <formula>$A$473="Planilhado"</formula>
    </cfRule>
  </conditionalFormatting>
  <conditionalFormatting sqref="AP473:AR473">
    <cfRule type="expression" dxfId="93" priority="274">
      <formula>$A$473="Ñ Plan s/desc"</formula>
    </cfRule>
  </conditionalFormatting>
  <conditionalFormatting sqref="AP473:AR473">
    <cfRule type="expression" dxfId="92" priority="273">
      <formula>$A$473="Advindo"</formula>
    </cfRule>
  </conditionalFormatting>
  <conditionalFormatting sqref="AP473:AR473">
    <cfRule type="expression" dxfId="91" priority="272">
      <formula>$A$473="Ñ Plan c/desc"</formula>
    </cfRule>
  </conditionalFormatting>
  <conditionalFormatting sqref="AP473:AR473">
    <cfRule type="expression" dxfId="90" priority="271">
      <formula>$A$473="Família"</formula>
    </cfRule>
  </conditionalFormatting>
  <conditionalFormatting sqref="AP474:AR474">
    <cfRule type="expression" dxfId="89" priority="270">
      <formula>$A$474="Planilhado"</formula>
    </cfRule>
  </conditionalFormatting>
  <conditionalFormatting sqref="AP474:AR474">
    <cfRule type="expression" dxfId="88" priority="269">
      <formula>$A$474="Ñ Plan s/desc"</formula>
    </cfRule>
  </conditionalFormatting>
  <conditionalFormatting sqref="AP474:AR474">
    <cfRule type="expression" dxfId="87" priority="268">
      <formula>$A$474="Advindo"</formula>
    </cfRule>
  </conditionalFormatting>
  <conditionalFormatting sqref="AP474:AR474">
    <cfRule type="expression" dxfId="86" priority="267">
      <formula>$A$474="Ñ Plan c/desc"</formula>
    </cfRule>
  </conditionalFormatting>
  <conditionalFormatting sqref="AP474:AR474">
    <cfRule type="expression" dxfId="85" priority="266">
      <formula>$A$474="Família"</formula>
    </cfRule>
  </conditionalFormatting>
  <conditionalFormatting sqref="AP475:AR475">
    <cfRule type="expression" dxfId="84" priority="265">
      <formula>$A$475="Planilhado"</formula>
    </cfRule>
  </conditionalFormatting>
  <conditionalFormatting sqref="AP475:AR475">
    <cfRule type="expression" dxfId="83" priority="264">
      <formula>$A$475="Ñ Plan s/desc"</formula>
    </cfRule>
  </conditionalFormatting>
  <conditionalFormatting sqref="AP475:AR475">
    <cfRule type="expression" dxfId="82" priority="263">
      <formula>$A$475="Advindo"</formula>
    </cfRule>
  </conditionalFormatting>
  <conditionalFormatting sqref="AP475:AR475">
    <cfRule type="expression" dxfId="81" priority="262">
      <formula>$A$475="Ñ Plan c/desc"</formula>
    </cfRule>
  </conditionalFormatting>
  <conditionalFormatting sqref="AP475:AR475">
    <cfRule type="expression" dxfId="80" priority="261">
      <formula>$A$475="Família"</formula>
    </cfRule>
  </conditionalFormatting>
  <conditionalFormatting sqref="AP476:AR476">
    <cfRule type="expression" dxfId="79" priority="260">
      <formula>$A$476="Planilhado"</formula>
    </cfRule>
  </conditionalFormatting>
  <conditionalFormatting sqref="AP476:AR476">
    <cfRule type="expression" dxfId="78" priority="259">
      <formula>$A$476="Ñ Plan s/desc"</formula>
    </cfRule>
  </conditionalFormatting>
  <conditionalFormatting sqref="AP476:AR476">
    <cfRule type="expression" dxfId="77" priority="258">
      <formula>$A$476="Advindo"</formula>
    </cfRule>
  </conditionalFormatting>
  <conditionalFormatting sqref="AP476:AR476">
    <cfRule type="expression" dxfId="76" priority="257">
      <formula>$A$476="Ñ Plan c/desc"</formula>
    </cfRule>
  </conditionalFormatting>
  <conditionalFormatting sqref="AP476:AR476">
    <cfRule type="expression" dxfId="75" priority="256">
      <formula>$A$476="Família"</formula>
    </cfRule>
  </conditionalFormatting>
  <conditionalFormatting sqref="AP477:AR477">
    <cfRule type="expression" dxfId="74" priority="255">
      <formula>$A$477="Planilhado"</formula>
    </cfRule>
  </conditionalFormatting>
  <conditionalFormatting sqref="AP477:AR477">
    <cfRule type="expression" dxfId="73" priority="254">
      <formula>$A$477="Ñ Plan s/desc"</formula>
    </cfRule>
  </conditionalFormatting>
  <conditionalFormatting sqref="AP477:AR477">
    <cfRule type="expression" dxfId="72" priority="253">
      <formula>$A$477="Advindo"</formula>
    </cfRule>
  </conditionalFormatting>
  <conditionalFormatting sqref="AP477:AR477">
    <cfRule type="expression" dxfId="71" priority="252">
      <formula>$A$477="Ñ Plan c/desc"</formula>
    </cfRule>
  </conditionalFormatting>
  <conditionalFormatting sqref="AP477:AR477">
    <cfRule type="expression" dxfId="70" priority="251">
      <formula>$A$477="Família"</formula>
    </cfRule>
  </conditionalFormatting>
  <conditionalFormatting sqref="AP478:AR478">
    <cfRule type="expression" dxfId="69" priority="250">
      <formula>$A$478="Planilhado"</formula>
    </cfRule>
  </conditionalFormatting>
  <conditionalFormatting sqref="AP478:AR478">
    <cfRule type="expression" dxfId="68" priority="249">
      <formula>$A$478="Ñ Plan s/desc"</formula>
    </cfRule>
  </conditionalFormatting>
  <conditionalFormatting sqref="AP478:AR478">
    <cfRule type="expression" dxfId="67" priority="248">
      <formula>$A$478="Advindo"</formula>
    </cfRule>
  </conditionalFormatting>
  <conditionalFormatting sqref="AP478:AR478">
    <cfRule type="expression" dxfId="66" priority="247">
      <formula>$A$478="Ñ Plan c/desc"</formula>
    </cfRule>
  </conditionalFormatting>
  <conditionalFormatting sqref="AP478:AR478">
    <cfRule type="expression" dxfId="65" priority="246">
      <formula>$A$478="Família"</formula>
    </cfRule>
  </conditionalFormatting>
  <conditionalFormatting sqref="AP479:AR479">
    <cfRule type="expression" dxfId="64" priority="245">
      <formula>$A$479="Planilhado"</formula>
    </cfRule>
  </conditionalFormatting>
  <conditionalFormatting sqref="AP479:AR479">
    <cfRule type="expression" dxfId="63" priority="244">
      <formula>$A$479="Ñ Plan s/desc"</formula>
    </cfRule>
  </conditionalFormatting>
  <conditionalFormatting sqref="AP479:AR479">
    <cfRule type="expression" dxfId="62" priority="243">
      <formula>$A$479="Advindo"</formula>
    </cfRule>
  </conditionalFormatting>
  <conditionalFormatting sqref="AP479:AR479">
    <cfRule type="expression" dxfId="61" priority="242">
      <formula>$A$479="Ñ Plan c/desc"</formula>
    </cfRule>
  </conditionalFormatting>
  <conditionalFormatting sqref="AP479:AR479">
    <cfRule type="expression" dxfId="60" priority="241">
      <formula>$A$479="Família"</formula>
    </cfRule>
  </conditionalFormatting>
  <conditionalFormatting sqref="AP480:AR480">
    <cfRule type="expression" dxfId="59" priority="240">
      <formula>$A$480="Planilhado"</formula>
    </cfRule>
  </conditionalFormatting>
  <conditionalFormatting sqref="AP480:AR480">
    <cfRule type="expression" dxfId="58" priority="239">
      <formula>$A$480="Ñ Plan s/desc"</formula>
    </cfRule>
  </conditionalFormatting>
  <conditionalFormatting sqref="AP480:AR480">
    <cfRule type="expression" dxfId="57" priority="238">
      <formula>$A$480="Advindo"</formula>
    </cfRule>
  </conditionalFormatting>
  <conditionalFormatting sqref="AP480:AR480">
    <cfRule type="expression" dxfId="56" priority="237">
      <formula>$A$480="Ñ Plan c/desc"</formula>
    </cfRule>
  </conditionalFormatting>
  <conditionalFormatting sqref="AP480:AR480">
    <cfRule type="expression" dxfId="55" priority="236">
      <formula>$A$480="Família"</formula>
    </cfRule>
  </conditionalFormatting>
  <conditionalFormatting sqref="AP481:AR481">
    <cfRule type="expression" dxfId="54" priority="235">
      <formula>$A$481="Planilhado"</formula>
    </cfRule>
  </conditionalFormatting>
  <conditionalFormatting sqref="AP481:AR481">
    <cfRule type="expression" dxfId="53" priority="234">
      <formula>$A$481="Ñ Plan s/desc"</formula>
    </cfRule>
  </conditionalFormatting>
  <conditionalFormatting sqref="AP481:AR481">
    <cfRule type="expression" dxfId="52" priority="233">
      <formula>$A$481="Advindo"</formula>
    </cfRule>
  </conditionalFormatting>
  <conditionalFormatting sqref="AP481:AR481">
    <cfRule type="expression" dxfId="51" priority="232">
      <formula>$A$481="Ñ Plan c/desc"</formula>
    </cfRule>
  </conditionalFormatting>
  <conditionalFormatting sqref="AP481:AR481">
    <cfRule type="expression" dxfId="50" priority="231">
      <formula>$A$481="Família"</formula>
    </cfRule>
  </conditionalFormatting>
  <conditionalFormatting sqref="AP482:AR482">
    <cfRule type="expression" dxfId="49" priority="230">
      <formula>$A$482="Planilhado"</formula>
    </cfRule>
  </conditionalFormatting>
  <conditionalFormatting sqref="AP482:AR482">
    <cfRule type="expression" dxfId="48" priority="229">
      <formula>$A$482="Ñ Plan s/desc"</formula>
    </cfRule>
  </conditionalFormatting>
  <conditionalFormatting sqref="AP482:AR482">
    <cfRule type="expression" dxfId="47" priority="228">
      <formula>$A$482="Advindo"</formula>
    </cfRule>
  </conditionalFormatting>
  <conditionalFormatting sqref="AP482:AR482">
    <cfRule type="expression" dxfId="46" priority="227">
      <formula>$A$482="Ñ Plan c/desc"</formula>
    </cfRule>
  </conditionalFormatting>
  <conditionalFormatting sqref="AP482:AR482">
    <cfRule type="expression" dxfId="45" priority="226">
      <formula>$A$482="Família"</formula>
    </cfRule>
  </conditionalFormatting>
  <conditionalFormatting sqref="AP483:AR483">
    <cfRule type="expression" dxfId="44" priority="225">
      <formula>$A$483="Planilhado"</formula>
    </cfRule>
  </conditionalFormatting>
  <conditionalFormatting sqref="AP483:AR483">
    <cfRule type="expression" dxfId="43" priority="224">
      <formula>$A$483="Ñ Plan s/desc"</formula>
    </cfRule>
  </conditionalFormatting>
  <conditionalFormatting sqref="AP483:AR483">
    <cfRule type="expression" dxfId="42" priority="223">
      <formula>$A$483="Advindo"</formula>
    </cfRule>
  </conditionalFormatting>
  <conditionalFormatting sqref="AP483:AR483">
    <cfRule type="expression" dxfId="41" priority="222">
      <formula>$A$483="Ñ Plan c/desc"</formula>
    </cfRule>
  </conditionalFormatting>
  <conditionalFormatting sqref="AP483:AR483">
    <cfRule type="expression" dxfId="40" priority="221">
      <formula>$A$483="Família"</formula>
    </cfRule>
  </conditionalFormatting>
  <conditionalFormatting sqref="AP484:AR484">
    <cfRule type="expression" dxfId="39" priority="220">
      <formula>$A$484="Planilhado"</formula>
    </cfRule>
  </conditionalFormatting>
  <conditionalFormatting sqref="AP484:AR484">
    <cfRule type="expression" dxfId="38" priority="219">
      <formula>$A$484="Ñ Plan s/desc"</formula>
    </cfRule>
  </conditionalFormatting>
  <conditionalFormatting sqref="AP484:AR484">
    <cfRule type="expression" dxfId="37" priority="218">
      <formula>$A$484="Advindo"</formula>
    </cfRule>
  </conditionalFormatting>
  <conditionalFormatting sqref="AP484:AR484">
    <cfRule type="expression" dxfId="36" priority="217">
      <formula>$A$484="Ñ Plan c/desc"</formula>
    </cfRule>
  </conditionalFormatting>
  <conditionalFormatting sqref="AP484:AR484">
    <cfRule type="expression" dxfId="35" priority="216">
      <formula>$A$484="Família"</formula>
    </cfRule>
  </conditionalFormatting>
  <conditionalFormatting sqref="AP485:AR485">
    <cfRule type="expression" dxfId="34" priority="215">
      <formula>$A$485="Planilhado"</formula>
    </cfRule>
  </conditionalFormatting>
  <conditionalFormatting sqref="AP485:AR485">
    <cfRule type="expression" dxfId="33" priority="214">
      <formula>$A$485="Ñ Plan s/desc"</formula>
    </cfRule>
  </conditionalFormatting>
  <conditionalFormatting sqref="AP485:AR485">
    <cfRule type="expression" dxfId="32" priority="213">
      <formula>$A$485="Advindo"</formula>
    </cfRule>
  </conditionalFormatting>
  <conditionalFormatting sqref="AP485:AR485">
    <cfRule type="expression" dxfId="31" priority="212">
      <formula>$A$485="Ñ Plan c/desc"</formula>
    </cfRule>
  </conditionalFormatting>
  <conditionalFormatting sqref="AP485:AR485">
    <cfRule type="expression" dxfId="30" priority="211">
      <formula>$A$485="Família"</formula>
    </cfRule>
  </conditionalFormatting>
  <conditionalFormatting sqref="AP486:AR486">
    <cfRule type="expression" dxfId="29" priority="210">
      <formula>$A$486="Planilhado"</formula>
    </cfRule>
  </conditionalFormatting>
  <conditionalFormatting sqref="AP486:AR486">
    <cfRule type="expression" dxfId="28" priority="209">
      <formula>$A$486="Ñ Plan s/desc"</formula>
    </cfRule>
  </conditionalFormatting>
  <conditionalFormatting sqref="AP486:AR486">
    <cfRule type="expression" dxfId="27" priority="208">
      <formula>$A$486="Advindo"</formula>
    </cfRule>
  </conditionalFormatting>
  <conditionalFormatting sqref="AP486:AR486">
    <cfRule type="expression" dxfId="26" priority="207">
      <formula>$A$486="Ñ Plan c/desc"</formula>
    </cfRule>
  </conditionalFormatting>
  <conditionalFormatting sqref="AP486:AR486">
    <cfRule type="expression" dxfId="25" priority="206">
      <formula>$A$486="Família"</formula>
    </cfRule>
  </conditionalFormatting>
  <conditionalFormatting sqref="AP487:AR487">
    <cfRule type="expression" dxfId="24" priority="205">
      <formula>$A$487="Planilhado"</formula>
    </cfRule>
  </conditionalFormatting>
  <conditionalFormatting sqref="AP487:AR487">
    <cfRule type="expression" dxfId="23" priority="204">
      <formula>$A$487="Ñ Plan s/desc"</formula>
    </cfRule>
  </conditionalFormatting>
  <conditionalFormatting sqref="AP487:AR487">
    <cfRule type="expression" dxfId="22" priority="203">
      <formula>$A$487="Advindo"</formula>
    </cfRule>
  </conditionalFormatting>
  <conditionalFormatting sqref="AP487:AR487">
    <cfRule type="expression" dxfId="21" priority="202">
      <formula>$A$487="Ñ Plan c/desc"</formula>
    </cfRule>
  </conditionalFormatting>
  <conditionalFormatting sqref="AP487:AR487">
    <cfRule type="expression" dxfId="20" priority="201">
      <formula>$A$487="Família"</formula>
    </cfRule>
  </conditionalFormatting>
  <conditionalFormatting sqref="AP488:AR488">
    <cfRule type="expression" dxfId="19" priority="200">
      <formula>$A$488="Planilhado"</formula>
    </cfRule>
  </conditionalFormatting>
  <conditionalFormatting sqref="AP488:AR488">
    <cfRule type="expression" dxfId="18" priority="199">
      <formula>$A$488="Ñ Plan s/desc"</formula>
    </cfRule>
  </conditionalFormatting>
  <conditionalFormatting sqref="AP488:AR488">
    <cfRule type="expression" dxfId="17" priority="198">
      <formula>$A$488="Advindo"</formula>
    </cfRule>
  </conditionalFormatting>
  <conditionalFormatting sqref="AP488:AR488">
    <cfRule type="expression" dxfId="16" priority="197">
      <formula>$A$488="Ñ Plan c/desc"</formula>
    </cfRule>
  </conditionalFormatting>
  <conditionalFormatting sqref="AP488:AR488">
    <cfRule type="expression" dxfId="15" priority="196">
      <formula>$A$488="Família"</formula>
    </cfRule>
  </conditionalFormatting>
  <conditionalFormatting sqref="AP489:AR489">
    <cfRule type="expression" dxfId="14" priority="195">
      <formula>$A$489="Planilhado"</formula>
    </cfRule>
  </conditionalFormatting>
  <conditionalFormatting sqref="AP489:AR489">
    <cfRule type="expression" dxfId="13" priority="194">
      <formula>$A$489="Ñ Plan s/desc"</formula>
    </cfRule>
  </conditionalFormatting>
  <conditionalFormatting sqref="AP489:AR489">
    <cfRule type="expression" dxfId="12" priority="193">
      <formula>$A$489="Advindo"</formula>
    </cfRule>
  </conditionalFormatting>
  <conditionalFormatting sqref="AP489:AR489">
    <cfRule type="expression" dxfId="11" priority="192">
      <formula>$A$489="Ñ Plan c/desc"</formula>
    </cfRule>
  </conditionalFormatting>
  <conditionalFormatting sqref="AP489:AR489">
    <cfRule type="expression" dxfId="10" priority="191">
      <formula>$A$489="Família"</formula>
    </cfRule>
  </conditionalFormatting>
  <conditionalFormatting sqref="AP490:AR490">
    <cfRule type="expression" dxfId="9" priority="190">
      <formula>$A$490="Planilhado"</formula>
    </cfRule>
  </conditionalFormatting>
  <conditionalFormatting sqref="AP490:AR490">
    <cfRule type="expression" dxfId="8" priority="189">
      <formula>$A$490="Ñ Plan s/desc"</formula>
    </cfRule>
  </conditionalFormatting>
  <conditionalFormatting sqref="AP490:AR490">
    <cfRule type="expression" dxfId="7" priority="188">
      <formula>$A$490="Advindo"</formula>
    </cfRule>
  </conditionalFormatting>
  <conditionalFormatting sqref="AP490:AR490">
    <cfRule type="expression" dxfId="6" priority="187">
      <formula>$A$490="Ñ Plan c/desc"</formula>
    </cfRule>
  </conditionalFormatting>
  <conditionalFormatting sqref="AP490:AR490">
    <cfRule type="expression" dxfId="5" priority="186">
      <formula>$A$490="Família"</formula>
    </cfRule>
  </conditionalFormatting>
  <conditionalFormatting sqref="AP491:AR491">
    <cfRule type="expression" dxfId="4" priority="185">
      <formula>$A$491="Planilhado"</formula>
    </cfRule>
  </conditionalFormatting>
  <conditionalFormatting sqref="AP491:AR491">
    <cfRule type="expression" dxfId="3" priority="184">
      <formula>$A$491="Ñ Plan s/desc"</formula>
    </cfRule>
  </conditionalFormatting>
  <conditionalFormatting sqref="AP491:AR491">
    <cfRule type="expression" dxfId="2" priority="183">
      <formula>$A$491="Advindo"</formula>
    </cfRule>
  </conditionalFormatting>
  <conditionalFormatting sqref="AP491:AR491">
    <cfRule type="expression" dxfId="1" priority="182">
      <formula>$A$491="Ñ Plan c/desc"</formula>
    </cfRule>
  </conditionalFormatting>
  <conditionalFormatting sqref="AP491:AR491">
    <cfRule type="expression" dxfId="0" priority="181">
      <formula>$A$491="Família"</formula>
    </cfRule>
  </conditionalFormatting>
  <dataValidations count="2">
    <dataValidation type="list" allowBlank="1" showInputMessage="1" showErrorMessage="1" sqref="AZ10" xr:uid="{00000000-0002-0000-0900-000000000000}">
      <formula1>$D$529:$D$547</formula1>
    </dataValidation>
    <dataValidation type="list" allowBlank="1" showInputMessage="1" showErrorMessage="1" sqref="A1:A1048576 B1:B523 B525:B1048576" xr:uid="{00000000-0002-0000-0900-000001000000}">
      <formula1>"Planilhado,Ñ Plan c/desc,Ñ Plan s/desc,Família,Advindo"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46" fitToHeight="100" orientation="landscape" r:id="rId1"/>
  <headerFooter alignWithMargins="0">
    <oddFooter>&amp;LSUBSTITUIÇÃO DE TELHAS E CONSTRUÇÃO DO CASTELO D' ÀGUA DO FÓRUM DA COMARCA DE ITATIAIA - PROC:SEI 2019-0608385&amp;CDGLOG - DEENG - DIFOB - SEMED (SERVIÇO DE MEDIÇÃO)&amp;R&amp;"Verdana,Normal"&amp;P DE &amp;N</oddFooter>
  </headerFooter>
  <rowBreaks count="1" manualBreakCount="1">
    <brk id="4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FINAL </vt:lpstr>
      <vt:lpstr>'MEDIÇÃO FINAL '!Area_de_impressao</vt:lpstr>
      <vt:lpstr>'MEDIÇÃO FINAL 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Priscilla Marques da Costa</cp:lastModifiedBy>
  <cp:lastPrinted>2020-06-03T17:42:10Z</cp:lastPrinted>
  <dcterms:created xsi:type="dcterms:W3CDTF">2017-04-06T15:47:26Z</dcterms:created>
  <dcterms:modified xsi:type="dcterms:W3CDTF">2025-12-15T14:43:24Z</dcterms:modified>
</cp:coreProperties>
</file>