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5_MURO DE SANTO ANTÔNIO DE PADUA\"/>
    </mc:Choice>
  </mc:AlternateContent>
  <xr:revisionPtr revIDLastSave="0" documentId="13_ncr:1_{2C88CC43-89AC-439E-88ED-603DB344EDD4}" xr6:coauthVersionLast="36" xr6:coauthVersionMax="47" xr10:uidLastSave="{00000000-0000-0000-0000-000000000000}"/>
  <bookViews>
    <workbookView xWindow="-120" yWindow="-120" windowWidth="29040" windowHeight="15990" tabRatio="598" xr2:uid="{00000000-000D-0000-FFFF-FFFF00000000}"/>
  </bookViews>
  <sheets>
    <sheet name="MEDIÇÃO FINAL" sheetId="10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FINAL'!$A$14:$CE$250</definedName>
    <definedName name="_PM2" localSheetId="0">#REF!</definedName>
    <definedName name="_PM2">#REF!</definedName>
    <definedName name="_xlnm.Print_Area" localSheetId="0">'MEDIÇÃO FINAL'!$B$1:$CB$235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FINAL'!$9:$13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X17" i="10" l="1"/>
  <c r="X18" i="10"/>
  <c r="X19" i="10"/>
  <c r="X20" i="10"/>
  <c r="X21" i="10"/>
  <c r="X22" i="10"/>
  <c r="X23" i="10"/>
  <c r="X24" i="10"/>
  <c r="K17" i="10"/>
  <c r="K18" i="10"/>
  <c r="K19" i="10"/>
  <c r="K20" i="10"/>
  <c r="K21" i="10"/>
  <c r="K22" i="10"/>
  <c r="K23" i="10"/>
  <c r="K24" i="10"/>
  <c r="Y20" i="10"/>
  <c r="Y19" i="10"/>
  <c r="Y18" i="10"/>
  <c r="Y17" i="10"/>
  <c r="Y22" i="10"/>
  <c r="BV20" i="10"/>
  <c r="BV19" i="10"/>
  <c r="BV18" i="10"/>
  <c r="BV17" i="10"/>
  <c r="BV223" i="10"/>
  <c r="BV222" i="10"/>
  <c r="BV221" i="10"/>
  <c r="BV220" i="10"/>
  <c r="BV219" i="10"/>
  <c r="BV218" i="10"/>
  <c r="BV217" i="10"/>
  <c r="BV216" i="10"/>
  <c r="BY216" i="10" s="1"/>
  <c r="BV215" i="10"/>
  <c r="BV214" i="10"/>
  <c r="BV213" i="10"/>
  <c r="BV212" i="10"/>
  <c r="BV211" i="10"/>
  <c r="BV210" i="10"/>
  <c r="BV209" i="10"/>
  <c r="BV208" i="10"/>
  <c r="BV207" i="10"/>
  <c r="BV206" i="10"/>
  <c r="BV205" i="10"/>
  <c r="BV204" i="10"/>
  <c r="BV203" i="10"/>
  <c r="BV202" i="10"/>
  <c r="BV201" i="10"/>
  <c r="BV200" i="10"/>
  <c r="BV199" i="10"/>
  <c r="BV198" i="10"/>
  <c r="BV197" i="10"/>
  <c r="BV196" i="10"/>
  <c r="BV195" i="10"/>
  <c r="BV194" i="10"/>
  <c r="BV193" i="10"/>
  <c r="BV192" i="10"/>
  <c r="BV191" i="10"/>
  <c r="BV190" i="10"/>
  <c r="BV189" i="10"/>
  <c r="BV188" i="10"/>
  <c r="BV187" i="10"/>
  <c r="BV186" i="10"/>
  <c r="BV185" i="10"/>
  <c r="BV184" i="10"/>
  <c r="BV183" i="10"/>
  <c r="BV182" i="10"/>
  <c r="BV181" i="10"/>
  <c r="BV180" i="10"/>
  <c r="BV179" i="10"/>
  <c r="BV178" i="10"/>
  <c r="BV177" i="10"/>
  <c r="BV176" i="10"/>
  <c r="BV175" i="10"/>
  <c r="BV174" i="10"/>
  <c r="BV173" i="10"/>
  <c r="BV172" i="10"/>
  <c r="BV171" i="10"/>
  <c r="BV170" i="10"/>
  <c r="BV169" i="10"/>
  <c r="BV168" i="10"/>
  <c r="BV167" i="10"/>
  <c r="BV166" i="10"/>
  <c r="BV165" i="10"/>
  <c r="BV164" i="10"/>
  <c r="BV163" i="10"/>
  <c r="BV162" i="10"/>
  <c r="BV161" i="10"/>
  <c r="BV160" i="10"/>
  <c r="BV159" i="10"/>
  <c r="BV158" i="10"/>
  <c r="BV157" i="10"/>
  <c r="BV156" i="10"/>
  <c r="BV155" i="10"/>
  <c r="BV154" i="10"/>
  <c r="BV153" i="10"/>
  <c r="BV152" i="10"/>
  <c r="BV151" i="10"/>
  <c r="BV150" i="10"/>
  <c r="BV149" i="10"/>
  <c r="BV148" i="10"/>
  <c r="BV147" i="10"/>
  <c r="BV146" i="10"/>
  <c r="BV145" i="10"/>
  <c r="BV144" i="10"/>
  <c r="BV143" i="10"/>
  <c r="BV142" i="10"/>
  <c r="BV141" i="10"/>
  <c r="BV140" i="10"/>
  <c r="BV139" i="10"/>
  <c r="BY139" i="10" s="1"/>
  <c r="BV138" i="10"/>
  <c r="BV137" i="10"/>
  <c r="BV136" i="10"/>
  <c r="BV135" i="10"/>
  <c r="BV134" i="10"/>
  <c r="BV133" i="10"/>
  <c r="BV132" i="10"/>
  <c r="BV131" i="10"/>
  <c r="BV130" i="10"/>
  <c r="BV129" i="10"/>
  <c r="BV128" i="10"/>
  <c r="BV127" i="10"/>
  <c r="BV126" i="10"/>
  <c r="BV125" i="10"/>
  <c r="BV124" i="10"/>
  <c r="BV123" i="10"/>
  <c r="BV122" i="10"/>
  <c r="BV121" i="10"/>
  <c r="BV120" i="10"/>
  <c r="BV119" i="10"/>
  <c r="BV118" i="10"/>
  <c r="BV117" i="10"/>
  <c r="BV116" i="10"/>
  <c r="BV115" i="10"/>
  <c r="BV114" i="10"/>
  <c r="BV113" i="10"/>
  <c r="BV112" i="10"/>
  <c r="BV111" i="10"/>
  <c r="BV110" i="10"/>
  <c r="BV109" i="10"/>
  <c r="BV108" i="10"/>
  <c r="BV107" i="10"/>
  <c r="BV106" i="10"/>
  <c r="BV105" i="10"/>
  <c r="BV104" i="10"/>
  <c r="BV103" i="10"/>
  <c r="BV102" i="10"/>
  <c r="BV101" i="10"/>
  <c r="BV100" i="10"/>
  <c r="BV99" i="10"/>
  <c r="BV98" i="10"/>
  <c r="BV97" i="10"/>
  <c r="BV96" i="10"/>
  <c r="BV95" i="10"/>
  <c r="BV94" i="10"/>
  <c r="BV93" i="10"/>
  <c r="BV92" i="10"/>
  <c r="BV91" i="10"/>
  <c r="BV90" i="10"/>
  <c r="BV89" i="10"/>
  <c r="BV88" i="10"/>
  <c r="BV87" i="10"/>
  <c r="BV86" i="10"/>
  <c r="BV85" i="10"/>
  <c r="BV84" i="10"/>
  <c r="BV83" i="10"/>
  <c r="BV82" i="10"/>
  <c r="BV81" i="10"/>
  <c r="BV80" i="10"/>
  <c r="BV79" i="10"/>
  <c r="BV78" i="10"/>
  <c r="BV77" i="10"/>
  <c r="BV76" i="10"/>
  <c r="BV75" i="10"/>
  <c r="BV74" i="10"/>
  <c r="BV73" i="10"/>
  <c r="BV72" i="10"/>
  <c r="BV71" i="10"/>
  <c r="BV70" i="10"/>
  <c r="BY70" i="10" s="1"/>
  <c r="BV69" i="10"/>
  <c r="BV68" i="10"/>
  <c r="BV67" i="10"/>
  <c r="BV66" i="10"/>
  <c r="BV65" i="10"/>
  <c r="BV64" i="10"/>
  <c r="BV63" i="10"/>
  <c r="BV62" i="10"/>
  <c r="BV61" i="10"/>
  <c r="BV60" i="10"/>
  <c r="BV59" i="10"/>
  <c r="BV58" i="10"/>
  <c r="BV57" i="10"/>
  <c r="BV56" i="10"/>
  <c r="BV55" i="10"/>
  <c r="BV54" i="10"/>
  <c r="BV53" i="10"/>
  <c r="BV52" i="10"/>
  <c r="BV51" i="10"/>
  <c r="BV50" i="10"/>
  <c r="BV49" i="10"/>
  <c r="BV48" i="10"/>
  <c r="BV47" i="10"/>
  <c r="BV46" i="10"/>
  <c r="BV45" i="10"/>
  <c r="BV44" i="10"/>
  <c r="BV43" i="10"/>
  <c r="BV42" i="10"/>
  <c r="BV41" i="10"/>
  <c r="BV40" i="10"/>
  <c r="BV39" i="10"/>
  <c r="BV38" i="10"/>
  <c r="BV37" i="10"/>
  <c r="BV36" i="10"/>
  <c r="BV35" i="10"/>
  <c r="BV34" i="10"/>
  <c r="BV33" i="10"/>
  <c r="BV32" i="10"/>
  <c r="BV31" i="10"/>
  <c r="BV30" i="10"/>
  <c r="BV29" i="10"/>
  <c r="BV28" i="10"/>
  <c r="BV27" i="10"/>
  <c r="BV26" i="10"/>
  <c r="BV25" i="10"/>
  <c r="BV24" i="10"/>
  <c r="BV23" i="10"/>
  <c r="BV22" i="10"/>
  <c r="Y221" i="10"/>
  <c r="X221" i="10"/>
  <c r="Y223" i="10"/>
  <c r="X223" i="10"/>
  <c r="Y222" i="10"/>
  <c r="X222" i="10"/>
  <c r="Y220" i="10"/>
  <c r="X220" i="10"/>
  <c r="Y219" i="10"/>
  <c r="X219" i="10"/>
  <c r="Y218" i="10"/>
  <c r="X218" i="10"/>
  <c r="BW218" i="10" s="1"/>
  <c r="Y217" i="10"/>
  <c r="X217" i="10"/>
  <c r="Y216" i="10"/>
  <c r="X216" i="10"/>
  <c r="Y215" i="10"/>
  <c r="X215" i="10"/>
  <c r="Y214" i="10"/>
  <c r="X214" i="10"/>
  <c r="Y213" i="10"/>
  <c r="X213" i="10"/>
  <c r="Y212" i="10"/>
  <c r="X212" i="10"/>
  <c r="Y211" i="10"/>
  <c r="X211" i="10"/>
  <c r="Y210" i="10"/>
  <c r="X210" i="10"/>
  <c r="Y209" i="10"/>
  <c r="X209" i="10"/>
  <c r="Y208" i="10"/>
  <c r="X208" i="10"/>
  <c r="Y207" i="10"/>
  <c r="X207" i="10"/>
  <c r="Y206" i="10"/>
  <c r="X206" i="10"/>
  <c r="Y205" i="10"/>
  <c r="X205" i="10"/>
  <c r="Y204" i="10"/>
  <c r="X204" i="10"/>
  <c r="Y203" i="10"/>
  <c r="X203" i="10"/>
  <c r="Y202" i="10"/>
  <c r="X202" i="10"/>
  <c r="Y201" i="10"/>
  <c r="X201" i="10"/>
  <c r="Y200" i="10"/>
  <c r="X200" i="10"/>
  <c r="Y199" i="10"/>
  <c r="BX199" i="10" s="1"/>
  <c r="X199" i="10"/>
  <c r="Y198" i="10"/>
  <c r="X198" i="10"/>
  <c r="Y197" i="10"/>
  <c r="X197" i="10"/>
  <c r="Y196" i="10"/>
  <c r="X196" i="10"/>
  <c r="Y195" i="10"/>
  <c r="X195" i="10"/>
  <c r="Y194" i="10"/>
  <c r="X194" i="10"/>
  <c r="Y193" i="10"/>
  <c r="X193" i="10"/>
  <c r="Y192" i="10"/>
  <c r="X192" i="10"/>
  <c r="Y191" i="10"/>
  <c r="X191" i="10"/>
  <c r="Y190" i="10"/>
  <c r="X190" i="10"/>
  <c r="Y189" i="10"/>
  <c r="X189" i="10"/>
  <c r="Y188" i="10"/>
  <c r="X188" i="10"/>
  <c r="Y187" i="10"/>
  <c r="X187" i="10"/>
  <c r="Y186" i="10"/>
  <c r="X186" i="10"/>
  <c r="Y185" i="10"/>
  <c r="X185" i="10"/>
  <c r="Y184" i="10"/>
  <c r="X184" i="10"/>
  <c r="Y183" i="10"/>
  <c r="X183" i="10"/>
  <c r="Y182" i="10"/>
  <c r="X182" i="10"/>
  <c r="Y181" i="10"/>
  <c r="X181" i="10"/>
  <c r="Y180" i="10"/>
  <c r="X180" i="10"/>
  <c r="Y179" i="10"/>
  <c r="X179" i="10"/>
  <c r="Y178" i="10"/>
  <c r="X178" i="10"/>
  <c r="Y177" i="10"/>
  <c r="X177" i="10"/>
  <c r="Y176" i="10"/>
  <c r="X176" i="10"/>
  <c r="Y175" i="10"/>
  <c r="X175" i="10"/>
  <c r="Y174" i="10"/>
  <c r="X174" i="10"/>
  <c r="Y173" i="10"/>
  <c r="X173" i="10"/>
  <c r="Y172" i="10"/>
  <c r="X172" i="10"/>
  <c r="Y171" i="10"/>
  <c r="X171" i="10"/>
  <c r="Y170" i="10"/>
  <c r="X170" i="10"/>
  <c r="Y169" i="10"/>
  <c r="X169" i="10"/>
  <c r="Y168" i="10"/>
  <c r="X168" i="10"/>
  <c r="Y167" i="10"/>
  <c r="X167" i="10"/>
  <c r="Y166" i="10"/>
  <c r="X166" i="10"/>
  <c r="Y165" i="10"/>
  <c r="X165" i="10"/>
  <c r="Y164" i="10"/>
  <c r="X164" i="10"/>
  <c r="Y163" i="10"/>
  <c r="X163" i="10"/>
  <c r="Y162" i="10"/>
  <c r="X162" i="10"/>
  <c r="Y161" i="10"/>
  <c r="X161" i="10"/>
  <c r="Y160" i="10"/>
  <c r="X160" i="10"/>
  <c r="Y159" i="10"/>
  <c r="X159" i="10"/>
  <c r="Y158" i="10"/>
  <c r="X158" i="10"/>
  <c r="Y157" i="10"/>
  <c r="X157" i="10"/>
  <c r="Y156" i="10"/>
  <c r="X156" i="10"/>
  <c r="Y155" i="10"/>
  <c r="X155" i="10"/>
  <c r="Y154" i="10"/>
  <c r="X154" i="10"/>
  <c r="Y153" i="10"/>
  <c r="X153" i="10"/>
  <c r="Y152" i="10"/>
  <c r="X152" i="10"/>
  <c r="Y151" i="10"/>
  <c r="X151" i="10"/>
  <c r="Y150" i="10"/>
  <c r="X150" i="10"/>
  <c r="Y149" i="10"/>
  <c r="X149" i="10"/>
  <c r="Y148" i="10"/>
  <c r="X148" i="10"/>
  <c r="Y147" i="10"/>
  <c r="X147" i="10"/>
  <c r="Y146" i="10"/>
  <c r="X146" i="10"/>
  <c r="Y145" i="10"/>
  <c r="X145" i="10"/>
  <c r="Y144" i="10"/>
  <c r="X144" i="10"/>
  <c r="Y143" i="10"/>
  <c r="X143" i="10"/>
  <c r="Y142" i="10"/>
  <c r="X142" i="10"/>
  <c r="Y141" i="10"/>
  <c r="X141" i="10"/>
  <c r="Y140" i="10"/>
  <c r="X140" i="10"/>
  <c r="Y139" i="10"/>
  <c r="X139" i="10"/>
  <c r="Y138" i="10"/>
  <c r="X138" i="10"/>
  <c r="Y137" i="10"/>
  <c r="X137" i="10"/>
  <c r="Y136" i="10"/>
  <c r="X136" i="10"/>
  <c r="Y135" i="10"/>
  <c r="X135" i="10"/>
  <c r="Y134" i="10"/>
  <c r="X134" i="10"/>
  <c r="Y133" i="10"/>
  <c r="X133" i="10"/>
  <c r="Y132" i="10"/>
  <c r="X132" i="10"/>
  <c r="Y131" i="10"/>
  <c r="X131" i="10"/>
  <c r="Y130" i="10"/>
  <c r="X130" i="10"/>
  <c r="Y129" i="10"/>
  <c r="X129" i="10"/>
  <c r="Y128" i="10"/>
  <c r="X128" i="10"/>
  <c r="Y127" i="10"/>
  <c r="X127" i="10"/>
  <c r="Y126" i="10"/>
  <c r="X126" i="10"/>
  <c r="Y125" i="10"/>
  <c r="X125" i="10"/>
  <c r="Y124" i="10"/>
  <c r="X124" i="10"/>
  <c r="Y123" i="10"/>
  <c r="X123" i="10"/>
  <c r="Y122" i="10"/>
  <c r="X122" i="10"/>
  <c r="Y121" i="10"/>
  <c r="X121" i="10"/>
  <c r="Y120" i="10"/>
  <c r="X120" i="10"/>
  <c r="Y119" i="10"/>
  <c r="X119" i="10"/>
  <c r="Y118" i="10"/>
  <c r="X118" i="10"/>
  <c r="Y117" i="10"/>
  <c r="X117" i="10"/>
  <c r="Y116" i="10"/>
  <c r="X116" i="10"/>
  <c r="Y115" i="10"/>
  <c r="X115" i="10"/>
  <c r="Y114" i="10"/>
  <c r="X114" i="10"/>
  <c r="Y113" i="10"/>
  <c r="X113" i="10"/>
  <c r="Y112" i="10"/>
  <c r="X112" i="10"/>
  <c r="Y111" i="10"/>
  <c r="X111" i="10"/>
  <c r="Y110" i="10"/>
  <c r="X110" i="10"/>
  <c r="Y109" i="10"/>
  <c r="X109" i="10"/>
  <c r="Y108" i="10"/>
  <c r="X108" i="10"/>
  <c r="Y107" i="10"/>
  <c r="X107" i="10"/>
  <c r="Y106" i="10"/>
  <c r="X106" i="10"/>
  <c r="Y105" i="10"/>
  <c r="X105" i="10"/>
  <c r="Y104" i="10"/>
  <c r="X104" i="10"/>
  <c r="Y103" i="10"/>
  <c r="X103" i="10"/>
  <c r="Y102" i="10"/>
  <c r="X102" i="10"/>
  <c r="Y101" i="10"/>
  <c r="X101" i="10"/>
  <c r="Y100" i="10"/>
  <c r="X100" i="10"/>
  <c r="Y99" i="10"/>
  <c r="X99" i="10"/>
  <c r="Y98" i="10"/>
  <c r="X98" i="10"/>
  <c r="Y97" i="10"/>
  <c r="X97" i="10"/>
  <c r="Y96" i="10"/>
  <c r="X96" i="10"/>
  <c r="Y95" i="10"/>
  <c r="X95" i="10"/>
  <c r="Y94" i="10"/>
  <c r="X94" i="10"/>
  <c r="Y93" i="10"/>
  <c r="X93" i="10"/>
  <c r="Y92" i="10"/>
  <c r="X92" i="10"/>
  <c r="Y91" i="10"/>
  <c r="X91" i="10"/>
  <c r="Y90" i="10"/>
  <c r="X90" i="10"/>
  <c r="Y89" i="10"/>
  <c r="X89" i="10"/>
  <c r="Y88" i="10"/>
  <c r="X88" i="10"/>
  <c r="Y87" i="10"/>
  <c r="X87" i="10"/>
  <c r="Y86" i="10"/>
  <c r="X86" i="10"/>
  <c r="Y85" i="10"/>
  <c r="X85" i="10"/>
  <c r="Y84" i="10"/>
  <c r="X84" i="10"/>
  <c r="Y83" i="10"/>
  <c r="X83" i="10"/>
  <c r="Y82" i="10"/>
  <c r="X82" i="10"/>
  <c r="Y81" i="10"/>
  <c r="X81" i="10"/>
  <c r="Y80" i="10"/>
  <c r="X80" i="10"/>
  <c r="Y79" i="10"/>
  <c r="X79" i="10"/>
  <c r="Y78" i="10"/>
  <c r="X78" i="10"/>
  <c r="Y77" i="10"/>
  <c r="X77" i="10"/>
  <c r="Y76" i="10"/>
  <c r="X76" i="10"/>
  <c r="Y75" i="10"/>
  <c r="X75" i="10"/>
  <c r="Y74" i="10"/>
  <c r="X74" i="10"/>
  <c r="Y73" i="10"/>
  <c r="X73" i="10"/>
  <c r="Y72" i="10"/>
  <c r="X72" i="10"/>
  <c r="Y71" i="10"/>
  <c r="X71" i="10"/>
  <c r="Y70" i="10"/>
  <c r="X70" i="10"/>
  <c r="Y69" i="10"/>
  <c r="X69" i="10"/>
  <c r="Y68" i="10"/>
  <c r="X68" i="10"/>
  <c r="Y67" i="10"/>
  <c r="X67" i="10"/>
  <c r="Y66" i="10"/>
  <c r="X66" i="10"/>
  <c r="Y65" i="10"/>
  <c r="X65" i="10"/>
  <c r="Y64" i="10"/>
  <c r="X64" i="10"/>
  <c r="Y63" i="10"/>
  <c r="X63" i="10"/>
  <c r="Y62" i="10"/>
  <c r="X62" i="10"/>
  <c r="Y61" i="10"/>
  <c r="X61" i="10"/>
  <c r="Y60" i="10"/>
  <c r="X60" i="10"/>
  <c r="Y59" i="10"/>
  <c r="X59" i="10"/>
  <c r="Y58" i="10"/>
  <c r="X58" i="10"/>
  <c r="Y57" i="10"/>
  <c r="X57" i="10"/>
  <c r="Y56" i="10"/>
  <c r="X56" i="10"/>
  <c r="Y55" i="10"/>
  <c r="X55" i="10"/>
  <c r="Y54" i="10"/>
  <c r="X54" i="10"/>
  <c r="Y53" i="10"/>
  <c r="X53" i="10"/>
  <c r="Y52" i="10"/>
  <c r="X52" i="10"/>
  <c r="Y51" i="10"/>
  <c r="X51" i="10"/>
  <c r="Y50" i="10"/>
  <c r="X50" i="10"/>
  <c r="Y49" i="10"/>
  <c r="X49" i="10"/>
  <c r="Y48" i="10"/>
  <c r="X48" i="10"/>
  <c r="Y47" i="10"/>
  <c r="X47" i="10"/>
  <c r="Y46" i="10"/>
  <c r="X46" i="10"/>
  <c r="Y45" i="10"/>
  <c r="X45" i="10"/>
  <c r="Y44" i="10"/>
  <c r="X44" i="10"/>
  <c r="Y43" i="10"/>
  <c r="X43" i="10"/>
  <c r="Y42" i="10"/>
  <c r="X42" i="10"/>
  <c r="Y41" i="10"/>
  <c r="X41" i="10"/>
  <c r="Y40" i="10"/>
  <c r="X40" i="10"/>
  <c r="Y39" i="10"/>
  <c r="X39" i="10"/>
  <c r="Y38" i="10"/>
  <c r="X38" i="10"/>
  <c r="Y37" i="10"/>
  <c r="X37" i="10"/>
  <c r="Y36" i="10"/>
  <c r="X36" i="10"/>
  <c r="Y35" i="10"/>
  <c r="X35" i="10"/>
  <c r="Y34" i="10"/>
  <c r="X34" i="10"/>
  <c r="Y33" i="10"/>
  <c r="X33" i="10"/>
  <c r="Y32" i="10"/>
  <c r="X32" i="10"/>
  <c r="Y31" i="10"/>
  <c r="X31" i="10"/>
  <c r="Y30" i="10"/>
  <c r="X30" i="10"/>
  <c r="Y29" i="10"/>
  <c r="X29" i="10"/>
  <c r="Y28" i="10"/>
  <c r="X28" i="10"/>
  <c r="Y27" i="10"/>
  <c r="X27" i="10"/>
  <c r="Y26" i="10"/>
  <c r="X26" i="10"/>
  <c r="Y25" i="10"/>
  <c r="X25" i="10"/>
  <c r="Y24" i="10"/>
  <c r="Y23" i="10"/>
  <c r="Y21" i="10"/>
  <c r="CC223" i="10"/>
  <c r="CD223" i="10" s="1"/>
  <c r="CC222" i="10"/>
  <c r="CD222" i="10" s="1"/>
  <c r="CC221" i="10"/>
  <c r="CD221" i="10" s="1"/>
  <c r="CC220" i="10"/>
  <c r="CD220" i="10" s="1"/>
  <c r="CC219" i="10"/>
  <c r="CC218" i="10"/>
  <c r="CD218" i="10" s="1"/>
  <c r="CD217" i="10" s="1"/>
  <c r="CC217" i="10"/>
  <c r="CC216" i="10"/>
  <c r="CD216" i="10" s="1"/>
  <c r="CC215" i="10"/>
  <c r="CD215" i="10" s="1"/>
  <c r="CC214" i="10"/>
  <c r="CD214" i="10" s="1"/>
  <c r="CC213" i="10"/>
  <c r="CC212" i="10"/>
  <c r="CC211" i="10"/>
  <c r="CD211" i="10" s="1"/>
  <c r="CD210" i="10" s="1"/>
  <c r="CD209" i="10" s="1"/>
  <c r="CC210" i="10"/>
  <c r="CC209" i="10"/>
  <c r="CC208" i="10"/>
  <c r="CD208" i="10" s="1"/>
  <c r="CD207" i="10" s="1"/>
  <c r="CC207" i="10"/>
  <c r="CC206" i="10"/>
  <c r="CD206" i="10" s="1"/>
  <c r="CC205" i="10"/>
  <c r="CD205" i="10" s="1"/>
  <c r="CD204" i="10" s="1"/>
  <c r="CD203" i="10" s="1"/>
  <c r="CC204" i="10"/>
  <c r="CC203" i="10"/>
  <c r="CC202" i="10"/>
  <c r="CD202" i="10" s="1"/>
  <c r="CC201" i="10"/>
  <c r="CD201" i="10" s="1"/>
  <c r="CC200" i="10"/>
  <c r="CD200" i="10" s="1"/>
  <c r="CC199" i="10"/>
  <c r="CD199" i="10" s="1"/>
  <c r="CC198" i="10"/>
  <c r="CD198" i="10" s="1"/>
  <c r="CC197" i="10"/>
  <c r="CD197" i="10" s="1"/>
  <c r="CC196" i="10"/>
  <c r="CD196" i="10" s="1"/>
  <c r="CC195" i="10"/>
  <c r="CC194" i="10"/>
  <c r="CD194" i="10" s="1"/>
  <c r="CC193" i="10"/>
  <c r="CD193" i="10" s="1"/>
  <c r="CD192" i="10" s="1"/>
  <c r="CC192" i="10"/>
  <c r="CC191" i="10"/>
  <c r="CD191" i="10" s="1"/>
  <c r="CD190" i="10" s="1"/>
  <c r="CC190" i="10"/>
  <c r="CC189" i="10"/>
  <c r="CD189" i="10" s="1"/>
  <c r="CC188" i="10"/>
  <c r="CD188" i="10" s="1"/>
  <c r="CC187" i="10"/>
  <c r="CD187" i="10" s="1"/>
  <c r="CD186" i="10" s="1"/>
  <c r="CC186" i="10"/>
  <c r="CC185" i="10"/>
  <c r="CC184" i="10"/>
  <c r="CD184" i="10" s="1"/>
  <c r="CD183" i="10" s="1"/>
  <c r="CC183" i="10"/>
  <c r="CC182" i="10"/>
  <c r="CD182" i="10" s="1"/>
  <c r="CC181" i="10"/>
  <c r="CD181" i="10" s="1"/>
  <c r="CC180" i="10"/>
  <c r="CD180" i="10" s="1"/>
  <c r="CC179" i="10"/>
  <c r="CD179" i="10" s="1"/>
  <c r="CC178" i="10"/>
  <c r="CD178" i="10" s="1"/>
  <c r="CC177" i="10"/>
  <c r="CC176" i="10"/>
  <c r="CD176" i="10" s="1"/>
  <c r="CC175" i="10"/>
  <c r="CD175" i="10" s="1"/>
  <c r="CD174" i="10" s="1"/>
  <c r="CC174" i="10"/>
  <c r="CC173" i="10"/>
  <c r="CD173" i="10" s="1"/>
  <c r="CC172" i="10"/>
  <c r="CD172" i="10" s="1"/>
  <c r="CC171" i="10"/>
  <c r="CC170" i="10"/>
  <c r="CC169" i="10"/>
  <c r="CD169" i="10" s="1"/>
  <c r="CC168" i="10"/>
  <c r="CD168" i="10" s="1"/>
  <c r="CC167" i="10"/>
  <c r="CD167" i="10" s="1"/>
  <c r="CD166" i="10" s="1"/>
  <c r="CC166" i="10"/>
  <c r="CC165" i="10"/>
  <c r="CD165" i="10" s="1"/>
  <c r="CC164" i="10"/>
  <c r="CD164" i="10" s="1"/>
  <c r="CC163" i="10"/>
  <c r="CD163" i="10" s="1"/>
  <c r="CC162" i="10"/>
  <c r="CC161" i="10"/>
  <c r="CD161" i="10" s="1"/>
  <c r="CD160" i="10" s="1"/>
  <c r="CC160" i="10"/>
  <c r="CC159" i="10"/>
  <c r="CC158" i="10"/>
  <c r="CD158" i="10" s="1"/>
  <c r="CC157" i="10"/>
  <c r="CD157" i="10" s="1"/>
  <c r="CC156" i="10"/>
  <c r="CD156" i="10" s="1"/>
  <c r="CD155" i="10" s="1"/>
  <c r="CC155" i="10"/>
  <c r="CC154" i="10"/>
  <c r="CD154" i="10" s="1"/>
  <c r="CC153" i="10"/>
  <c r="CD153" i="10" s="1"/>
  <c r="CC152" i="10"/>
  <c r="CD152" i="10" s="1"/>
  <c r="CC151" i="10"/>
  <c r="CD151" i="10" s="1"/>
  <c r="CC150" i="10"/>
  <c r="CD150" i="10" s="1"/>
  <c r="CC149" i="10"/>
  <c r="CD149" i="10" s="1"/>
  <c r="CC148" i="10"/>
  <c r="CD148" i="10" s="1"/>
  <c r="CC147" i="10"/>
  <c r="CD147" i="10" s="1"/>
  <c r="CC146" i="10"/>
  <c r="CD146" i="10" s="1"/>
  <c r="CC145" i="10"/>
  <c r="CC144" i="10"/>
  <c r="CD144" i="10" s="1"/>
  <c r="CC143" i="10"/>
  <c r="CD143" i="10" s="1"/>
  <c r="CC142" i="10"/>
  <c r="CD142" i="10" s="1"/>
  <c r="CC141" i="10"/>
  <c r="CD141" i="10" s="1"/>
  <c r="CC140" i="10"/>
  <c r="CD140" i="10" s="1"/>
  <c r="CC139" i="10"/>
  <c r="CD139" i="10" s="1"/>
  <c r="CC138" i="10"/>
  <c r="CD138" i="10" s="1"/>
  <c r="CC137" i="10"/>
  <c r="CD137" i="10" s="1"/>
  <c r="CC136" i="10"/>
  <c r="CD136" i="10" s="1"/>
  <c r="CC135" i="10"/>
  <c r="CD135" i="10" s="1"/>
  <c r="CC134" i="10"/>
  <c r="CD134" i="10" s="1"/>
  <c r="CC133" i="10"/>
  <c r="CD133" i="10" s="1"/>
  <c r="CC132" i="10"/>
  <c r="CD132" i="10" s="1"/>
  <c r="CC131" i="10"/>
  <c r="CD131" i="10" s="1"/>
  <c r="CC130" i="10"/>
  <c r="CD130" i="10" s="1"/>
  <c r="CC129" i="10"/>
  <c r="CD129" i="10" s="1"/>
  <c r="CC128" i="10"/>
  <c r="CD128" i="10" s="1"/>
  <c r="CC127" i="10"/>
  <c r="CD127" i="10" s="1"/>
  <c r="CC126" i="10"/>
  <c r="CD126" i="10" s="1"/>
  <c r="CC125" i="10"/>
  <c r="CD125" i="10" s="1"/>
  <c r="CC124" i="10"/>
  <c r="CD124" i="10" s="1"/>
  <c r="CC123" i="10"/>
  <c r="CD123" i="10" s="1"/>
  <c r="CC122" i="10"/>
  <c r="CD122" i="10" s="1"/>
  <c r="CC121" i="10"/>
  <c r="CD121" i="10" s="1"/>
  <c r="CC120" i="10"/>
  <c r="CD120" i="10" s="1"/>
  <c r="CC119" i="10"/>
  <c r="CD119" i="10" s="1"/>
  <c r="CC118" i="10"/>
  <c r="CD118" i="10" s="1"/>
  <c r="CC117" i="10"/>
  <c r="CD117" i="10" s="1"/>
  <c r="CC116" i="10"/>
  <c r="CD116" i="10" s="1"/>
  <c r="CC115" i="10"/>
  <c r="CD115" i="10" s="1"/>
  <c r="CC114" i="10"/>
  <c r="CD114" i="10" s="1"/>
  <c r="CC113" i="10"/>
  <c r="CD113" i="10" s="1"/>
  <c r="CC112" i="10"/>
  <c r="CD112" i="10" s="1"/>
  <c r="CC111" i="10"/>
  <c r="CD111" i="10" s="1"/>
  <c r="CC110" i="10"/>
  <c r="CD110" i="10" s="1"/>
  <c r="CC109" i="10"/>
  <c r="CD109" i="10" s="1"/>
  <c r="CC108" i="10"/>
  <c r="CD108" i="10" s="1"/>
  <c r="CC107" i="10"/>
  <c r="CD107" i="10" s="1"/>
  <c r="CC106" i="10"/>
  <c r="CD106" i="10" s="1"/>
  <c r="CC105" i="10"/>
  <c r="CD105" i="10" s="1"/>
  <c r="CC104" i="10"/>
  <c r="CD104" i="10" s="1"/>
  <c r="CC103" i="10"/>
  <c r="CD103" i="10" s="1"/>
  <c r="CC102" i="10"/>
  <c r="CD102" i="10" s="1"/>
  <c r="CC101" i="10"/>
  <c r="CD101" i="10" s="1"/>
  <c r="CC100" i="10"/>
  <c r="CD100" i="10" s="1"/>
  <c r="CC99" i="10"/>
  <c r="CD99" i="10" s="1"/>
  <c r="CC98" i="10"/>
  <c r="CD98" i="10" s="1"/>
  <c r="CC97" i="10"/>
  <c r="CD97" i="10" s="1"/>
  <c r="CC96" i="10"/>
  <c r="CD96" i="10" s="1"/>
  <c r="CC95" i="10"/>
  <c r="CD95" i="10" s="1"/>
  <c r="CC94" i="10"/>
  <c r="CD94" i="10" s="1"/>
  <c r="CC93" i="10"/>
  <c r="CD93" i="10" s="1"/>
  <c r="CC92" i="10"/>
  <c r="CD92" i="10" s="1"/>
  <c r="CC91" i="10"/>
  <c r="CD91" i="10" s="1"/>
  <c r="CC90" i="10"/>
  <c r="CD90" i="10" s="1"/>
  <c r="CC89" i="10"/>
  <c r="CD89" i="10" s="1"/>
  <c r="CC88" i="10"/>
  <c r="CD88" i="10" s="1"/>
  <c r="CC87" i="10"/>
  <c r="CD87" i="10" s="1"/>
  <c r="CC86" i="10"/>
  <c r="CD86" i="10" s="1"/>
  <c r="CC85" i="10"/>
  <c r="CD85" i="10" s="1"/>
  <c r="CC84" i="10"/>
  <c r="CD84" i="10" s="1"/>
  <c r="CC83" i="10"/>
  <c r="CD83" i="10" s="1"/>
  <c r="CC82" i="10"/>
  <c r="CD82" i="10" s="1"/>
  <c r="CC81" i="10"/>
  <c r="CD81" i="10" s="1"/>
  <c r="CC80" i="10"/>
  <c r="CD80" i="10" s="1"/>
  <c r="CC79" i="10"/>
  <c r="CC78" i="10"/>
  <c r="CD78" i="10" s="1"/>
  <c r="CC77" i="10"/>
  <c r="CD77" i="10" s="1"/>
  <c r="CC76" i="10"/>
  <c r="CD76" i="10" s="1"/>
  <c r="CC75" i="10"/>
  <c r="CD75" i="10" s="1"/>
  <c r="CC74" i="10"/>
  <c r="CD74" i="10" s="1"/>
  <c r="CC73" i="10"/>
  <c r="CD73" i="10" s="1"/>
  <c r="CC72" i="10"/>
  <c r="CD72" i="10" s="1"/>
  <c r="CC71" i="10"/>
  <c r="CD71" i="10" s="1"/>
  <c r="CC70" i="10"/>
  <c r="CD70" i="10" s="1"/>
  <c r="CC69" i="10"/>
  <c r="CD69" i="10" s="1"/>
  <c r="CC68" i="10"/>
  <c r="CC67" i="10"/>
  <c r="CD67" i="10" s="1"/>
  <c r="CC66" i="10"/>
  <c r="CD66" i="10" s="1"/>
  <c r="CC65" i="10"/>
  <c r="CD65" i="10" s="1"/>
  <c r="CC64" i="10"/>
  <c r="CD64" i="10" s="1"/>
  <c r="CC63" i="10"/>
  <c r="CD63" i="10" s="1"/>
  <c r="CC62" i="10"/>
  <c r="CD62" i="10" s="1"/>
  <c r="CC61" i="10"/>
  <c r="CD61" i="10" s="1"/>
  <c r="CC60" i="10"/>
  <c r="CD60" i="10" s="1"/>
  <c r="CC59" i="10"/>
  <c r="CD59" i="10" s="1"/>
  <c r="CC58" i="10"/>
  <c r="CD58" i="10" s="1"/>
  <c r="CC57" i="10"/>
  <c r="CD57" i="10" s="1"/>
  <c r="CC56" i="10"/>
  <c r="CD56" i="10"/>
  <c r="CC55" i="10"/>
  <c r="CD55" i="10" s="1"/>
  <c r="CC54" i="10"/>
  <c r="CD54" i="10" s="1"/>
  <c r="CC53" i="10"/>
  <c r="CD53" i="10" s="1"/>
  <c r="CC52" i="10"/>
  <c r="CD52" i="10" s="1"/>
  <c r="CC51" i="10"/>
  <c r="CD51" i="10" s="1"/>
  <c r="CC50" i="10"/>
  <c r="CD50" i="10" s="1"/>
  <c r="CC49" i="10"/>
  <c r="CD49" i="10" s="1"/>
  <c r="CC48" i="10"/>
  <c r="CC47" i="10"/>
  <c r="CD47" i="10" s="1"/>
  <c r="CC46" i="10"/>
  <c r="CD46" i="10" s="1"/>
  <c r="CC45" i="10"/>
  <c r="CD45" i="10" s="1"/>
  <c r="CC44" i="10"/>
  <c r="CD44" i="10" s="1"/>
  <c r="CC43" i="10"/>
  <c r="CD43" i="10" s="1"/>
  <c r="CC42" i="10"/>
  <c r="CD42" i="10" s="1"/>
  <c r="CC41" i="10"/>
  <c r="CD41" i="10" s="1"/>
  <c r="CC40" i="10"/>
  <c r="CD40" i="10" s="1"/>
  <c r="CC39" i="10"/>
  <c r="CD39" i="10" s="1"/>
  <c r="CC38" i="10"/>
  <c r="CD38" i="10" s="1"/>
  <c r="CC37" i="10"/>
  <c r="CD37" i="10" s="1"/>
  <c r="CC36" i="10"/>
  <c r="CD36" i="10" s="1"/>
  <c r="CC35" i="10"/>
  <c r="CD35" i="10" s="1"/>
  <c r="CC34" i="10"/>
  <c r="CD34" i="10" s="1"/>
  <c r="CC33" i="10"/>
  <c r="CD33" i="10" s="1"/>
  <c r="CC32" i="10"/>
  <c r="CD32" i="10" s="1"/>
  <c r="CC31" i="10"/>
  <c r="CC30" i="10"/>
  <c r="CC29" i="10"/>
  <c r="CD29" i="10" s="1"/>
  <c r="CD28" i="10" s="1"/>
  <c r="CC28" i="10"/>
  <c r="CC27" i="10"/>
  <c r="CD27" i="10" s="1"/>
  <c r="CD26" i="10" s="1"/>
  <c r="CD25" i="10" s="1"/>
  <c r="CC26" i="10"/>
  <c r="CC25" i="10"/>
  <c r="CC24" i="10"/>
  <c r="CD24" i="10" s="1"/>
  <c r="CC23" i="10"/>
  <c r="CD23" i="10"/>
  <c r="CC22" i="10"/>
  <c r="CD22" i="10" s="1"/>
  <c r="CC21" i="10"/>
  <c r="CC20" i="10"/>
  <c r="CD20" i="10" s="1"/>
  <c r="CC19" i="10"/>
  <c r="CD19" i="10" s="1"/>
  <c r="CC18" i="10"/>
  <c r="CD18" i="10" s="1"/>
  <c r="CC17" i="10"/>
  <c r="CD17" i="10" s="1"/>
  <c r="CD16" i="10" s="1"/>
  <c r="O22" i="10"/>
  <c r="R22" i="10"/>
  <c r="U22" i="10"/>
  <c r="O21" i="10"/>
  <c r="R21" i="10"/>
  <c r="U21" i="10"/>
  <c r="O17" i="10"/>
  <c r="R17" i="10"/>
  <c r="U17" i="10"/>
  <c r="I22" i="10"/>
  <c r="BY22" i="10" s="1"/>
  <c r="P223" i="10"/>
  <c r="P222" i="10"/>
  <c r="S222" i="10"/>
  <c r="V222" i="10"/>
  <c r="AB222" i="10"/>
  <c r="AE222" i="10"/>
  <c r="AH222" i="10"/>
  <c r="AK222" i="10"/>
  <c r="AN222" i="10"/>
  <c r="AQ222" i="10"/>
  <c r="AT222" i="10"/>
  <c r="AW222" i="10"/>
  <c r="AZ222" i="10"/>
  <c r="BC222" i="10"/>
  <c r="BF222" i="10"/>
  <c r="BI222" i="10"/>
  <c r="BL222" i="10"/>
  <c r="BO222" i="10"/>
  <c r="BR222" i="10"/>
  <c r="BU222" i="10"/>
  <c r="P219" i="10"/>
  <c r="S219" i="10"/>
  <c r="V219" i="10"/>
  <c r="AB219" i="10"/>
  <c r="AE219" i="10"/>
  <c r="AH219" i="10"/>
  <c r="AK219" i="10"/>
  <c r="AN219" i="10"/>
  <c r="AQ219" i="10"/>
  <c r="AT219" i="10"/>
  <c r="AW219" i="10"/>
  <c r="AZ219" i="10"/>
  <c r="BC219" i="10"/>
  <c r="BF219" i="10"/>
  <c r="BI219" i="10"/>
  <c r="BL219" i="10"/>
  <c r="BO219" i="10"/>
  <c r="BR219" i="10"/>
  <c r="BU219" i="10"/>
  <c r="P218" i="10"/>
  <c r="S218" i="10"/>
  <c r="V218" i="10"/>
  <c r="AB218" i="10"/>
  <c r="AE218" i="10"/>
  <c r="AH218" i="10"/>
  <c r="AK218" i="10"/>
  <c r="AN218" i="10"/>
  <c r="AQ218" i="10"/>
  <c r="AT218" i="10"/>
  <c r="AW218" i="10"/>
  <c r="AZ218" i="10"/>
  <c r="BC218" i="10"/>
  <c r="BF218" i="10"/>
  <c r="BI218" i="10"/>
  <c r="BL218" i="10"/>
  <c r="BO218" i="10"/>
  <c r="BR218" i="10"/>
  <c r="BU218" i="10"/>
  <c r="P217" i="10"/>
  <c r="S217" i="10"/>
  <c r="V217" i="10"/>
  <c r="AB217" i="10"/>
  <c r="AE217" i="10"/>
  <c r="AH217" i="10"/>
  <c r="AK217" i="10"/>
  <c r="AN217" i="10"/>
  <c r="AQ217" i="10"/>
  <c r="AT217" i="10"/>
  <c r="AW217" i="10"/>
  <c r="AZ217" i="10"/>
  <c r="BC217" i="10"/>
  <c r="BF217" i="10"/>
  <c r="BI217" i="10"/>
  <c r="BL217" i="10"/>
  <c r="BO217" i="10"/>
  <c r="BR217" i="10"/>
  <c r="BU217" i="10"/>
  <c r="P216" i="10"/>
  <c r="S216" i="10"/>
  <c r="V216" i="10"/>
  <c r="AB216" i="10"/>
  <c r="AE216" i="10"/>
  <c r="AH216" i="10"/>
  <c r="AK216" i="10"/>
  <c r="AN216" i="10"/>
  <c r="AQ216" i="10"/>
  <c r="AT216" i="10"/>
  <c r="AW216" i="10"/>
  <c r="AZ216" i="10"/>
  <c r="BC216" i="10"/>
  <c r="BF216" i="10"/>
  <c r="BI216" i="10"/>
  <c r="BL216" i="10"/>
  <c r="BO216" i="10"/>
  <c r="BR216" i="10"/>
  <c r="BU216" i="10"/>
  <c r="P215" i="10"/>
  <c r="S215" i="10"/>
  <c r="V215" i="10"/>
  <c r="AB215" i="10"/>
  <c r="AE215" i="10"/>
  <c r="AH215" i="10"/>
  <c r="AK215" i="10"/>
  <c r="AN215" i="10"/>
  <c r="AQ215" i="10"/>
  <c r="AT215" i="10"/>
  <c r="AW215" i="10"/>
  <c r="AZ215" i="10"/>
  <c r="BC215" i="10"/>
  <c r="BF215" i="10"/>
  <c r="BI215" i="10"/>
  <c r="BL215" i="10"/>
  <c r="BO215" i="10"/>
  <c r="BR215" i="10"/>
  <c r="BU215" i="10"/>
  <c r="P214" i="10"/>
  <c r="S214" i="10"/>
  <c r="V214" i="10"/>
  <c r="AB214" i="10"/>
  <c r="AE214" i="10"/>
  <c r="AH214" i="10"/>
  <c r="AK214" i="10"/>
  <c r="AN214" i="10"/>
  <c r="AQ214" i="10"/>
  <c r="AT214" i="10"/>
  <c r="AW214" i="10"/>
  <c r="AZ214" i="10"/>
  <c r="BC214" i="10"/>
  <c r="BF214" i="10"/>
  <c r="BI214" i="10"/>
  <c r="BL214" i="10"/>
  <c r="BO214" i="10"/>
  <c r="BR214" i="10"/>
  <c r="BU214" i="10"/>
  <c r="P213" i="10"/>
  <c r="S213" i="10"/>
  <c r="V213" i="10"/>
  <c r="AB213" i="10"/>
  <c r="AE213" i="10"/>
  <c r="AH213" i="10"/>
  <c r="AK213" i="10"/>
  <c r="AN213" i="10"/>
  <c r="AQ213" i="10"/>
  <c r="AT213" i="10"/>
  <c r="AW213" i="10"/>
  <c r="AZ213" i="10"/>
  <c r="BC213" i="10"/>
  <c r="BF213" i="10"/>
  <c r="BI213" i="10"/>
  <c r="BL213" i="10"/>
  <c r="BO213" i="10"/>
  <c r="BR213" i="10"/>
  <c r="BU213" i="10"/>
  <c r="P212" i="10"/>
  <c r="S212" i="10"/>
  <c r="V212" i="10"/>
  <c r="AB212" i="10"/>
  <c r="AE212" i="10"/>
  <c r="AH212" i="10"/>
  <c r="AK212" i="10"/>
  <c r="AN212" i="10"/>
  <c r="AQ212" i="10"/>
  <c r="AT212" i="10"/>
  <c r="AW212" i="10"/>
  <c r="AZ212" i="10"/>
  <c r="BC212" i="10"/>
  <c r="BF212" i="10"/>
  <c r="BI212" i="10"/>
  <c r="BL212" i="10"/>
  <c r="BO212" i="10"/>
  <c r="BR212" i="10"/>
  <c r="BU212" i="10"/>
  <c r="P211" i="10"/>
  <c r="S211" i="10"/>
  <c r="V211" i="10"/>
  <c r="AB211" i="10"/>
  <c r="AE211" i="10"/>
  <c r="AH211" i="10"/>
  <c r="AK211" i="10"/>
  <c r="AN211" i="10"/>
  <c r="AQ211" i="10"/>
  <c r="AT211" i="10"/>
  <c r="AW211" i="10"/>
  <c r="AZ211" i="10"/>
  <c r="BC211" i="10"/>
  <c r="BF211" i="10"/>
  <c r="BI211" i="10"/>
  <c r="BL211" i="10"/>
  <c r="BO211" i="10"/>
  <c r="BR211" i="10"/>
  <c r="BU211" i="10"/>
  <c r="P210" i="10"/>
  <c r="S210" i="10"/>
  <c r="V210" i="10"/>
  <c r="AB210" i="10"/>
  <c r="AE210" i="10"/>
  <c r="AH210" i="10"/>
  <c r="AK210" i="10"/>
  <c r="AN210" i="10"/>
  <c r="AQ210" i="10"/>
  <c r="AT210" i="10"/>
  <c r="AW210" i="10"/>
  <c r="AZ210" i="10"/>
  <c r="BC210" i="10"/>
  <c r="BF210" i="10"/>
  <c r="BI210" i="10"/>
  <c r="BL210" i="10"/>
  <c r="BO210" i="10"/>
  <c r="BR210" i="10"/>
  <c r="BU210" i="10"/>
  <c r="P209" i="10"/>
  <c r="S209" i="10"/>
  <c r="V209" i="10"/>
  <c r="AB209" i="10"/>
  <c r="AE209" i="10"/>
  <c r="AH209" i="10"/>
  <c r="AK209" i="10"/>
  <c r="AN209" i="10"/>
  <c r="AQ209" i="10"/>
  <c r="AT209" i="10"/>
  <c r="AW209" i="10"/>
  <c r="AZ209" i="10"/>
  <c r="BC209" i="10"/>
  <c r="BF209" i="10"/>
  <c r="BI209" i="10"/>
  <c r="BL209" i="10"/>
  <c r="BO209" i="10"/>
  <c r="BR209" i="10"/>
  <c r="BU209" i="10"/>
  <c r="P208" i="10"/>
  <c r="S208" i="10"/>
  <c r="V208" i="10"/>
  <c r="AB208" i="10"/>
  <c r="AE208" i="10"/>
  <c r="AH208" i="10"/>
  <c r="AK208" i="10"/>
  <c r="AN208" i="10"/>
  <c r="AQ208" i="10"/>
  <c r="AT208" i="10"/>
  <c r="AW208" i="10"/>
  <c r="AZ208" i="10"/>
  <c r="BC208" i="10"/>
  <c r="BF208" i="10"/>
  <c r="BI208" i="10"/>
  <c r="BL208" i="10"/>
  <c r="BO208" i="10"/>
  <c r="BR208" i="10"/>
  <c r="BU208" i="10"/>
  <c r="P207" i="10"/>
  <c r="S207" i="10"/>
  <c r="V207" i="10"/>
  <c r="AB207" i="10"/>
  <c r="AE207" i="10"/>
  <c r="AH207" i="10"/>
  <c r="AK207" i="10"/>
  <c r="AN207" i="10"/>
  <c r="AQ207" i="10"/>
  <c r="AT207" i="10"/>
  <c r="AW207" i="10"/>
  <c r="AZ207" i="10"/>
  <c r="BC207" i="10"/>
  <c r="BF207" i="10"/>
  <c r="BI207" i="10"/>
  <c r="BL207" i="10"/>
  <c r="BO207" i="10"/>
  <c r="BR207" i="10"/>
  <c r="BU207" i="10"/>
  <c r="P206" i="10"/>
  <c r="S206" i="10"/>
  <c r="V206" i="10"/>
  <c r="AB206" i="10"/>
  <c r="AE206" i="10"/>
  <c r="AH206" i="10"/>
  <c r="AK206" i="10"/>
  <c r="AN206" i="10"/>
  <c r="AQ206" i="10"/>
  <c r="AT206" i="10"/>
  <c r="AW206" i="10"/>
  <c r="AZ206" i="10"/>
  <c r="BC206" i="10"/>
  <c r="BF206" i="10"/>
  <c r="BI206" i="10"/>
  <c r="BL206" i="10"/>
  <c r="BO206" i="10"/>
  <c r="BR206" i="10"/>
  <c r="BU206" i="10"/>
  <c r="P205" i="10"/>
  <c r="S205" i="10"/>
  <c r="V205" i="10"/>
  <c r="AB205" i="10"/>
  <c r="AE205" i="10"/>
  <c r="AH205" i="10"/>
  <c r="AK205" i="10"/>
  <c r="AN205" i="10"/>
  <c r="AQ205" i="10"/>
  <c r="AT205" i="10"/>
  <c r="AW205" i="10"/>
  <c r="AZ205" i="10"/>
  <c r="BC205" i="10"/>
  <c r="BF205" i="10"/>
  <c r="BI205" i="10"/>
  <c r="BL205" i="10"/>
  <c r="BO205" i="10"/>
  <c r="BR205" i="10"/>
  <c r="BU205" i="10"/>
  <c r="P204" i="10"/>
  <c r="S204" i="10"/>
  <c r="V204" i="10"/>
  <c r="AB204" i="10"/>
  <c r="AE204" i="10"/>
  <c r="AH204" i="10"/>
  <c r="AK204" i="10"/>
  <c r="AN204" i="10"/>
  <c r="AQ204" i="10"/>
  <c r="AT204" i="10"/>
  <c r="AW204" i="10"/>
  <c r="AZ204" i="10"/>
  <c r="BC204" i="10"/>
  <c r="BF204" i="10"/>
  <c r="BI204" i="10"/>
  <c r="BL204" i="10"/>
  <c r="BO204" i="10"/>
  <c r="BR204" i="10"/>
  <c r="BU204" i="10"/>
  <c r="P203" i="10"/>
  <c r="S203" i="10"/>
  <c r="V203" i="10"/>
  <c r="AB203" i="10"/>
  <c r="AE203" i="10"/>
  <c r="AH203" i="10"/>
  <c r="AK203" i="10"/>
  <c r="AN203" i="10"/>
  <c r="AQ203" i="10"/>
  <c r="AT203" i="10"/>
  <c r="AW203" i="10"/>
  <c r="AZ203" i="10"/>
  <c r="BC203" i="10"/>
  <c r="BF203" i="10"/>
  <c r="BI203" i="10"/>
  <c r="BL203" i="10"/>
  <c r="BO203" i="10"/>
  <c r="BR203" i="10"/>
  <c r="BU203" i="10"/>
  <c r="P198" i="10"/>
  <c r="S198" i="10"/>
  <c r="V198" i="10"/>
  <c r="AB198" i="10"/>
  <c r="AE198" i="10"/>
  <c r="AH198" i="10"/>
  <c r="AK198" i="10"/>
  <c r="AN198" i="10"/>
  <c r="AQ198" i="10"/>
  <c r="AT198" i="10"/>
  <c r="AW198" i="10"/>
  <c r="AZ198" i="10"/>
  <c r="BC198" i="10"/>
  <c r="BF198" i="10"/>
  <c r="BI198" i="10"/>
  <c r="BL198" i="10"/>
  <c r="BO198" i="10"/>
  <c r="BR198" i="10"/>
  <c r="BU198" i="10"/>
  <c r="P197" i="10"/>
  <c r="S197" i="10"/>
  <c r="V197" i="10"/>
  <c r="AB197" i="10"/>
  <c r="AE197" i="10"/>
  <c r="AH197" i="10"/>
  <c r="AK197" i="10"/>
  <c r="AN197" i="10"/>
  <c r="AQ197" i="10"/>
  <c r="AT197" i="10"/>
  <c r="AW197" i="10"/>
  <c r="AZ197" i="10"/>
  <c r="BC197" i="10"/>
  <c r="BF197" i="10"/>
  <c r="BI197" i="10"/>
  <c r="BL197" i="10"/>
  <c r="BO197" i="10"/>
  <c r="BR197" i="10"/>
  <c r="BU197" i="10"/>
  <c r="P196" i="10"/>
  <c r="S196" i="10"/>
  <c r="V196" i="10"/>
  <c r="AB196" i="10"/>
  <c r="AE196" i="10"/>
  <c r="AH196" i="10"/>
  <c r="AK196" i="10"/>
  <c r="AN196" i="10"/>
  <c r="AQ196" i="10"/>
  <c r="AT196" i="10"/>
  <c r="AW196" i="10"/>
  <c r="AZ196" i="10"/>
  <c r="BC196" i="10"/>
  <c r="BF196" i="10"/>
  <c r="BI196" i="10"/>
  <c r="BL196" i="10"/>
  <c r="BO196" i="10"/>
  <c r="BR196" i="10"/>
  <c r="BU196" i="10"/>
  <c r="P195" i="10"/>
  <c r="S195" i="10"/>
  <c r="V195" i="10"/>
  <c r="AB195" i="10"/>
  <c r="AE195" i="10"/>
  <c r="AH195" i="10"/>
  <c r="AK195" i="10"/>
  <c r="AN195" i="10"/>
  <c r="AQ195" i="10"/>
  <c r="AT195" i="10"/>
  <c r="AW195" i="10"/>
  <c r="AZ195" i="10"/>
  <c r="BC195" i="10"/>
  <c r="BF195" i="10"/>
  <c r="BI195" i="10"/>
  <c r="BL195" i="10"/>
  <c r="BO195" i="10"/>
  <c r="BR195" i="10"/>
  <c r="BU195" i="10"/>
  <c r="P194" i="10"/>
  <c r="S194" i="10"/>
  <c r="V194" i="10"/>
  <c r="AB194" i="10"/>
  <c r="AE194" i="10"/>
  <c r="AH194" i="10"/>
  <c r="AK194" i="10"/>
  <c r="AN194" i="10"/>
  <c r="AQ194" i="10"/>
  <c r="AT194" i="10"/>
  <c r="AW194" i="10"/>
  <c r="AZ194" i="10"/>
  <c r="BC194" i="10"/>
  <c r="BF194" i="10"/>
  <c r="BI194" i="10"/>
  <c r="BL194" i="10"/>
  <c r="BO194" i="10"/>
  <c r="BR194" i="10"/>
  <c r="BU194" i="10"/>
  <c r="P193" i="10"/>
  <c r="S193" i="10"/>
  <c r="V193" i="10"/>
  <c r="AB193" i="10"/>
  <c r="AE193" i="10"/>
  <c r="AH193" i="10"/>
  <c r="AK193" i="10"/>
  <c r="AN193" i="10"/>
  <c r="AQ193" i="10"/>
  <c r="AT193" i="10"/>
  <c r="AW193" i="10"/>
  <c r="AZ193" i="10"/>
  <c r="BC193" i="10"/>
  <c r="BF193" i="10"/>
  <c r="BI193" i="10"/>
  <c r="BL193" i="10"/>
  <c r="BO193" i="10"/>
  <c r="BR193" i="10"/>
  <c r="BU193" i="10"/>
  <c r="P192" i="10"/>
  <c r="S192" i="10"/>
  <c r="V192" i="10"/>
  <c r="AB192" i="10"/>
  <c r="AE192" i="10"/>
  <c r="AH192" i="10"/>
  <c r="AK192" i="10"/>
  <c r="AN192" i="10"/>
  <c r="AQ192" i="10"/>
  <c r="AT192" i="10"/>
  <c r="AW192" i="10"/>
  <c r="AZ192" i="10"/>
  <c r="BC192" i="10"/>
  <c r="BF192" i="10"/>
  <c r="BI192" i="10"/>
  <c r="BL192" i="10"/>
  <c r="BO192" i="10"/>
  <c r="BR192" i="10"/>
  <c r="BU192" i="10"/>
  <c r="P191" i="10"/>
  <c r="S191" i="10"/>
  <c r="V191" i="10"/>
  <c r="AB191" i="10"/>
  <c r="AE191" i="10"/>
  <c r="AH191" i="10"/>
  <c r="AK191" i="10"/>
  <c r="AN191" i="10"/>
  <c r="AQ191" i="10"/>
  <c r="AT191" i="10"/>
  <c r="AW191" i="10"/>
  <c r="AZ191" i="10"/>
  <c r="BC191" i="10"/>
  <c r="BF191" i="10"/>
  <c r="BI191" i="10"/>
  <c r="BL191" i="10"/>
  <c r="BO191" i="10"/>
  <c r="BR191" i="10"/>
  <c r="BU191" i="10"/>
  <c r="P190" i="10"/>
  <c r="S190" i="10"/>
  <c r="V190" i="10"/>
  <c r="AB190" i="10"/>
  <c r="AE190" i="10"/>
  <c r="AH190" i="10"/>
  <c r="AK190" i="10"/>
  <c r="AN190" i="10"/>
  <c r="AQ190" i="10"/>
  <c r="AT190" i="10"/>
  <c r="AW190" i="10"/>
  <c r="AZ190" i="10"/>
  <c r="BC190" i="10"/>
  <c r="BF190" i="10"/>
  <c r="BI190" i="10"/>
  <c r="BL190" i="10"/>
  <c r="BO190" i="10"/>
  <c r="BR190" i="10"/>
  <c r="BU190" i="10"/>
  <c r="P189" i="10"/>
  <c r="S189" i="10"/>
  <c r="V189" i="10"/>
  <c r="AB189" i="10"/>
  <c r="AE189" i="10"/>
  <c r="AH189" i="10"/>
  <c r="AK189" i="10"/>
  <c r="AN189" i="10"/>
  <c r="AQ189" i="10"/>
  <c r="AT189" i="10"/>
  <c r="AW189" i="10"/>
  <c r="AZ189" i="10"/>
  <c r="BC189" i="10"/>
  <c r="BF189" i="10"/>
  <c r="BI189" i="10"/>
  <c r="BL189" i="10"/>
  <c r="BO189" i="10"/>
  <c r="BR189" i="10"/>
  <c r="BU189" i="10"/>
  <c r="P188" i="10"/>
  <c r="S188" i="10"/>
  <c r="V188" i="10"/>
  <c r="AB188" i="10"/>
  <c r="AE188" i="10"/>
  <c r="AH188" i="10"/>
  <c r="AK188" i="10"/>
  <c r="AN188" i="10"/>
  <c r="AQ188" i="10"/>
  <c r="AT188" i="10"/>
  <c r="AW188" i="10"/>
  <c r="AZ188" i="10"/>
  <c r="BC188" i="10"/>
  <c r="BF188" i="10"/>
  <c r="BI188" i="10"/>
  <c r="BL188" i="10"/>
  <c r="BO188" i="10"/>
  <c r="BR188" i="10"/>
  <c r="BU188" i="10"/>
  <c r="P187" i="10"/>
  <c r="S187" i="10"/>
  <c r="V187" i="10"/>
  <c r="AB187" i="10"/>
  <c r="AE187" i="10"/>
  <c r="AH187" i="10"/>
  <c r="AK187" i="10"/>
  <c r="AN187" i="10"/>
  <c r="AQ187" i="10"/>
  <c r="AT187" i="10"/>
  <c r="AW187" i="10"/>
  <c r="AZ187" i="10"/>
  <c r="BC187" i="10"/>
  <c r="BF187" i="10"/>
  <c r="BI187" i="10"/>
  <c r="BL187" i="10"/>
  <c r="BO187" i="10"/>
  <c r="BR187" i="10"/>
  <c r="BU187" i="10"/>
  <c r="P186" i="10"/>
  <c r="S186" i="10"/>
  <c r="V186" i="10"/>
  <c r="AB186" i="10"/>
  <c r="AE186" i="10"/>
  <c r="AH186" i="10"/>
  <c r="AK186" i="10"/>
  <c r="AN186" i="10"/>
  <c r="AQ186" i="10"/>
  <c r="AT186" i="10"/>
  <c r="AW186" i="10"/>
  <c r="AZ186" i="10"/>
  <c r="BC186" i="10"/>
  <c r="BF186" i="10"/>
  <c r="BI186" i="10"/>
  <c r="BL186" i="10"/>
  <c r="BO186" i="10"/>
  <c r="BR186" i="10"/>
  <c r="BU186" i="10"/>
  <c r="P185" i="10"/>
  <c r="S185" i="10"/>
  <c r="V185" i="10"/>
  <c r="AB185" i="10"/>
  <c r="AE185" i="10"/>
  <c r="AH185" i="10"/>
  <c r="AK185" i="10"/>
  <c r="AN185" i="10"/>
  <c r="AQ185" i="10"/>
  <c r="AT185" i="10"/>
  <c r="AW185" i="10"/>
  <c r="AZ185" i="10"/>
  <c r="BC185" i="10"/>
  <c r="BF185" i="10"/>
  <c r="BI185" i="10"/>
  <c r="BL185" i="10"/>
  <c r="BO185" i="10"/>
  <c r="BR185" i="10"/>
  <c r="BU185" i="10"/>
  <c r="P184" i="10"/>
  <c r="S184" i="10"/>
  <c r="V184" i="10"/>
  <c r="AB184" i="10"/>
  <c r="AE184" i="10"/>
  <c r="AH184" i="10"/>
  <c r="AK184" i="10"/>
  <c r="AN184" i="10"/>
  <c r="AQ184" i="10"/>
  <c r="AT184" i="10"/>
  <c r="AW184" i="10"/>
  <c r="AZ184" i="10"/>
  <c r="BC184" i="10"/>
  <c r="BF184" i="10"/>
  <c r="BI184" i="10"/>
  <c r="BL184" i="10"/>
  <c r="BO184" i="10"/>
  <c r="BR184" i="10"/>
  <c r="BU184" i="10"/>
  <c r="P183" i="10"/>
  <c r="S183" i="10"/>
  <c r="V183" i="10"/>
  <c r="AB183" i="10"/>
  <c r="AE183" i="10"/>
  <c r="AH183" i="10"/>
  <c r="AK183" i="10"/>
  <c r="AN183" i="10"/>
  <c r="AQ183" i="10"/>
  <c r="AT183" i="10"/>
  <c r="AW183" i="10"/>
  <c r="AZ183" i="10"/>
  <c r="BC183" i="10"/>
  <c r="BF183" i="10"/>
  <c r="BI183" i="10"/>
  <c r="BL183" i="10"/>
  <c r="BO183" i="10"/>
  <c r="BR183" i="10"/>
  <c r="BU183" i="10"/>
  <c r="P182" i="10"/>
  <c r="S182" i="10"/>
  <c r="V182" i="10"/>
  <c r="AB182" i="10"/>
  <c r="AE182" i="10"/>
  <c r="AH182" i="10"/>
  <c r="AK182" i="10"/>
  <c r="AN182" i="10"/>
  <c r="AQ182" i="10"/>
  <c r="AT182" i="10"/>
  <c r="AW182" i="10"/>
  <c r="AZ182" i="10"/>
  <c r="BC182" i="10"/>
  <c r="BF182" i="10"/>
  <c r="BI182" i="10"/>
  <c r="BL182" i="10"/>
  <c r="BO182" i="10"/>
  <c r="BR182" i="10"/>
  <c r="BU182" i="10"/>
  <c r="P181" i="10"/>
  <c r="S181" i="10"/>
  <c r="V181" i="10"/>
  <c r="AB181" i="10"/>
  <c r="AE181" i="10"/>
  <c r="AH181" i="10"/>
  <c r="AK181" i="10"/>
  <c r="AN181" i="10"/>
  <c r="AQ181" i="10"/>
  <c r="AT181" i="10"/>
  <c r="AW181" i="10"/>
  <c r="AZ181" i="10"/>
  <c r="BC181" i="10"/>
  <c r="BF181" i="10"/>
  <c r="BI181" i="10"/>
  <c r="BL181" i="10"/>
  <c r="BO181" i="10"/>
  <c r="BR181" i="10"/>
  <c r="BU181" i="10"/>
  <c r="P180" i="10"/>
  <c r="S180" i="10"/>
  <c r="V180" i="10"/>
  <c r="AB180" i="10"/>
  <c r="AE180" i="10"/>
  <c r="AH180" i="10"/>
  <c r="AK180" i="10"/>
  <c r="AN180" i="10"/>
  <c r="AQ180" i="10"/>
  <c r="AT180" i="10"/>
  <c r="AW180" i="10"/>
  <c r="AZ180" i="10"/>
  <c r="BC180" i="10"/>
  <c r="BF180" i="10"/>
  <c r="BI180" i="10"/>
  <c r="BL180" i="10"/>
  <c r="BO180" i="10"/>
  <c r="BR180" i="10"/>
  <c r="BU180" i="10"/>
  <c r="P179" i="10"/>
  <c r="S179" i="10"/>
  <c r="V179" i="10"/>
  <c r="AB179" i="10"/>
  <c r="AE179" i="10"/>
  <c r="AH179" i="10"/>
  <c r="AK179" i="10"/>
  <c r="AN179" i="10"/>
  <c r="AQ179" i="10"/>
  <c r="AT179" i="10"/>
  <c r="AW179" i="10"/>
  <c r="AZ179" i="10"/>
  <c r="BC179" i="10"/>
  <c r="BF179" i="10"/>
  <c r="BI179" i="10"/>
  <c r="BL179" i="10"/>
  <c r="BO179" i="10"/>
  <c r="BR179" i="10"/>
  <c r="BU179" i="10"/>
  <c r="P178" i="10"/>
  <c r="S178" i="10"/>
  <c r="V178" i="10"/>
  <c r="AB178" i="10"/>
  <c r="AE178" i="10"/>
  <c r="AH178" i="10"/>
  <c r="AK178" i="10"/>
  <c r="AN178" i="10"/>
  <c r="AQ178" i="10"/>
  <c r="AT178" i="10"/>
  <c r="AW178" i="10"/>
  <c r="AZ178" i="10"/>
  <c r="BC178" i="10"/>
  <c r="BF178" i="10"/>
  <c r="BI178" i="10"/>
  <c r="BL178" i="10"/>
  <c r="BO178" i="10"/>
  <c r="BR178" i="10"/>
  <c r="BU178" i="10"/>
  <c r="P177" i="10"/>
  <c r="S177" i="10"/>
  <c r="V177" i="10"/>
  <c r="AB177" i="10"/>
  <c r="AE177" i="10"/>
  <c r="AH177" i="10"/>
  <c r="AK177" i="10"/>
  <c r="AN177" i="10"/>
  <c r="AQ177" i="10"/>
  <c r="AT177" i="10"/>
  <c r="AW177" i="10"/>
  <c r="AZ177" i="10"/>
  <c r="BC177" i="10"/>
  <c r="BF177" i="10"/>
  <c r="BI177" i="10"/>
  <c r="BL177" i="10"/>
  <c r="BO177" i="10"/>
  <c r="BR177" i="10"/>
  <c r="BU177" i="10"/>
  <c r="P175" i="10"/>
  <c r="S175" i="10"/>
  <c r="V175" i="10"/>
  <c r="AB175" i="10"/>
  <c r="AE175" i="10"/>
  <c r="AH175" i="10"/>
  <c r="AK175" i="10"/>
  <c r="AN175" i="10"/>
  <c r="AQ175" i="10"/>
  <c r="AT175" i="10"/>
  <c r="AW175" i="10"/>
  <c r="AZ175" i="10"/>
  <c r="BC175" i="10"/>
  <c r="BF175" i="10"/>
  <c r="BI175" i="10"/>
  <c r="BL175" i="10"/>
  <c r="BO175" i="10"/>
  <c r="BR175" i="10"/>
  <c r="BU175" i="10"/>
  <c r="P174" i="10"/>
  <c r="S174" i="10"/>
  <c r="V174" i="10"/>
  <c r="AB174" i="10"/>
  <c r="AE174" i="10"/>
  <c r="AH174" i="10"/>
  <c r="AK174" i="10"/>
  <c r="AN174" i="10"/>
  <c r="AQ174" i="10"/>
  <c r="AT174" i="10"/>
  <c r="AW174" i="10"/>
  <c r="AZ174" i="10"/>
  <c r="BC174" i="10"/>
  <c r="BF174" i="10"/>
  <c r="BI174" i="10"/>
  <c r="BL174" i="10"/>
  <c r="BO174" i="10"/>
  <c r="BR174" i="10"/>
  <c r="BU174" i="10"/>
  <c r="P173" i="10"/>
  <c r="S173" i="10"/>
  <c r="V173" i="10"/>
  <c r="AB173" i="10"/>
  <c r="AE173" i="10"/>
  <c r="AH173" i="10"/>
  <c r="AK173" i="10"/>
  <c r="AN173" i="10"/>
  <c r="AQ173" i="10"/>
  <c r="AT173" i="10"/>
  <c r="AW173" i="10"/>
  <c r="AZ173" i="10"/>
  <c r="BC173" i="10"/>
  <c r="BF173" i="10"/>
  <c r="BI173" i="10"/>
  <c r="BL173" i="10"/>
  <c r="BO173" i="10"/>
  <c r="BR173" i="10"/>
  <c r="BU173" i="10"/>
  <c r="P172" i="10"/>
  <c r="S172" i="10"/>
  <c r="V172" i="10"/>
  <c r="AB172" i="10"/>
  <c r="AE172" i="10"/>
  <c r="AH172" i="10"/>
  <c r="AK172" i="10"/>
  <c r="AN172" i="10"/>
  <c r="AQ172" i="10"/>
  <c r="AT172" i="10"/>
  <c r="AW172" i="10"/>
  <c r="AZ172" i="10"/>
  <c r="BC172" i="10"/>
  <c r="BF172" i="10"/>
  <c r="BI172" i="10"/>
  <c r="BL172" i="10"/>
  <c r="BO172" i="10"/>
  <c r="BR172" i="10"/>
  <c r="BU172" i="10"/>
  <c r="P171" i="10"/>
  <c r="S171" i="10"/>
  <c r="V171" i="10"/>
  <c r="AB171" i="10"/>
  <c r="AE171" i="10"/>
  <c r="AH171" i="10"/>
  <c r="AK171" i="10"/>
  <c r="AN171" i="10"/>
  <c r="AQ171" i="10"/>
  <c r="AT171" i="10"/>
  <c r="AW171" i="10"/>
  <c r="AZ171" i="10"/>
  <c r="BC171" i="10"/>
  <c r="BF171" i="10"/>
  <c r="BI171" i="10"/>
  <c r="BL171" i="10"/>
  <c r="BO171" i="10"/>
  <c r="BR171" i="10"/>
  <c r="BU171" i="10"/>
  <c r="P170" i="10"/>
  <c r="S170" i="10"/>
  <c r="V170" i="10"/>
  <c r="AB170" i="10"/>
  <c r="AE170" i="10"/>
  <c r="AH170" i="10"/>
  <c r="AK170" i="10"/>
  <c r="AN170" i="10"/>
  <c r="AQ170" i="10"/>
  <c r="AT170" i="10"/>
  <c r="AW170" i="10"/>
  <c r="AZ170" i="10"/>
  <c r="BC170" i="10"/>
  <c r="BF170" i="10"/>
  <c r="BI170" i="10"/>
  <c r="BL170" i="10"/>
  <c r="BO170" i="10"/>
  <c r="BR170" i="10"/>
  <c r="BU170" i="10"/>
  <c r="P169" i="10"/>
  <c r="S169" i="10"/>
  <c r="V169" i="10"/>
  <c r="AB169" i="10"/>
  <c r="AE169" i="10"/>
  <c r="AH169" i="10"/>
  <c r="AK169" i="10"/>
  <c r="AN169" i="10"/>
  <c r="AQ169" i="10"/>
  <c r="AT169" i="10"/>
  <c r="AW169" i="10"/>
  <c r="AZ169" i="10"/>
  <c r="BC169" i="10"/>
  <c r="BF169" i="10"/>
  <c r="BI169" i="10"/>
  <c r="BL169" i="10"/>
  <c r="BO169" i="10"/>
  <c r="BR169" i="10"/>
  <c r="BU169" i="10"/>
  <c r="P168" i="10"/>
  <c r="S168" i="10"/>
  <c r="V168" i="10"/>
  <c r="AB168" i="10"/>
  <c r="AE168" i="10"/>
  <c r="AH168" i="10"/>
  <c r="AK168" i="10"/>
  <c r="AN168" i="10"/>
  <c r="AQ168" i="10"/>
  <c r="AT168" i="10"/>
  <c r="AW168" i="10"/>
  <c r="AZ168" i="10"/>
  <c r="BC168" i="10"/>
  <c r="BF168" i="10"/>
  <c r="BI168" i="10"/>
  <c r="BL168" i="10"/>
  <c r="BO168" i="10"/>
  <c r="BR168" i="10"/>
  <c r="BU168" i="10"/>
  <c r="P167" i="10"/>
  <c r="S167" i="10"/>
  <c r="V167" i="10"/>
  <c r="AB167" i="10"/>
  <c r="AE167" i="10"/>
  <c r="AH167" i="10"/>
  <c r="AK167" i="10"/>
  <c r="AN167" i="10"/>
  <c r="AQ167" i="10"/>
  <c r="AT167" i="10"/>
  <c r="AW167" i="10"/>
  <c r="AZ167" i="10"/>
  <c r="BC167" i="10"/>
  <c r="BF167" i="10"/>
  <c r="BI167" i="10"/>
  <c r="BL167" i="10"/>
  <c r="BO167" i="10"/>
  <c r="BR167" i="10"/>
  <c r="BU167" i="10"/>
  <c r="P166" i="10"/>
  <c r="S166" i="10"/>
  <c r="V166" i="10"/>
  <c r="AB166" i="10"/>
  <c r="AE166" i="10"/>
  <c r="AH166" i="10"/>
  <c r="AK166" i="10"/>
  <c r="AN166" i="10"/>
  <c r="AQ166" i="10"/>
  <c r="AT166" i="10"/>
  <c r="AW166" i="10"/>
  <c r="AZ166" i="10"/>
  <c r="BC166" i="10"/>
  <c r="BF166" i="10"/>
  <c r="BI166" i="10"/>
  <c r="BL166" i="10"/>
  <c r="BO166" i="10"/>
  <c r="BR166" i="10"/>
  <c r="BU166" i="10"/>
  <c r="P165" i="10"/>
  <c r="S165" i="10"/>
  <c r="V165" i="10"/>
  <c r="AB165" i="10"/>
  <c r="AE165" i="10"/>
  <c r="AH165" i="10"/>
  <c r="AK165" i="10"/>
  <c r="AN165" i="10"/>
  <c r="AQ165" i="10"/>
  <c r="AT165" i="10"/>
  <c r="AW165" i="10"/>
  <c r="AZ165" i="10"/>
  <c r="BC165" i="10"/>
  <c r="BF165" i="10"/>
  <c r="BI165" i="10"/>
  <c r="BL165" i="10"/>
  <c r="BO165" i="10"/>
  <c r="BR165" i="10"/>
  <c r="BU165" i="10"/>
  <c r="P164" i="10"/>
  <c r="S164" i="10"/>
  <c r="V164" i="10"/>
  <c r="AB164" i="10"/>
  <c r="AE164" i="10"/>
  <c r="AH164" i="10"/>
  <c r="AK164" i="10"/>
  <c r="AN164" i="10"/>
  <c r="AQ164" i="10"/>
  <c r="AT164" i="10"/>
  <c r="AW164" i="10"/>
  <c r="AZ164" i="10"/>
  <c r="BC164" i="10"/>
  <c r="BF164" i="10"/>
  <c r="BI164" i="10"/>
  <c r="BL164" i="10"/>
  <c r="BO164" i="10"/>
  <c r="BR164" i="10"/>
  <c r="BU164" i="10"/>
  <c r="P163" i="10"/>
  <c r="S163" i="10"/>
  <c r="V163" i="10"/>
  <c r="AB163" i="10"/>
  <c r="AE163" i="10"/>
  <c r="AH163" i="10"/>
  <c r="AK163" i="10"/>
  <c r="AN163" i="10"/>
  <c r="AQ163" i="10"/>
  <c r="AT163" i="10"/>
  <c r="AW163" i="10"/>
  <c r="AZ163" i="10"/>
  <c r="BC163" i="10"/>
  <c r="BF163" i="10"/>
  <c r="BI163" i="10"/>
  <c r="BL163" i="10"/>
  <c r="BO163" i="10"/>
  <c r="BR163" i="10"/>
  <c r="BU163" i="10"/>
  <c r="P162" i="10"/>
  <c r="S162" i="10"/>
  <c r="V162" i="10"/>
  <c r="AB162" i="10"/>
  <c r="AE162" i="10"/>
  <c r="AH162" i="10"/>
  <c r="AK162" i="10"/>
  <c r="AN162" i="10"/>
  <c r="AQ162" i="10"/>
  <c r="AT162" i="10"/>
  <c r="AW162" i="10"/>
  <c r="AZ162" i="10"/>
  <c r="BC162" i="10"/>
  <c r="BF162" i="10"/>
  <c r="BI162" i="10"/>
  <c r="BL162" i="10"/>
  <c r="BO162" i="10"/>
  <c r="BR162" i="10"/>
  <c r="BU162" i="10"/>
  <c r="P161" i="10"/>
  <c r="S161" i="10"/>
  <c r="V161" i="10"/>
  <c r="AB161" i="10"/>
  <c r="AE161" i="10"/>
  <c r="AH161" i="10"/>
  <c r="AK161" i="10"/>
  <c r="AN161" i="10"/>
  <c r="AQ161" i="10"/>
  <c r="AT161" i="10"/>
  <c r="AW161" i="10"/>
  <c r="AZ161" i="10"/>
  <c r="BC161" i="10"/>
  <c r="BF161" i="10"/>
  <c r="BI161" i="10"/>
  <c r="BL161" i="10"/>
  <c r="BO161" i="10"/>
  <c r="BR161" i="10"/>
  <c r="BU161" i="10"/>
  <c r="P160" i="10"/>
  <c r="S160" i="10"/>
  <c r="V160" i="10"/>
  <c r="AB160" i="10"/>
  <c r="AE160" i="10"/>
  <c r="AH160" i="10"/>
  <c r="AK160" i="10"/>
  <c r="AN160" i="10"/>
  <c r="AQ160" i="10"/>
  <c r="AT160" i="10"/>
  <c r="AW160" i="10"/>
  <c r="AZ160" i="10"/>
  <c r="BC160" i="10"/>
  <c r="BF160" i="10"/>
  <c r="BI160" i="10"/>
  <c r="BL160" i="10"/>
  <c r="BO160" i="10"/>
  <c r="BR160" i="10"/>
  <c r="BU160" i="10"/>
  <c r="P159" i="10"/>
  <c r="S159" i="10"/>
  <c r="V159" i="10"/>
  <c r="AB159" i="10"/>
  <c r="AE159" i="10"/>
  <c r="AH159" i="10"/>
  <c r="AK159" i="10"/>
  <c r="AN159" i="10"/>
  <c r="AQ159" i="10"/>
  <c r="AT159" i="10"/>
  <c r="AW159" i="10"/>
  <c r="AZ159" i="10"/>
  <c r="BC159" i="10"/>
  <c r="BF159" i="10"/>
  <c r="BI159" i="10"/>
  <c r="BL159" i="10"/>
  <c r="BO159" i="10"/>
  <c r="BR159" i="10"/>
  <c r="BU159" i="10"/>
  <c r="P158" i="10"/>
  <c r="S158" i="10"/>
  <c r="V158" i="10"/>
  <c r="AB158" i="10"/>
  <c r="AE158" i="10"/>
  <c r="AH158" i="10"/>
  <c r="AK158" i="10"/>
  <c r="AN158" i="10"/>
  <c r="AQ158" i="10"/>
  <c r="AT158" i="10"/>
  <c r="AW158" i="10"/>
  <c r="AZ158" i="10"/>
  <c r="BC158" i="10"/>
  <c r="BF158" i="10"/>
  <c r="BI158" i="10"/>
  <c r="BL158" i="10"/>
  <c r="BO158" i="10"/>
  <c r="BR158" i="10"/>
  <c r="BU158" i="10"/>
  <c r="P157" i="10"/>
  <c r="S157" i="10"/>
  <c r="V157" i="10"/>
  <c r="AB157" i="10"/>
  <c r="AE157" i="10"/>
  <c r="AH157" i="10"/>
  <c r="AK157" i="10"/>
  <c r="AN157" i="10"/>
  <c r="AQ157" i="10"/>
  <c r="AT157" i="10"/>
  <c r="AW157" i="10"/>
  <c r="AZ157" i="10"/>
  <c r="BC157" i="10"/>
  <c r="BF157" i="10"/>
  <c r="BI157" i="10"/>
  <c r="BL157" i="10"/>
  <c r="BO157" i="10"/>
  <c r="BR157" i="10"/>
  <c r="BU157" i="10"/>
  <c r="P156" i="10"/>
  <c r="S156" i="10"/>
  <c r="V156" i="10"/>
  <c r="AB156" i="10"/>
  <c r="AE156" i="10"/>
  <c r="AH156" i="10"/>
  <c r="AK156" i="10"/>
  <c r="AN156" i="10"/>
  <c r="AQ156" i="10"/>
  <c r="AT156" i="10"/>
  <c r="AW156" i="10"/>
  <c r="AZ156" i="10"/>
  <c r="BC156" i="10"/>
  <c r="BF156" i="10"/>
  <c r="BI156" i="10"/>
  <c r="BL156" i="10"/>
  <c r="BO156" i="10"/>
  <c r="BR156" i="10"/>
  <c r="BU156" i="10"/>
  <c r="P155" i="10"/>
  <c r="S155" i="10"/>
  <c r="V155" i="10"/>
  <c r="AB155" i="10"/>
  <c r="AE155" i="10"/>
  <c r="AH155" i="10"/>
  <c r="AK155" i="10"/>
  <c r="AN155" i="10"/>
  <c r="AQ155" i="10"/>
  <c r="AT155" i="10"/>
  <c r="AW155" i="10"/>
  <c r="AZ155" i="10"/>
  <c r="BC155" i="10"/>
  <c r="BF155" i="10"/>
  <c r="BI155" i="10"/>
  <c r="BL155" i="10"/>
  <c r="BO155" i="10"/>
  <c r="BR155" i="10"/>
  <c r="BU155" i="10"/>
  <c r="P154" i="10"/>
  <c r="S154" i="10"/>
  <c r="V154" i="10"/>
  <c r="AB154" i="10"/>
  <c r="AE154" i="10"/>
  <c r="AH154" i="10"/>
  <c r="AK154" i="10"/>
  <c r="AN154" i="10"/>
  <c r="AQ154" i="10"/>
  <c r="AT154" i="10"/>
  <c r="AW154" i="10"/>
  <c r="AZ154" i="10"/>
  <c r="BC154" i="10"/>
  <c r="BF154" i="10"/>
  <c r="BI154" i="10"/>
  <c r="BL154" i="10"/>
  <c r="BO154" i="10"/>
  <c r="BR154" i="10"/>
  <c r="BU154" i="10"/>
  <c r="P153" i="10"/>
  <c r="S153" i="10"/>
  <c r="V153" i="10"/>
  <c r="AB153" i="10"/>
  <c r="AE153" i="10"/>
  <c r="AH153" i="10"/>
  <c r="AK153" i="10"/>
  <c r="AN153" i="10"/>
  <c r="AQ153" i="10"/>
  <c r="AT153" i="10"/>
  <c r="AW153" i="10"/>
  <c r="AZ153" i="10"/>
  <c r="BC153" i="10"/>
  <c r="BF153" i="10"/>
  <c r="BI153" i="10"/>
  <c r="BL153" i="10"/>
  <c r="BO153" i="10"/>
  <c r="BR153" i="10"/>
  <c r="BU153" i="10"/>
  <c r="P152" i="10"/>
  <c r="S152" i="10"/>
  <c r="V152" i="10"/>
  <c r="AB152" i="10"/>
  <c r="AE152" i="10"/>
  <c r="AH152" i="10"/>
  <c r="AK152" i="10"/>
  <c r="AN152" i="10"/>
  <c r="AQ152" i="10"/>
  <c r="AT152" i="10"/>
  <c r="AW152" i="10"/>
  <c r="AZ152" i="10"/>
  <c r="BC152" i="10"/>
  <c r="BF152" i="10"/>
  <c r="BI152" i="10"/>
  <c r="BL152" i="10"/>
  <c r="BO152" i="10"/>
  <c r="BR152" i="10"/>
  <c r="BU152" i="10"/>
  <c r="P151" i="10"/>
  <c r="S151" i="10"/>
  <c r="V151" i="10"/>
  <c r="AB151" i="10"/>
  <c r="AE151" i="10"/>
  <c r="AH151" i="10"/>
  <c r="AK151" i="10"/>
  <c r="AN151" i="10"/>
  <c r="AQ151" i="10"/>
  <c r="AT151" i="10"/>
  <c r="AW151" i="10"/>
  <c r="AZ151" i="10"/>
  <c r="BC151" i="10"/>
  <c r="BF151" i="10"/>
  <c r="BI151" i="10"/>
  <c r="BL151" i="10"/>
  <c r="BO151" i="10"/>
  <c r="BR151" i="10"/>
  <c r="BU151" i="10"/>
  <c r="P150" i="10"/>
  <c r="S150" i="10"/>
  <c r="V150" i="10"/>
  <c r="AB150" i="10"/>
  <c r="AE150" i="10"/>
  <c r="AH150" i="10"/>
  <c r="AK150" i="10"/>
  <c r="AN150" i="10"/>
  <c r="AQ150" i="10"/>
  <c r="AT150" i="10"/>
  <c r="AW150" i="10"/>
  <c r="AZ150" i="10"/>
  <c r="BC150" i="10"/>
  <c r="BF150" i="10"/>
  <c r="BI150" i="10"/>
  <c r="BL150" i="10"/>
  <c r="BO150" i="10"/>
  <c r="BR150" i="10"/>
  <c r="BU150" i="10"/>
  <c r="P149" i="10"/>
  <c r="S149" i="10"/>
  <c r="V149" i="10"/>
  <c r="AB149" i="10"/>
  <c r="AE149" i="10"/>
  <c r="AH149" i="10"/>
  <c r="AK149" i="10"/>
  <c r="AN149" i="10"/>
  <c r="AQ149" i="10"/>
  <c r="AT149" i="10"/>
  <c r="AW149" i="10"/>
  <c r="AZ149" i="10"/>
  <c r="BC149" i="10"/>
  <c r="BF149" i="10"/>
  <c r="BI149" i="10"/>
  <c r="BL149" i="10"/>
  <c r="BO149" i="10"/>
  <c r="BR149" i="10"/>
  <c r="BU149" i="10"/>
  <c r="P148" i="10"/>
  <c r="S148" i="10"/>
  <c r="V148" i="10"/>
  <c r="AB148" i="10"/>
  <c r="AE148" i="10"/>
  <c r="AH148" i="10"/>
  <c r="AK148" i="10"/>
  <c r="AN148" i="10"/>
  <c r="AQ148" i="10"/>
  <c r="AT148" i="10"/>
  <c r="AW148" i="10"/>
  <c r="AZ148" i="10"/>
  <c r="BC148" i="10"/>
  <c r="BF148" i="10"/>
  <c r="BI148" i="10"/>
  <c r="BL148" i="10"/>
  <c r="BO148" i="10"/>
  <c r="BR148" i="10"/>
  <c r="BU148" i="10"/>
  <c r="P147" i="10"/>
  <c r="S147" i="10"/>
  <c r="V147" i="10"/>
  <c r="AB147" i="10"/>
  <c r="AE147" i="10"/>
  <c r="AH147" i="10"/>
  <c r="AK147" i="10"/>
  <c r="AN147" i="10"/>
  <c r="AQ147" i="10"/>
  <c r="AT147" i="10"/>
  <c r="AW147" i="10"/>
  <c r="AZ147" i="10"/>
  <c r="BC147" i="10"/>
  <c r="BF147" i="10"/>
  <c r="BI147" i="10"/>
  <c r="BL147" i="10"/>
  <c r="BO147" i="10"/>
  <c r="BR147" i="10"/>
  <c r="BU147" i="10"/>
  <c r="P146" i="10"/>
  <c r="S146" i="10"/>
  <c r="V146" i="10"/>
  <c r="AB146" i="10"/>
  <c r="AE146" i="10"/>
  <c r="AH146" i="10"/>
  <c r="AK146" i="10"/>
  <c r="AN146" i="10"/>
  <c r="AQ146" i="10"/>
  <c r="AT146" i="10"/>
  <c r="AW146" i="10"/>
  <c r="AZ146" i="10"/>
  <c r="BC146" i="10"/>
  <c r="BF146" i="10"/>
  <c r="BI146" i="10"/>
  <c r="BL146" i="10"/>
  <c r="BO146" i="10"/>
  <c r="BR146" i="10"/>
  <c r="BU146" i="10"/>
  <c r="P145" i="10"/>
  <c r="S145" i="10"/>
  <c r="V145" i="10"/>
  <c r="AB145" i="10"/>
  <c r="AE145" i="10"/>
  <c r="AH145" i="10"/>
  <c r="AK145" i="10"/>
  <c r="AN145" i="10"/>
  <c r="AQ145" i="10"/>
  <c r="AT145" i="10"/>
  <c r="AW145" i="10"/>
  <c r="AZ145" i="10"/>
  <c r="BC145" i="10"/>
  <c r="BF145" i="10"/>
  <c r="BI145" i="10"/>
  <c r="BL145" i="10"/>
  <c r="BO145" i="10"/>
  <c r="BR145" i="10"/>
  <c r="BU145" i="10"/>
  <c r="P144" i="10"/>
  <c r="S144" i="10"/>
  <c r="V144" i="10"/>
  <c r="AB144" i="10"/>
  <c r="AE144" i="10"/>
  <c r="AH144" i="10"/>
  <c r="AK144" i="10"/>
  <c r="AN144" i="10"/>
  <c r="AQ144" i="10"/>
  <c r="AT144" i="10"/>
  <c r="AW144" i="10"/>
  <c r="AZ144" i="10"/>
  <c r="BC144" i="10"/>
  <c r="BF144" i="10"/>
  <c r="BI144" i="10"/>
  <c r="BL144" i="10"/>
  <c r="BO144" i="10"/>
  <c r="BR144" i="10"/>
  <c r="BU144" i="10"/>
  <c r="P143" i="10"/>
  <c r="S143" i="10"/>
  <c r="V143" i="10"/>
  <c r="AB143" i="10"/>
  <c r="AE143" i="10"/>
  <c r="AH143" i="10"/>
  <c r="AK143" i="10"/>
  <c r="AN143" i="10"/>
  <c r="AQ143" i="10"/>
  <c r="AT143" i="10"/>
  <c r="AW143" i="10"/>
  <c r="AZ143" i="10"/>
  <c r="BC143" i="10"/>
  <c r="BF143" i="10"/>
  <c r="BI143" i="10"/>
  <c r="BL143" i="10"/>
  <c r="BO143" i="10"/>
  <c r="BR143" i="10"/>
  <c r="BU143" i="10"/>
  <c r="P142" i="10"/>
  <c r="S142" i="10"/>
  <c r="V142" i="10"/>
  <c r="AB142" i="10"/>
  <c r="AE142" i="10"/>
  <c r="AH142" i="10"/>
  <c r="AK142" i="10"/>
  <c r="AN142" i="10"/>
  <c r="AQ142" i="10"/>
  <c r="AT142" i="10"/>
  <c r="AW142" i="10"/>
  <c r="AZ142" i="10"/>
  <c r="BC142" i="10"/>
  <c r="BF142" i="10"/>
  <c r="BI142" i="10"/>
  <c r="BL142" i="10"/>
  <c r="BO142" i="10"/>
  <c r="BR142" i="10"/>
  <c r="BU142" i="10"/>
  <c r="P141" i="10"/>
  <c r="S141" i="10"/>
  <c r="V141" i="10"/>
  <c r="AB141" i="10"/>
  <c r="AE141" i="10"/>
  <c r="AH141" i="10"/>
  <c r="AK141" i="10"/>
  <c r="AN141" i="10"/>
  <c r="AQ141" i="10"/>
  <c r="AT141" i="10"/>
  <c r="AW141" i="10"/>
  <c r="AZ141" i="10"/>
  <c r="BC141" i="10"/>
  <c r="BF141" i="10"/>
  <c r="BI141" i="10"/>
  <c r="BL141" i="10"/>
  <c r="BO141" i="10"/>
  <c r="BR141" i="10"/>
  <c r="BU141" i="10"/>
  <c r="P140" i="10"/>
  <c r="S140" i="10"/>
  <c r="V140" i="10"/>
  <c r="AB140" i="10"/>
  <c r="AE140" i="10"/>
  <c r="AH140" i="10"/>
  <c r="AK140" i="10"/>
  <c r="AN140" i="10"/>
  <c r="AQ140" i="10"/>
  <c r="AT140" i="10"/>
  <c r="AW140" i="10"/>
  <c r="AZ140" i="10"/>
  <c r="BC140" i="10"/>
  <c r="BF140" i="10"/>
  <c r="BI140" i="10"/>
  <c r="BL140" i="10"/>
  <c r="BO140" i="10"/>
  <c r="BR140" i="10"/>
  <c r="BU140" i="10"/>
  <c r="P139" i="10"/>
  <c r="S139" i="10"/>
  <c r="V139" i="10"/>
  <c r="AB139" i="10"/>
  <c r="AE139" i="10"/>
  <c r="AH139" i="10"/>
  <c r="AK139" i="10"/>
  <c r="AN139" i="10"/>
  <c r="AQ139" i="10"/>
  <c r="AT139" i="10"/>
  <c r="AW139" i="10"/>
  <c r="AZ139" i="10"/>
  <c r="BC139" i="10"/>
  <c r="BF139" i="10"/>
  <c r="BI139" i="10"/>
  <c r="BL139" i="10"/>
  <c r="BO139" i="10"/>
  <c r="BR139" i="10"/>
  <c r="BU139" i="10"/>
  <c r="P138" i="10"/>
  <c r="S138" i="10"/>
  <c r="V138" i="10"/>
  <c r="AB138" i="10"/>
  <c r="AE138" i="10"/>
  <c r="AH138" i="10"/>
  <c r="AK138" i="10"/>
  <c r="AN138" i="10"/>
  <c r="AQ138" i="10"/>
  <c r="AT138" i="10"/>
  <c r="AW138" i="10"/>
  <c r="AZ138" i="10"/>
  <c r="BC138" i="10"/>
  <c r="BF138" i="10"/>
  <c r="BI138" i="10"/>
  <c r="BL138" i="10"/>
  <c r="BO138" i="10"/>
  <c r="BR138" i="10"/>
  <c r="BU138" i="10"/>
  <c r="P137" i="10"/>
  <c r="S137" i="10"/>
  <c r="V137" i="10"/>
  <c r="AB137" i="10"/>
  <c r="AE137" i="10"/>
  <c r="AH137" i="10"/>
  <c r="AK137" i="10"/>
  <c r="AN137" i="10"/>
  <c r="AQ137" i="10"/>
  <c r="AT137" i="10"/>
  <c r="AW137" i="10"/>
  <c r="AZ137" i="10"/>
  <c r="BC137" i="10"/>
  <c r="BF137" i="10"/>
  <c r="BI137" i="10"/>
  <c r="BL137" i="10"/>
  <c r="BO137" i="10"/>
  <c r="BR137" i="10"/>
  <c r="BU137" i="10"/>
  <c r="P136" i="10"/>
  <c r="S136" i="10"/>
  <c r="V136" i="10"/>
  <c r="AB136" i="10"/>
  <c r="AE136" i="10"/>
  <c r="AH136" i="10"/>
  <c r="AK136" i="10"/>
  <c r="AN136" i="10"/>
  <c r="AQ136" i="10"/>
  <c r="AT136" i="10"/>
  <c r="AW136" i="10"/>
  <c r="AZ136" i="10"/>
  <c r="BC136" i="10"/>
  <c r="BF136" i="10"/>
  <c r="BI136" i="10"/>
  <c r="BL136" i="10"/>
  <c r="BO136" i="10"/>
  <c r="BR136" i="10"/>
  <c r="BU136" i="10"/>
  <c r="P135" i="10"/>
  <c r="S135" i="10"/>
  <c r="V135" i="10"/>
  <c r="AB135" i="10"/>
  <c r="AE135" i="10"/>
  <c r="AH135" i="10"/>
  <c r="AK135" i="10"/>
  <c r="AN135" i="10"/>
  <c r="AQ135" i="10"/>
  <c r="AT135" i="10"/>
  <c r="AW135" i="10"/>
  <c r="AZ135" i="10"/>
  <c r="BC135" i="10"/>
  <c r="BF135" i="10"/>
  <c r="BI135" i="10"/>
  <c r="BL135" i="10"/>
  <c r="BO135" i="10"/>
  <c r="BR135" i="10"/>
  <c r="BU135" i="10"/>
  <c r="P134" i="10"/>
  <c r="S134" i="10"/>
  <c r="V134" i="10"/>
  <c r="AB134" i="10"/>
  <c r="AE134" i="10"/>
  <c r="AH134" i="10"/>
  <c r="AK134" i="10"/>
  <c r="AN134" i="10"/>
  <c r="AQ134" i="10"/>
  <c r="AT134" i="10"/>
  <c r="AW134" i="10"/>
  <c r="AZ134" i="10"/>
  <c r="BC134" i="10"/>
  <c r="BF134" i="10"/>
  <c r="BI134" i="10"/>
  <c r="BL134" i="10"/>
  <c r="BO134" i="10"/>
  <c r="BR134" i="10"/>
  <c r="BU134" i="10"/>
  <c r="P133" i="10"/>
  <c r="S133" i="10"/>
  <c r="V133" i="10"/>
  <c r="AB133" i="10"/>
  <c r="AE133" i="10"/>
  <c r="AH133" i="10"/>
  <c r="AK133" i="10"/>
  <c r="AN133" i="10"/>
  <c r="AQ133" i="10"/>
  <c r="AT133" i="10"/>
  <c r="AW133" i="10"/>
  <c r="AZ133" i="10"/>
  <c r="BC133" i="10"/>
  <c r="BF133" i="10"/>
  <c r="BI133" i="10"/>
  <c r="BL133" i="10"/>
  <c r="BO133" i="10"/>
  <c r="BR133" i="10"/>
  <c r="BU133" i="10"/>
  <c r="P132" i="10"/>
  <c r="S132" i="10"/>
  <c r="V132" i="10"/>
  <c r="AB132" i="10"/>
  <c r="AE132" i="10"/>
  <c r="AH132" i="10"/>
  <c r="AK132" i="10"/>
  <c r="AN132" i="10"/>
  <c r="AQ132" i="10"/>
  <c r="AT132" i="10"/>
  <c r="AW132" i="10"/>
  <c r="AZ132" i="10"/>
  <c r="BC132" i="10"/>
  <c r="BF132" i="10"/>
  <c r="BI132" i="10"/>
  <c r="BL132" i="10"/>
  <c r="BO132" i="10"/>
  <c r="BR132" i="10"/>
  <c r="BU132" i="10"/>
  <c r="P131" i="10"/>
  <c r="S131" i="10"/>
  <c r="V131" i="10"/>
  <c r="AB131" i="10"/>
  <c r="AE131" i="10"/>
  <c r="AH131" i="10"/>
  <c r="AK131" i="10"/>
  <c r="AN131" i="10"/>
  <c r="AQ131" i="10"/>
  <c r="AT131" i="10"/>
  <c r="AW131" i="10"/>
  <c r="AZ131" i="10"/>
  <c r="BC131" i="10"/>
  <c r="BF131" i="10"/>
  <c r="BI131" i="10"/>
  <c r="BL131" i="10"/>
  <c r="BO131" i="10"/>
  <c r="BR131" i="10"/>
  <c r="BU131" i="10"/>
  <c r="P130" i="10"/>
  <c r="S130" i="10"/>
  <c r="V130" i="10"/>
  <c r="AB130" i="10"/>
  <c r="AE130" i="10"/>
  <c r="AH130" i="10"/>
  <c r="AK130" i="10"/>
  <c r="AN130" i="10"/>
  <c r="AQ130" i="10"/>
  <c r="AT130" i="10"/>
  <c r="AW130" i="10"/>
  <c r="AZ130" i="10"/>
  <c r="BC130" i="10"/>
  <c r="BF130" i="10"/>
  <c r="BI130" i="10"/>
  <c r="BL130" i="10"/>
  <c r="BO130" i="10"/>
  <c r="BR130" i="10"/>
  <c r="BU130" i="10"/>
  <c r="P129" i="10"/>
  <c r="S129" i="10"/>
  <c r="V129" i="10"/>
  <c r="AB129" i="10"/>
  <c r="AE129" i="10"/>
  <c r="AH129" i="10"/>
  <c r="AK129" i="10"/>
  <c r="AN129" i="10"/>
  <c r="AQ129" i="10"/>
  <c r="AT129" i="10"/>
  <c r="AW129" i="10"/>
  <c r="AZ129" i="10"/>
  <c r="BC129" i="10"/>
  <c r="BF129" i="10"/>
  <c r="BI129" i="10"/>
  <c r="BL129" i="10"/>
  <c r="BO129" i="10"/>
  <c r="BR129" i="10"/>
  <c r="BU129" i="10"/>
  <c r="P128" i="10"/>
  <c r="S128" i="10"/>
  <c r="V128" i="10"/>
  <c r="AB128" i="10"/>
  <c r="AE128" i="10"/>
  <c r="AH128" i="10"/>
  <c r="AK128" i="10"/>
  <c r="AN128" i="10"/>
  <c r="AQ128" i="10"/>
  <c r="AT128" i="10"/>
  <c r="AW128" i="10"/>
  <c r="AZ128" i="10"/>
  <c r="BC128" i="10"/>
  <c r="BF128" i="10"/>
  <c r="BI128" i="10"/>
  <c r="BL128" i="10"/>
  <c r="BO128" i="10"/>
  <c r="BR128" i="10"/>
  <c r="BU128" i="10"/>
  <c r="P127" i="10"/>
  <c r="S127" i="10"/>
  <c r="V127" i="10"/>
  <c r="AB127" i="10"/>
  <c r="AE127" i="10"/>
  <c r="AH127" i="10"/>
  <c r="AK127" i="10"/>
  <c r="AN127" i="10"/>
  <c r="AQ127" i="10"/>
  <c r="AT127" i="10"/>
  <c r="AW127" i="10"/>
  <c r="AZ127" i="10"/>
  <c r="BC127" i="10"/>
  <c r="BF127" i="10"/>
  <c r="BI127" i="10"/>
  <c r="BL127" i="10"/>
  <c r="BO127" i="10"/>
  <c r="BR127" i="10"/>
  <c r="BU127" i="10"/>
  <c r="P126" i="10"/>
  <c r="S126" i="10"/>
  <c r="V126" i="10"/>
  <c r="AB126" i="10"/>
  <c r="AE126" i="10"/>
  <c r="AH126" i="10"/>
  <c r="AK126" i="10"/>
  <c r="AN126" i="10"/>
  <c r="AQ126" i="10"/>
  <c r="AT126" i="10"/>
  <c r="AW126" i="10"/>
  <c r="AZ126" i="10"/>
  <c r="BC126" i="10"/>
  <c r="BF126" i="10"/>
  <c r="BI126" i="10"/>
  <c r="BL126" i="10"/>
  <c r="BO126" i="10"/>
  <c r="BR126" i="10"/>
  <c r="BU126" i="10"/>
  <c r="P125" i="10"/>
  <c r="S125" i="10"/>
  <c r="V125" i="10"/>
  <c r="AB125" i="10"/>
  <c r="AE125" i="10"/>
  <c r="AH125" i="10"/>
  <c r="AK125" i="10"/>
  <c r="AN125" i="10"/>
  <c r="AQ125" i="10"/>
  <c r="AT125" i="10"/>
  <c r="AW125" i="10"/>
  <c r="AZ125" i="10"/>
  <c r="BC125" i="10"/>
  <c r="BF125" i="10"/>
  <c r="BI125" i="10"/>
  <c r="BL125" i="10"/>
  <c r="BO125" i="10"/>
  <c r="BR125" i="10"/>
  <c r="BU125" i="10"/>
  <c r="P124" i="10"/>
  <c r="S124" i="10"/>
  <c r="V124" i="10"/>
  <c r="AB124" i="10"/>
  <c r="AE124" i="10"/>
  <c r="AH124" i="10"/>
  <c r="AK124" i="10"/>
  <c r="AN124" i="10"/>
  <c r="AQ124" i="10"/>
  <c r="AT124" i="10"/>
  <c r="AW124" i="10"/>
  <c r="AZ124" i="10"/>
  <c r="BC124" i="10"/>
  <c r="BF124" i="10"/>
  <c r="BI124" i="10"/>
  <c r="BL124" i="10"/>
  <c r="BO124" i="10"/>
  <c r="BR124" i="10"/>
  <c r="BU124" i="10"/>
  <c r="P123" i="10"/>
  <c r="S123" i="10"/>
  <c r="V123" i="10"/>
  <c r="AB123" i="10"/>
  <c r="AE123" i="10"/>
  <c r="AH123" i="10"/>
  <c r="AK123" i="10"/>
  <c r="AN123" i="10"/>
  <c r="AQ123" i="10"/>
  <c r="AT123" i="10"/>
  <c r="AW123" i="10"/>
  <c r="AZ123" i="10"/>
  <c r="BC123" i="10"/>
  <c r="BF123" i="10"/>
  <c r="BI123" i="10"/>
  <c r="BL123" i="10"/>
  <c r="BO123" i="10"/>
  <c r="BR123" i="10"/>
  <c r="BU123" i="10"/>
  <c r="P122" i="10"/>
  <c r="S122" i="10"/>
  <c r="V122" i="10"/>
  <c r="AB122" i="10"/>
  <c r="AE122" i="10"/>
  <c r="AH122" i="10"/>
  <c r="AK122" i="10"/>
  <c r="AN122" i="10"/>
  <c r="AQ122" i="10"/>
  <c r="AT122" i="10"/>
  <c r="AW122" i="10"/>
  <c r="AZ122" i="10"/>
  <c r="BC122" i="10"/>
  <c r="BF122" i="10"/>
  <c r="BI122" i="10"/>
  <c r="BL122" i="10"/>
  <c r="BO122" i="10"/>
  <c r="BR122" i="10"/>
  <c r="BU122" i="10"/>
  <c r="P121" i="10"/>
  <c r="S121" i="10"/>
  <c r="V121" i="10"/>
  <c r="AB121" i="10"/>
  <c r="AE121" i="10"/>
  <c r="AH121" i="10"/>
  <c r="AK121" i="10"/>
  <c r="AN121" i="10"/>
  <c r="AQ121" i="10"/>
  <c r="AT121" i="10"/>
  <c r="AW121" i="10"/>
  <c r="AZ121" i="10"/>
  <c r="BC121" i="10"/>
  <c r="BF121" i="10"/>
  <c r="BI121" i="10"/>
  <c r="BL121" i="10"/>
  <c r="BO121" i="10"/>
  <c r="BR121" i="10"/>
  <c r="BU121" i="10"/>
  <c r="P120" i="10"/>
  <c r="S120" i="10"/>
  <c r="V120" i="10"/>
  <c r="AB120" i="10"/>
  <c r="AE120" i="10"/>
  <c r="AH120" i="10"/>
  <c r="AK120" i="10"/>
  <c r="AN120" i="10"/>
  <c r="AQ120" i="10"/>
  <c r="AT120" i="10"/>
  <c r="AW120" i="10"/>
  <c r="AZ120" i="10"/>
  <c r="BC120" i="10"/>
  <c r="BF120" i="10"/>
  <c r="BI120" i="10"/>
  <c r="BL120" i="10"/>
  <c r="BO120" i="10"/>
  <c r="BR120" i="10"/>
  <c r="BU120" i="10"/>
  <c r="P119" i="10"/>
  <c r="S119" i="10"/>
  <c r="V119" i="10"/>
  <c r="AB119" i="10"/>
  <c r="AE119" i="10"/>
  <c r="AH119" i="10"/>
  <c r="AK119" i="10"/>
  <c r="AN119" i="10"/>
  <c r="AQ119" i="10"/>
  <c r="AT119" i="10"/>
  <c r="AW119" i="10"/>
  <c r="AZ119" i="10"/>
  <c r="BC119" i="10"/>
  <c r="BF119" i="10"/>
  <c r="BI119" i="10"/>
  <c r="BL119" i="10"/>
  <c r="BO119" i="10"/>
  <c r="BR119" i="10"/>
  <c r="BU119" i="10"/>
  <c r="P118" i="10"/>
  <c r="S118" i="10"/>
  <c r="V118" i="10"/>
  <c r="AB118" i="10"/>
  <c r="AE118" i="10"/>
  <c r="AH118" i="10"/>
  <c r="AK118" i="10"/>
  <c r="AN118" i="10"/>
  <c r="AQ118" i="10"/>
  <c r="AT118" i="10"/>
  <c r="AW118" i="10"/>
  <c r="AZ118" i="10"/>
  <c r="BC118" i="10"/>
  <c r="BF118" i="10"/>
  <c r="BI118" i="10"/>
  <c r="BL118" i="10"/>
  <c r="BO118" i="10"/>
  <c r="BR118" i="10"/>
  <c r="BU118" i="10"/>
  <c r="P117" i="10"/>
  <c r="S117" i="10"/>
  <c r="V117" i="10"/>
  <c r="AB117" i="10"/>
  <c r="AE117" i="10"/>
  <c r="AH117" i="10"/>
  <c r="AK117" i="10"/>
  <c r="AN117" i="10"/>
  <c r="AQ117" i="10"/>
  <c r="AT117" i="10"/>
  <c r="AW117" i="10"/>
  <c r="AZ117" i="10"/>
  <c r="BC117" i="10"/>
  <c r="BF117" i="10"/>
  <c r="BI117" i="10"/>
  <c r="BL117" i="10"/>
  <c r="BO117" i="10"/>
  <c r="BR117" i="10"/>
  <c r="BU117" i="10"/>
  <c r="P116" i="10"/>
  <c r="S116" i="10"/>
  <c r="V116" i="10"/>
  <c r="AB116" i="10"/>
  <c r="AE116" i="10"/>
  <c r="AH116" i="10"/>
  <c r="AK116" i="10"/>
  <c r="AN116" i="10"/>
  <c r="AQ116" i="10"/>
  <c r="AT116" i="10"/>
  <c r="AW116" i="10"/>
  <c r="AZ116" i="10"/>
  <c r="BC116" i="10"/>
  <c r="BF116" i="10"/>
  <c r="BI116" i="10"/>
  <c r="BL116" i="10"/>
  <c r="BO116" i="10"/>
  <c r="BR116" i="10"/>
  <c r="BU116" i="10"/>
  <c r="P115" i="10"/>
  <c r="S115" i="10"/>
  <c r="V115" i="10"/>
  <c r="AB115" i="10"/>
  <c r="AE115" i="10"/>
  <c r="AH115" i="10"/>
  <c r="AK115" i="10"/>
  <c r="AN115" i="10"/>
  <c r="AQ115" i="10"/>
  <c r="AT115" i="10"/>
  <c r="AW115" i="10"/>
  <c r="AZ115" i="10"/>
  <c r="BC115" i="10"/>
  <c r="BF115" i="10"/>
  <c r="BI115" i="10"/>
  <c r="BL115" i="10"/>
  <c r="BO115" i="10"/>
  <c r="BR115" i="10"/>
  <c r="BU115" i="10"/>
  <c r="P114" i="10"/>
  <c r="S114" i="10"/>
  <c r="V114" i="10"/>
  <c r="AB114" i="10"/>
  <c r="AE114" i="10"/>
  <c r="AH114" i="10"/>
  <c r="AK114" i="10"/>
  <c r="AN114" i="10"/>
  <c r="AQ114" i="10"/>
  <c r="AT114" i="10"/>
  <c r="AW114" i="10"/>
  <c r="AZ114" i="10"/>
  <c r="BC114" i="10"/>
  <c r="BF114" i="10"/>
  <c r="BI114" i="10"/>
  <c r="BL114" i="10"/>
  <c r="BO114" i="10"/>
  <c r="BR114" i="10"/>
  <c r="BU114" i="10"/>
  <c r="P113" i="10"/>
  <c r="S113" i="10"/>
  <c r="V113" i="10"/>
  <c r="AB113" i="10"/>
  <c r="AE113" i="10"/>
  <c r="AH113" i="10"/>
  <c r="AK113" i="10"/>
  <c r="AN113" i="10"/>
  <c r="AQ113" i="10"/>
  <c r="AT113" i="10"/>
  <c r="AW113" i="10"/>
  <c r="AZ113" i="10"/>
  <c r="BC113" i="10"/>
  <c r="BF113" i="10"/>
  <c r="BI113" i="10"/>
  <c r="BL113" i="10"/>
  <c r="BO113" i="10"/>
  <c r="BR113" i="10"/>
  <c r="BU113" i="10"/>
  <c r="P112" i="10"/>
  <c r="S112" i="10"/>
  <c r="V112" i="10"/>
  <c r="AB112" i="10"/>
  <c r="AE112" i="10"/>
  <c r="AH112" i="10"/>
  <c r="AK112" i="10"/>
  <c r="AN112" i="10"/>
  <c r="AQ112" i="10"/>
  <c r="AT112" i="10"/>
  <c r="AW112" i="10"/>
  <c r="AZ112" i="10"/>
  <c r="BC112" i="10"/>
  <c r="BF112" i="10"/>
  <c r="BI112" i="10"/>
  <c r="BL112" i="10"/>
  <c r="BO112" i="10"/>
  <c r="BR112" i="10"/>
  <c r="BU112" i="10"/>
  <c r="P111" i="10"/>
  <c r="S111" i="10"/>
  <c r="V111" i="10"/>
  <c r="AB111" i="10"/>
  <c r="AE111" i="10"/>
  <c r="AH111" i="10"/>
  <c r="AK111" i="10"/>
  <c r="AN111" i="10"/>
  <c r="AQ111" i="10"/>
  <c r="AT111" i="10"/>
  <c r="AW111" i="10"/>
  <c r="AZ111" i="10"/>
  <c r="BC111" i="10"/>
  <c r="BF111" i="10"/>
  <c r="BI111" i="10"/>
  <c r="BL111" i="10"/>
  <c r="BO111" i="10"/>
  <c r="BR111" i="10"/>
  <c r="BU111" i="10"/>
  <c r="P110" i="10"/>
  <c r="S110" i="10"/>
  <c r="V110" i="10"/>
  <c r="AB110" i="10"/>
  <c r="AE110" i="10"/>
  <c r="AH110" i="10"/>
  <c r="AK110" i="10"/>
  <c r="AN110" i="10"/>
  <c r="AQ110" i="10"/>
  <c r="AT110" i="10"/>
  <c r="AW110" i="10"/>
  <c r="AZ110" i="10"/>
  <c r="BC110" i="10"/>
  <c r="BF110" i="10"/>
  <c r="BI110" i="10"/>
  <c r="BL110" i="10"/>
  <c r="BO110" i="10"/>
  <c r="BR110" i="10"/>
  <c r="BU110" i="10"/>
  <c r="P109" i="10"/>
  <c r="S109" i="10"/>
  <c r="V109" i="10"/>
  <c r="AB109" i="10"/>
  <c r="AE109" i="10"/>
  <c r="AH109" i="10"/>
  <c r="AK109" i="10"/>
  <c r="AN109" i="10"/>
  <c r="AQ109" i="10"/>
  <c r="AT109" i="10"/>
  <c r="AW109" i="10"/>
  <c r="AZ109" i="10"/>
  <c r="BC109" i="10"/>
  <c r="BF109" i="10"/>
  <c r="BI109" i="10"/>
  <c r="BL109" i="10"/>
  <c r="BO109" i="10"/>
  <c r="BR109" i="10"/>
  <c r="BU109" i="10"/>
  <c r="P108" i="10"/>
  <c r="S108" i="10"/>
  <c r="V108" i="10"/>
  <c r="AB108" i="10"/>
  <c r="AE108" i="10"/>
  <c r="AH108" i="10"/>
  <c r="AK108" i="10"/>
  <c r="AN108" i="10"/>
  <c r="AQ108" i="10"/>
  <c r="AT108" i="10"/>
  <c r="AW108" i="10"/>
  <c r="AZ108" i="10"/>
  <c r="BC108" i="10"/>
  <c r="BF108" i="10"/>
  <c r="BI108" i="10"/>
  <c r="BL108" i="10"/>
  <c r="BO108" i="10"/>
  <c r="BR108" i="10"/>
  <c r="BU108" i="10"/>
  <c r="P107" i="10"/>
  <c r="S107" i="10"/>
  <c r="V107" i="10"/>
  <c r="AB107" i="10"/>
  <c r="AE107" i="10"/>
  <c r="AH107" i="10"/>
  <c r="AK107" i="10"/>
  <c r="AN107" i="10"/>
  <c r="AQ107" i="10"/>
  <c r="AT107" i="10"/>
  <c r="AW107" i="10"/>
  <c r="AZ107" i="10"/>
  <c r="BC107" i="10"/>
  <c r="BF107" i="10"/>
  <c r="BI107" i="10"/>
  <c r="BL107" i="10"/>
  <c r="BO107" i="10"/>
  <c r="BR107" i="10"/>
  <c r="BU107" i="10"/>
  <c r="P106" i="10"/>
  <c r="S106" i="10"/>
  <c r="V106" i="10"/>
  <c r="AB106" i="10"/>
  <c r="AE106" i="10"/>
  <c r="AH106" i="10"/>
  <c r="AK106" i="10"/>
  <c r="AN106" i="10"/>
  <c r="AQ106" i="10"/>
  <c r="AT106" i="10"/>
  <c r="AW106" i="10"/>
  <c r="AZ106" i="10"/>
  <c r="BC106" i="10"/>
  <c r="BF106" i="10"/>
  <c r="BI106" i="10"/>
  <c r="BL106" i="10"/>
  <c r="BO106" i="10"/>
  <c r="BR106" i="10"/>
  <c r="BU106" i="10"/>
  <c r="P105" i="10"/>
  <c r="S105" i="10"/>
  <c r="V105" i="10"/>
  <c r="AB105" i="10"/>
  <c r="AE105" i="10"/>
  <c r="AH105" i="10"/>
  <c r="AK105" i="10"/>
  <c r="AN105" i="10"/>
  <c r="AQ105" i="10"/>
  <c r="AT105" i="10"/>
  <c r="AW105" i="10"/>
  <c r="AZ105" i="10"/>
  <c r="BC105" i="10"/>
  <c r="BF105" i="10"/>
  <c r="BI105" i="10"/>
  <c r="BL105" i="10"/>
  <c r="BO105" i="10"/>
  <c r="BR105" i="10"/>
  <c r="BU105" i="10"/>
  <c r="P104" i="10"/>
  <c r="S104" i="10"/>
  <c r="V104" i="10"/>
  <c r="AB104" i="10"/>
  <c r="AE104" i="10"/>
  <c r="AH104" i="10"/>
  <c r="AK104" i="10"/>
  <c r="AN104" i="10"/>
  <c r="AQ104" i="10"/>
  <c r="AT104" i="10"/>
  <c r="AW104" i="10"/>
  <c r="AZ104" i="10"/>
  <c r="BC104" i="10"/>
  <c r="BF104" i="10"/>
  <c r="BI104" i="10"/>
  <c r="BL104" i="10"/>
  <c r="BO104" i="10"/>
  <c r="BR104" i="10"/>
  <c r="BU104" i="10"/>
  <c r="P103" i="10"/>
  <c r="S103" i="10"/>
  <c r="V103" i="10"/>
  <c r="AB103" i="10"/>
  <c r="AE103" i="10"/>
  <c r="AH103" i="10"/>
  <c r="AK103" i="10"/>
  <c r="AN103" i="10"/>
  <c r="AQ103" i="10"/>
  <c r="AT103" i="10"/>
  <c r="AW103" i="10"/>
  <c r="AZ103" i="10"/>
  <c r="BC103" i="10"/>
  <c r="BF103" i="10"/>
  <c r="BI103" i="10"/>
  <c r="BL103" i="10"/>
  <c r="BO103" i="10"/>
  <c r="BR103" i="10"/>
  <c r="BU103" i="10"/>
  <c r="P102" i="10"/>
  <c r="S102" i="10"/>
  <c r="V102" i="10"/>
  <c r="AB102" i="10"/>
  <c r="AE102" i="10"/>
  <c r="AH102" i="10"/>
  <c r="AK102" i="10"/>
  <c r="AN102" i="10"/>
  <c r="AQ102" i="10"/>
  <c r="AT102" i="10"/>
  <c r="AW102" i="10"/>
  <c r="AZ102" i="10"/>
  <c r="BC102" i="10"/>
  <c r="BF102" i="10"/>
  <c r="BI102" i="10"/>
  <c r="BL102" i="10"/>
  <c r="BO102" i="10"/>
  <c r="BR102" i="10"/>
  <c r="BU102" i="10"/>
  <c r="P101" i="10"/>
  <c r="S101" i="10"/>
  <c r="V101" i="10"/>
  <c r="AB101" i="10"/>
  <c r="AE101" i="10"/>
  <c r="AH101" i="10"/>
  <c r="AK101" i="10"/>
  <c r="AN101" i="10"/>
  <c r="AQ101" i="10"/>
  <c r="AT101" i="10"/>
  <c r="AW101" i="10"/>
  <c r="AZ101" i="10"/>
  <c r="BC101" i="10"/>
  <c r="BF101" i="10"/>
  <c r="BI101" i="10"/>
  <c r="BL101" i="10"/>
  <c r="BO101" i="10"/>
  <c r="BR101" i="10"/>
  <c r="BU101" i="10"/>
  <c r="P100" i="10"/>
  <c r="S100" i="10"/>
  <c r="V100" i="10"/>
  <c r="AB100" i="10"/>
  <c r="AE100" i="10"/>
  <c r="AH100" i="10"/>
  <c r="AK100" i="10"/>
  <c r="AN100" i="10"/>
  <c r="AQ100" i="10"/>
  <c r="AT100" i="10"/>
  <c r="AW100" i="10"/>
  <c r="AZ100" i="10"/>
  <c r="BC100" i="10"/>
  <c r="BF100" i="10"/>
  <c r="BI100" i="10"/>
  <c r="BL100" i="10"/>
  <c r="BO100" i="10"/>
  <c r="BR100" i="10"/>
  <c r="BU100" i="10"/>
  <c r="P99" i="10"/>
  <c r="S99" i="10"/>
  <c r="V99" i="10"/>
  <c r="AB99" i="10"/>
  <c r="AE99" i="10"/>
  <c r="AH99" i="10"/>
  <c r="AK99" i="10"/>
  <c r="AN99" i="10"/>
  <c r="AQ99" i="10"/>
  <c r="AT99" i="10"/>
  <c r="AW99" i="10"/>
  <c r="AZ99" i="10"/>
  <c r="BC99" i="10"/>
  <c r="BF99" i="10"/>
  <c r="BI99" i="10"/>
  <c r="BL99" i="10"/>
  <c r="BO99" i="10"/>
  <c r="BR99" i="10"/>
  <c r="BU99" i="10"/>
  <c r="P98" i="10"/>
  <c r="S98" i="10"/>
  <c r="V98" i="10"/>
  <c r="AB98" i="10"/>
  <c r="AE98" i="10"/>
  <c r="AH98" i="10"/>
  <c r="AK98" i="10"/>
  <c r="AN98" i="10"/>
  <c r="AQ98" i="10"/>
  <c r="AT98" i="10"/>
  <c r="AW98" i="10"/>
  <c r="AZ98" i="10"/>
  <c r="BC98" i="10"/>
  <c r="BF98" i="10"/>
  <c r="BI98" i="10"/>
  <c r="BL98" i="10"/>
  <c r="BO98" i="10"/>
  <c r="BR98" i="10"/>
  <c r="BU98" i="10"/>
  <c r="P97" i="10"/>
  <c r="S97" i="10"/>
  <c r="V97" i="10"/>
  <c r="AB97" i="10"/>
  <c r="AE97" i="10"/>
  <c r="AH97" i="10"/>
  <c r="AK97" i="10"/>
  <c r="AN97" i="10"/>
  <c r="AQ97" i="10"/>
  <c r="AT97" i="10"/>
  <c r="AW97" i="10"/>
  <c r="AZ97" i="10"/>
  <c r="BC97" i="10"/>
  <c r="BF97" i="10"/>
  <c r="BI97" i="10"/>
  <c r="BL97" i="10"/>
  <c r="BO97" i="10"/>
  <c r="BR97" i="10"/>
  <c r="BU97" i="10"/>
  <c r="P96" i="10"/>
  <c r="S96" i="10"/>
  <c r="V96" i="10"/>
  <c r="AB96" i="10"/>
  <c r="AE96" i="10"/>
  <c r="AH96" i="10"/>
  <c r="AK96" i="10"/>
  <c r="AN96" i="10"/>
  <c r="AQ96" i="10"/>
  <c r="AT96" i="10"/>
  <c r="AW96" i="10"/>
  <c r="AZ96" i="10"/>
  <c r="BC96" i="10"/>
  <c r="BF96" i="10"/>
  <c r="BI96" i="10"/>
  <c r="BL96" i="10"/>
  <c r="BO96" i="10"/>
  <c r="BR96" i="10"/>
  <c r="BU96" i="10"/>
  <c r="P95" i="10"/>
  <c r="S95" i="10"/>
  <c r="V95" i="10"/>
  <c r="AB95" i="10"/>
  <c r="AE95" i="10"/>
  <c r="AH95" i="10"/>
  <c r="AK95" i="10"/>
  <c r="AN95" i="10"/>
  <c r="AQ95" i="10"/>
  <c r="AT95" i="10"/>
  <c r="AW95" i="10"/>
  <c r="AZ95" i="10"/>
  <c r="BC95" i="10"/>
  <c r="BF95" i="10"/>
  <c r="BI95" i="10"/>
  <c r="BL95" i="10"/>
  <c r="BO95" i="10"/>
  <c r="BR95" i="10"/>
  <c r="BU95" i="10"/>
  <c r="P94" i="10"/>
  <c r="S94" i="10"/>
  <c r="V94" i="10"/>
  <c r="AB94" i="10"/>
  <c r="AE94" i="10"/>
  <c r="AH94" i="10"/>
  <c r="AK94" i="10"/>
  <c r="AN94" i="10"/>
  <c r="AQ94" i="10"/>
  <c r="AT94" i="10"/>
  <c r="AW94" i="10"/>
  <c r="AZ94" i="10"/>
  <c r="BC94" i="10"/>
  <c r="BF94" i="10"/>
  <c r="BI94" i="10"/>
  <c r="BL94" i="10"/>
  <c r="BO94" i="10"/>
  <c r="BR94" i="10"/>
  <c r="BU94" i="10"/>
  <c r="P93" i="10"/>
  <c r="S93" i="10"/>
  <c r="V93" i="10"/>
  <c r="AB93" i="10"/>
  <c r="AE93" i="10"/>
  <c r="AH93" i="10"/>
  <c r="AK93" i="10"/>
  <c r="AN93" i="10"/>
  <c r="AQ93" i="10"/>
  <c r="AT93" i="10"/>
  <c r="AW93" i="10"/>
  <c r="AZ93" i="10"/>
  <c r="BC93" i="10"/>
  <c r="BF93" i="10"/>
  <c r="BI93" i="10"/>
  <c r="BL93" i="10"/>
  <c r="BO93" i="10"/>
  <c r="BR93" i="10"/>
  <c r="BU93" i="10"/>
  <c r="P92" i="10"/>
  <c r="S92" i="10"/>
  <c r="V92" i="10"/>
  <c r="AB92" i="10"/>
  <c r="AE92" i="10"/>
  <c r="AH92" i="10"/>
  <c r="AK92" i="10"/>
  <c r="AN92" i="10"/>
  <c r="AQ92" i="10"/>
  <c r="AT92" i="10"/>
  <c r="AW92" i="10"/>
  <c r="AZ92" i="10"/>
  <c r="BC92" i="10"/>
  <c r="BF92" i="10"/>
  <c r="BI92" i="10"/>
  <c r="BL92" i="10"/>
  <c r="BO92" i="10"/>
  <c r="BR92" i="10"/>
  <c r="BU92" i="10"/>
  <c r="P91" i="10"/>
  <c r="S91" i="10"/>
  <c r="V91" i="10"/>
  <c r="AB91" i="10"/>
  <c r="AE91" i="10"/>
  <c r="AH91" i="10"/>
  <c r="AK91" i="10"/>
  <c r="AN91" i="10"/>
  <c r="AQ91" i="10"/>
  <c r="AT91" i="10"/>
  <c r="AW91" i="10"/>
  <c r="AZ91" i="10"/>
  <c r="BC91" i="10"/>
  <c r="BF91" i="10"/>
  <c r="BI91" i="10"/>
  <c r="BL91" i="10"/>
  <c r="BO91" i="10"/>
  <c r="BR91" i="10"/>
  <c r="BU91" i="10"/>
  <c r="P90" i="10"/>
  <c r="S90" i="10"/>
  <c r="V90" i="10"/>
  <c r="AB90" i="10"/>
  <c r="AE90" i="10"/>
  <c r="AH90" i="10"/>
  <c r="AK90" i="10"/>
  <c r="AN90" i="10"/>
  <c r="AQ90" i="10"/>
  <c r="AT90" i="10"/>
  <c r="AW90" i="10"/>
  <c r="AZ90" i="10"/>
  <c r="BC90" i="10"/>
  <c r="BF90" i="10"/>
  <c r="BI90" i="10"/>
  <c r="BL90" i="10"/>
  <c r="BO90" i="10"/>
  <c r="BR90" i="10"/>
  <c r="BU90" i="10"/>
  <c r="P89" i="10"/>
  <c r="S89" i="10"/>
  <c r="V89" i="10"/>
  <c r="AB89" i="10"/>
  <c r="AE89" i="10"/>
  <c r="AH89" i="10"/>
  <c r="AK89" i="10"/>
  <c r="AN89" i="10"/>
  <c r="AQ89" i="10"/>
  <c r="AT89" i="10"/>
  <c r="AW89" i="10"/>
  <c r="AZ89" i="10"/>
  <c r="BC89" i="10"/>
  <c r="BF89" i="10"/>
  <c r="BI89" i="10"/>
  <c r="BL89" i="10"/>
  <c r="BO89" i="10"/>
  <c r="BR89" i="10"/>
  <c r="BU89" i="10"/>
  <c r="P88" i="10"/>
  <c r="S88" i="10"/>
  <c r="V88" i="10"/>
  <c r="AB88" i="10"/>
  <c r="AE88" i="10"/>
  <c r="AH88" i="10"/>
  <c r="AK88" i="10"/>
  <c r="AN88" i="10"/>
  <c r="AQ88" i="10"/>
  <c r="AT88" i="10"/>
  <c r="AW88" i="10"/>
  <c r="AZ88" i="10"/>
  <c r="BC88" i="10"/>
  <c r="BF88" i="10"/>
  <c r="BI88" i="10"/>
  <c r="BL88" i="10"/>
  <c r="BO88" i="10"/>
  <c r="BR88" i="10"/>
  <c r="BU88" i="10"/>
  <c r="P87" i="10"/>
  <c r="S87" i="10"/>
  <c r="V87" i="10"/>
  <c r="AB87" i="10"/>
  <c r="AE87" i="10"/>
  <c r="AH87" i="10"/>
  <c r="AK87" i="10"/>
  <c r="AN87" i="10"/>
  <c r="AQ87" i="10"/>
  <c r="AT87" i="10"/>
  <c r="AW87" i="10"/>
  <c r="AZ87" i="10"/>
  <c r="BC87" i="10"/>
  <c r="BF87" i="10"/>
  <c r="BI87" i="10"/>
  <c r="BL87" i="10"/>
  <c r="BO87" i="10"/>
  <c r="BR87" i="10"/>
  <c r="BU87" i="10"/>
  <c r="P86" i="10"/>
  <c r="S86" i="10"/>
  <c r="V86" i="10"/>
  <c r="AB86" i="10"/>
  <c r="AE86" i="10"/>
  <c r="AH86" i="10"/>
  <c r="AK86" i="10"/>
  <c r="AN86" i="10"/>
  <c r="AQ86" i="10"/>
  <c r="AT86" i="10"/>
  <c r="AW86" i="10"/>
  <c r="AZ86" i="10"/>
  <c r="BC86" i="10"/>
  <c r="BF86" i="10"/>
  <c r="BI86" i="10"/>
  <c r="BL86" i="10"/>
  <c r="BO86" i="10"/>
  <c r="BR86" i="10"/>
  <c r="BU86" i="10"/>
  <c r="P85" i="10"/>
  <c r="S85" i="10"/>
  <c r="V85" i="10"/>
  <c r="AB85" i="10"/>
  <c r="AE85" i="10"/>
  <c r="AH85" i="10"/>
  <c r="AK85" i="10"/>
  <c r="AN85" i="10"/>
  <c r="AQ85" i="10"/>
  <c r="AT85" i="10"/>
  <c r="AW85" i="10"/>
  <c r="AZ85" i="10"/>
  <c r="BC85" i="10"/>
  <c r="BF85" i="10"/>
  <c r="BI85" i="10"/>
  <c r="BL85" i="10"/>
  <c r="BO85" i="10"/>
  <c r="BR85" i="10"/>
  <c r="BU85" i="10"/>
  <c r="P84" i="10"/>
  <c r="S84" i="10"/>
  <c r="V84" i="10"/>
  <c r="AB84" i="10"/>
  <c r="AE84" i="10"/>
  <c r="AH84" i="10"/>
  <c r="AK84" i="10"/>
  <c r="AN84" i="10"/>
  <c r="AQ84" i="10"/>
  <c r="AT84" i="10"/>
  <c r="AW84" i="10"/>
  <c r="AZ84" i="10"/>
  <c r="BC84" i="10"/>
  <c r="BF84" i="10"/>
  <c r="BI84" i="10"/>
  <c r="BL84" i="10"/>
  <c r="BO84" i="10"/>
  <c r="BR84" i="10"/>
  <c r="BU84" i="10"/>
  <c r="P83" i="10"/>
  <c r="S83" i="10"/>
  <c r="V83" i="10"/>
  <c r="AB83" i="10"/>
  <c r="AE83" i="10"/>
  <c r="AH83" i="10"/>
  <c r="AK83" i="10"/>
  <c r="AN83" i="10"/>
  <c r="AQ83" i="10"/>
  <c r="AT83" i="10"/>
  <c r="AW83" i="10"/>
  <c r="AZ83" i="10"/>
  <c r="BC83" i="10"/>
  <c r="BF83" i="10"/>
  <c r="BI83" i="10"/>
  <c r="BL83" i="10"/>
  <c r="BO83" i="10"/>
  <c r="BR83" i="10"/>
  <c r="BU83" i="10"/>
  <c r="P82" i="10"/>
  <c r="S82" i="10"/>
  <c r="V82" i="10"/>
  <c r="AB82" i="10"/>
  <c r="AE82" i="10"/>
  <c r="AH82" i="10"/>
  <c r="AK82" i="10"/>
  <c r="AN82" i="10"/>
  <c r="AQ82" i="10"/>
  <c r="AT82" i="10"/>
  <c r="AW82" i="10"/>
  <c r="AZ82" i="10"/>
  <c r="BC82" i="10"/>
  <c r="BF82" i="10"/>
  <c r="BI82" i="10"/>
  <c r="BL82" i="10"/>
  <c r="BO82" i="10"/>
  <c r="BR82" i="10"/>
  <c r="BU82" i="10"/>
  <c r="P81" i="10"/>
  <c r="S81" i="10"/>
  <c r="V81" i="10"/>
  <c r="AB81" i="10"/>
  <c r="AE81" i="10"/>
  <c r="AH81" i="10"/>
  <c r="AK81" i="10"/>
  <c r="AN81" i="10"/>
  <c r="AQ81" i="10"/>
  <c r="AT81" i="10"/>
  <c r="AW81" i="10"/>
  <c r="AZ81" i="10"/>
  <c r="BC81" i="10"/>
  <c r="BF81" i="10"/>
  <c r="BI81" i="10"/>
  <c r="BL81" i="10"/>
  <c r="BO81" i="10"/>
  <c r="BR81" i="10"/>
  <c r="BU81" i="10"/>
  <c r="P80" i="10"/>
  <c r="S80" i="10"/>
  <c r="V80" i="10"/>
  <c r="AB80" i="10"/>
  <c r="AE80" i="10"/>
  <c r="AH80" i="10"/>
  <c r="AK80" i="10"/>
  <c r="AN80" i="10"/>
  <c r="AQ80" i="10"/>
  <c r="AT80" i="10"/>
  <c r="AW80" i="10"/>
  <c r="AZ80" i="10"/>
  <c r="BC80" i="10"/>
  <c r="BF80" i="10"/>
  <c r="BI80" i="10"/>
  <c r="BL80" i="10"/>
  <c r="BO80" i="10"/>
  <c r="BR80" i="10"/>
  <c r="BU80" i="10"/>
  <c r="P79" i="10"/>
  <c r="S79" i="10"/>
  <c r="V79" i="10"/>
  <c r="AB79" i="10"/>
  <c r="AE79" i="10"/>
  <c r="AH79" i="10"/>
  <c r="AK79" i="10"/>
  <c r="AN79" i="10"/>
  <c r="AQ79" i="10"/>
  <c r="AT79" i="10"/>
  <c r="AW79" i="10"/>
  <c r="AZ79" i="10"/>
  <c r="BC79" i="10"/>
  <c r="BF79" i="10"/>
  <c r="BI79" i="10"/>
  <c r="BL79" i="10"/>
  <c r="BO79" i="10"/>
  <c r="BR79" i="10"/>
  <c r="BU79" i="10"/>
  <c r="P78" i="10"/>
  <c r="S78" i="10"/>
  <c r="V78" i="10"/>
  <c r="AB78" i="10"/>
  <c r="AE78" i="10"/>
  <c r="AH78" i="10"/>
  <c r="AK78" i="10"/>
  <c r="AN78" i="10"/>
  <c r="AQ78" i="10"/>
  <c r="AT78" i="10"/>
  <c r="AW78" i="10"/>
  <c r="AZ78" i="10"/>
  <c r="BC78" i="10"/>
  <c r="BF78" i="10"/>
  <c r="BI78" i="10"/>
  <c r="BL78" i="10"/>
  <c r="BO78" i="10"/>
  <c r="BR78" i="10"/>
  <c r="BU78" i="10"/>
  <c r="P77" i="10"/>
  <c r="S77" i="10"/>
  <c r="V77" i="10"/>
  <c r="AB77" i="10"/>
  <c r="AE77" i="10"/>
  <c r="AH77" i="10"/>
  <c r="AK77" i="10"/>
  <c r="AN77" i="10"/>
  <c r="AQ77" i="10"/>
  <c r="AT77" i="10"/>
  <c r="AW77" i="10"/>
  <c r="AZ77" i="10"/>
  <c r="BC77" i="10"/>
  <c r="BF77" i="10"/>
  <c r="BI77" i="10"/>
  <c r="BL77" i="10"/>
  <c r="BO77" i="10"/>
  <c r="BR77" i="10"/>
  <c r="BU77" i="10"/>
  <c r="P76" i="10"/>
  <c r="S76" i="10"/>
  <c r="V76" i="10"/>
  <c r="AB76" i="10"/>
  <c r="AE76" i="10"/>
  <c r="AH76" i="10"/>
  <c r="AK76" i="10"/>
  <c r="AN76" i="10"/>
  <c r="AQ76" i="10"/>
  <c r="AT76" i="10"/>
  <c r="AW76" i="10"/>
  <c r="AZ76" i="10"/>
  <c r="BC76" i="10"/>
  <c r="BF76" i="10"/>
  <c r="BI76" i="10"/>
  <c r="BL76" i="10"/>
  <c r="BO76" i="10"/>
  <c r="BR76" i="10"/>
  <c r="BU76" i="10"/>
  <c r="P75" i="10"/>
  <c r="S75" i="10"/>
  <c r="V75" i="10"/>
  <c r="AB75" i="10"/>
  <c r="AE75" i="10"/>
  <c r="AH75" i="10"/>
  <c r="AK75" i="10"/>
  <c r="AN75" i="10"/>
  <c r="AQ75" i="10"/>
  <c r="AT75" i="10"/>
  <c r="AW75" i="10"/>
  <c r="AZ75" i="10"/>
  <c r="BC75" i="10"/>
  <c r="BF75" i="10"/>
  <c r="BI75" i="10"/>
  <c r="BL75" i="10"/>
  <c r="BO75" i="10"/>
  <c r="BR75" i="10"/>
  <c r="BU75" i="10"/>
  <c r="P74" i="10"/>
  <c r="S74" i="10"/>
  <c r="V74" i="10"/>
  <c r="AB74" i="10"/>
  <c r="AE74" i="10"/>
  <c r="AH74" i="10"/>
  <c r="AK74" i="10"/>
  <c r="AN74" i="10"/>
  <c r="AQ74" i="10"/>
  <c r="AT74" i="10"/>
  <c r="AW74" i="10"/>
  <c r="AZ74" i="10"/>
  <c r="BC74" i="10"/>
  <c r="BF74" i="10"/>
  <c r="BI74" i="10"/>
  <c r="BL74" i="10"/>
  <c r="BO74" i="10"/>
  <c r="BR74" i="10"/>
  <c r="BU74" i="10"/>
  <c r="P73" i="10"/>
  <c r="S73" i="10"/>
  <c r="V73" i="10"/>
  <c r="AB73" i="10"/>
  <c r="AE73" i="10"/>
  <c r="AH73" i="10"/>
  <c r="AK73" i="10"/>
  <c r="AN73" i="10"/>
  <c r="AQ73" i="10"/>
  <c r="AT73" i="10"/>
  <c r="AW73" i="10"/>
  <c r="AZ73" i="10"/>
  <c r="BC73" i="10"/>
  <c r="BF73" i="10"/>
  <c r="BI73" i="10"/>
  <c r="BL73" i="10"/>
  <c r="BO73" i="10"/>
  <c r="BR73" i="10"/>
  <c r="BU73" i="10"/>
  <c r="P72" i="10"/>
  <c r="S72" i="10"/>
  <c r="V72" i="10"/>
  <c r="AB72" i="10"/>
  <c r="AE72" i="10"/>
  <c r="AH72" i="10"/>
  <c r="AK72" i="10"/>
  <c r="AN72" i="10"/>
  <c r="AQ72" i="10"/>
  <c r="AT72" i="10"/>
  <c r="AW72" i="10"/>
  <c r="AZ72" i="10"/>
  <c r="BC72" i="10"/>
  <c r="BF72" i="10"/>
  <c r="BI72" i="10"/>
  <c r="BL72" i="10"/>
  <c r="BO72" i="10"/>
  <c r="BR72" i="10"/>
  <c r="BU72" i="10"/>
  <c r="P71" i="10"/>
  <c r="S71" i="10"/>
  <c r="V71" i="10"/>
  <c r="AB71" i="10"/>
  <c r="AE71" i="10"/>
  <c r="AH71" i="10"/>
  <c r="AK71" i="10"/>
  <c r="AN71" i="10"/>
  <c r="AQ71" i="10"/>
  <c r="AT71" i="10"/>
  <c r="AW71" i="10"/>
  <c r="AZ71" i="10"/>
  <c r="BC71" i="10"/>
  <c r="BF71" i="10"/>
  <c r="BI71" i="10"/>
  <c r="BL71" i="10"/>
  <c r="BO71" i="10"/>
  <c r="BR71" i="10"/>
  <c r="BU71" i="10"/>
  <c r="P70" i="10"/>
  <c r="S70" i="10"/>
  <c r="V70" i="10"/>
  <c r="AB70" i="10"/>
  <c r="AE70" i="10"/>
  <c r="AH70" i="10"/>
  <c r="AK70" i="10"/>
  <c r="AN70" i="10"/>
  <c r="AQ70" i="10"/>
  <c r="AT70" i="10"/>
  <c r="AW70" i="10"/>
  <c r="AZ70" i="10"/>
  <c r="BC70" i="10"/>
  <c r="BF70" i="10"/>
  <c r="BI70" i="10"/>
  <c r="BL70" i="10"/>
  <c r="BO70" i="10"/>
  <c r="BR70" i="10"/>
  <c r="BU70" i="10"/>
  <c r="P69" i="10"/>
  <c r="S69" i="10"/>
  <c r="V69" i="10"/>
  <c r="AB69" i="10"/>
  <c r="AE69" i="10"/>
  <c r="AH69" i="10"/>
  <c r="AK69" i="10"/>
  <c r="AN69" i="10"/>
  <c r="AQ69" i="10"/>
  <c r="AT69" i="10"/>
  <c r="AW69" i="10"/>
  <c r="AZ69" i="10"/>
  <c r="BC69" i="10"/>
  <c r="BF69" i="10"/>
  <c r="BI69" i="10"/>
  <c r="BL69" i="10"/>
  <c r="BO69" i="10"/>
  <c r="BR69" i="10"/>
  <c r="BU69" i="10"/>
  <c r="P68" i="10"/>
  <c r="S68" i="10"/>
  <c r="V68" i="10"/>
  <c r="AB68" i="10"/>
  <c r="AE68" i="10"/>
  <c r="AH68" i="10"/>
  <c r="AK68" i="10"/>
  <c r="AN68" i="10"/>
  <c r="AQ68" i="10"/>
  <c r="AT68" i="10"/>
  <c r="AW68" i="10"/>
  <c r="AZ68" i="10"/>
  <c r="BC68" i="10"/>
  <c r="BF68" i="10"/>
  <c r="BI68" i="10"/>
  <c r="BL68" i="10"/>
  <c r="BO68" i="10"/>
  <c r="BR68" i="10"/>
  <c r="BU68" i="10"/>
  <c r="P67" i="10"/>
  <c r="S67" i="10"/>
  <c r="V67" i="10"/>
  <c r="AB67" i="10"/>
  <c r="AE67" i="10"/>
  <c r="AH67" i="10"/>
  <c r="AK67" i="10"/>
  <c r="AN67" i="10"/>
  <c r="AQ67" i="10"/>
  <c r="AT67" i="10"/>
  <c r="AW67" i="10"/>
  <c r="AZ67" i="10"/>
  <c r="BC67" i="10"/>
  <c r="BF67" i="10"/>
  <c r="BI67" i="10"/>
  <c r="BL67" i="10"/>
  <c r="BO67" i="10"/>
  <c r="BR67" i="10"/>
  <c r="BU67" i="10"/>
  <c r="P66" i="10"/>
  <c r="S66" i="10"/>
  <c r="V66" i="10"/>
  <c r="AB66" i="10"/>
  <c r="AE66" i="10"/>
  <c r="AH66" i="10"/>
  <c r="AK66" i="10"/>
  <c r="AN66" i="10"/>
  <c r="AQ66" i="10"/>
  <c r="AT66" i="10"/>
  <c r="AW66" i="10"/>
  <c r="AZ66" i="10"/>
  <c r="BC66" i="10"/>
  <c r="BF66" i="10"/>
  <c r="BI66" i="10"/>
  <c r="BL66" i="10"/>
  <c r="BO66" i="10"/>
  <c r="BR66" i="10"/>
  <c r="BU66" i="10"/>
  <c r="P65" i="10"/>
  <c r="S65" i="10"/>
  <c r="V65" i="10"/>
  <c r="AB65" i="10"/>
  <c r="AE65" i="10"/>
  <c r="AH65" i="10"/>
  <c r="AK65" i="10"/>
  <c r="AN65" i="10"/>
  <c r="AQ65" i="10"/>
  <c r="AT65" i="10"/>
  <c r="AW65" i="10"/>
  <c r="AZ65" i="10"/>
  <c r="BC65" i="10"/>
  <c r="BF65" i="10"/>
  <c r="BI65" i="10"/>
  <c r="BL65" i="10"/>
  <c r="BO65" i="10"/>
  <c r="BR65" i="10"/>
  <c r="BU65" i="10"/>
  <c r="P64" i="10"/>
  <c r="S64" i="10"/>
  <c r="V64" i="10"/>
  <c r="AB64" i="10"/>
  <c r="AE64" i="10"/>
  <c r="AH64" i="10"/>
  <c r="AK64" i="10"/>
  <c r="AN64" i="10"/>
  <c r="AQ64" i="10"/>
  <c r="AT64" i="10"/>
  <c r="AW64" i="10"/>
  <c r="AZ64" i="10"/>
  <c r="BC64" i="10"/>
  <c r="BF64" i="10"/>
  <c r="BI64" i="10"/>
  <c r="BL64" i="10"/>
  <c r="BO64" i="10"/>
  <c r="BR64" i="10"/>
  <c r="BU64" i="10"/>
  <c r="P63" i="10"/>
  <c r="S63" i="10"/>
  <c r="V63" i="10"/>
  <c r="AB63" i="10"/>
  <c r="AE63" i="10"/>
  <c r="AH63" i="10"/>
  <c r="AK63" i="10"/>
  <c r="AN63" i="10"/>
  <c r="AQ63" i="10"/>
  <c r="AT63" i="10"/>
  <c r="AW63" i="10"/>
  <c r="AZ63" i="10"/>
  <c r="BC63" i="10"/>
  <c r="BF63" i="10"/>
  <c r="BI63" i="10"/>
  <c r="BL63" i="10"/>
  <c r="BO63" i="10"/>
  <c r="BR63" i="10"/>
  <c r="BU63" i="10"/>
  <c r="P62" i="10"/>
  <c r="S62" i="10"/>
  <c r="V62" i="10"/>
  <c r="AB62" i="10"/>
  <c r="AE62" i="10"/>
  <c r="AH62" i="10"/>
  <c r="AK62" i="10"/>
  <c r="AN62" i="10"/>
  <c r="AQ62" i="10"/>
  <c r="AT62" i="10"/>
  <c r="AW62" i="10"/>
  <c r="AZ62" i="10"/>
  <c r="BC62" i="10"/>
  <c r="BF62" i="10"/>
  <c r="BI62" i="10"/>
  <c r="BL62" i="10"/>
  <c r="BO62" i="10"/>
  <c r="BR62" i="10"/>
  <c r="BU62" i="10"/>
  <c r="P61" i="10"/>
  <c r="S61" i="10"/>
  <c r="V61" i="10"/>
  <c r="AB61" i="10"/>
  <c r="AE61" i="10"/>
  <c r="AH61" i="10"/>
  <c r="AK61" i="10"/>
  <c r="AN61" i="10"/>
  <c r="AQ61" i="10"/>
  <c r="AT61" i="10"/>
  <c r="AW61" i="10"/>
  <c r="AZ61" i="10"/>
  <c r="BC61" i="10"/>
  <c r="BF61" i="10"/>
  <c r="BI61" i="10"/>
  <c r="BL61" i="10"/>
  <c r="BO61" i="10"/>
  <c r="BR61" i="10"/>
  <c r="BU61" i="10"/>
  <c r="P60" i="10"/>
  <c r="S60" i="10"/>
  <c r="V60" i="10"/>
  <c r="AB60" i="10"/>
  <c r="AE60" i="10"/>
  <c r="AH60" i="10"/>
  <c r="AK60" i="10"/>
  <c r="AN60" i="10"/>
  <c r="AQ60" i="10"/>
  <c r="AT60" i="10"/>
  <c r="AW60" i="10"/>
  <c r="AZ60" i="10"/>
  <c r="BC60" i="10"/>
  <c r="BF60" i="10"/>
  <c r="BI60" i="10"/>
  <c r="BL60" i="10"/>
  <c r="BO60" i="10"/>
  <c r="BR60" i="10"/>
  <c r="BU60" i="10"/>
  <c r="P59" i="10"/>
  <c r="S59" i="10"/>
  <c r="V59" i="10"/>
  <c r="AB59" i="10"/>
  <c r="AE59" i="10"/>
  <c r="AH59" i="10"/>
  <c r="AK59" i="10"/>
  <c r="AN59" i="10"/>
  <c r="AQ59" i="10"/>
  <c r="AT59" i="10"/>
  <c r="AW59" i="10"/>
  <c r="AZ59" i="10"/>
  <c r="BC59" i="10"/>
  <c r="BF59" i="10"/>
  <c r="BI59" i="10"/>
  <c r="BL59" i="10"/>
  <c r="BO59" i="10"/>
  <c r="BR59" i="10"/>
  <c r="BU59" i="10"/>
  <c r="P58" i="10"/>
  <c r="S58" i="10"/>
  <c r="V58" i="10"/>
  <c r="AB58" i="10"/>
  <c r="AE58" i="10"/>
  <c r="AH58" i="10"/>
  <c r="AK58" i="10"/>
  <c r="AN58" i="10"/>
  <c r="AQ58" i="10"/>
  <c r="AT58" i="10"/>
  <c r="AW58" i="10"/>
  <c r="AZ58" i="10"/>
  <c r="BC58" i="10"/>
  <c r="BF58" i="10"/>
  <c r="BI58" i="10"/>
  <c r="BL58" i="10"/>
  <c r="BO58" i="10"/>
  <c r="BR58" i="10"/>
  <c r="BU58" i="10"/>
  <c r="P57" i="10"/>
  <c r="S57" i="10"/>
  <c r="V57" i="10"/>
  <c r="AB57" i="10"/>
  <c r="AE57" i="10"/>
  <c r="AH57" i="10"/>
  <c r="AK57" i="10"/>
  <c r="AN57" i="10"/>
  <c r="AQ57" i="10"/>
  <c r="AT57" i="10"/>
  <c r="AW57" i="10"/>
  <c r="AZ57" i="10"/>
  <c r="BC57" i="10"/>
  <c r="BF57" i="10"/>
  <c r="BI57" i="10"/>
  <c r="BL57" i="10"/>
  <c r="BO57" i="10"/>
  <c r="BR57" i="10"/>
  <c r="BU57" i="10"/>
  <c r="P56" i="10"/>
  <c r="S56" i="10"/>
  <c r="V56" i="10"/>
  <c r="AB56" i="10"/>
  <c r="AE56" i="10"/>
  <c r="AH56" i="10"/>
  <c r="AK56" i="10"/>
  <c r="AN56" i="10"/>
  <c r="AQ56" i="10"/>
  <c r="AT56" i="10"/>
  <c r="AW56" i="10"/>
  <c r="AZ56" i="10"/>
  <c r="BC56" i="10"/>
  <c r="BF56" i="10"/>
  <c r="BI56" i="10"/>
  <c r="BL56" i="10"/>
  <c r="BO56" i="10"/>
  <c r="BR56" i="10"/>
  <c r="BU56" i="10"/>
  <c r="P55" i="10"/>
  <c r="S55" i="10"/>
  <c r="V55" i="10"/>
  <c r="AB55" i="10"/>
  <c r="AE55" i="10"/>
  <c r="AH55" i="10"/>
  <c r="AK55" i="10"/>
  <c r="AN55" i="10"/>
  <c r="AQ55" i="10"/>
  <c r="AT55" i="10"/>
  <c r="AW55" i="10"/>
  <c r="AZ55" i="10"/>
  <c r="BC55" i="10"/>
  <c r="BF55" i="10"/>
  <c r="BI55" i="10"/>
  <c r="BL55" i="10"/>
  <c r="BO55" i="10"/>
  <c r="BR55" i="10"/>
  <c r="BU55" i="10"/>
  <c r="P54" i="10"/>
  <c r="S54" i="10"/>
  <c r="V54" i="10"/>
  <c r="AB54" i="10"/>
  <c r="AE54" i="10"/>
  <c r="AH54" i="10"/>
  <c r="AK54" i="10"/>
  <c r="AN54" i="10"/>
  <c r="AQ54" i="10"/>
  <c r="AT54" i="10"/>
  <c r="AW54" i="10"/>
  <c r="AZ54" i="10"/>
  <c r="BC54" i="10"/>
  <c r="BF54" i="10"/>
  <c r="BI54" i="10"/>
  <c r="BL54" i="10"/>
  <c r="BO54" i="10"/>
  <c r="BR54" i="10"/>
  <c r="BU54" i="10"/>
  <c r="P53" i="10"/>
  <c r="S53" i="10"/>
  <c r="V53" i="10"/>
  <c r="AB53" i="10"/>
  <c r="AE53" i="10"/>
  <c r="AH53" i="10"/>
  <c r="AK53" i="10"/>
  <c r="AN53" i="10"/>
  <c r="AQ53" i="10"/>
  <c r="AT53" i="10"/>
  <c r="AW53" i="10"/>
  <c r="AZ53" i="10"/>
  <c r="BC53" i="10"/>
  <c r="BF53" i="10"/>
  <c r="BI53" i="10"/>
  <c r="BL53" i="10"/>
  <c r="BO53" i="10"/>
  <c r="BR53" i="10"/>
  <c r="BU53" i="10"/>
  <c r="P52" i="10"/>
  <c r="S52" i="10"/>
  <c r="V52" i="10"/>
  <c r="AB52" i="10"/>
  <c r="AE52" i="10"/>
  <c r="AH52" i="10"/>
  <c r="AK52" i="10"/>
  <c r="AN52" i="10"/>
  <c r="AQ52" i="10"/>
  <c r="AT52" i="10"/>
  <c r="AW52" i="10"/>
  <c r="AZ52" i="10"/>
  <c r="BC52" i="10"/>
  <c r="BF52" i="10"/>
  <c r="BI52" i="10"/>
  <c r="BL52" i="10"/>
  <c r="BO52" i="10"/>
  <c r="BR52" i="10"/>
  <c r="BU52" i="10"/>
  <c r="P51" i="10"/>
  <c r="S51" i="10"/>
  <c r="V51" i="10"/>
  <c r="AB51" i="10"/>
  <c r="AE51" i="10"/>
  <c r="AH51" i="10"/>
  <c r="AK51" i="10"/>
  <c r="AN51" i="10"/>
  <c r="AQ51" i="10"/>
  <c r="AT51" i="10"/>
  <c r="AW51" i="10"/>
  <c r="AZ51" i="10"/>
  <c r="BC51" i="10"/>
  <c r="BF51" i="10"/>
  <c r="BI51" i="10"/>
  <c r="BL51" i="10"/>
  <c r="BO51" i="10"/>
  <c r="BR51" i="10"/>
  <c r="BU51" i="10"/>
  <c r="P50" i="10"/>
  <c r="S50" i="10"/>
  <c r="V50" i="10"/>
  <c r="AB50" i="10"/>
  <c r="AE50" i="10"/>
  <c r="AH50" i="10"/>
  <c r="AK50" i="10"/>
  <c r="AN50" i="10"/>
  <c r="AQ50" i="10"/>
  <c r="AT50" i="10"/>
  <c r="AW50" i="10"/>
  <c r="AZ50" i="10"/>
  <c r="BC50" i="10"/>
  <c r="BF50" i="10"/>
  <c r="BI50" i="10"/>
  <c r="BL50" i="10"/>
  <c r="BO50" i="10"/>
  <c r="BR50" i="10"/>
  <c r="BU50" i="10"/>
  <c r="P49" i="10"/>
  <c r="S49" i="10"/>
  <c r="V49" i="10"/>
  <c r="AB49" i="10"/>
  <c r="AE49" i="10"/>
  <c r="AH49" i="10"/>
  <c r="AK49" i="10"/>
  <c r="AN49" i="10"/>
  <c r="AQ49" i="10"/>
  <c r="AT49" i="10"/>
  <c r="AW49" i="10"/>
  <c r="AZ49" i="10"/>
  <c r="BC49" i="10"/>
  <c r="BF49" i="10"/>
  <c r="BI49" i="10"/>
  <c r="BL49" i="10"/>
  <c r="BO49" i="10"/>
  <c r="BR49" i="10"/>
  <c r="BU49" i="10"/>
  <c r="P48" i="10"/>
  <c r="S48" i="10"/>
  <c r="V48" i="10"/>
  <c r="AB48" i="10"/>
  <c r="AE48" i="10"/>
  <c r="AH48" i="10"/>
  <c r="AK48" i="10"/>
  <c r="AN48" i="10"/>
  <c r="AQ48" i="10"/>
  <c r="AT48" i="10"/>
  <c r="AW48" i="10"/>
  <c r="AZ48" i="10"/>
  <c r="BC48" i="10"/>
  <c r="BF48" i="10"/>
  <c r="BI48" i="10"/>
  <c r="BL48" i="10"/>
  <c r="BO48" i="10"/>
  <c r="BR48" i="10"/>
  <c r="BU48" i="10"/>
  <c r="P47" i="10"/>
  <c r="S47" i="10"/>
  <c r="V47" i="10"/>
  <c r="AB47" i="10"/>
  <c r="AE47" i="10"/>
  <c r="AH47" i="10"/>
  <c r="AK47" i="10"/>
  <c r="AN47" i="10"/>
  <c r="AQ47" i="10"/>
  <c r="AT47" i="10"/>
  <c r="AW47" i="10"/>
  <c r="AZ47" i="10"/>
  <c r="BC47" i="10"/>
  <c r="BF47" i="10"/>
  <c r="BI47" i="10"/>
  <c r="BL47" i="10"/>
  <c r="BO47" i="10"/>
  <c r="BR47" i="10"/>
  <c r="BU47" i="10"/>
  <c r="P46" i="10"/>
  <c r="S46" i="10"/>
  <c r="V46" i="10"/>
  <c r="AB46" i="10"/>
  <c r="AE46" i="10"/>
  <c r="AH46" i="10"/>
  <c r="AK46" i="10"/>
  <c r="AN46" i="10"/>
  <c r="AQ46" i="10"/>
  <c r="AT46" i="10"/>
  <c r="AW46" i="10"/>
  <c r="AZ46" i="10"/>
  <c r="BC46" i="10"/>
  <c r="BF46" i="10"/>
  <c r="BI46" i="10"/>
  <c r="BL46" i="10"/>
  <c r="BO46" i="10"/>
  <c r="BR46" i="10"/>
  <c r="BU46" i="10"/>
  <c r="P45" i="10"/>
  <c r="S45" i="10"/>
  <c r="V45" i="10"/>
  <c r="AB45" i="10"/>
  <c r="AE45" i="10"/>
  <c r="AH45" i="10"/>
  <c r="AK45" i="10"/>
  <c r="AN45" i="10"/>
  <c r="AQ45" i="10"/>
  <c r="AT45" i="10"/>
  <c r="AW45" i="10"/>
  <c r="AZ45" i="10"/>
  <c r="BC45" i="10"/>
  <c r="BF45" i="10"/>
  <c r="BI45" i="10"/>
  <c r="BL45" i="10"/>
  <c r="BO45" i="10"/>
  <c r="BR45" i="10"/>
  <c r="BU45" i="10"/>
  <c r="P44" i="10"/>
  <c r="S44" i="10"/>
  <c r="V44" i="10"/>
  <c r="AB44" i="10"/>
  <c r="AE44" i="10"/>
  <c r="AH44" i="10"/>
  <c r="AK44" i="10"/>
  <c r="AN44" i="10"/>
  <c r="AQ44" i="10"/>
  <c r="AT44" i="10"/>
  <c r="AW44" i="10"/>
  <c r="AZ44" i="10"/>
  <c r="BC44" i="10"/>
  <c r="BF44" i="10"/>
  <c r="BI44" i="10"/>
  <c r="BL44" i="10"/>
  <c r="BO44" i="10"/>
  <c r="BR44" i="10"/>
  <c r="BU44" i="10"/>
  <c r="P43" i="10"/>
  <c r="S43" i="10"/>
  <c r="V43" i="10"/>
  <c r="AB43" i="10"/>
  <c r="AE43" i="10"/>
  <c r="AH43" i="10"/>
  <c r="AK43" i="10"/>
  <c r="AN43" i="10"/>
  <c r="AQ43" i="10"/>
  <c r="AT43" i="10"/>
  <c r="AW43" i="10"/>
  <c r="AZ43" i="10"/>
  <c r="BC43" i="10"/>
  <c r="BF43" i="10"/>
  <c r="BI43" i="10"/>
  <c r="BL43" i="10"/>
  <c r="BO43" i="10"/>
  <c r="BR43" i="10"/>
  <c r="BU43" i="10"/>
  <c r="P42" i="10"/>
  <c r="S42" i="10"/>
  <c r="V42" i="10"/>
  <c r="AB42" i="10"/>
  <c r="AE42" i="10"/>
  <c r="AH42" i="10"/>
  <c r="AK42" i="10"/>
  <c r="AN42" i="10"/>
  <c r="AQ42" i="10"/>
  <c r="AT42" i="10"/>
  <c r="AW42" i="10"/>
  <c r="AZ42" i="10"/>
  <c r="BC42" i="10"/>
  <c r="BF42" i="10"/>
  <c r="BI42" i="10"/>
  <c r="BL42" i="10"/>
  <c r="BO42" i="10"/>
  <c r="BR42" i="10"/>
  <c r="BU42" i="10"/>
  <c r="P41" i="10"/>
  <c r="S41" i="10"/>
  <c r="V41" i="10"/>
  <c r="AB41" i="10"/>
  <c r="AE41" i="10"/>
  <c r="AH41" i="10"/>
  <c r="AK41" i="10"/>
  <c r="AN41" i="10"/>
  <c r="AQ41" i="10"/>
  <c r="AT41" i="10"/>
  <c r="AW41" i="10"/>
  <c r="AZ41" i="10"/>
  <c r="BC41" i="10"/>
  <c r="BF41" i="10"/>
  <c r="BI41" i="10"/>
  <c r="BL41" i="10"/>
  <c r="BO41" i="10"/>
  <c r="BR41" i="10"/>
  <c r="BU41" i="10"/>
  <c r="P40" i="10"/>
  <c r="S40" i="10"/>
  <c r="V40" i="10"/>
  <c r="AB40" i="10"/>
  <c r="AE40" i="10"/>
  <c r="AH40" i="10"/>
  <c r="AK40" i="10"/>
  <c r="AN40" i="10"/>
  <c r="AQ40" i="10"/>
  <c r="AT40" i="10"/>
  <c r="AW40" i="10"/>
  <c r="AZ40" i="10"/>
  <c r="BC40" i="10"/>
  <c r="BF40" i="10"/>
  <c r="BI40" i="10"/>
  <c r="BL40" i="10"/>
  <c r="BO40" i="10"/>
  <c r="BR40" i="10"/>
  <c r="BU40" i="10"/>
  <c r="P39" i="10"/>
  <c r="S39" i="10"/>
  <c r="V39" i="10"/>
  <c r="AB39" i="10"/>
  <c r="AE39" i="10"/>
  <c r="AH39" i="10"/>
  <c r="AK39" i="10"/>
  <c r="AN39" i="10"/>
  <c r="AQ39" i="10"/>
  <c r="AT39" i="10"/>
  <c r="AW39" i="10"/>
  <c r="AZ39" i="10"/>
  <c r="BC39" i="10"/>
  <c r="BF39" i="10"/>
  <c r="BI39" i="10"/>
  <c r="BL39" i="10"/>
  <c r="BO39" i="10"/>
  <c r="BR39" i="10"/>
  <c r="BU39" i="10"/>
  <c r="P38" i="10"/>
  <c r="S38" i="10"/>
  <c r="V38" i="10"/>
  <c r="AB38" i="10"/>
  <c r="AE38" i="10"/>
  <c r="AH38" i="10"/>
  <c r="AK38" i="10"/>
  <c r="AN38" i="10"/>
  <c r="AQ38" i="10"/>
  <c r="AT38" i="10"/>
  <c r="AW38" i="10"/>
  <c r="AZ38" i="10"/>
  <c r="BC38" i="10"/>
  <c r="BF38" i="10"/>
  <c r="BI38" i="10"/>
  <c r="BL38" i="10"/>
  <c r="BO38" i="10"/>
  <c r="BR38" i="10"/>
  <c r="BU38" i="10"/>
  <c r="P37" i="10"/>
  <c r="S37" i="10"/>
  <c r="V37" i="10"/>
  <c r="AB37" i="10"/>
  <c r="AE37" i="10"/>
  <c r="AH37" i="10"/>
  <c r="AK37" i="10"/>
  <c r="AN37" i="10"/>
  <c r="AQ37" i="10"/>
  <c r="AT37" i="10"/>
  <c r="AW37" i="10"/>
  <c r="AZ37" i="10"/>
  <c r="BC37" i="10"/>
  <c r="BF37" i="10"/>
  <c r="BI37" i="10"/>
  <c r="BL37" i="10"/>
  <c r="BO37" i="10"/>
  <c r="BR37" i="10"/>
  <c r="BU37" i="10"/>
  <c r="P36" i="10"/>
  <c r="S36" i="10"/>
  <c r="V36" i="10"/>
  <c r="AB36" i="10"/>
  <c r="AE36" i="10"/>
  <c r="AH36" i="10"/>
  <c r="AK36" i="10"/>
  <c r="AN36" i="10"/>
  <c r="AQ36" i="10"/>
  <c r="AT36" i="10"/>
  <c r="AW36" i="10"/>
  <c r="AZ36" i="10"/>
  <c r="BC36" i="10"/>
  <c r="BF36" i="10"/>
  <c r="BI36" i="10"/>
  <c r="BL36" i="10"/>
  <c r="BO36" i="10"/>
  <c r="BR36" i="10"/>
  <c r="BU36" i="10"/>
  <c r="P35" i="10"/>
  <c r="S35" i="10"/>
  <c r="V35" i="10"/>
  <c r="AB35" i="10"/>
  <c r="AE35" i="10"/>
  <c r="AH35" i="10"/>
  <c r="AK35" i="10"/>
  <c r="AN35" i="10"/>
  <c r="AQ35" i="10"/>
  <c r="AT35" i="10"/>
  <c r="AW35" i="10"/>
  <c r="AZ35" i="10"/>
  <c r="BC35" i="10"/>
  <c r="BF35" i="10"/>
  <c r="BI35" i="10"/>
  <c r="BL35" i="10"/>
  <c r="BO35" i="10"/>
  <c r="BR35" i="10"/>
  <c r="BU35" i="10"/>
  <c r="P34" i="10"/>
  <c r="S34" i="10"/>
  <c r="V34" i="10"/>
  <c r="AB34" i="10"/>
  <c r="AE34" i="10"/>
  <c r="AH34" i="10"/>
  <c r="AK34" i="10"/>
  <c r="AN34" i="10"/>
  <c r="AQ34" i="10"/>
  <c r="AT34" i="10"/>
  <c r="AW34" i="10"/>
  <c r="AZ34" i="10"/>
  <c r="BC34" i="10"/>
  <c r="BF34" i="10"/>
  <c r="BI34" i="10"/>
  <c r="BL34" i="10"/>
  <c r="BO34" i="10"/>
  <c r="BR34" i="10"/>
  <c r="BU34" i="10"/>
  <c r="P33" i="10"/>
  <c r="S33" i="10"/>
  <c r="V33" i="10"/>
  <c r="AB33" i="10"/>
  <c r="AE33" i="10"/>
  <c r="AH33" i="10"/>
  <c r="AK33" i="10"/>
  <c r="AN33" i="10"/>
  <c r="AQ33" i="10"/>
  <c r="AT33" i="10"/>
  <c r="AW33" i="10"/>
  <c r="AZ33" i="10"/>
  <c r="BC33" i="10"/>
  <c r="BF33" i="10"/>
  <c r="BI33" i="10"/>
  <c r="BL33" i="10"/>
  <c r="BO33" i="10"/>
  <c r="BR33" i="10"/>
  <c r="BU33" i="10"/>
  <c r="P32" i="10"/>
  <c r="S32" i="10"/>
  <c r="V32" i="10"/>
  <c r="AB32" i="10"/>
  <c r="AE32" i="10"/>
  <c r="AH32" i="10"/>
  <c r="AK32" i="10"/>
  <c r="AN32" i="10"/>
  <c r="AQ32" i="10"/>
  <c r="AT32" i="10"/>
  <c r="AW32" i="10"/>
  <c r="AZ32" i="10"/>
  <c r="BC32" i="10"/>
  <c r="BF32" i="10"/>
  <c r="BI32" i="10"/>
  <c r="BL32" i="10"/>
  <c r="BO32" i="10"/>
  <c r="BR32" i="10"/>
  <c r="BU32" i="10"/>
  <c r="P31" i="10"/>
  <c r="S31" i="10"/>
  <c r="V31" i="10"/>
  <c r="AB31" i="10"/>
  <c r="AE31" i="10"/>
  <c r="AH31" i="10"/>
  <c r="AK31" i="10"/>
  <c r="AN31" i="10"/>
  <c r="AQ31" i="10"/>
  <c r="AT31" i="10"/>
  <c r="AW31" i="10"/>
  <c r="AZ31" i="10"/>
  <c r="BC31" i="10"/>
  <c r="BF31" i="10"/>
  <c r="BI31" i="10"/>
  <c r="BL31" i="10"/>
  <c r="BO31" i="10"/>
  <c r="BR31" i="10"/>
  <c r="BU31" i="10"/>
  <c r="P30" i="10"/>
  <c r="S30" i="10"/>
  <c r="V30" i="10"/>
  <c r="AB30" i="10"/>
  <c r="AE30" i="10"/>
  <c r="AH30" i="10"/>
  <c r="AK30" i="10"/>
  <c r="AN30" i="10"/>
  <c r="AQ30" i="10"/>
  <c r="AT30" i="10"/>
  <c r="AW30" i="10"/>
  <c r="AZ30" i="10"/>
  <c r="BC30" i="10"/>
  <c r="BF30" i="10"/>
  <c r="BI30" i="10"/>
  <c r="BL30" i="10"/>
  <c r="BO30" i="10"/>
  <c r="BR30" i="10"/>
  <c r="BU30" i="10"/>
  <c r="P29" i="10"/>
  <c r="S29" i="10"/>
  <c r="V29" i="10"/>
  <c r="AB29" i="10"/>
  <c r="AE29" i="10"/>
  <c r="AH29" i="10"/>
  <c r="AK29" i="10"/>
  <c r="AN29" i="10"/>
  <c r="AQ29" i="10"/>
  <c r="AT29" i="10"/>
  <c r="AW29" i="10"/>
  <c r="AZ29" i="10"/>
  <c r="BC29" i="10"/>
  <c r="BF29" i="10"/>
  <c r="BI29" i="10"/>
  <c r="BL29" i="10"/>
  <c r="BO29" i="10"/>
  <c r="BR29" i="10"/>
  <c r="BU29" i="10"/>
  <c r="P28" i="10"/>
  <c r="S28" i="10"/>
  <c r="V28" i="10"/>
  <c r="AB28" i="10"/>
  <c r="AE28" i="10"/>
  <c r="AH28" i="10"/>
  <c r="AK28" i="10"/>
  <c r="AN28" i="10"/>
  <c r="AQ28" i="10"/>
  <c r="AT28" i="10"/>
  <c r="AW28" i="10"/>
  <c r="AZ28" i="10"/>
  <c r="BC28" i="10"/>
  <c r="BF28" i="10"/>
  <c r="BI28" i="10"/>
  <c r="BL28" i="10"/>
  <c r="BO28" i="10"/>
  <c r="BR28" i="10"/>
  <c r="BU28" i="10"/>
  <c r="P27" i="10"/>
  <c r="S27" i="10"/>
  <c r="V27" i="10"/>
  <c r="AB27" i="10"/>
  <c r="AE27" i="10"/>
  <c r="AH27" i="10"/>
  <c r="AK27" i="10"/>
  <c r="AN27" i="10"/>
  <c r="AQ27" i="10"/>
  <c r="AT27" i="10"/>
  <c r="AW27" i="10"/>
  <c r="AZ27" i="10"/>
  <c r="BC27" i="10"/>
  <c r="BF27" i="10"/>
  <c r="BI27" i="10"/>
  <c r="BL27" i="10"/>
  <c r="BO27" i="10"/>
  <c r="BR27" i="10"/>
  <c r="BU27" i="10"/>
  <c r="P26" i="10"/>
  <c r="S26" i="10"/>
  <c r="V26" i="10"/>
  <c r="AB26" i="10"/>
  <c r="AE26" i="10"/>
  <c r="AH26" i="10"/>
  <c r="AK26" i="10"/>
  <c r="AN26" i="10"/>
  <c r="AQ26" i="10"/>
  <c r="AT26" i="10"/>
  <c r="AW26" i="10"/>
  <c r="AZ26" i="10"/>
  <c r="BC26" i="10"/>
  <c r="BF26" i="10"/>
  <c r="BI26" i="10"/>
  <c r="BL26" i="10"/>
  <c r="BO26" i="10"/>
  <c r="BR26" i="10"/>
  <c r="BU26" i="10"/>
  <c r="P25" i="10"/>
  <c r="S25" i="10"/>
  <c r="V25" i="10"/>
  <c r="AB25" i="10"/>
  <c r="AE25" i="10"/>
  <c r="AH25" i="10"/>
  <c r="AK25" i="10"/>
  <c r="AN25" i="10"/>
  <c r="AQ25" i="10"/>
  <c r="AT25" i="10"/>
  <c r="AW25" i="10"/>
  <c r="AZ25" i="10"/>
  <c r="BC25" i="10"/>
  <c r="BF25" i="10"/>
  <c r="BI25" i="10"/>
  <c r="BL25" i="10"/>
  <c r="BO25" i="10"/>
  <c r="BR25" i="10"/>
  <c r="BU25" i="10"/>
  <c r="P24" i="10"/>
  <c r="S24" i="10"/>
  <c r="V24" i="10"/>
  <c r="AB24" i="10"/>
  <c r="AE24" i="10"/>
  <c r="AH24" i="10"/>
  <c r="AK24" i="10"/>
  <c r="AN24" i="10"/>
  <c r="AQ24" i="10"/>
  <c r="AT24" i="10"/>
  <c r="AW24" i="10"/>
  <c r="AZ24" i="10"/>
  <c r="BC24" i="10"/>
  <c r="BF24" i="10"/>
  <c r="BI24" i="10"/>
  <c r="BL24" i="10"/>
  <c r="BO24" i="10"/>
  <c r="BR24" i="10"/>
  <c r="BU24" i="10"/>
  <c r="P23" i="10"/>
  <c r="S23" i="10"/>
  <c r="V23" i="10"/>
  <c r="AB23" i="10"/>
  <c r="AE23" i="10"/>
  <c r="AH23" i="10"/>
  <c r="AK23" i="10"/>
  <c r="AN23" i="10"/>
  <c r="AQ23" i="10"/>
  <c r="AT23" i="10"/>
  <c r="AW23" i="10"/>
  <c r="AZ23" i="10"/>
  <c r="BC23" i="10"/>
  <c r="BF23" i="10"/>
  <c r="BI23" i="10"/>
  <c r="BL23" i="10"/>
  <c r="BO23" i="10"/>
  <c r="BR23" i="10"/>
  <c r="BU23" i="10"/>
  <c r="P22" i="10"/>
  <c r="S22" i="10"/>
  <c r="V22" i="10"/>
  <c r="AB22" i="10"/>
  <c r="AE22" i="10"/>
  <c r="AH22" i="10"/>
  <c r="AK22" i="10"/>
  <c r="AN22" i="10"/>
  <c r="AQ22" i="10"/>
  <c r="AT22" i="10"/>
  <c r="AW22" i="10"/>
  <c r="AZ22" i="10"/>
  <c r="BC22" i="10"/>
  <c r="BF22" i="10"/>
  <c r="BI22" i="10"/>
  <c r="BL22" i="10"/>
  <c r="BO22" i="10"/>
  <c r="BR22" i="10"/>
  <c r="BU22" i="10"/>
  <c r="P21" i="10"/>
  <c r="S21" i="10"/>
  <c r="V21" i="10"/>
  <c r="AB21" i="10"/>
  <c r="AE21" i="10"/>
  <c r="AH21" i="10"/>
  <c r="AK21" i="10"/>
  <c r="AN21" i="10"/>
  <c r="AQ21" i="10"/>
  <c r="AT21" i="10"/>
  <c r="AW21" i="10"/>
  <c r="AZ21" i="10"/>
  <c r="BC21" i="10"/>
  <c r="BF21" i="10"/>
  <c r="BI21" i="10"/>
  <c r="BL21" i="10"/>
  <c r="BO21" i="10"/>
  <c r="BR21" i="10"/>
  <c r="BU21" i="10"/>
  <c r="P20" i="10"/>
  <c r="S20" i="10"/>
  <c r="V20" i="10"/>
  <c r="AB20" i="10"/>
  <c r="AE20" i="10"/>
  <c r="AH20" i="10"/>
  <c r="AK20" i="10"/>
  <c r="AN20" i="10"/>
  <c r="AQ20" i="10"/>
  <c r="AT20" i="10"/>
  <c r="AW20" i="10"/>
  <c r="AZ20" i="10"/>
  <c r="BC20" i="10"/>
  <c r="BF20" i="10"/>
  <c r="BI20" i="10"/>
  <c r="BL20" i="10"/>
  <c r="BO20" i="10"/>
  <c r="BR20" i="10"/>
  <c r="BU20" i="10"/>
  <c r="P19" i="10"/>
  <c r="S19" i="10"/>
  <c r="V19" i="10"/>
  <c r="AB19" i="10"/>
  <c r="AE19" i="10"/>
  <c r="AH19" i="10"/>
  <c r="AK19" i="10"/>
  <c r="AN19" i="10"/>
  <c r="AQ19" i="10"/>
  <c r="AT19" i="10"/>
  <c r="AW19" i="10"/>
  <c r="AZ19" i="10"/>
  <c r="BC19" i="10"/>
  <c r="BF19" i="10"/>
  <c r="BI19" i="10"/>
  <c r="BL19" i="10"/>
  <c r="BO19" i="10"/>
  <c r="BR19" i="10"/>
  <c r="BU19" i="10"/>
  <c r="P18" i="10"/>
  <c r="S18" i="10"/>
  <c r="V18" i="10"/>
  <c r="AB18" i="10"/>
  <c r="AE18" i="10"/>
  <c r="AH18" i="10"/>
  <c r="AK18" i="10"/>
  <c r="AN18" i="10"/>
  <c r="AQ18" i="10"/>
  <c r="AT18" i="10"/>
  <c r="AW18" i="10"/>
  <c r="AZ18" i="10"/>
  <c r="BC18" i="10"/>
  <c r="BF18" i="10"/>
  <c r="BI18" i="10"/>
  <c r="BL18" i="10"/>
  <c r="BO18" i="10"/>
  <c r="BR18" i="10"/>
  <c r="BU18" i="10"/>
  <c r="P17" i="10"/>
  <c r="S17" i="10"/>
  <c r="V17" i="10"/>
  <c r="AB17" i="10"/>
  <c r="AE17" i="10"/>
  <c r="AH17" i="10"/>
  <c r="AK17" i="10"/>
  <c r="AN17" i="10"/>
  <c r="AQ17" i="10"/>
  <c r="AT17" i="10"/>
  <c r="AW17" i="10"/>
  <c r="AZ17" i="10"/>
  <c r="BC17" i="10"/>
  <c r="BF17" i="10"/>
  <c r="BI17" i="10"/>
  <c r="BL17" i="10"/>
  <c r="BO17" i="10"/>
  <c r="BR17" i="10"/>
  <c r="BU17" i="10"/>
  <c r="O20" i="10"/>
  <c r="R20" i="10"/>
  <c r="U20" i="10"/>
  <c r="O19" i="10"/>
  <c r="R19" i="10"/>
  <c r="U19" i="10"/>
  <c r="O18" i="10"/>
  <c r="R18" i="10"/>
  <c r="U18" i="10"/>
  <c r="BW18" i="10" s="1"/>
  <c r="O223" i="10"/>
  <c r="O222" i="10"/>
  <c r="R222" i="10"/>
  <c r="U222" i="10"/>
  <c r="O219" i="10"/>
  <c r="R219" i="10"/>
  <c r="U219" i="10"/>
  <c r="O218" i="10"/>
  <c r="R218" i="10"/>
  <c r="U218" i="10"/>
  <c r="O217" i="10"/>
  <c r="R217" i="10"/>
  <c r="U217" i="10"/>
  <c r="O216" i="10"/>
  <c r="R216" i="10"/>
  <c r="U216" i="10"/>
  <c r="O215" i="10"/>
  <c r="R215" i="10"/>
  <c r="U215" i="10"/>
  <c r="O214" i="10"/>
  <c r="R214" i="10"/>
  <c r="U214" i="10"/>
  <c r="O213" i="10"/>
  <c r="R213" i="10"/>
  <c r="U213" i="10"/>
  <c r="O212" i="10"/>
  <c r="R212" i="10"/>
  <c r="U212" i="10"/>
  <c r="O211" i="10"/>
  <c r="R211" i="10"/>
  <c r="U211" i="10"/>
  <c r="O210" i="10"/>
  <c r="R210" i="10"/>
  <c r="U210" i="10"/>
  <c r="O209" i="10"/>
  <c r="R209" i="10"/>
  <c r="U209" i="10"/>
  <c r="O208" i="10"/>
  <c r="R208" i="10"/>
  <c r="U208" i="10"/>
  <c r="O207" i="10"/>
  <c r="R207" i="10"/>
  <c r="U207" i="10"/>
  <c r="O206" i="10"/>
  <c r="R206" i="10"/>
  <c r="U206" i="10"/>
  <c r="O205" i="10"/>
  <c r="R205" i="10"/>
  <c r="U205" i="10"/>
  <c r="O204" i="10"/>
  <c r="R204" i="10"/>
  <c r="U204" i="10"/>
  <c r="O203" i="10"/>
  <c r="R203" i="10"/>
  <c r="U203" i="10"/>
  <c r="O198" i="10"/>
  <c r="R198" i="10"/>
  <c r="U198" i="10"/>
  <c r="O197" i="10"/>
  <c r="R197" i="10"/>
  <c r="U197" i="10"/>
  <c r="O196" i="10"/>
  <c r="R196" i="10"/>
  <c r="U196" i="10"/>
  <c r="O195" i="10"/>
  <c r="R195" i="10"/>
  <c r="U195" i="10"/>
  <c r="O194" i="10"/>
  <c r="R194" i="10"/>
  <c r="U194" i="10"/>
  <c r="O193" i="10"/>
  <c r="R193" i="10"/>
  <c r="U193" i="10"/>
  <c r="O192" i="10"/>
  <c r="R192" i="10"/>
  <c r="U192" i="10"/>
  <c r="O191" i="10"/>
  <c r="R191" i="10"/>
  <c r="U191" i="10"/>
  <c r="O190" i="10"/>
  <c r="R190" i="10"/>
  <c r="U190" i="10"/>
  <c r="O189" i="10"/>
  <c r="R189" i="10"/>
  <c r="U189" i="10"/>
  <c r="O188" i="10"/>
  <c r="R188" i="10"/>
  <c r="U188" i="10"/>
  <c r="O187" i="10"/>
  <c r="R187" i="10"/>
  <c r="U187" i="10"/>
  <c r="O186" i="10"/>
  <c r="R186" i="10"/>
  <c r="U186" i="10"/>
  <c r="O185" i="10"/>
  <c r="R185" i="10"/>
  <c r="U185" i="10"/>
  <c r="O184" i="10"/>
  <c r="R184" i="10"/>
  <c r="U184" i="10"/>
  <c r="O183" i="10"/>
  <c r="R183" i="10"/>
  <c r="U183" i="10"/>
  <c r="O182" i="10"/>
  <c r="R182" i="10"/>
  <c r="U182" i="10"/>
  <c r="O181" i="10"/>
  <c r="R181" i="10"/>
  <c r="U181" i="10"/>
  <c r="O180" i="10"/>
  <c r="R180" i="10"/>
  <c r="U180" i="10"/>
  <c r="O179" i="10"/>
  <c r="R179" i="10"/>
  <c r="U179" i="10"/>
  <c r="O178" i="10"/>
  <c r="R178" i="10"/>
  <c r="U178" i="10"/>
  <c r="O177" i="10"/>
  <c r="R177" i="10"/>
  <c r="U177" i="10"/>
  <c r="O175" i="10"/>
  <c r="R175" i="10"/>
  <c r="U175" i="10"/>
  <c r="O174" i="10"/>
  <c r="R174" i="10"/>
  <c r="U174" i="10"/>
  <c r="O173" i="10"/>
  <c r="R173" i="10"/>
  <c r="U173" i="10"/>
  <c r="O172" i="10"/>
  <c r="R172" i="10"/>
  <c r="U172" i="10"/>
  <c r="O171" i="10"/>
  <c r="R171" i="10"/>
  <c r="U171" i="10"/>
  <c r="O170" i="10"/>
  <c r="R170" i="10"/>
  <c r="U170" i="10"/>
  <c r="O169" i="10"/>
  <c r="R169" i="10"/>
  <c r="U169" i="10"/>
  <c r="O168" i="10"/>
  <c r="R168" i="10"/>
  <c r="U168" i="10"/>
  <c r="O167" i="10"/>
  <c r="R167" i="10"/>
  <c r="U167" i="10"/>
  <c r="O166" i="10"/>
  <c r="R166" i="10"/>
  <c r="U166" i="10"/>
  <c r="O165" i="10"/>
  <c r="R165" i="10"/>
  <c r="U165" i="10"/>
  <c r="O164" i="10"/>
  <c r="R164" i="10"/>
  <c r="U164" i="10"/>
  <c r="O163" i="10"/>
  <c r="R163" i="10"/>
  <c r="U163" i="10"/>
  <c r="O162" i="10"/>
  <c r="R162" i="10"/>
  <c r="U162" i="10"/>
  <c r="O161" i="10"/>
  <c r="R161" i="10"/>
  <c r="U161" i="10"/>
  <c r="O160" i="10"/>
  <c r="R160" i="10"/>
  <c r="U160" i="10"/>
  <c r="O159" i="10"/>
  <c r="R159" i="10"/>
  <c r="U159" i="10"/>
  <c r="O158" i="10"/>
  <c r="R158" i="10"/>
  <c r="U158" i="10"/>
  <c r="O157" i="10"/>
  <c r="R157" i="10"/>
  <c r="U157" i="10"/>
  <c r="O156" i="10"/>
  <c r="R156" i="10"/>
  <c r="U156" i="10"/>
  <c r="O155" i="10"/>
  <c r="R155" i="10"/>
  <c r="U155" i="10"/>
  <c r="O154" i="10"/>
  <c r="R154" i="10"/>
  <c r="U154" i="10"/>
  <c r="O153" i="10"/>
  <c r="R153" i="10"/>
  <c r="U153" i="10"/>
  <c r="O152" i="10"/>
  <c r="R152" i="10"/>
  <c r="U152" i="10"/>
  <c r="O151" i="10"/>
  <c r="R151" i="10"/>
  <c r="U151" i="10"/>
  <c r="O150" i="10"/>
  <c r="R150" i="10"/>
  <c r="U150" i="10"/>
  <c r="O149" i="10"/>
  <c r="R149" i="10"/>
  <c r="U149" i="10"/>
  <c r="O148" i="10"/>
  <c r="R148" i="10"/>
  <c r="U148" i="10"/>
  <c r="O147" i="10"/>
  <c r="R147" i="10"/>
  <c r="U147" i="10"/>
  <c r="O146" i="10"/>
  <c r="R146" i="10"/>
  <c r="U146" i="10"/>
  <c r="O145" i="10"/>
  <c r="R145" i="10"/>
  <c r="U145" i="10"/>
  <c r="O144" i="10"/>
  <c r="R144" i="10"/>
  <c r="U144" i="10"/>
  <c r="O143" i="10"/>
  <c r="R143" i="10"/>
  <c r="U143" i="10"/>
  <c r="O142" i="10"/>
  <c r="R142" i="10"/>
  <c r="U142" i="10"/>
  <c r="O141" i="10"/>
  <c r="R141" i="10"/>
  <c r="U141" i="10"/>
  <c r="O140" i="10"/>
  <c r="R140" i="10"/>
  <c r="U140" i="10"/>
  <c r="O139" i="10"/>
  <c r="R139" i="10"/>
  <c r="U139" i="10"/>
  <c r="O138" i="10"/>
  <c r="R138" i="10"/>
  <c r="U138" i="10"/>
  <c r="O137" i="10"/>
  <c r="R137" i="10"/>
  <c r="U137" i="10"/>
  <c r="O136" i="10"/>
  <c r="R136" i="10"/>
  <c r="U136" i="10"/>
  <c r="O135" i="10"/>
  <c r="R135" i="10"/>
  <c r="U135" i="10"/>
  <c r="O134" i="10"/>
  <c r="R134" i="10"/>
  <c r="U134" i="10"/>
  <c r="O133" i="10"/>
  <c r="R133" i="10"/>
  <c r="U133" i="10"/>
  <c r="O132" i="10"/>
  <c r="R132" i="10"/>
  <c r="U132" i="10"/>
  <c r="O131" i="10"/>
  <c r="R131" i="10"/>
  <c r="U131" i="10"/>
  <c r="O130" i="10"/>
  <c r="R130" i="10"/>
  <c r="U130" i="10"/>
  <c r="O129" i="10"/>
  <c r="R129" i="10"/>
  <c r="U129" i="10"/>
  <c r="O128" i="10"/>
  <c r="R128" i="10"/>
  <c r="U128" i="10"/>
  <c r="O127" i="10"/>
  <c r="R127" i="10"/>
  <c r="U127" i="10"/>
  <c r="O126" i="10"/>
  <c r="R126" i="10"/>
  <c r="U126" i="10"/>
  <c r="O125" i="10"/>
  <c r="R125" i="10"/>
  <c r="U125" i="10"/>
  <c r="O124" i="10"/>
  <c r="R124" i="10"/>
  <c r="U124" i="10"/>
  <c r="O123" i="10"/>
  <c r="R123" i="10"/>
  <c r="U123" i="10"/>
  <c r="O122" i="10"/>
  <c r="R122" i="10"/>
  <c r="U122" i="10"/>
  <c r="O121" i="10"/>
  <c r="R121" i="10"/>
  <c r="U121" i="10"/>
  <c r="O120" i="10"/>
  <c r="R120" i="10"/>
  <c r="U120" i="10"/>
  <c r="O119" i="10"/>
  <c r="R119" i="10"/>
  <c r="U119" i="10"/>
  <c r="O118" i="10"/>
  <c r="R118" i="10"/>
  <c r="U118" i="10"/>
  <c r="O117" i="10"/>
  <c r="R117" i="10"/>
  <c r="U117" i="10"/>
  <c r="O116" i="10"/>
  <c r="R116" i="10"/>
  <c r="U116" i="10"/>
  <c r="O115" i="10"/>
  <c r="R115" i="10"/>
  <c r="U115" i="10"/>
  <c r="O114" i="10"/>
  <c r="R114" i="10"/>
  <c r="U114" i="10"/>
  <c r="O113" i="10"/>
  <c r="R113" i="10"/>
  <c r="U113" i="10"/>
  <c r="O112" i="10"/>
  <c r="R112" i="10"/>
  <c r="U112" i="10"/>
  <c r="O111" i="10"/>
  <c r="R111" i="10"/>
  <c r="U111" i="10"/>
  <c r="O110" i="10"/>
  <c r="R110" i="10"/>
  <c r="U110" i="10"/>
  <c r="O109" i="10"/>
  <c r="R109" i="10"/>
  <c r="U109" i="10"/>
  <c r="O108" i="10"/>
  <c r="R108" i="10"/>
  <c r="U108" i="10"/>
  <c r="O107" i="10"/>
  <c r="R107" i="10"/>
  <c r="U107" i="10"/>
  <c r="O106" i="10"/>
  <c r="R106" i="10"/>
  <c r="U106" i="10"/>
  <c r="O105" i="10"/>
  <c r="R105" i="10"/>
  <c r="U105" i="10"/>
  <c r="O104" i="10"/>
  <c r="R104" i="10"/>
  <c r="U104" i="10"/>
  <c r="O103" i="10"/>
  <c r="R103" i="10"/>
  <c r="U103" i="10"/>
  <c r="O102" i="10"/>
  <c r="R102" i="10"/>
  <c r="U102" i="10"/>
  <c r="O101" i="10"/>
  <c r="R101" i="10"/>
  <c r="U101" i="10"/>
  <c r="O100" i="10"/>
  <c r="R100" i="10"/>
  <c r="U100" i="10"/>
  <c r="O99" i="10"/>
  <c r="R99" i="10"/>
  <c r="U99" i="10"/>
  <c r="O98" i="10"/>
  <c r="R98" i="10"/>
  <c r="U98" i="10"/>
  <c r="O97" i="10"/>
  <c r="R97" i="10"/>
  <c r="U97" i="10"/>
  <c r="O96" i="10"/>
  <c r="R96" i="10"/>
  <c r="U96" i="10"/>
  <c r="O95" i="10"/>
  <c r="R95" i="10"/>
  <c r="U95" i="10"/>
  <c r="O94" i="10"/>
  <c r="R94" i="10"/>
  <c r="U94" i="10"/>
  <c r="O93" i="10"/>
  <c r="R93" i="10"/>
  <c r="U93" i="10"/>
  <c r="O92" i="10"/>
  <c r="R92" i="10"/>
  <c r="U92" i="10"/>
  <c r="O91" i="10"/>
  <c r="R91" i="10"/>
  <c r="U91" i="10"/>
  <c r="O90" i="10"/>
  <c r="R90" i="10"/>
  <c r="U90" i="10"/>
  <c r="O89" i="10"/>
  <c r="R89" i="10"/>
  <c r="U89" i="10"/>
  <c r="O88" i="10"/>
  <c r="R88" i="10"/>
  <c r="U88" i="10"/>
  <c r="O87" i="10"/>
  <c r="R87" i="10"/>
  <c r="U87" i="10"/>
  <c r="O86" i="10"/>
  <c r="R86" i="10"/>
  <c r="U86" i="10"/>
  <c r="O85" i="10"/>
  <c r="R85" i="10"/>
  <c r="U85" i="10"/>
  <c r="O84" i="10"/>
  <c r="R84" i="10"/>
  <c r="U84" i="10"/>
  <c r="O83" i="10"/>
  <c r="R83" i="10"/>
  <c r="U83" i="10"/>
  <c r="O82" i="10"/>
  <c r="R82" i="10"/>
  <c r="U82" i="10"/>
  <c r="O81" i="10"/>
  <c r="R81" i="10"/>
  <c r="U81" i="10"/>
  <c r="O80" i="10"/>
  <c r="R80" i="10"/>
  <c r="U80" i="10"/>
  <c r="O79" i="10"/>
  <c r="R79" i="10"/>
  <c r="U79" i="10"/>
  <c r="O78" i="10"/>
  <c r="R78" i="10"/>
  <c r="U78" i="10"/>
  <c r="O77" i="10"/>
  <c r="R77" i="10"/>
  <c r="U77" i="10"/>
  <c r="O76" i="10"/>
  <c r="R76" i="10"/>
  <c r="U76" i="10"/>
  <c r="O75" i="10"/>
  <c r="R75" i="10"/>
  <c r="U75" i="10"/>
  <c r="O74" i="10"/>
  <c r="R74" i="10"/>
  <c r="U74" i="10"/>
  <c r="O73" i="10"/>
  <c r="R73" i="10"/>
  <c r="U73" i="10"/>
  <c r="O72" i="10"/>
  <c r="R72" i="10"/>
  <c r="U72" i="10"/>
  <c r="O71" i="10"/>
  <c r="R71" i="10"/>
  <c r="U71" i="10"/>
  <c r="O70" i="10"/>
  <c r="R70" i="10"/>
  <c r="U70" i="10"/>
  <c r="O69" i="10"/>
  <c r="R69" i="10"/>
  <c r="U69" i="10"/>
  <c r="O68" i="10"/>
  <c r="R68" i="10"/>
  <c r="U68" i="10"/>
  <c r="O67" i="10"/>
  <c r="R67" i="10"/>
  <c r="U67" i="10"/>
  <c r="O66" i="10"/>
  <c r="R66" i="10"/>
  <c r="U66" i="10"/>
  <c r="O65" i="10"/>
  <c r="R65" i="10"/>
  <c r="U65" i="10"/>
  <c r="O64" i="10"/>
  <c r="R64" i="10"/>
  <c r="U64" i="10"/>
  <c r="O63" i="10"/>
  <c r="R63" i="10"/>
  <c r="U63" i="10"/>
  <c r="O62" i="10"/>
  <c r="R62" i="10"/>
  <c r="U62" i="10"/>
  <c r="O61" i="10"/>
  <c r="R61" i="10"/>
  <c r="U61" i="10"/>
  <c r="O60" i="10"/>
  <c r="R60" i="10"/>
  <c r="U60" i="10"/>
  <c r="O59" i="10"/>
  <c r="R59" i="10"/>
  <c r="U59" i="10"/>
  <c r="O58" i="10"/>
  <c r="R58" i="10"/>
  <c r="U58" i="10"/>
  <c r="O57" i="10"/>
  <c r="R57" i="10"/>
  <c r="U57" i="10"/>
  <c r="O56" i="10"/>
  <c r="R56" i="10"/>
  <c r="U56" i="10"/>
  <c r="O55" i="10"/>
  <c r="R55" i="10"/>
  <c r="U55" i="10"/>
  <c r="O54" i="10"/>
  <c r="R54" i="10"/>
  <c r="U54" i="10"/>
  <c r="O53" i="10"/>
  <c r="R53" i="10"/>
  <c r="U53" i="10"/>
  <c r="O52" i="10"/>
  <c r="R52" i="10"/>
  <c r="U52" i="10"/>
  <c r="O51" i="10"/>
  <c r="R51" i="10"/>
  <c r="U51" i="10"/>
  <c r="O50" i="10"/>
  <c r="R50" i="10"/>
  <c r="U50" i="10"/>
  <c r="O49" i="10"/>
  <c r="R49" i="10"/>
  <c r="U49" i="10"/>
  <c r="O48" i="10"/>
  <c r="R48" i="10"/>
  <c r="U48" i="10"/>
  <c r="O47" i="10"/>
  <c r="R47" i="10"/>
  <c r="U47" i="10"/>
  <c r="O46" i="10"/>
  <c r="R46" i="10"/>
  <c r="U46" i="10"/>
  <c r="O45" i="10"/>
  <c r="R45" i="10"/>
  <c r="U45" i="10"/>
  <c r="O44" i="10"/>
  <c r="R44" i="10"/>
  <c r="U44" i="10"/>
  <c r="O43" i="10"/>
  <c r="R43" i="10"/>
  <c r="U43" i="10"/>
  <c r="O42" i="10"/>
  <c r="R42" i="10"/>
  <c r="U42" i="10"/>
  <c r="O41" i="10"/>
  <c r="R41" i="10"/>
  <c r="U41" i="10"/>
  <c r="O40" i="10"/>
  <c r="R40" i="10"/>
  <c r="U40" i="10"/>
  <c r="O39" i="10"/>
  <c r="R39" i="10"/>
  <c r="U39" i="10"/>
  <c r="O38" i="10"/>
  <c r="R38" i="10"/>
  <c r="U38" i="10"/>
  <c r="O37" i="10"/>
  <c r="R37" i="10"/>
  <c r="U37" i="10"/>
  <c r="O36" i="10"/>
  <c r="R36" i="10"/>
  <c r="U36" i="10"/>
  <c r="O35" i="10"/>
  <c r="R35" i="10"/>
  <c r="U35" i="10"/>
  <c r="O34" i="10"/>
  <c r="R34" i="10"/>
  <c r="U34" i="10"/>
  <c r="O33" i="10"/>
  <c r="R33" i="10"/>
  <c r="U33" i="10"/>
  <c r="O32" i="10"/>
  <c r="R32" i="10"/>
  <c r="U32" i="10"/>
  <c r="O31" i="10"/>
  <c r="R31" i="10"/>
  <c r="U31" i="10"/>
  <c r="O30" i="10"/>
  <c r="R30" i="10"/>
  <c r="U30" i="10"/>
  <c r="O29" i="10"/>
  <c r="R29" i="10"/>
  <c r="U29" i="10"/>
  <c r="O28" i="10"/>
  <c r="R28" i="10"/>
  <c r="U28" i="10"/>
  <c r="O27" i="10"/>
  <c r="R27" i="10"/>
  <c r="U27" i="10"/>
  <c r="O26" i="10"/>
  <c r="R26" i="10"/>
  <c r="U26" i="10"/>
  <c r="O25" i="10"/>
  <c r="R25" i="10"/>
  <c r="U25" i="10"/>
  <c r="O24" i="10"/>
  <c r="R24" i="10"/>
  <c r="U24" i="10"/>
  <c r="O23" i="10"/>
  <c r="R23" i="10"/>
  <c r="U23" i="10"/>
  <c r="M223" i="10"/>
  <c r="M222" i="10"/>
  <c r="M221" i="10"/>
  <c r="M220" i="10"/>
  <c r="M219" i="10"/>
  <c r="M218" i="10"/>
  <c r="M217" i="10"/>
  <c r="M216" i="10"/>
  <c r="M215" i="10"/>
  <c r="M214" i="10"/>
  <c r="M213" i="10"/>
  <c r="M212" i="10"/>
  <c r="M211" i="10"/>
  <c r="M210" i="10"/>
  <c r="M209" i="10"/>
  <c r="M208" i="10"/>
  <c r="M207" i="10"/>
  <c r="M206" i="10"/>
  <c r="M205" i="10"/>
  <c r="M204" i="10"/>
  <c r="M203" i="10"/>
  <c r="M202" i="10"/>
  <c r="M201" i="10"/>
  <c r="M200" i="10"/>
  <c r="M199" i="10"/>
  <c r="M198" i="10"/>
  <c r="M197" i="10"/>
  <c r="M196" i="10"/>
  <c r="M195" i="10"/>
  <c r="M194" i="10"/>
  <c r="M193" i="10"/>
  <c r="M192" i="10"/>
  <c r="M191" i="10"/>
  <c r="M190" i="10"/>
  <c r="M189" i="10"/>
  <c r="M188" i="10"/>
  <c r="M187" i="10"/>
  <c r="M186" i="10"/>
  <c r="M185" i="10"/>
  <c r="M184" i="10"/>
  <c r="M183" i="10"/>
  <c r="M182" i="10"/>
  <c r="M181" i="10"/>
  <c r="M180" i="10"/>
  <c r="M179" i="10"/>
  <c r="M178" i="10"/>
  <c r="M177" i="10"/>
  <c r="M176" i="10"/>
  <c r="M175" i="10"/>
  <c r="M174" i="10"/>
  <c r="M173" i="10"/>
  <c r="M172" i="10"/>
  <c r="M171" i="10"/>
  <c r="M170" i="10"/>
  <c r="M169" i="10"/>
  <c r="M168" i="10"/>
  <c r="M167" i="10"/>
  <c r="M166" i="10"/>
  <c r="M165" i="10"/>
  <c r="M164" i="10"/>
  <c r="M163" i="10"/>
  <c r="M162" i="10"/>
  <c r="M161" i="10"/>
  <c r="M160" i="10"/>
  <c r="M159" i="10"/>
  <c r="M158" i="10"/>
  <c r="M157" i="10"/>
  <c r="M156" i="10"/>
  <c r="M155" i="10"/>
  <c r="M154" i="10"/>
  <c r="M153" i="10"/>
  <c r="M152" i="10"/>
  <c r="M151" i="10"/>
  <c r="M150" i="10"/>
  <c r="M149" i="10"/>
  <c r="M148" i="10"/>
  <c r="M147" i="10"/>
  <c r="M146" i="10"/>
  <c r="M145" i="10"/>
  <c r="M144" i="10"/>
  <c r="M143" i="10"/>
  <c r="M142" i="10"/>
  <c r="M141" i="10"/>
  <c r="M140" i="10"/>
  <c r="M139" i="10"/>
  <c r="M138" i="10"/>
  <c r="M137" i="10"/>
  <c r="M136" i="10"/>
  <c r="M135" i="10"/>
  <c r="M134" i="10"/>
  <c r="M133" i="10"/>
  <c r="M132" i="10"/>
  <c r="M131" i="10"/>
  <c r="M130" i="10"/>
  <c r="M129" i="10"/>
  <c r="M128" i="10"/>
  <c r="M127" i="10"/>
  <c r="M126" i="10"/>
  <c r="M125" i="10"/>
  <c r="M124" i="10"/>
  <c r="M123" i="10"/>
  <c r="M122" i="10"/>
  <c r="M121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2" i="10"/>
  <c r="M101" i="10"/>
  <c r="M100" i="10"/>
  <c r="M99" i="10"/>
  <c r="M98" i="10"/>
  <c r="M97" i="10"/>
  <c r="M96" i="10"/>
  <c r="M95" i="10"/>
  <c r="M94" i="10"/>
  <c r="M93" i="10"/>
  <c r="M92" i="10"/>
  <c r="M91" i="10"/>
  <c r="M90" i="10"/>
  <c r="M89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K221" i="10"/>
  <c r="K223" i="10"/>
  <c r="K222" i="10"/>
  <c r="K220" i="10"/>
  <c r="K219" i="10"/>
  <c r="K218" i="10"/>
  <c r="K217" i="10"/>
  <c r="K216" i="10"/>
  <c r="K215" i="10"/>
  <c r="K214" i="10"/>
  <c r="K213" i="10"/>
  <c r="K212" i="10"/>
  <c r="K211" i="10"/>
  <c r="K210" i="10"/>
  <c r="K209" i="10"/>
  <c r="K208" i="10"/>
  <c r="K207" i="10"/>
  <c r="K206" i="10"/>
  <c r="K205" i="10"/>
  <c r="K204" i="10"/>
  <c r="K203" i="10"/>
  <c r="K202" i="10"/>
  <c r="K201" i="10"/>
  <c r="K200" i="10"/>
  <c r="K199" i="10"/>
  <c r="K198" i="10"/>
  <c r="K197" i="10"/>
  <c r="K196" i="10"/>
  <c r="K195" i="10"/>
  <c r="K194" i="10"/>
  <c r="K193" i="10"/>
  <c r="K192" i="10"/>
  <c r="K191" i="10"/>
  <c r="K190" i="10"/>
  <c r="K189" i="10"/>
  <c r="K188" i="10"/>
  <c r="K187" i="10"/>
  <c r="K186" i="10"/>
  <c r="K185" i="10"/>
  <c r="K184" i="10"/>
  <c r="K183" i="10"/>
  <c r="K182" i="10"/>
  <c r="K181" i="10"/>
  <c r="K180" i="10"/>
  <c r="K179" i="10"/>
  <c r="K178" i="10"/>
  <c r="K177" i="10"/>
  <c r="K176" i="10"/>
  <c r="K175" i="10"/>
  <c r="K174" i="10"/>
  <c r="K173" i="10"/>
  <c r="K172" i="10"/>
  <c r="K171" i="10"/>
  <c r="K170" i="10"/>
  <c r="K169" i="10"/>
  <c r="K168" i="10"/>
  <c r="K167" i="10"/>
  <c r="K166" i="10"/>
  <c r="K165" i="10"/>
  <c r="K164" i="10"/>
  <c r="K163" i="10"/>
  <c r="K162" i="10"/>
  <c r="K161" i="10"/>
  <c r="K160" i="10"/>
  <c r="K159" i="10"/>
  <c r="K158" i="10"/>
  <c r="K157" i="10"/>
  <c r="K156" i="10"/>
  <c r="K155" i="10"/>
  <c r="K154" i="10"/>
  <c r="K153" i="10"/>
  <c r="K152" i="10"/>
  <c r="K151" i="10"/>
  <c r="K150" i="10"/>
  <c r="K149" i="10"/>
  <c r="K148" i="10"/>
  <c r="K147" i="10"/>
  <c r="K146" i="10"/>
  <c r="K145" i="10"/>
  <c r="K144" i="10"/>
  <c r="K143" i="10"/>
  <c r="K142" i="10"/>
  <c r="K141" i="10"/>
  <c r="K140" i="10"/>
  <c r="K139" i="10"/>
  <c r="K138" i="10"/>
  <c r="K137" i="10"/>
  <c r="K136" i="10"/>
  <c r="K135" i="10"/>
  <c r="K134" i="10"/>
  <c r="K133" i="10"/>
  <c r="K132" i="10"/>
  <c r="K131" i="10"/>
  <c r="K130" i="10"/>
  <c r="K129" i="10"/>
  <c r="K128" i="10"/>
  <c r="K127" i="10"/>
  <c r="K126" i="10"/>
  <c r="K125" i="10"/>
  <c r="K124" i="10"/>
  <c r="K123" i="10"/>
  <c r="K122" i="10"/>
  <c r="K121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I223" i="10"/>
  <c r="I222" i="10"/>
  <c r="I221" i="10"/>
  <c r="I220" i="10"/>
  <c r="I219" i="10"/>
  <c r="I218" i="10"/>
  <c r="I217" i="10"/>
  <c r="I216" i="10"/>
  <c r="I215" i="10"/>
  <c r="I214" i="10"/>
  <c r="I213" i="10"/>
  <c r="I212" i="10"/>
  <c r="I211" i="10"/>
  <c r="I210" i="10"/>
  <c r="I209" i="10"/>
  <c r="I208" i="10"/>
  <c r="I207" i="10"/>
  <c r="I206" i="10"/>
  <c r="I205" i="10"/>
  <c r="I204" i="10"/>
  <c r="I203" i="10"/>
  <c r="I202" i="10"/>
  <c r="I201" i="10"/>
  <c r="I200" i="10"/>
  <c r="I199" i="10"/>
  <c r="I198" i="10"/>
  <c r="BY198" i="10"/>
  <c r="I197" i="10"/>
  <c r="BY197" i="10" s="1"/>
  <c r="I196" i="10"/>
  <c r="I195" i="10"/>
  <c r="BY195" i="10"/>
  <c r="I194" i="10"/>
  <c r="BY194" i="10" s="1"/>
  <c r="I193" i="10"/>
  <c r="BY193" i="10" s="1"/>
  <c r="I192" i="10"/>
  <c r="I191" i="10"/>
  <c r="I190" i="10"/>
  <c r="I189" i="10"/>
  <c r="I188" i="10"/>
  <c r="I187" i="10"/>
  <c r="BY187" i="10" s="1"/>
  <c r="I186" i="10"/>
  <c r="BY186" i="10" s="1"/>
  <c r="I185" i="10"/>
  <c r="BY185" i="10" s="1"/>
  <c r="I184" i="10"/>
  <c r="I183" i="10"/>
  <c r="BY183" i="10" s="1"/>
  <c r="I182" i="10"/>
  <c r="BY182" i="10" s="1"/>
  <c r="I181" i="10"/>
  <c r="I180" i="10"/>
  <c r="I179" i="10"/>
  <c r="BY179" i="10" s="1"/>
  <c r="I178" i="10"/>
  <c r="I177" i="10"/>
  <c r="BY177" i="10" s="1"/>
  <c r="I176" i="10"/>
  <c r="BY176" i="10" s="1"/>
  <c r="I175" i="10"/>
  <c r="BY175" i="10" s="1"/>
  <c r="I174" i="10"/>
  <c r="BY174" i="10" s="1"/>
  <c r="I173" i="10"/>
  <c r="BY173" i="10" s="1"/>
  <c r="I172" i="10"/>
  <c r="I171" i="10"/>
  <c r="I170" i="10"/>
  <c r="I169" i="10"/>
  <c r="I168" i="10"/>
  <c r="I167" i="10"/>
  <c r="BY167" i="10" s="1"/>
  <c r="I166" i="10"/>
  <c r="BY166" i="10" s="1"/>
  <c r="I165" i="10"/>
  <c r="BY165" i="10" s="1"/>
  <c r="I164" i="10"/>
  <c r="I163" i="10"/>
  <c r="BY163" i="10" s="1"/>
  <c r="I162" i="10"/>
  <c r="BY162" i="10" s="1"/>
  <c r="I161" i="10"/>
  <c r="I160" i="10"/>
  <c r="I159" i="10"/>
  <c r="BY159" i="10" s="1"/>
  <c r="I158" i="10"/>
  <c r="I157" i="10"/>
  <c r="BY157" i="10" s="1"/>
  <c r="I156" i="10"/>
  <c r="I155" i="10"/>
  <c r="BY155" i="10" s="1"/>
  <c r="I154" i="10"/>
  <c r="BY154" i="10" s="1"/>
  <c r="I153" i="10"/>
  <c r="BY153" i="10" s="1"/>
  <c r="I152" i="10"/>
  <c r="I151" i="10"/>
  <c r="I150" i="10"/>
  <c r="I149" i="10"/>
  <c r="I148" i="10"/>
  <c r="BY148" i="10" s="1"/>
  <c r="I147" i="10"/>
  <c r="I146" i="10"/>
  <c r="BY146" i="10"/>
  <c r="I145" i="10"/>
  <c r="BY145" i="10" s="1"/>
  <c r="I144" i="10"/>
  <c r="I143" i="10"/>
  <c r="BY143" i="10" s="1"/>
  <c r="I142" i="10"/>
  <c r="I141" i="10"/>
  <c r="I140" i="10"/>
  <c r="I139" i="10"/>
  <c r="I138" i="10"/>
  <c r="I137" i="10"/>
  <c r="BY137" i="10" s="1"/>
  <c r="I136" i="10"/>
  <c r="I135" i="10"/>
  <c r="BY135" i="10" s="1"/>
  <c r="I134" i="10"/>
  <c r="I133" i="10"/>
  <c r="I132" i="10"/>
  <c r="I131" i="10"/>
  <c r="I130" i="10"/>
  <c r="I129" i="10"/>
  <c r="I128" i="10"/>
  <c r="I127" i="10"/>
  <c r="BY127" i="10" s="1"/>
  <c r="I126" i="10"/>
  <c r="I125" i="10"/>
  <c r="BY125" i="10" s="1"/>
  <c r="I124" i="10"/>
  <c r="I123" i="10"/>
  <c r="I122" i="10"/>
  <c r="I121" i="10"/>
  <c r="I120" i="10"/>
  <c r="I119" i="10"/>
  <c r="I118" i="10"/>
  <c r="I117" i="10"/>
  <c r="BY117" i="10" s="1"/>
  <c r="I116" i="10"/>
  <c r="I115" i="10"/>
  <c r="BY115" i="10" s="1"/>
  <c r="I114" i="10"/>
  <c r="BY114" i="10" s="1"/>
  <c r="I113" i="10"/>
  <c r="I112" i="10"/>
  <c r="I111" i="10"/>
  <c r="I110" i="10"/>
  <c r="I109" i="10"/>
  <c r="I108" i="10"/>
  <c r="BY108" i="10" s="1"/>
  <c r="I107" i="10"/>
  <c r="BY107" i="10" s="1"/>
  <c r="I106" i="10"/>
  <c r="BY106" i="10" s="1"/>
  <c r="I105" i="10"/>
  <c r="BY105" i="10" s="1"/>
  <c r="I104" i="10"/>
  <c r="I103" i="10"/>
  <c r="I102" i="10"/>
  <c r="I101" i="10"/>
  <c r="I100" i="10"/>
  <c r="I99" i="10"/>
  <c r="I98" i="10"/>
  <c r="I97" i="10"/>
  <c r="BY97" i="10" s="1"/>
  <c r="I96" i="10"/>
  <c r="BY96" i="10" s="1"/>
  <c r="I95" i="10"/>
  <c r="BY95" i="10" s="1"/>
  <c r="I94" i="10"/>
  <c r="I93" i="10"/>
  <c r="I92" i="10"/>
  <c r="I91" i="10"/>
  <c r="I90" i="10"/>
  <c r="I89" i="10"/>
  <c r="I88" i="10"/>
  <c r="I87" i="10"/>
  <c r="BY87" i="10" s="1"/>
  <c r="I86" i="10"/>
  <c r="I85" i="10"/>
  <c r="BY85" i="10" s="1"/>
  <c r="I84" i="10"/>
  <c r="I83" i="10"/>
  <c r="I82" i="10"/>
  <c r="I81" i="10"/>
  <c r="I80" i="10"/>
  <c r="I79" i="10"/>
  <c r="I78" i="10"/>
  <c r="I77" i="10"/>
  <c r="BY77" i="10" s="1"/>
  <c r="I76" i="10"/>
  <c r="I75" i="10"/>
  <c r="BY75" i="10" s="1"/>
  <c r="I74" i="10"/>
  <c r="I73" i="10"/>
  <c r="I72" i="10"/>
  <c r="I71" i="10"/>
  <c r="I70" i="10"/>
  <c r="I69" i="10"/>
  <c r="I68" i="10"/>
  <c r="I67" i="10"/>
  <c r="BY67" i="10" s="1"/>
  <c r="I66" i="10"/>
  <c r="BY66" i="10" s="1"/>
  <c r="I65" i="10"/>
  <c r="I64" i="10"/>
  <c r="I63" i="10"/>
  <c r="I62" i="10"/>
  <c r="I61" i="10"/>
  <c r="I60" i="10"/>
  <c r="I59" i="10"/>
  <c r="I58" i="10"/>
  <c r="I57" i="10"/>
  <c r="BY57" i="10" s="1"/>
  <c r="I56" i="10"/>
  <c r="I55" i="10"/>
  <c r="BY55" i="10" s="1"/>
  <c r="I54" i="10"/>
  <c r="I53" i="10"/>
  <c r="I52" i="10"/>
  <c r="I51" i="10"/>
  <c r="I50" i="10"/>
  <c r="I49" i="10"/>
  <c r="I48" i="10"/>
  <c r="I47" i="10"/>
  <c r="BY47" i="10" s="1"/>
  <c r="I46" i="10"/>
  <c r="BY46" i="10" s="1"/>
  <c r="I45" i="10"/>
  <c r="I44" i="10"/>
  <c r="I43" i="10"/>
  <c r="I42" i="10"/>
  <c r="I41" i="10"/>
  <c r="I40" i="10"/>
  <c r="I39" i="10"/>
  <c r="I38" i="10"/>
  <c r="I37" i="10"/>
  <c r="BY37" i="10" s="1"/>
  <c r="I36" i="10"/>
  <c r="I35" i="10"/>
  <c r="BY35" i="10" s="1"/>
  <c r="I34" i="10"/>
  <c r="I33" i="10"/>
  <c r="I32" i="10"/>
  <c r="I31" i="10"/>
  <c r="I30" i="10"/>
  <c r="I29" i="10"/>
  <c r="I28" i="10"/>
  <c r="I27" i="10"/>
  <c r="BY27" i="10" s="1"/>
  <c r="I26" i="10"/>
  <c r="I25" i="10"/>
  <c r="I24" i="10"/>
  <c r="I23" i="10"/>
  <c r="I21" i="10"/>
  <c r="I20" i="10"/>
  <c r="I19" i="10"/>
  <c r="I18" i="10"/>
  <c r="I17" i="10"/>
  <c r="X16" i="10"/>
  <c r="U16" i="10"/>
  <c r="O16" i="10"/>
  <c r="BW16" i="10" s="1"/>
  <c r="BZ16" i="10" s="1"/>
  <c r="BX16" i="10"/>
  <c r="CA16" i="10" s="1"/>
  <c r="BT16" i="10"/>
  <c r="BT17" i="10"/>
  <c r="BT18" i="10"/>
  <c r="BT19" i="10"/>
  <c r="BT20" i="10"/>
  <c r="BT21" i="10"/>
  <c r="BT22" i="10"/>
  <c r="BT23" i="10"/>
  <c r="BT24" i="10"/>
  <c r="BT25" i="10"/>
  <c r="BT26" i="10"/>
  <c r="BT27" i="10"/>
  <c r="BT28" i="10"/>
  <c r="BT29" i="10"/>
  <c r="BT30" i="10"/>
  <c r="BT31" i="10"/>
  <c r="BT32" i="10"/>
  <c r="BT33" i="10"/>
  <c r="BT34" i="10"/>
  <c r="BT35" i="10"/>
  <c r="BT36" i="10"/>
  <c r="BT37" i="10"/>
  <c r="BT38" i="10"/>
  <c r="BT39" i="10"/>
  <c r="BT40" i="10"/>
  <c r="BT41" i="10"/>
  <c r="BT42" i="10"/>
  <c r="BT43" i="10"/>
  <c r="BT44" i="10"/>
  <c r="BT45" i="10"/>
  <c r="BT46" i="10"/>
  <c r="BT47" i="10"/>
  <c r="BT48" i="10"/>
  <c r="BT49" i="10"/>
  <c r="BT50" i="10"/>
  <c r="BT51" i="10"/>
  <c r="BT52" i="10"/>
  <c r="BT53" i="10"/>
  <c r="BT54" i="10"/>
  <c r="BT55" i="10"/>
  <c r="BT56" i="10"/>
  <c r="BT57" i="10"/>
  <c r="BT58" i="10"/>
  <c r="BT59" i="10"/>
  <c r="BT60" i="10"/>
  <c r="BT61" i="10"/>
  <c r="BT62" i="10"/>
  <c r="BT63" i="10"/>
  <c r="BT64" i="10"/>
  <c r="BT65" i="10"/>
  <c r="BT66" i="10"/>
  <c r="BT67" i="10"/>
  <c r="BT68" i="10"/>
  <c r="BT69" i="10"/>
  <c r="BT70" i="10"/>
  <c r="BT71" i="10"/>
  <c r="BT72" i="10"/>
  <c r="BT73" i="10"/>
  <c r="BT74" i="10"/>
  <c r="BT75" i="10"/>
  <c r="BT76" i="10"/>
  <c r="BT77" i="10"/>
  <c r="BT78" i="10"/>
  <c r="BT79" i="10"/>
  <c r="BT80" i="10"/>
  <c r="BT81" i="10"/>
  <c r="BT82" i="10"/>
  <c r="BT83" i="10"/>
  <c r="BT84" i="10"/>
  <c r="BT85" i="10"/>
  <c r="BT86" i="10"/>
  <c r="BT87" i="10"/>
  <c r="BT88" i="10"/>
  <c r="BT89" i="10"/>
  <c r="BT90" i="10"/>
  <c r="BT91" i="10"/>
  <c r="BT92" i="10"/>
  <c r="BT93" i="10"/>
  <c r="BT94" i="10"/>
  <c r="BT95" i="10"/>
  <c r="BT96" i="10"/>
  <c r="BT97" i="10"/>
  <c r="BT98" i="10"/>
  <c r="BT99" i="10"/>
  <c r="BT100" i="10"/>
  <c r="BT101" i="10"/>
  <c r="BT102" i="10"/>
  <c r="BT103" i="10"/>
  <c r="BT104" i="10"/>
  <c r="BT105" i="10"/>
  <c r="BT106" i="10"/>
  <c r="BT107" i="10"/>
  <c r="BT108" i="10"/>
  <c r="BT109" i="10"/>
  <c r="BT110" i="10"/>
  <c r="BT111" i="10"/>
  <c r="BT112" i="10"/>
  <c r="BT113" i="10"/>
  <c r="BT114" i="10"/>
  <c r="BT115" i="10"/>
  <c r="BT116" i="10"/>
  <c r="BT117" i="10"/>
  <c r="BT118" i="10"/>
  <c r="BT119" i="10"/>
  <c r="BT120" i="10"/>
  <c r="BT121" i="10"/>
  <c r="BT122" i="10"/>
  <c r="BT123" i="10"/>
  <c r="BT124" i="10"/>
  <c r="BT125" i="10"/>
  <c r="BT126" i="10"/>
  <c r="BT127" i="10"/>
  <c r="BT128" i="10"/>
  <c r="BT129" i="10"/>
  <c r="BT130" i="10"/>
  <c r="BT131" i="10"/>
  <c r="BT132" i="10"/>
  <c r="BT133" i="10"/>
  <c r="BT134" i="10"/>
  <c r="BT135" i="10"/>
  <c r="BT136" i="10"/>
  <c r="BT137" i="10"/>
  <c r="BT138" i="10"/>
  <c r="BT139" i="10"/>
  <c r="BT140" i="10"/>
  <c r="BT141" i="10"/>
  <c r="BT142" i="10"/>
  <c r="BT143" i="10"/>
  <c r="BT144" i="10"/>
  <c r="BT145" i="10"/>
  <c r="BT146" i="10"/>
  <c r="BT147" i="10"/>
  <c r="BT148" i="10"/>
  <c r="BT149" i="10"/>
  <c r="BT150" i="10"/>
  <c r="BT151" i="10"/>
  <c r="BT152" i="10"/>
  <c r="BT153" i="10"/>
  <c r="BT154" i="10"/>
  <c r="BT155" i="10"/>
  <c r="BT156" i="10"/>
  <c r="BT157" i="10"/>
  <c r="BT158" i="10"/>
  <c r="BT159" i="10"/>
  <c r="BT160" i="10"/>
  <c r="BT161" i="10"/>
  <c r="BT162" i="10"/>
  <c r="BT163" i="10"/>
  <c r="BT164" i="10"/>
  <c r="BT165" i="10"/>
  <c r="BT166" i="10"/>
  <c r="BT167" i="10"/>
  <c r="BT168" i="10"/>
  <c r="BT169" i="10"/>
  <c r="BT170" i="10"/>
  <c r="BT171" i="10"/>
  <c r="BT172" i="10"/>
  <c r="BT173" i="10"/>
  <c r="BT174" i="10"/>
  <c r="BT175" i="10"/>
  <c r="BT177" i="10"/>
  <c r="BT178" i="10"/>
  <c r="BT179" i="10"/>
  <c r="BT180" i="10"/>
  <c r="BT181" i="10"/>
  <c r="BT182" i="10"/>
  <c r="BT183" i="10"/>
  <c r="BT184" i="10"/>
  <c r="BT185" i="10"/>
  <c r="BT186" i="10"/>
  <c r="BT187" i="10"/>
  <c r="BT188" i="10"/>
  <c r="BT189" i="10"/>
  <c r="BT190" i="10"/>
  <c r="BT191" i="10"/>
  <c r="BT192" i="10"/>
  <c r="BT193" i="10"/>
  <c r="BT194" i="10"/>
  <c r="BT195" i="10"/>
  <c r="BT196" i="10"/>
  <c r="BT197" i="10"/>
  <c r="BT198" i="10"/>
  <c r="BT203" i="10"/>
  <c r="BT204" i="10"/>
  <c r="BT205" i="10"/>
  <c r="BT206" i="10"/>
  <c r="BT207" i="10"/>
  <c r="BT208" i="10"/>
  <c r="BT209" i="10"/>
  <c r="BT210" i="10"/>
  <c r="BT211" i="10"/>
  <c r="BT212" i="10"/>
  <c r="BT213" i="10"/>
  <c r="BT214" i="10"/>
  <c r="BT215" i="10"/>
  <c r="BT216" i="10"/>
  <c r="BT217" i="10"/>
  <c r="BT218" i="10"/>
  <c r="BT219" i="10"/>
  <c r="BT222" i="10"/>
  <c r="BU16" i="10"/>
  <c r="BQ16" i="10"/>
  <c r="BQ17" i="10"/>
  <c r="BQ18" i="10"/>
  <c r="BQ19" i="10"/>
  <c r="BQ20" i="10"/>
  <c r="BQ21" i="10"/>
  <c r="BQ22" i="10"/>
  <c r="BQ23" i="10"/>
  <c r="BQ24" i="10"/>
  <c r="BQ25" i="10"/>
  <c r="BQ26" i="10"/>
  <c r="BQ27" i="10"/>
  <c r="BQ28" i="10"/>
  <c r="BQ29" i="10"/>
  <c r="BQ30" i="10"/>
  <c r="BQ31" i="10"/>
  <c r="BQ32" i="10"/>
  <c r="BQ33" i="10"/>
  <c r="BQ34" i="10"/>
  <c r="BQ35" i="10"/>
  <c r="BQ36" i="10"/>
  <c r="BQ37" i="10"/>
  <c r="BQ38" i="10"/>
  <c r="BQ39" i="10"/>
  <c r="BQ40" i="10"/>
  <c r="BQ41" i="10"/>
  <c r="BQ42" i="10"/>
  <c r="BQ43" i="10"/>
  <c r="BQ44" i="10"/>
  <c r="BQ45" i="10"/>
  <c r="BQ46" i="10"/>
  <c r="BQ47" i="10"/>
  <c r="BQ48" i="10"/>
  <c r="BQ49" i="10"/>
  <c r="BQ50" i="10"/>
  <c r="BQ51" i="10"/>
  <c r="BQ52" i="10"/>
  <c r="BQ53" i="10"/>
  <c r="BQ54" i="10"/>
  <c r="BQ55" i="10"/>
  <c r="BQ56" i="10"/>
  <c r="BQ57" i="10"/>
  <c r="BQ58" i="10"/>
  <c r="BQ59" i="10"/>
  <c r="BQ60" i="10"/>
  <c r="BQ61" i="10"/>
  <c r="BQ62" i="10"/>
  <c r="BQ63" i="10"/>
  <c r="BQ64" i="10"/>
  <c r="BQ65" i="10"/>
  <c r="BQ66" i="10"/>
  <c r="BQ67" i="10"/>
  <c r="BQ68" i="10"/>
  <c r="BQ69" i="10"/>
  <c r="BQ70" i="10"/>
  <c r="BQ71" i="10"/>
  <c r="BQ72" i="10"/>
  <c r="BQ73" i="10"/>
  <c r="BQ74" i="10"/>
  <c r="BQ75" i="10"/>
  <c r="BQ76" i="10"/>
  <c r="BQ77" i="10"/>
  <c r="BQ78" i="10"/>
  <c r="BQ79" i="10"/>
  <c r="BQ80" i="10"/>
  <c r="BQ81" i="10"/>
  <c r="BQ82" i="10"/>
  <c r="BQ83" i="10"/>
  <c r="BQ84" i="10"/>
  <c r="BQ85" i="10"/>
  <c r="BQ86" i="10"/>
  <c r="BQ87" i="10"/>
  <c r="BQ88" i="10"/>
  <c r="BQ89" i="10"/>
  <c r="BQ90" i="10"/>
  <c r="BQ91" i="10"/>
  <c r="BQ92" i="10"/>
  <c r="BQ93" i="10"/>
  <c r="BQ94" i="10"/>
  <c r="BQ95" i="10"/>
  <c r="BQ96" i="10"/>
  <c r="BQ97" i="10"/>
  <c r="BQ98" i="10"/>
  <c r="BQ99" i="10"/>
  <c r="BQ100" i="10"/>
  <c r="BQ101" i="10"/>
  <c r="BQ102" i="10"/>
  <c r="BQ103" i="10"/>
  <c r="BQ104" i="10"/>
  <c r="BQ105" i="10"/>
  <c r="BQ106" i="10"/>
  <c r="BQ107" i="10"/>
  <c r="BQ108" i="10"/>
  <c r="BQ109" i="10"/>
  <c r="BQ110" i="10"/>
  <c r="BQ111" i="10"/>
  <c r="BQ112" i="10"/>
  <c r="BQ113" i="10"/>
  <c r="BQ114" i="10"/>
  <c r="BQ115" i="10"/>
  <c r="BQ116" i="10"/>
  <c r="BQ117" i="10"/>
  <c r="BQ118" i="10"/>
  <c r="BQ119" i="10"/>
  <c r="BQ120" i="10"/>
  <c r="BQ121" i="10"/>
  <c r="BQ122" i="10"/>
  <c r="BQ123" i="10"/>
  <c r="BQ124" i="10"/>
  <c r="BQ125" i="10"/>
  <c r="BQ126" i="10"/>
  <c r="BQ127" i="10"/>
  <c r="BQ128" i="10"/>
  <c r="BQ129" i="10"/>
  <c r="BQ130" i="10"/>
  <c r="BQ131" i="10"/>
  <c r="BQ132" i="10"/>
  <c r="BQ133" i="10"/>
  <c r="BQ134" i="10"/>
  <c r="BQ135" i="10"/>
  <c r="BQ136" i="10"/>
  <c r="BQ137" i="10"/>
  <c r="BQ138" i="10"/>
  <c r="BQ139" i="10"/>
  <c r="BQ140" i="10"/>
  <c r="BQ141" i="10"/>
  <c r="BQ142" i="10"/>
  <c r="BQ143" i="10"/>
  <c r="BQ144" i="10"/>
  <c r="BQ145" i="10"/>
  <c r="BQ146" i="10"/>
  <c r="BQ147" i="10"/>
  <c r="BQ148" i="10"/>
  <c r="BQ149" i="10"/>
  <c r="BQ150" i="10"/>
  <c r="BQ151" i="10"/>
  <c r="BQ152" i="10"/>
  <c r="BQ153" i="10"/>
  <c r="BQ154" i="10"/>
  <c r="BQ155" i="10"/>
  <c r="BQ156" i="10"/>
  <c r="BQ157" i="10"/>
  <c r="BQ158" i="10"/>
  <c r="BQ159" i="10"/>
  <c r="BQ160" i="10"/>
  <c r="BQ161" i="10"/>
  <c r="BQ162" i="10"/>
  <c r="BQ163" i="10"/>
  <c r="BQ164" i="10"/>
  <c r="BQ165" i="10"/>
  <c r="BQ166" i="10"/>
  <c r="BQ167" i="10"/>
  <c r="BQ168" i="10"/>
  <c r="BQ169" i="10"/>
  <c r="BQ170" i="10"/>
  <c r="BQ171" i="10"/>
  <c r="BQ172" i="10"/>
  <c r="BQ173" i="10"/>
  <c r="BQ174" i="10"/>
  <c r="BQ175" i="10"/>
  <c r="BQ177" i="10"/>
  <c r="BQ178" i="10"/>
  <c r="BQ179" i="10"/>
  <c r="BQ180" i="10"/>
  <c r="BQ181" i="10"/>
  <c r="BQ182" i="10"/>
  <c r="BQ183" i="10"/>
  <c r="BQ184" i="10"/>
  <c r="BQ185" i="10"/>
  <c r="BQ186" i="10"/>
  <c r="BQ187" i="10"/>
  <c r="BQ188" i="10"/>
  <c r="BQ189" i="10"/>
  <c r="BQ190" i="10"/>
  <c r="BQ191" i="10"/>
  <c r="BQ192" i="10"/>
  <c r="BQ193" i="10"/>
  <c r="BQ194" i="10"/>
  <c r="BQ195" i="10"/>
  <c r="BQ196" i="10"/>
  <c r="BQ197" i="10"/>
  <c r="BQ198" i="10"/>
  <c r="BQ203" i="10"/>
  <c r="BQ204" i="10"/>
  <c r="BQ205" i="10"/>
  <c r="BQ206" i="10"/>
  <c r="BQ207" i="10"/>
  <c r="BQ208" i="10"/>
  <c r="BQ209" i="10"/>
  <c r="BQ210" i="10"/>
  <c r="BQ211" i="10"/>
  <c r="BQ212" i="10"/>
  <c r="BQ213" i="10"/>
  <c r="BQ214" i="10"/>
  <c r="BQ215" i="10"/>
  <c r="BQ216" i="10"/>
  <c r="BQ217" i="10"/>
  <c r="BQ218" i="10"/>
  <c r="BQ219" i="10"/>
  <c r="BQ222" i="10"/>
  <c r="BR16" i="10"/>
  <c r="BN16" i="10"/>
  <c r="BN17" i="10"/>
  <c r="BN18" i="10"/>
  <c r="BN19" i="10"/>
  <c r="BN20" i="10"/>
  <c r="BN21" i="10"/>
  <c r="BN22" i="10"/>
  <c r="BN23" i="10"/>
  <c r="BN24" i="10"/>
  <c r="BN25" i="10"/>
  <c r="BN26" i="10"/>
  <c r="BN27" i="10"/>
  <c r="BN28" i="10"/>
  <c r="BN29" i="10"/>
  <c r="BN30" i="10"/>
  <c r="BN31" i="10"/>
  <c r="BN32" i="10"/>
  <c r="BN33" i="10"/>
  <c r="BN34" i="10"/>
  <c r="BN35" i="10"/>
  <c r="BN36" i="10"/>
  <c r="BN37" i="10"/>
  <c r="BN38" i="10"/>
  <c r="BN39" i="10"/>
  <c r="BN40" i="10"/>
  <c r="BN41" i="10"/>
  <c r="BN42" i="10"/>
  <c r="BN43" i="10"/>
  <c r="BN44" i="10"/>
  <c r="BN45" i="10"/>
  <c r="BN46" i="10"/>
  <c r="BN47" i="10"/>
  <c r="BN48" i="10"/>
  <c r="BN49" i="10"/>
  <c r="BN50" i="10"/>
  <c r="BN51" i="10"/>
  <c r="BN52" i="10"/>
  <c r="BN53" i="10"/>
  <c r="BN54" i="10"/>
  <c r="BN55" i="10"/>
  <c r="BN56" i="10"/>
  <c r="BN57" i="10"/>
  <c r="BN58" i="10"/>
  <c r="BN59" i="10"/>
  <c r="BN60" i="10"/>
  <c r="BN61" i="10"/>
  <c r="BN62" i="10"/>
  <c r="BN63" i="10"/>
  <c r="BN64" i="10"/>
  <c r="BN65" i="10"/>
  <c r="BN66" i="10"/>
  <c r="BN67" i="10"/>
  <c r="BN68" i="10"/>
  <c r="BN69" i="10"/>
  <c r="BN70" i="10"/>
  <c r="BN71" i="10"/>
  <c r="BN72" i="10"/>
  <c r="BN73" i="10"/>
  <c r="BN74" i="10"/>
  <c r="BN75" i="10"/>
  <c r="BN76" i="10"/>
  <c r="BN77" i="10"/>
  <c r="BN78" i="10"/>
  <c r="BN79" i="10"/>
  <c r="BN80" i="10"/>
  <c r="BN81" i="10"/>
  <c r="BN82" i="10"/>
  <c r="BN83" i="10"/>
  <c r="BN84" i="10"/>
  <c r="BN85" i="10"/>
  <c r="BN86" i="10"/>
  <c r="BN87" i="10"/>
  <c r="BN88" i="10"/>
  <c r="BN89" i="10"/>
  <c r="BN90" i="10"/>
  <c r="BN91" i="10"/>
  <c r="BN92" i="10"/>
  <c r="BN93" i="10"/>
  <c r="BN94" i="10"/>
  <c r="BN95" i="10"/>
  <c r="BN96" i="10"/>
  <c r="BN97" i="10"/>
  <c r="BN98" i="10"/>
  <c r="BN99" i="10"/>
  <c r="BN100" i="10"/>
  <c r="BN101" i="10"/>
  <c r="BN102" i="10"/>
  <c r="BN103" i="10"/>
  <c r="BN104" i="10"/>
  <c r="BN105" i="10"/>
  <c r="BN106" i="10"/>
  <c r="BN107" i="10"/>
  <c r="BN108" i="10"/>
  <c r="BN109" i="10"/>
  <c r="BN110" i="10"/>
  <c r="BN111" i="10"/>
  <c r="BN112" i="10"/>
  <c r="BN113" i="10"/>
  <c r="BN114" i="10"/>
  <c r="BN115" i="10"/>
  <c r="BN116" i="10"/>
  <c r="BN117" i="10"/>
  <c r="BN118" i="10"/>
  <c r="BN119" i="10"/>
  <c r="BN120" i="10"/>
  <c r="BN121" i="10"/>
  <c r="BN122" i="10"/>
  <c r="BN123" i="10"/>
  <c r="BN124" i="10"/>
  <c r="BN125" i="10"/>
  <c r="BN126" i="10"/>
  <c r="BN127" i="10"/>
  <c r="BN128" i="10"/>
  <c r="BN129" i="10"/>
  <c r="BN130" i="10"/>
  <c r="BN131" i="10"/>
  <c r="BN132" i="10"/>
  <c r="BN133" i="10"/>
  <c r="BN134" i="10"/>
  <c r="BN135" i="10"/>
  <c r="BN136" i="10"/>
  <c r="BN137" i="10"/>
  <c r="BN138" i="10"/>
  <c r="BN139" i="10"/>
  <c r="BN140" i="10"/>
  <c r="BN141" i="10"/>
  <c r="BN142" i="10"/>
  <c r="BN143" i="10"/>
  <c r="BN144" i="10"/>
  <c r="BN145" i="10"/>
  <c r="BN146" i="10"/>
  <c r="BN147" i="10"/>
  <c r="BN148" i="10"/>
  <c r="BN149" i="10"/>
  <c r="BN150" i="10"/>
  <c r="BN151" i="10"/>
  <c r="BN152" i="10"/>
  <c r="BN153" i="10"/>
  <c r="BN154" i="10"/>
  <c r="BN155" i="10"/>
  <c r="BN156" i="10"/>
  <c r="BN157" i="10"/>
  <c r="BN158" i="10"/>
  <c r="BN159" i="10"/>
  <c r="BN160" i="10"/>
  <c r="BN161" i="10"/>
  <c r="BN162" i="10"/>
  <c r="BN163" i="10"/>
  <c r="BN164" i="10"/>
  <c r="BN165" i="10"/>
  <c r="BN166" i="10"/>
  <c r="BN167" i="10"/>
  <c r="BN168" i="10"/>
  <c r="BN169" i="10"/>
  <c r="BN170" i="10"/>
  <c r="BN171" i="10"/>
  <c r="BN172" i="10"/>
  <c r="BN173" i="10"/>
  <c r="BN174" i="10"/>
  <c r="BN175" i="10"/>
  <c r="BN177" i="10"/>
  <c r="BN178" i="10"/>
  <c r="BN179" i="10"/>
  <c r="BN180" i="10"/>
  <c r="BN181" i="10"/>
  <c r="BN182" i="10"/>
  <c r="BN183" i="10"/>
  <c r="BN184" i="10"/>
  <c r="BN185" i="10"/>
  <c r="BN186" i="10"/>
  <c r="BN187" i="10"/>
  <c r="BN188" i="10"/>
  <c r="BN189" i="10"/>
  <c r="BN190" i="10"/>
  <c r="BN191" i="10"/>
  <c r="BN192" i="10"/>
  <c r="BN193" i="10"/>
  <c r="BN194" i="10"/>
  <c r="BN195" i="10"/>
  <c r="BN196" i="10"/>
  <c r="BN197" i="10"/>
  <c r="BN198" i="10"/>
  <c r="BN203" i="10"/>
  <c r="BN204" i="10"/>
  <c r="BN205" i="10"/>
  <c r="BN206" i="10"/>
  <c r="BN207" i="10"/>
  <c r="BN208" i="10"/>
  <c r="BN209" i="10"/>
  <c r="BN210" i="10"/>
  <c r="BN211" i="10"/>
  <c r="BN212" i="10"/>
  <c r="BN213" i="10"/>
  <c r="BN214" i="10"/>
  <c r="BN215" i="10"/>
  <c r="BN216" i="10"/>
  <c r="BN217" i="10"/>
  <c r="BN218" i="10"/>
  <c r="BN219" i="10"/>
  <c r="BN222" i="10"/>
  <c r="BO16" i="10"/>
  <c r="BK16" i="10"/>
  <c r="BK17" i="10"/>
  <c r="BK18" i="10"/>
  <c r="BK19" i="10"/>
  <c r="BK20" i="10"/>
  <c r="BK21" i="10"/>
  <c r="BK22" i="10"/>
  <c r="BK23" i="10"/>
  <c r="BK24" i="10"/>
  <c r="BK25" i="10"/>
  <c r="BK26" i="10"/>
  <c r="BK27" i="10"/>
  <c r="BK28" i="10"/>
  <c r="BK29" i="10"/>
  <c r="BK30" i="10"/>
  <c r="BK31" i="10"/>
  <c r="BK32" i="10"/>
  <c r="BK33" i="10"/>
  <c r="BK34" i="10"/>
  <c r="BK35" i="10"/>
  <c r="BK36" i="10"/>
  <c r="BK37" i="10"/>
  <c r="BK38" i="10"/>
  <c r="BK39" i="10"/>
  <c r="BK40" i="10"/>
  <c r="BK41" i="10"/>
  <c r="BK42" i="10"/>
  <c r="BK43" i="10"/>
  <c r="BK44" i="10"/>
  <c r="BK45" i="10"/>
  <c r="BK46" i="10"/>
  <c r="BK47" i="10"/>
  <c r="BK48" i="10"/>
  <c r="BK49" i="10"/>
  <c r="BK50" i="10"/>
  <c r="BK51" i="10"/>
  <c r="BK52" i="10"/>
  <c r="BK53" i="10"/>
  <c r="BK54" i="10"/>
  <c r="BK55" i="10"/>
  <c r="BK56" i="10"/>
  <c r="BK57" i="10"/>
  <c r="BK58" i="10"/>
  <c r="BK59" i="10"/>
  <c r="BK60" i="10"/>
  <c r="BK61" i="10"/>
  <c r="BK62" i="10"/>
  <c r="BK63" i="10"/>
  <c r="BK64" i="10"/>
  <c r="BK65" i="10"/>
  <c r="BK66" i="10"/>
  <c r="BK67" i="10"/>
  <c r="BK68" i="10"/>
  <c r="BK69" i="10"/>
  <c r="BK70" i="10"/>
  <c r="BK71" i="10"/>
  <c r="BK72" i="10"/>
  <c r="BK73" i="10"/>
  <c r="BK74" i="10"/>
  <c r="BK75" i="10"/>
  <c r="BK76" i="10"/>
  <c r="BK77" i="10"/>
  <c r="BK78" i="10"/>
  <c r="BK79" i="10"/>
  <c r="BK80" i="10"/>
  <c r="BK81" i="10"/>
  <c r="BK82" i="10"/>
  <c r="BK83" i="10"/>
  <c r="BK84" i="10"/>
  <c r="BK85" i="10"/>
  <c r="BK86" i="10"/>
  <c r="BK87" i="10"/>
  <c r="BK88" i="10"/>
  <c r="BK89" i="10"/>
  <c r="BK90" i="10"/>
  <c r="BK91" i="10"/>
  <c r="BK92" i="10"/>
  <c r="BK93" i="10"/>
  <c r="BK94" i="10"/>
  <c r="BK95" i="10"/>
  <c r="BK96" i="10"/>
  <c r="BK97" i="10"/>
  <c r="BK98" i="10"/>
  <c r="BK99" i="10"/>
  <c r="BK100" i="10"/>
  <c r="BK101" i="10"/>
  <c r="BK102" i="10"/>
  <c r="BK103" i="10"/>
  <c r="BK104" i="10"/>
  <c r="BK105" i="10"/>
  <c r="BK106" i="10"/>
  <c r="BK107" i="10"/>
  <c r="BK108" i="10"/>
  <c r="BK109" i="10"/>
  <c r="BK110" i="10"/>
  <c r="BK111" i="10"/>
  <c r="BK112" i="10"/>
  <c r="BK113" i="10"/>
  <c r="BK114" i="10"/>
  <c r="BK115" i="10"/>
  <c r="BK116" i="10"/>
  <c r="BK117" i="10"/>
  <c r="BK118" i="10"/>
  <c r="BK119" i="10"/>
  <c r="BK120" i="10"/>
  <c r="BK121" i="10"/>
  <c r="BK122" i="10"/>
  <c r="BK123" i="10"/>
  <c r="BK124" i="10"/>
  <c r="BK125" i="10"/>
  <c r="BK126" i="10"/>
  <c r="BK127" i="10"/>
  <c r="BK128" i="10"/>
  <c r="BK129" i="10"/>
  <c r="BK130" i="10"/>
  <c r="BK131" i="10"/>
  <c r="BK132" i="10"/>
  <c r="BK133" i="10"/>
  <c r="BK134" i="10"/>
  <c r="BK135" i="10"/>
  <c r="BK136" i="10"/>
  <c r="BK137" i="10"/>
  <c r="BK138" i="10"/>
  <c r="BK139" i="10"/>
  <c r="BK140" i="10"/>
  <c r="BK141" i="10"/>
  <c r="BK142" i="10"/>
  <c r="BK143" i="10"/>
  <c r="BK144" i="10"/>
  <c r="BK145" i="10"/>
  <c r="BK146" i="10"/>
  <c r="BK147" i="10"/>
  <c r="BK148" i="10"/>
  <c r="BK149" i="10"/>
  <c r="BK150" i="10"/>
  <c r="BK151" i="10"/>
  <c r="BK152" i="10"/>
  <c r="BK153" i="10"/>
  <c r="BK154" i="10"/>
  <c r="BK155" i="10"/>
  <c r="BK156" i="10"/>
  <c r="BK157" i="10"/>
  <c r="BK158" i="10"/>
  <c r="BK159" i="10"/>
  <c r="BK160" i="10"/>
  <c r="BK161" i="10"/>
  <c r="BK162" i="10"/>
  <c r="BK163" i="10"/>
  <c r="BK164" i="10"/>
  <c r="BK165" i="10"/>
  <c r="BK166" i="10"/>
  <c r="BK167" i="10"/>
  <c r="BK168" i="10"/>
  <c r="BK169" i="10"/>
  <c r="BK170" i="10"/>
  <c r="BK171" i="10"/>
  <c r="BK172" i="10"/>
  <c r="BK173" i="10"/>
  <c r="BK174" i="10"/>
  <c r="BK175" i="10"/>
  <c r="BK177" i="10"/>
  <c r="BK178" i="10"/>
  <c r="BK179" i="10"/>
  <c r="BK180" i="10"/>
  <c r="BK181" i="10"/>
  <c r="BK182" i="10"/>
  <c r="BK183" i="10"/>
  <c r="BK184" i="10"/>
  <c r="BK185" i="10"/>
  <c r="BK186" i="10"/>
  <c r="BK187" i="10"/>
  <c r="BK188" i="10"/>
  <c r="BK189" i="10"/>
  <c r="BK190" i="10"/>
  <c r="BK191" i="10"/>
  <c r="BK192" i="10"/>
  <c r="BK193" i="10"/>
  <c r="BK194" i="10"/>
  <c r="BK195" i="10"/>
  <c r="BK196" i="10"/>
  <c r="BK197" i="10"/>
  <c r="BK198" i="10"/>
  <c r="BK203" i="10"/>
  <c r="BK204" i="10"/>
  <c r="BK205" i="10"/>
  <c r="BK206" i="10"/>
  <c r="BK207" i="10"/>
  <c r="BK208" i="10"/>
  <c r="BK209" i="10"/>
  <c r="BK210" i="10"/>
  <c r="BK211" i="10"/>
  <c r="BK212" i="10"/>
  <c r="BK213" i="10"/>
  <c r="BK214" i="10"/>
  <c r="BK215" i="10"/>
  <c r="BK216" i="10"/>
  <c r="BK217" i="10"/>
  <c r="BK218" i="10"/>
  <c r="BK219" i="10"/>
  <c r="BK222" i="10"/>
  <c r="BL16" i="10"/>
  <c r="BH16" i="10"/>
  <c r="BH17" i="10"/>
  <c r="BH18" i="10"/>
  <c r="BH19" i="10"/>
  <c r="BH20" i="10"/>
  <c r="BH21" i="10"/>
  <c r="BH22" i="10"/>
  <c r="BH23" i="10"/>
  <c r="BH24" i="10"/>
  <c r="BH25" i="10"/>
  <c r="BH26" i="10"/>
  <c r="BH27" i="10"/>
  <c r="BH28" i="10"/>
  <c r="BH29" i="10"/>
  <c r="BH30" i="10"/>
  <c r="BH31" i="10"/>
  <c r="BH32" i="10"/>
  <c r="BH33" i="10"/>
  <c r="BH34" i="10"/>
  <c r="BH35" i="10"/>
  <c r="BH36" i="10"/>
  <c r="BH37" i="10"/>
  <c r="BH38" i="10"/>
  <c r="BH39" i="10"/>
  <c r="BH40" i="10"/>
  <c r="BH41" i="10"/>
  <c r="BH42" i="10"/>
  <c r="BH43" i="10"/>
  <c r="BH44" i="10"/>
  <c r="BH45" i="10"/>
  <c r="BH46" i="10"/>
  <c r="BH47" i="10"/>
  <c r="BH48" i="10"/>
  <c r="BH49" i="10"/>
  <c r="BH50" i="10"/>
  <c r="BH51" i="10"/>
  <c r="BH52" i="10"/>
  <c r="BH53" i="10"/>
  <c r="BH54" i="10"/>
  <c r="BH55" i="10"/>
  <c r="BH56" i="10"/>
  <c r="BH57" i="10"/>
  <c r="BH58" i="10"/>
  <c r="BH59" i="10"/>
  <c r="BH60" i="10"/>
  <c r="BH61" i="10"/>
  <c r="BH62" i="10"/>
  <c r="BH63" i="10"/>
  <c r="BH64" i="10"/>
  <c r="BH65" i="10"/>
  <c r="BH66" i="10"/>
  <c r="BH67" i="10"/>
  <c r="BH68" i="10"/>
  <c r="BH69" i="10"/>
  <c r="BH70" i="10"/>
  <c r="BH71" i="10"/>
  <c r="BH72" i="10"/>
  <c r="BH73" i="10"/>
  <c r="BH74" i="10"/>
  <c r="BH75" i="10"/>
  <c r="BH76" i="10"/>
  <c r="BH77" i="10"/>
  <c r="BH78" i="10"/>
  <c r="BH79" i="10"/>
  <c r="BH80" i="10"/>
  <c r="BH81" i="10"/>
  <c r="BH82" i="10"/>
  <c r="BH83" i="10"/>
  <c r="BH84" i="10"/>
  <c r="BH85" i="10"/>
  <c r="BH86" i="10"/>
  <c r="BH87" i="10"/>
  <c r="BH88" i="10"/>
  <c r="BH89" i="10"/>
  <c r="BH90" i="10"/>
  <c r="BH91" i="10"/>
  <c r="BH92" i="10"/>
  <c r="BH93" i="10"/>
  <c r="BH94" i="10"/>
  <c r="BH95" i="10"/>
  <c r="BH96" i="10"/>
  <c r="BH97" i="10"/>
  <c r="BH98" i="10"/>
  <c r="BH99" i="10"/>
  <c r="BH100" i="10"/>
  <c r="BH101" i="10"/>
  <c r="BH102" i="10"/>
  <c r="BH103" i="10"/>
  <c r="BH104" i="10"/>
  <c r="BH105" i="10"/>
  <c r="BH106" i="10"/>
  <c r="BH107" i="10"/>
  <c r="BH108" i="10"/>
  <c r="BH109" i="10"/>
  <c r="BH110" i="10"/>
  <c r="BH111" i="10"/>
  <c r="BH112" i="10"/>
  <c r="BH113" i="10"/>
  <c r="BH114" i="10"/>
  <c r="BH115" i="10"/>
  <c r="BH116" i="10"/>
  <c r="BH117" i="10"/>
  <c r="BH118" i="10"/>
  <c r="BH119" i="10"/>
  <c r="BH120" i="10"/>
  <c r="BH121" i="10"/>
  <c r="BH122" i="10"/>
  <c r="BH123" i="10"/>
  <c r="BH124" i="10"/>
  <c r="BH125" i="10"/>
  <c r="BH126" i="10"/>
  <c r="BH127" i="10"/>
  <c r="BH128" i="10"/>
  <c r="BH129" i="10"/>
  <c r="BH130" i="10"/>
  <c r="BH131" i="10"/>
  <c r="BH132" i="10"/>
  <c r="BH133" i="10"/>
  <c r="BH134" i="10"/>
  <c r="BH135" i="10"/>
  <c r="BH136" i="10"/>
  <c r="BH137" i="10"/>
  <c r="BH138" i="10"/>
  <c r="BH139" i="10"/>
  <c r="BH140" i="10"/>
  <c r="BH141" i="10"/>
  <c r="BH142" i="10"/>
  <c r="BH143" i="10"/>
  <c r="BH144" i="10"/>
  <c r="BH145" i="10"/>
  <c r="BH146" i="10"/>
  <c r="BH147" i="10"/>
  <c r="BH148" i="10"/>
  <c r="BH149" i="10"/>
  <c r="BH150" i="10"/>
  <c r="BH151" i="10"/>
  <c r="BH152" i="10"/>
  <c r="BH153" i="10"/>
  <c r="BH154" i="10"/>
  <c r="BH155" i="10"/>
  <c r="BH156" i="10"/>
  <c r="BH157" i="10"/>
  <c r="BH158" i="10"/>
  <c r="BH159" i="10"/>
  <c r="BH160" i="10"/>
  <c r="BH161" i="10"/>
  <c r="BH162" i="10"/>
  <c r="BH163" i="10"/>
  <c r="BH164" i="10"/>
  <c r="BH165" i="10"/>
  <c r="BH166" i="10"/>
  <c r="BH167" i="10"/>
  <c r="BH168" i="10"/>
  <c r="BH169" i="10"/>
  <c r="BH170" i="10"/>
  <c r="BH171" i="10"/>
  <c r="BH172" i="10"/>
  <c r="BH173" i="10"/>
  <c r="BH174" i="10"/>
  <c r="BH175" i="10"/>
  <c r="BH177" i="10"/>
  <c r="BH178" i="10"/>
  <c r="BH179" i="10"/>
  <c r="BH180" i="10"/>
  <c r="BH181" i="10"/>
  <c r="BH182" i="10"/>
  <c r="BH183" i="10"/>
  <c r="BH184" i="10"/>
  <c r="BH185" i="10"/>
  <c r="BH186" i="10"/>
  <c r="BH187" i="10"/>
  <c r="BH188" i="10"/>
  <c r="BH189" i="10"/>
  <c r="BH190" i="10"/>
  <c r="BH191" i="10"/>
  <c r="BH192" i="10"/>
  <c r="BH193" i="10"/>
  <c r="BH194" i="10"/>
  <c r="BH195" i="10"/>
  <c r="BH196" i="10"/>
  <c r="BH197" i="10"/>
  <c r="BH198" i="10"/>
  <c r="BH203" i="10"/>
  <c r="BH204" i="10"/>
  <c r="BH205" i="10"/>
  <c r="BH206" i="10"/>
  <c r="BH207" i="10"/>
  <c r="BH208" i="10"/>
  <c r="BH209" i="10"/>
  <c r="BH210" i="10"/>
  <c r="BH211" i="10"/>
  <c r="BH212" i="10"/>
  <c r="BH213" i="10"/>
  <c r="BH214" i="10"/>
  <c r="BH215" i="10"/>
  <c r="BH216" i="10"/>
  <c r="BH217" i="10"/>
  <c r="BH218" i="10"/>
  <c r="BH219" i="10"/>
  <c r="BH222" i="10"/>
  <c r="BI16" i="10"/>
  <c r="BE16" i="10"/>
  <c r="BE17" i="10"/>
  <c r="BE18" i="10"/>
  <c r="BE19" i="10"/>
  <c r="BE20" i="10"/>
  <c r="BE21" i="10"/>
  <c r="BE22" i="10"/>
  <c r="BE23" i="10"/>
  <c r="BE24" i="10"/>
  <c r="BE25" i="10"/>
  <c r="BE26" i="10"/>
  <c r="BE27" i="10"/>
  <c r="BE28" i="10"/>
  <c r="BE29" i="10"/>
  <c r="BE30" i="10"/>
  <c r="BE31" i="10"/>
  <c r="BE32" i="10"/>
  <c r="BE33" i="10"/>
  <c r="BE34" i="10"/>
  <c r="BE35" i="10"/>
  <c r="BE36" i="10"/>
  <c r="BE37" i="10"/>
  <c r="BE38" i="10"/>
  <c r="BE39" i="10"/>
  <c r="BE40" i="10"/>
  <c r="BE41" i="10"/>
  <c r="BE42" i="10"/>
  <c r="BE43" i="10"/>
  <c r="BE44" i="10"/>
  <c r="BE45" i="10"/>
  <c r="BE46" i="10"/>
  <c r="BE47" i="10"/>
  <c r="BE48" i="10"/>
  <c r="BE49" i="10"/>
  <c r="BE50" i="10"/>
  <c r="BE51" i="10"/>
  <c r="BE52" i="10"/>
  <c r="BE53" i="10"/>
  <c r="BE54" i="10"/>
  <c r="BE55" i="10"/>
  <c r="BE56" i="10"/>
  <c r="BE57" i="10"/>
  <c r="BE58" i="10"/>
  <c r="BE59" i="10"/>
  <c r="BE60" i="10"/>
  <c r="BE61" i="10"/>
  <c r="BE62" i="10"/>
  <c r="BE63" i="10"/>
  <c r="BE64" i="10"/>
  <c r="BE65" i="10"/>
  <c r="BE66" i="10"/>
  <c r="BE67" i="10"/>
  <c r="BE68" i="10"/>
  <c r="BE69" i="10"/>
  <c r="BE70" i="10"/>
  <c r="BE71" i="10"/>
  <c r="BE72" i="10"/>
  <c r="BE73" i="10"/>
  <c r="BE74" i="10"/>
  <c r="BE75" i="10"/>
  <c r="BE76" i="10"/>
  <c r="BE77" i="10"/>
  <c r="BE78" i="10"/>
  <c r="BE79" i="10"/>
  <c r="BE80" i="10"/>
  <c r="BE81" i="10"/>
  <c r="BE82" i="10"/>
  <c r="BE83" i="10"/>
  <c r="BE84" i="10"/>
  <c r="BE85" i="10"/>
  <c r="BE86" i="10"/>
  <c r="BE87" i="10"/>
  <c r="BE88" i="10"/>
  <c r="BE89" i="10"/>
  <c r="BE90" i="10"/>
  <c r="BE91" i="10"/>
  <c r="BE92" i="10"/>
  <c r="BE93" i="10"/>
  <c r="BE94" i="10"/>
  <c r="BE95" i="10"/>
  <c r="BE96" i="10"/>
  <c r="BE97" i="10"/>
  <c r="BE98" i="10"/>
  <c r="BE99" i="10"/>
  <c r="BE100" i="10"/>
  <c r="BE101" i="10"/>
  <c r="BE102" i="10"/>
  <c r="BE103" i="10"/>
  <c r="BE104" i="10"/>
  <c r="BE105" i="10"/>
  <c r="BE106" i="10"/>
  <c r="BE107" i="10"/>
  <c r="BE108" i="10"/>
  <c r="BE109" i="10"/>
  <c r="BE110" i="10"/>
  <c r="BE111" i="10"/>
  <c r="BE112" i="10"/>
  <c r="BE113" i="10"/>
  <c r="BE114" i="10"/>
  <c r="BE115" i="10"/>
  <c r="BE116" i="10"/>
  <c r="BE117" i="10"/>
  <c r="BE118" i="10"/>
  <c r="BE119" i="10"/>
  <c r="BE120" i="10"/>
  <c r="BE121" i="10"/>
  <c r="BE122" i="10"/>
  <c r="BE123" i="10"/>
  <c r="BE124" i="10"/>
  <c r="BE125" i="10"/>
  <c r="BE126" i="10"/>
  <c r="BE127" i="10"/>
  <c r="BE128" i="10"/>
  <c r="BE129" i="10"/>
  <c r="BE130" i="10"/>
  <c r="BE131" i="10"/>
  <c r="BE132" i="10"/>
  <c r="BE133" i="10"/>
  <c r="BE134" i="10"/>
  <c r="BE135" i="10"/>
  <c r="BE136" i="10"/>
  <c r="BE137" i="10"/>
  <c r="BE138" i="10"/>
  <c r="BE139" i="10"/>
  <c r="BE140" i="10"/>
  <c r="BE141" i="10"/>
  <c r="BE142" i="10"/>
  <c r="BE143" i="10"/>
  <c r="BE144" i="10"/>
  <c r="BE145" i="10"/>
  <c r="BE146" i="10"/>
  <c r="BE147" i="10"/>
  <c r="BE148" i="10"/>
  <c r="BE149" i="10"/>
  <c r="BE150" i="10"/>
  <c r="BE151" i="10"/>
  <c r="BE152" i="10"/>
  <c r="BE153" i="10"/>
  <c r="BE154" i="10"/>
  <c r="BE155" i="10"/>
  <c r="BE156" i="10"/>
  <c r="BE157" i="10"/>
  <c r="BE158" i="10"/>
  <c r="BE159" i="10"/>
  <c r="BE160" i="10"/>
  <c r="BE161" i="10"/>
  <c r="BE162" i="10"/>
  <c r="BE163" i="10"/>
  <c r="BE164" i="10"/>
  <c r="BE165" i="10"/>
  <c r="BE166" i="10"/>
  <c r="BE167" i="10"/>
  <c r="BE168" i="10"/>
  <c r="BE169" i="10"/>
  <c r="BE170" i="10"/>
  <c r="BE171" i="10"/>
  <c r="BE172" i="10"/>
  <c r="BE173" i="10"/>
  <c r="BE174" i="10"/>
  <c r="BE175" i="10"/>
  <c r="BE177" i="10"/>
  <c r="BE178" i="10"/>
  <c r="BE179" i="10"/>
  <c r="BE180" i="10"/>
  <c r="BE181" i="10"/>
  <c r="BE182" i="10"/>
  <c r="BE183" i="10"/>
  <c r="BE184" i="10"/>
  <c r="BE185" i="10"/>
  <c r="BE186" i="10"/>
  <c r="BE187" i="10"/>
  <c r="BE188" i="10"/>
  <c r="BE189" i="10"/>
  <c r="BE190" i="10"/>
  <c r="BE191" i="10"/>
  <c r="BE192" i="10"/>
  <c r="BE193" i="10"/>
  <c r="BE194" i="10"/>
  <c r="BE195" i="10"/>
  <c r="BE196" i="10"/>
  <c r="BE197" i="10"/>
  <c r="BE198" i="10"/>
  <c r="BE203" i="10"/>
  <c r="BE204" i="10"/>
  <c r="BE205" i="10"/>
  <c r="BE206" i="10"/>
  <c r="BE207" i="10"/>
  <c r="BE208" i="10"/>
  <c r="BE209" i="10"/>
  <c r="BE210" i="10"/>
  <c r="BE211" i="10"/>
  <c r="BE212" i="10"/>
  <c r="BE213" i="10"/>
  <c r="BE214" i="10"/>
  <c r="BE215" i="10"/>
  <c r="BE216" i="10"/>
  <c r="BE217" i="10"/>
  <c r="BE218" i="10"/>
  <c r="BE219" i="10"/>
  <c r="BE222" i="10"/>
  <c r="BF16" i="10"/>
  <c r="BB16" i="10"/>
  <c r="BB17" i="10"/>
  <c r="BB18" i="10"/>
  <c r="BB19" i="10"/>
  <c r="BB20" i="10"/>
  <c r="BB21" i="10"/>
  <c r="BB22" i="10"/>
  <c r="BB23" i="10"/>
  <c r="BB24" i="10"/>
  <c r="BB25" i="10"/>
  <c r="BB26" i="10"/>
  <c r="BB27" i="10"/>
  <c r="BB28" i="10"/>
  <c r="BB29" i="10"/>
  <c r="BB30" i="10"/>
  <c r="BB31" i="10"/>
  <c r="BB32" i="10"/>
  <c r="BB33" i="10"/>
  <c r="BB34" i="10"/>
  <c r="BB35" i="10"/>
  <c r="BB36" i="10"/>
  <c r="BB37" i="10"/>
  <c r="BB38" i="10"/>
  <c r="BB39" i="10"/>
  <c r="BB40" i="10"/>
  <c r="BB41" i="10"/>
  <c r="BB42" i="10"/>
  <c r="BB43" i="10"/>
  <c r="BB44" i="10"/>
  <c r="BB45" i="10"/>
  <c r="BB46" i="10"/>
  <c r="BB47" i="10"/>
  <c r="BB48" i="10"/>
  <c r="BB49" i="10"/>
  <c r="BB50" i="10"/>
  <c r="BB51" i="10"/>
  <c r="BB52" i="10"/>
  <c r="BB53" i="10"/>
  <c r="BB54" i="10"/>
  <c r="BB55" i="10"/>
  <c r="BB56" i="10"/>
  <c r="BB57" i="10"/>
  <c r="BB58" i="10"/>
  <c r="BB59" i="10"/>
  <c r="BB60" i="10"/>
  <c r="BB61" i="10"/>
  <c r="BB62" i="10"/>
  <c r="BB63" i="10"/>
  <c r="BB64" i="10"/>
  <c r="BB65" i="10"/>
  <c r="BB66" i="10"/>
  <c r="BB67" i="10"/>
  <c r="BB68" i="10"/>
  <c r="BB69" i="10"/>
  <c r="BB70" i="10"/>
  <c r="BB71" i="10"/>
  <c r="BB72" i="10"/>
  <c r="BB73" i="10"/>
  <c r="BB74" i="10"/>
  <c r="BB75" i="10"/>
  <c r="BB76" i="10"/>
  <c r="BB77" i="10"/>
  <c r="BB78" i="10"/>
  <c r="BB79" i="10"/>
  <c r="BB80" i="10"/>
  <c r="BB81" i="10"/>
  <c r="BB82" i="10"/>
  <c r="BB83" i="10"/>
  <c r="BB84" i="10"/>
  <c r="BB85" i="10"/>
  <c r="BB86" i="10"/>
  <c r="BB87" i="10"/>
  <c r="BB88" i="10"/>
  <c r="BB89" i="10"/>
  <c r="BB90" i="10"/>
  <c r="BB91" i="10"/>
  <c r="BB92" i="10"/>
  <c r="BB93" i="10"/>
  <c r="BB94" i="10"/>
  <c r="BB95" i="10"/>
  <c r="BB96" i="10"/>
  <c r="BB97" i="10"/>
  <c r="BB98" i="10"/>
  <c r="BB99" i="10"/>
  <c r="BB100" i="10"/>
  <c r="BB101" i="10"/>
  <c r="BB102" i="10"/>
  <c r="BB103" i="10"/>
  <c r="BB104" i="10"/>
  <c r="BB105" i="10"/>
  <c r="BB106" i="10"/>
  <c r="BB107" i="10"/>
  <c r="BB108" i="10"/>
  <c r="BB109" i="10"/>
  <c r="BB110" i="10"/>
  <c r="BB111" i="10"/>
  <c r="BB112" i="10"/>
  <c r="BB113" i="10"/>
  <c r="BB114" i="10"/>
  <c r="BB115" i="10"/>
  <c r="BB116" i="10"/>
  <c r="BB117" i="10"/>
  <c r="BB118" i="10"/>
  <c r="BB119" i="10"/>
  <c r="BB120" i="10"/>
  <c r="BB121" i="10"/>
  <c r="BB122" i="10"/>
  <c r="BB123" i="10"/>
  <c r="BB124" i="10"/>
  <c r="BB125" i="10"/>
  <c r="BB126" i="10"/>
  <c r="BB127" i="10"/>
  <c r="BB128" i="10"/>
  <c r="BB129" i="10"/>
  <c r="BB130" i="10"/>
  <c r="BB131" i="10"/>
  <c r="BB132" i="10"/>
  <c r="BB133" i="10"/>
  <c r="BB134" i="10"/>
  <c r="BB135" i="10"/>
  <c r="BB136" i="10"/>
  <c r="BB137" i="10"/>
  <c r="BB138" i="10"/>
  <c r="BB139" i="10"/>
  <c r="BB140" i="10"/>
  <c r="BB141" i="10"/>
  <c r="BB142" i="10"/>
  <c r="BB143" i="10"/>
  <c r="BB144" i="10"/>
  <c r="BB145" i="10"/>
  <c r="BB146" i="10"/>
  <c r="BB147" i="10"/>
  <c r="BB148" i="10"/>
  <c r="BB149" i="10"/>
  <c r="BB150" i="10"/>
  <c r="BB151" i="10"/>
  <c r="BB152" i="10"/>
  <c r="BB153" i="10"/>
  <c r="BB154" i="10"/>
  <c r="BB155" i="10"/>
  <c r="BB156" i="10"/>
  <c r="BB157" i="10"/>
  <c r="BB158" i="10"/>
  <c r="BB159" i="10"/>
  <c r="BB160" i="10"/>
  <c r="BB161" i="10"/>
  <c r="BB162" i="10"/>
  <c r="BB163" i="10"/>
  <c r="BB164" i="10"/>
  <c r="BB165" i="10"/>
  <c r="BB166" i="10"/>
  <c r="BB167" i="10"/>
  <c r="BB168" i="10"/>
  <c r="BB169" i="10"/>
  <c r="BB170" i="10"/>
  <c r="BB171" i="10"/>
  <c r="BB172" i="10"/>
  <c r="BB173" i="10"/>
  <c r="BB174" i="10"/>
  <c r="BB175" i="10"/>
  <c r="BB177" i="10"/>
  <c r="BB178" i="10"/>
  <c r="BB179" i="10"/>
  <c r="BB180" i="10"/>
  <c r="BB181" i="10"/>
  <c r="BB182" i="10"/>
  <c r="BB183" i="10"/>
  <c r="BB184" i="10"/>
  <c r="BB185" i="10"/>
  <c r="BB186" i="10"/>
  <c r="BB187" i="10"/>
  <c r="BB188" i="10"/>
  <c r="BB189" i="10"/>
  <c r="BB190" i="10"/>
  <c r="BB191" i="10"/>
  <c r="BB192" i="10"/>
  <c r="BB193" i="10"/>
  <c r="BB194" i="10"/>
  <c r="BB195" i="10"/>
  <c r="BB196" i="10"/>
  <c r="BB197" i="10"/>
  <c r="BB198" i="10"/>
  <c r="BB203" i="10"/>
  <c r="BB204" i="10"/>
  <c r="BB205" i="10"/>
  <c r="BB206" i="10"/>
  <c r="BB207" i="10"/>
  <c r="BB208" i="10"/>
  <c r="BB209" i="10"/>
  <c r="BB210" i="10"/>
  <c r="BB211" i="10"/>
  <c r="BB212" i="10"/>
  <c r="BB213" i="10"/>
  <c r="BB214" i="10"/>
  <c r="BB215" i="10"/>
  <c r="BB216" i="10"/>
  <c r="BB217" i="10"/>
  <c r="BB218" i="10"/>
  <c r="BB219" i="10"/>
  <c r="BB222" i="10"/>
  <c r="BC16" i="10"/>
  <c r="AY16" i="10"/>
  <c r="AY17" i="10"/>
  <c r="AY18" i="10"/>
  <c r="AY19" i="10"/>
  <c r="AY20" i="10"/>
  <c r="AY21" i="10"/>
  <c r="AY22" i="10"/>
  <c r="AY23" i="10"/>
  <c r="AY24" i="10"/>
  <c r="AY25" i="10"/>
  <c r="AY26" i="10"/>
  <c r="AY27" i="10"/>
  <c r="AY28" i="10"/>
  <c r="AY29" i="10"/>
  <c r="AY30" i="10"/>
  <c r="AY31" i="10"/>
  <c r="AY32" i="10"/>
  <c r="AY33" i="10"/>
  <c r="AY34" i="10"/>
  <c r="AY35" i="10"/>
  <c r="AY36" i="10"/>
  <c r="AY37" i="10"/>
  <c r="AY38" i="10"/>
  <c r="AY39" i="10"/>
  <c r="AY40" i="10"/>
  <c r="AY41" i="10"/>
  <c r="AY42" i="10"/>
  <c r="AY43" i="10"/>
  <c r="AY44" i="10"/>
  <c r="AY45" i="10"/>
  <c r="AY46" i="10"/>
  <c r="AY47" i="10"/>
  <c r="AY48" i="10"/>
  <c r="AY49" i="10"/>
  <c r="AY50" i="10"/>
  <c r="AY51" i="10"/>
  <c r="AY52" i="10"/>
  <c r="AY53" i="10"/>
  <c r="AY54" i="10"/>
  <c r="AY55" i="10"/>
  <c r="AY56" i="10"/>
  <c r="AY57" i="10"/>
  <c r="AY58" i="10"/>
  <c r="AY59" i="10"/>
  <c r="AY60" i="10"/>
  <c r="AY61" i="10"/>
  <c r="AY62" i="10"/>
  <c r="AY63" i="10"/>
  <c r="AY64" i="10"/>
  <c r="AY65" i="10"/>
  <c r="AY66" i="10"/>
  <c r="AY67" i="10"/>
  <c r="AY68" i="10"/>
  <c r="AY69" i="10"/>
  <c r="AY70" i="10"/>
  <c r="AY71" i="10"/>
  <c r="AY72" i="10"/>
  <c r="AY73" i="10"/>
  <c r="AY74" i="10"/>
  <c r="AY75" i="10"/>
  <c r="AY76" i="10"/>
  <c r="AY77" i="10"/>
  <c r="AY78" i="10"/>
  <c r="AY79" i="10"/>
  <c r="AY80" i="10"/>
  <c r="AY81" i="10"/>
  <c r="AY82" i="10"/>
  <c r="AY83" i="10"/>
  <c r="AY84" i="10"/>
  <c r="AY85" i="10"/>
  <c r="AY86" i="10"/>
  <c r="AY87" i="10"/>
  <c r="AY88" i="10"/>
  <c r="AY89" i="10"/>
  <c r="AY90" i="10"/>
  <c r="AY91" i="10"/>
  <c r="AY92" i="10"/>
  <c r="AY93" i="10"/>
  <c r="AY94" i="10"/>
  <c r="AY95" i="10"/>
  <c r="AY96" i="10"/>
  <c r="AY97" i="10"/>
  <c r="AY98" i="10"/>
  <c r="AY99" i="10"/>
  <c r="AY100" i="10"/>
  <c r="AY101" i="10"/>
  <c r="AY102" i="10"/>
  <c r="AY103" i="10"/>
  <c r="AY104" i="10"/>
  <c r="AY105" i="10"/>
  <c r="AY106" i="10"/>
  <c r="AY107" i="10"/>
  <c r="AY108" i="10"/>
  <c r="AY109" i="10"/>
  <c r="AY110" i="10"/>
  <c r="AY111" i="10"/>
  <c r="AY112" i="10"/>
  <c r="AY113" i="10"/>
  <c r="AY114" i="10"/>
  <c r="AY115" i="10"/>
  <c r="AY116" i="10"/>
  <c r="AY117" i="10"/>
  <c r="AY118" i="10"/>
  <c r="AY119" i="10"/>
  <c r="AY120" i="10"/>
  <c r="AY121" i="10"/>
  <c r="AY122" i="10"/>
  <c r="AY123" i="10"/>
  <c r="AY124" i="10"/>
  <c r="AY125" i="10"/>
  <c r="AY126" i="10"/>
  <c r="AY127" i="10"/>
  <c r="AY128" i="10"/>
  <c r="AY129" i="10"/>
  <c r="AY130" i="10"/>
  <c r="AY131" i="10"/>
  <c r="AY132" i="10"/>
  <c r="AY133" i="10"/>
  <c r="AY134" i="10"/>
  <c r="AY135" i="10"/>
  <c r="AY136" i="10"/>
  <c r="AY137" i="10"/>
  <c r="AY138" i="10"/>
  <c r="AY139" i="10"/>
  <c r="AY140" i="10"/>
  <c r="AY141" i="10"/>
  <c r="AY142" i="10"/>
  <c r="AY143" i="10"/>
  <c r="AY144" i="10"/>
  <c r="AY145" i="10"/>
  <c r="AY146" i="10"/>
  <c r="AY147" i="10"/>
  <c r="AY148" i="10"/>
  <c r="AY149" i="10"/>
  <c r="AY150" i="10"/>
  <c r="AY151" i="10"/>
  <c r="AY152" i="10"/>
  <c r="AY153" i="10"/>
  <c r="AY154" i="10"/>
  <c r="AY155" i="10"/>
  <c r="AY156" i="10"/>
  <c r="AY157" i="10"/>
  <c r="AY158" i="10"/>
  <c r="AY159" i="10"/>
  <c r="AY160" i="10"/>
  <c r="AY161" i="10"/>
  <c r="AY162" i="10"/>
  <c r="AY163" i="10"/>
  <c r="AY164" i="10"/>
  <c r="AY165" i="10"/>
  <c r="AY166" i="10"/>
  <c r="AY167" i="10"/>
  <c r="AY168" i="10"/>
  <c r="AY169" i="10"/>
  <c r="AY170" i="10"/>
  <c r="AY171" i="10"/>
  <c r="AY172" i="10"/>
  <c r="AY173" i="10"/>
  <c r="AY174" i="10"/>
  <c r="AY175" i="10"/>
  <c r="AY177" i="10"/>
  <c r="AY178" i="10"/>
  <c r="AY179" i="10"/>
  <c r="AY180" i="10"/>
  <c r="AY181" i="10"/>
  <c r="AY182" i="10"/>
  <c r="AY183" i="10"/>
  <c r="AY184" i="10"/>
  <c r="AY185" i="10"/>
  <c r="AY186" i="10"/>
  <c r="AY187" i="10"/>
  <c r="AY188" i="10"/>
  <c r="AY189" i="10"/>
  <c r="AY190" i="10"/>
  <c r="AY191" i="10"/>
  <c r="AY192" i="10"/>
  <c r="AY193" i="10"/>
  <c r="AY194" i="10"/>
  <c r="AY195" i="10"/>
  <c r="AY196" i="10"/>
  <c r="AY197" i="10"/>
  <c r="AY198" i="10"/>
  <c r="AY203" i="10"/>
  <c r="AY204" i="10"/>
  <c r="AY205" i="10"/>
  <c r="AY206" i="10"/>
  <c r="AY207" i="10"/>
  <c r="AY208" i="10"/>
  <c r="AY209" i="10"/>
  <c r="AY210" i="10"/>
  <c r="AY211" i="10"/>
  <c r="AY212" i="10"/>
  <c r="AY213" i="10"/>
  <c r="AY214" i="10"/>
  <c r="AY215" i="10"/>
  <c r="AY216" i="10"/>
  <c r="AY217" i="10"/>
  <c r="AY218" i="10"/>
  <c r="AY219" i="10"/>
  <c r="AY222" i="10"/>
  <c r="AZ16" i="10"/>
  <c r="AV16" i="10"/>
  <c r="AV17" i="10"/>
  <c r="AV18" i="10"/>
  <c r="AV19" i="10"/>
  <c r="AV20" i="10"/>
  <c r="AV21" i="10"/>
  <c r="AV22" i="10"/>
  <c r="AV23" i="10"/>
  <c r="AV24" i="10"/>
  <c r="AV25" i="10"/>
  <c r="AV26" i="10"/>
  <c r="AV27" i="10"/>
  <c r="AV28" i="10"/>
  <c r="AV29" i="10"/>
  <c r="AV30" i="10"/>
  <c r="AV31" i="10"/>
  <c r="AV32" i="10"/>
  <c r="AV33" i="10"/>
  <c r="AV34" i="10"/>
  <c r="AV35" i="10"/>
  <c r="AV36" i="10"/>
  <c r="AV37" i="10"/>
  <c r="AV38" i="10"/>
  <c r="AV39" i="10"/>
  <c r="AV40" i="10"/>
  <c r="AV41" i="10"/>
  <c r="AV42" i="10"/>
  <c r="AV43" i="10"/>
  <c r="AV44" i="10"/>
  <c r="AV45" i="10"/>
  <c r="AV46" i="10"/>
  <c r="AV47" i="10"/>
  <c r="AV48" i="10"/>
  <c r="AV49" i="10"/>
  <c r="AV50" i="10"/>
  <c r="AV51" i="10"/>
  <c r="AV52" i="10"/>
  <c r="AV53" i="10"/>
  <c r="AV54" i="10"/>
  <c r="AV55" i="10"/>
  <c r="AV56" i="10"/>
  <c r="AV57" i="10"/>
  <c r="AV58" i="10"/>
  <c r="AV59" i="10"/>
  <c r="AV60" i="10"/>
  <c r="AV61" i="10"/>
  <c r="AV62" i="10"/>
  <c r="AV63" i="10"/>
  <c r="AV64" i="10"/>
  <c r="AV65" i="10"/>
  <c r="AV66" i="10"/>
  <c r="AV67" i="10"/>
  <c r="AV68" i="10"/>
  <c r="AV69" i="10"/>
  <c r="AV70" i="10"/>
  <c r="AV71" i="10"/>
  <c r="AV72" i="10"/>
  <c r="AV73" i="10"/>
  <c r="AV74" i="10"/>
  <c r="AV75" i="10"/>
  <c r="AV76" i="10"/>
  <c r="AV77" i="10"/>
  <c r="AV78" i="10"/>
  <c r="AV79" i="10"/>
  <c r="AV80" i="10"/>
  <c r="AV81" i="10"/>
  <c r="AV82" i="10"/>
  <c r="AV83" i="10"/>
  <c r="AV84" i="10"/>
  <c r="AV85" i="10"/>
  <c r="AV86" i="10"/>
  <c r="AV87" i="10"/>
  <c r="AV88" i="10"/>
  <c r="AV89" i="10"/>
  <c r="AV90" i="10"/>
  <c r="AV91" i="10"/>
  <c r="AV92" i="10"/>
  <c r="AV93" i="10"/>
  <c r="AV94" i="10"/>
  <c r="AV95" i="10"/>
  <c r="AV96" i="10"/>
  <c r="AV97" i="10"/>
  <c r="AV98" i="10"/>
  <c r="AV99" i="10"/>
  <c r="AV100" i="10"/>
  <c r="AV101" i="10"/>
  <c r="AV102" i="10"/>
  <c r="AV103" i="10"/>
  <c r="AV104" i="10"/>
  <c r="AV105" i="10"/>
  <c r="AV106" i="10"/>
  <c r="AV107" i="10"/>
  <c r="AV108" i="10"/>
  <c r="AV109" i="10"/>
  <c r="AV110" i="10"/>
  <c r="AV111" i="10"/>
  <c r="AV112" i="10"/>
  <c r="AV113" i="10"/>
  <c r="AV114" i="10"/>
  <c r="AV115" i="10"/>
  <c r="AV116" i="10"/>
  <c r="AV117" i="10"/>
  <c r="AV118" i="10"/>
  <c r="AV119" i="10"/>
  <c r="AV120" i="10"/>
  <c r="AV121" i="10"/>
  <c r="AV122" i="10"/>
  <c r="AV123" i="10"/>
  <c r="AV124" i="10"/>
  <c r="AV125" i="10"/>
  <c r="AV126" i="10"/>
  <c r="AV127" i="10"/>
  <c r="AV128" i="10"/>
  <c r="AV129" i="10"/>
  <c r="AV130" i="10"/>
  <c r="AV131" i="10"/>
  <c r="AV132" i="10"/>
  <c r="AV133" i="10"/>
  <c r="AV134" i="10"/>
  <c r="AV135" i="10"/>
  <c r="AV136" i="10"/>
  <c r="AV137" i="10"/>
  <c r="AV138" i="10"/>
  <c r="AV139" i="10"/>
  <c r="AV140" i="10"/>
  <c r="AV141" i="10"/>
  <c r="AV142" i="10"/>
  <c r="AV143" i="10"/>
  <c r="AV144" i="10"/>
  <c r="AV145" i="10"/>
  <c r="AV146" i="10"/>
  <c r="AV147" i="10"/>
  <c r="AV148" i="10"/>
  <c r="AV149" i="10"/>
  <c r="AV150" i="10"/>
  <c r="AV151" i="10"/>
  <c r="AV152" i="10"/>
  <c r="AV153" i="10"/>
  <c r="AV154" i="10"/>
  <c r="AV155" i="10"/>
  <c r="AV156" i="10"/>
  <c r="AV157" i="10"/>
  <c r="AV158" i="10"/>
  <c r="AV159" i="10"/>
  <c r="AV160" i="10"/>
  <c r="AV161" i="10"/>
  <c r="AV162" i="10"/>
  <c r="AV163" i="10"/>
  <c r="AV164" i="10"/>
  <c r="AV165" i="10"/>
  <c r="AV166" i="10"/>
  <c r="AV167" i="10"/>
  <c r="AV168" i="10"/>
  <c r="AV169" i="10"/>
  <c r="AV170" i="10"/>
  <c r="AV171" i="10"/>
  <c r="AV172" i="10"/>
  <c r="AV173" i="10"/>
  <c r="AV174" i="10"/>
  <c r="AV175" i="10"/>
  <c r="AV177" i="10"/>
  <c r="AV178" i="10"/>
  <c r="AV179" i="10"/>
  <c r="AV180" i="10"/>
  <c r="AV181" i="10"/>
  <c r="AV182" i="10"/>
  <c r="AV183" i="10"/>
  <c r="AV184" i="10"/>
  <c r="AV185" i="10"/>
  <c r="AV186" i="10"/>
  <c r="AV187" i="10"/>
  <c r="AV188" i="10"/>
  <c r="AV189" i="10"/>
  <c r="AV190" i="10"/>
  <c r="AV191" i="10"/>
  <c r="AV192" i="10"/>
  <c r="AV193" i="10"/>
  <c r="AV194" i="10"/>
  <c r="AV195" i="10"/>
  <c r="AV196" i="10"/>
  <c r="AV197" i="10"/>
  <c r="AV198" i="10"/>
  <c r="AV203" i="10"/>
  <c r="AV204" i="10"/>
  <c r="AV205" i="10"/>
  <c r="AV206" i="10"/>
  <c r="AV207" i="10"/>
  <c r="AV208" i="10"/>
  <c r="AV209" i="10"/>
  <c r="AV210" i="10"/>
  <c r="AV211" i="10"/>
  <c r="AV212" i="10"/>
  <c r="AV213" i="10"/>
  <c r="AV214" i="10"/>
  <c r="AV215" i="10"/>
  <c r="AV216" i="10"/>
  <c r="AV217" i="10"/>
  <c r="AV218" i="10"/>
  <c r="AV219" i="10"/>
  <c r="AV222" i="10"/>
  <c r="AW16" i="10"/>
  <c r="AS16" i="10"/>
  <c r="AS17" i="10"/>
  <c r="AS18" i="10"/>
  <c r="AS19" i="10"/>
  <c r="AS20" i="10"/>
  <c r="AS21" i="10"/>
  <c r="AS22" i="10"/>
  <c r="AS23" i="10"/>
  <c r="AS24" i="10"/>
  <c r="AS25" i="10"/>
  <c r="AS26" i="10"/>
  <c r="AS27" i="10"/>
  <c r="AS28" i="10"/>
  <c r="AS29" i="10"/>
  <c r="AS30" i="10"/>
  <c r="AS31" i="10"/>
  <c r="AS32" i="10"/>
  <c r="AS33" i="10"/>
  <c r="AS34" i="10"/>
  <c r="AS35" i="10"/>
  <c r="AS36" i="10"/>
  <c r="AS37" i="10"/>
  <c r="AS38" i="10"/>
  <c r="AS39" i="10"/>
  <c r="AS40" i="10"/>
  <c r="AS41" i="10"/>
  <c r="AS42" i="10"/>
  <c r="AS43" i="10"/>
  <c r="AS44" i="10"/>
  <c r="AS45" i="10"/>
  <c r="AS46" i="10"/>
  <c r="AS47" i="10"/>
  <c r="AS48" i="10"/>
  <c r="AS49" i="10"/>
  <c r="AS50" i="10"/>
  <c r="AS51" i="10"/>
  <c r="AS52" i="10"/>
  <c r="AS53" i="10"/>
  <c r="AS54" i="10"/>
  <c r="AS55" i="10"/>
  <c r="AS56" i="10"/>
  <c r="AS57" i="10"/>
  <c r="AS58" i="10"/>
  <c r="AS59" i="10"/>
  <c r="AS60" i="10"/>
  <c r="AS61" i="10"/>
  <c r="AS62" i="10"/>
  <c r="AS63" i="10"/>
  <c r="AS64" i="10"/>
  <c r="AS65" i="10"/>
  <c r="AS66" i="10"/>
  <c r="AS67" i="10"/>
  <c r="AS68" i="10"/>
  <c r="AS69" i="10"/>
  <c r="AS70" i="10"/>
  <c r="AS71" i="10"/>
  <c r="AS72" i="10"/>
  <c r="AS73" i="10"/>
  <c r="AS74" i="10"/>
  <c r="AS75" i="10"/>
  <c r="AS76" i="10"/>
  <c r="AS77" i="10"/>
  <c r="AS78" i="10"/>
  <c r="AS79" i="10"/>
  <c r="AS80" i="10"/>
  <c r="AS81" i="10"/>
  <c r="AS82" i="10"/>
  <c r="AS83" i="10"/>
  <c r="AS84" i="10"/>
  <c r="AS85" i="10"/>
  <c r="AS86" i="10"/>
  <c r="AS87" i="10"/>
  <c r="AS88" i="10"/>
  <c r="AS89" i="10"/>
  <c r="AS90" i="10"/>
  <c r="AS91" i="10"/>
  <c r="AS92" i="10"/>
  <c r="AS93" i="10"/>
  <c r="AS94" i="10"/>
  <c r="AS95" i="10"/>
  <c r="AS96" i="10"/>
  <c r="AS97" i="10"/>
  <c r="AS98" i="10"/>
  <c r="AS99" i="10"/>
  <c r="AS100" i="10"/>
  <c r="AS101" i="10"/>
  <c r="AS102" i="10"/>
  <c r="AS103" i="10"/>
  <c r="AS104" i="10"/>
  <c r="AS105" i="10"/>
  <c r="AS106" i="10"/>
  <c r="AS107" i="10"/>
  <c r="AS108" i="10"/>
  <c r="AS109" i="10"/>
  <c r="AS110" i="10"/>
  <c r="AS111" i="10"/>
  <c r="AS112" i="10"/>
  <c r="AS113" i="10"/>
  <c r="AS114" i="10"/>
  <c r="AS115" i="10"/>
  <c r="AS116" i="10"/>
  <c r="AS117" i="10"/>
  <c r="AS118" i="10"/>
  <c r="AS119" i="10"/>
  <c r="AS120" i="10"/>
  <c r="AS121" i="10"/>
  <c r="AS122" i="10"/>
  <c r="AS123" i="10"/>
  <c r="AS124" i="10"/>
  <c r="AS125" i="10"/>
  <c r="AS126" i="10"/>
  <c r="AS127" i="10"/>
  <c r="AS128" i="10"/>
  <c r="AS129" i="10"/>
  <c r="AS130" i="10"/>
  <c r="AS131" i="10"/>
  <c r="AS132" i="10"/>
  <c r="AS133" i="10"/>
  <c r="AS134" i="10"/>
  <c r="AS135" i="10"/>
  <c r="AS136" i="10"/>
  <c r="AS137" i="10"/>
  <c r="AS138" i="10"/>
  <c r="AS139" i="10"/>
  <c r="AS140" i="10"/>
  <c r="AS141" i="10"/>
  <c r="AS142" i="10"/>
  <c r="AS143" i="10"/>
  <c r="AS144" i="10"/>
  <c r="AS145" i="10"/>
  <c r="AS146" i="10"/>
  <c r="AS147" i="10"/>
  <c r="AS148" i="10"/>
  <c r="AS149" i="10"/>
  <c r="AS150" i="10"/>
  <c r="AS151" i="10"/>
  <c r="AS152" i="10"/>
  <c r="AS153" i="10"/>
  <c r="AS154" i="10"/>
  <c r="AS155" i="10"/>
  <c r="AS156" i="10"/>
  <c r="AS157" i="10"/>
  <c r="AS158" i="10"/>
  <c r="AS159" i="10"/>
  <c r="AS160" i="10"/>
  <c r="AS161" i="10"/>
  <c r="AS162" i="10"/>
  <c r="AS163" i="10"/>
  <c r="AS164" i="10"/>
  <c r="AS165" i="10"/>
  <c r="AS166" i="10"/>
  <c r="AS167" i="10"/>
  <c r="AS168" i="10"/>
  <c r="AS169" i="10"/>
  <c r="AS170" i="10"/>
  <c r="AS171" i="10"/>
  <c r="AS172" i="10"/>
  <c r="AS173" i="10"/>
  <c r="AS174" i="10"/>
  <c r="AS175" i="10"/>
  <c r="AS177" i="10"/>
  <c r="AS178" i="10"/>
  <c r="AS179" i="10"/>
  <c r="AS180" i="10"/>
  <c r="AS181" i="10"/>
  <c r="AS182" i="10"/>
  <c r="AS183" i="10"/>
  <c r="AS184" i="10"/>
  <c r="AS185" i="10"/>
  <c r="AS186" i="10"/>
  <c r="AS187" i="10"/>
  <c r="AS188" i="10"/>
  <c r="AS189" i="10"/>
  <c r="AS190" i="10"/>
  <c r="AS191" i="10"/>
  <c r="AS192" i="10"/>
  <c r="AS193" i="10"/>
  <c r="AS194" i="10"/>
  <c r="AS195" i="10"/>
  <c r="AS196" i="10"/>
  <c r="AS197" i="10"/>
  <c r="AS198" i="10"/>
  <c r="AS203" i="10"/>
  <c r="AS204" i="10"/>
  <c r="AS205" i="10"/>
  <c r="AS206" i="10"/>
  <c r="AS207" i="10"/>
  <c r="AS208" i="10"/>
  <c r="AS209" i="10"/>
  <c r="AS210" i="10"/>
  <c r="AS211" i="10"/>
  <c r="AS212" i="10"/>
  <c r="AS213" i="10"/>
  <c r="AS214" i="10"/>
  <c r="AS215" i="10"/>
  <c r="AS216" i="10"/>
  <c r="AS217" i="10"/>
  <c r="AS218" i="10"/>
  <c r="AS219" i="10"/>
  <c r="AS222" i="10"/>
  <c r="AT16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P36" i="10"/>
  <c r="AP37" i="10"/>
  <c r="AP38" i="10"/>
  <c r="AP39" i="10"/>
  <c r="AP40" i="10"/>
  <c r="AP41" i="10"/>
  <c r="AP42" i="10"/>
  <c r="AP43" i="10"/>
  <c r="AP44" i="10"/>
  <c r="AP45" i="10"/>
  <c r="AP46" i="10"/>
  <c r="AP47" i="10"/>
  <c r="AP48" i="10"/>
  <c r="AP49" i="10"/>
  <c r="AP50" i="10"/>
  <c r="AP51" i="10"/>
  <c r="AP52" i="10"/>
  <c r="AP53" i="10"/>
  <c r="AP54" i="10"/>
  <c r="AP55" i="10"/>
  <c r="AP56" i="10"/>
  <c r="AP57" i="10"/>
  <c r="AP58" i="10"/>
  <c r="AP59" i="10"/>
  <c r="AP60" i="10"/>
  <c r="AP61" i="10"/>
  <c r="AP62" i="10"/>
  <c r="AP63" i="10"/>
  <c r="AP64" i="10"/>
  <c r="AP65" i="10"/>
  <c r="AP66" i="10"/>
  <c r="AP67" i="10"/>
  <c r="AP68" i="10"/>
  <c r="AP69" i="10"/>
  <c r="AP70" i="10"/>
  <c r="AP71" i="10"/>
  <c r="AP72" i="10"/>
  <c r="AP73" i="10"/>
  <c r="AP74" i="10"/>
  <c r="AP75" i="10"/>
  <c r="AP76" i="10"/>
  <c r="AP77" i="10"/>
  <c r="AP78" i="10"/>
  <c r="AP79" i="10"/>
  <c r="AP80" i="10"/>
  <c r="AP81" i="10"/>
  <c r="AP82" i="10"/>
  <c r="AP83" i="10"/>
  <c r="AP84" i="10"/>
  <c r="AP85" i="10"/>
  <c r="AP86" i="10"/>
  <c r="AP87" i="10"/>
  <c r="AP88" i="10"/>
  <c r="AP89" i="10"/>
  <c r="AP90" i="10"/>
  <c r="AP91" i="10"/>
  <c r="AP92" i="10"/>
  <c r="AP93" i="10"/>
  <c r="AP94" i="10"/>
  <c r="AP95" i="10"/>
  <c r="AP96" i="10"/>
  <c r="AP97" i="10"/>
  <c r="AP98" i="10"/>
  <c r="AP99" i="10"/>
  <c r="AP100" i="10"/>
  <c r="AP101" i="10"/>
  <c r="AP102" i="10"/>
  <c r="AP103" i="10"/>
  <c r="AP104" i="10"/>
  <c r="AP105" i="10"/>
  <c r="AP106" i="10"/>
  <c r="AP107" i="10"/>
  <c r="AP108" i="10"/>
  <c r="AP109" i="10"/>
  <c r="AP110" i="10"/>
  <c r="AP111" i="10"/>
  <c r="AP112" i="10"/>
  <c r="AP113" i="10"/>
  <c r="AP114" i="10"/>
  <c r="AP115" i="10"/>
  <c r="AP116" i="10"/>
  <c r="AP117" i="10"/>
  <c r="AP118" i="10"/>
  <c r="AP119" i="10"/>
  <c r="AP120" i="10"/>
  <c r="AP121" i="10"/>
  <c r="AP122" i="10"/>
  <c r="AP123" i="10"/>
  <c r="AP124" i="10"/>
  <c r="AP125" i="10"/>
  <c r="AP126" i="10"/>
  <c r="AP127" i="10"/>
  <c r="AP128" i="10"/>
  <c r="AP129" i="10"/>
  <c r="AP130" i="10"/>
  <c r="AP131" i="10"/>
  <c r="AP132" i="10"/>
  <c r="AP133" i="10"/>
  <c r="AP134" i="10"/>
  <c r="AP135" i="10"/>
  <c r="AP136" i="10"/>
  <c r="AP137" i="10"/>
  <c r="AP138" i="10"/>
  <c r="AP139" i="10"/>
  <c r="AP140" i="10"/>
  <c r="AP141" i="10"/>
  <c r="AP142" i="10"/>
  <c r="AP143" i="10"/>
  <c r="AP144" i="10"/>
  <c r="AP145" i="10"/>
  <c r="AP146" i="10"/>
  <c r="AP147" i="10"/>
  <c r="AP148" i="10"/>
  <c r="AP149" i="10"/>
  <c r="AP150" i="10"/>
  <c r="AP151" i="10"/>
  <c r="AP152" i="10"/>
  <c r="AP153" i="10"/>
  <c r="AP154" i="10"/>
  <c r="AP155" i="10"/>
  <c r="AP156" i="10"/>
  <c r="AP157" i="10"/>
  <c r="AP158" i="10"/>
  <c r="AP159" i="10"/>
  <c r="AP160" i="10"/>
  <c r="AP161" i="10"/>
  <c r="AP162" i="10"/>
  <c r="AP163" i="10"/>
  <c r="AP164" i="10"/>
  <c r="AP165" i="10"/>
  <c r="AP166" i="10"/>
  <c r="AP167" i="10"/>
  <c r="AP168" i="10"/>
  <c r="AP169" i="10"/>
  <c r="AP170" i="10"/>
  <c r="AP171" i="10"/>
  <c r="AP172" i="10"/>
  <c r="AP173" i="10"/>
  <c r="AP174" i="10"/>
  <c r="AP175" i="10"/>
  <c r="AP177" i="10"/>
  <c r="AP178" i="10"/>
  <c r="AP179" i="10"/>
  <c r="AP180" i="10"/>
  <c r="AP181" i="10"/>
  <c r="AP182" i="10"/>
  <c r="AP183" i="10"/>
  <c r="AP184" i="10"/>
  <c r="AP185" i="10"/>
  <c r="AP186" i="10"/>
  <c r="AP187" i="10"/>
  <c r="AP188" i="10"/>
  <c r="AP189" i="10"/>
  <c r="AP190" i="10"/>
  <c r="AP191" i="10"/>
  <c r="AP192" i="10"/>
  <c r="AP193" i="10"/>
  <c r="AP194" i="10"/>
  <c r="AP195" i="10"/>
  <c r="AP196" i="10"/>
  <c r="AP197" i="10"/>
  <c r="AP198" i="10"/>
  <c r="AP203" i="10"/>
  <c r="AP204" i="10"/>
  <c r="AP205" i="10"/>
  <c r="AP206" i="10"/>
  <c r="AP207" i="10"/>
  <c r="AP208" i="10"/>
  <c r="AP209" i="10"/>
  <c r="AP210" i="10"/>
  <c r="AP211" i="10"/>
  <c r="AP212" i="10"/>
  <c r="AP213" i="10"/>
  <c r="AP214" i="10"/>
  <c r="AP215" i="10"/>
  <c r="AP216" i="10"/>
  <c r="AP217" i="10"/>
  <c r="AP218" i="10"/>
  <c r="AP219" i="10"/>
  <c r="AP222" i="10"/>
  <c r="AQ16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M36" i="10"/>
  <c r="AM37" i="10"/>
  <c r="AM38" i="10"/>
  <c r="AM39" i="10"/>
  <c r="AM40" i="10"/>
  <c r="AM41" i="10"/>
  <c r="AM42" i="10"/>
  <c r="AM43" i="10"/>
  <c r="AM44" i="10"/>
  <c r="AM45" i="10"/>
  <c r="AM46" i="10"/>
  <c r="AM47" i="10"/>
  <c r="AM48" i="10"/>
  <c r="AM49" i="10"/>
  <c r="AM50" i="10"/>
  <c r="AM51" i="10"/>
  <c r="AM52" i="10"/>
  <c r="AM53" i="10"/>
  <c r="AM54" i="10"/>
  <c r="AM55" i="10"/>
  <c r="AM56" i="10"/>
  <c r="AM57" i="10"/>
  <c r="AM58" i="10"/>
  <c r="AM59" i="10"/>
  <c r="AM60" i="10"/>
  <c r="AM61" i="10"/>
  <c r="AM62" i="10"/>
  <c r="AM63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94" i="10"/>
  <c r="AM95" i="10"/>
  <c r="AM96" i="10"/>
  <c r="AM97" i="10"/>
  <c r="AM98" i="10"/>
  <c r="AM99" i="10"/>
  <c r="AM100" i="10"/>
  <c r="AM101" i="10"/>
  <c r="AM102" i="10"/>
  <c r="AM103" i="10"/>
  <c r="AM104" i="10"/>
  <c r="AM105" i="10"/>
  <c r="AM106" i="10"/>
  <c r="AM107" i="10"/>
  <c r="AM108" i="10"/>
  <c r="AM109" i="10"/>
  <c r="AM110" i="10"/>
  <c r="AM111" i="10"/>
  <c r="AM112" i="10"/>
  <c r="AM113" i="10"/>
  <c r="AM114" i="10"/>
  <c r="AM115" i="10"/>
  <c r="AM116" i="10"/>
  <c r="AM117" i="10"/>
  <c r="AM118" i="10"/>
  <c r="AM119" i="10"/>
  <c r="AM120" i="10"/>
  <c r="AM121" i="10"/>
  <c r="AM122" i="10"/>
  <c r="AM123" i="10"/>
  <c r="AM124" i="10"/>
  <c r="AM125" i="10"/>
  <c r="AM126" i="10"/>
  <c r="AM127" i="10"/>
  <c r="AM128" i="10"/>
  <c r="AM129" i="10"/>
  <c r="AM130" i="10"/>
  <c r="AM131" i="10"/>
  <c r="AM132" i="10"/>
  <c r="AM133" i="10"/>
  <c r="AM134" i="10"/>
  <c r="AM135" i="10"/>
  <c r="AM136" i="10"/>
  <c r="AM137" i="10"/>
  <c r="AM138" i="10"/>
  <c r="AM139" i="10"/>
  <c r="AM140" i="10"/>
  <c r="AM141" i="10"/>
  <c r="AM142" i="10"/>
  <c r="AM143" i="10"/>
  <c r="AM144" i="10"/>
  <c r="AM145" i="10"/>
  <c r="AM146" i="10"/>
  <c r="AM147" i="10"/>
  <c r="AM148" i="10"/>
  <c r="AM149" i="10"/>
  <c r="AM150" i="10"/>
  <c r="AM151" i="10"/>
  <c r="AM152" i="10"/>
  <c r="AM153" i="10"/>
  <c r="AM154" i="10"/>
  <c r="AM155" i="10"/>
  <c r="AM156" i="10"/>
  <c r="AM157" i="10"/>
  <c r="AM158" i="10"/>
  <c r="AM159" i="10"/>
  <c r="AM160" i="10"/>
  <c r="AM161" i="10"/>
  <c r="AM162" i="10"/>
  <c r="AM163" i="10"/>
  <c r="AM164" i="10"/>
  <c r="AM165" i="10"/>
  <c r="AM166" i="10"/>
  <c r="AM167" i="10"/>
  <c r="AM168" i="10"/>
  <c r="AM169" i="10"/>
  <c r="AM170" i="10"/>
  <c r="AM171" i="10"/>
  <c r="AM172" i="10"/>
  <c r="AM173" i="10"/>
  <c r="AM174" i="10"/>
  <c r="AM175" i="10"/>
  <c r="AM177" i="10"/>
  <c r="AM178" i="10"/>
  <c r="AM179" i="10"/>
  <c r="AM180" i="10"/>
  <c r="AM181" i="10"/>
  <c r="AM182" i="10"/>
  <c r="AM183" i="10"/>
  <c r="AM184" i="10"/>
  <c r="AM185" i="10"/>
  <c r="AM186" i="10"/>
  <c r="AM187" i="10"/>
  <c r="AM188" i="10"/>
  <c r="AM189" i="10"/>
  <c r="AM190" i="10"/>
  <c r="AM191" i="10"/>
  <c r="AM192" i="10"/>
  <c r="AM193" i="10"/>
  <c r="AM194" i="10"/>
  <c r="AM195" i="10"/>
  <c r="AM196" i="10"/>
  <c r="AM197" i="10"/>
  <c r="AM198" i="10"/>
  <c r="AM203" i="10"/>
  <c r="AM204" i="10"/>
  <c r="AM205" i="10"/>
  <c r="AM206" i="10"/>
  <c r="AM207" i="10"/>
  <c r="AM208" i="10"/>
  <c r="AM209" i="10"/>
  <c r="AM210" i="10"/>
  <c r="AM211" i="10"/>
  <c r="AM212" i="10"/>
  <c r="AM213" i="10"/>
  <c r="AM214" i="10"/>
  <c r="AM215" i="10"/>
  <c r="AM216" i="10"/>
  <c r="AM217" i="10"/>
  <c r="AM218" i="10"/>
  <c r="AM219" i="10"/>
  <c r="AM222" i="10"/>
  <c r="AN16" i="10"/>
  <c r="AJ16" i="10"/>
  <c r="AJ17" i="10"/>
  <c r="AJ18" i="10"/>
  <c r="AJ19" i="10"/>
  <c r="AJ20" i="10"/>
  <c r="AJ21" i="10"/>
  <c r="AJ22" i="10"/>
  <c r="AJ23" i="10"/>
  <c r="AJ24" i="10"/>
  <c r="AJ25" i="10"/>
  <c r="AJ26" i="10"/>
  <c r="AJ27" i="10"/>
  <c r="AJ28" i="10"/>
  <c r="AJ29" i="10"/>
  <c r="AJ30" i="10"/>
  <c r="AJ31" i="10"/>
  <c r="AJ32" i="10"/>
  <c r="AJ33" i="10"/>
  <c r="AJ34" i="10"/>
  <c r="AJ35" i="10"/>
  <c r="AJ36" i="10"/>
  <c r="AJ37" i="10"/>
  <c r="AJ38" i="10"/>
  <c r="AJ39" i="10"/>
  <c r="AJ40" i="10"/>
  <c r="AJ41" i="10"/>
  <c r="AJ42" i="10"/>
  <c r="AJ43" i="10"/>
  <c r="AJ44" i="10"/>
  <c r="AJ45" i="10"/>
  <c r="AJ46" i="10"/>
  <c r="AJ47" i="10"/>
  <c r="AJ48" i="10"/>
  <c r="AJ49" i="10"/>
  <c r="AJ50" i="10"/>
  <c r="AJ51" i="10"/>
  <c r="AJ52" i="10"/>
  <c r="AJ53" i="10"/>
  <c r="AJ54" i="10"/>
  <c r="AJ55" i="10"/>
  <c r="AJ56" i="10"/>
  <c r="AJ57" i="10"/>
  <c r="AJ58" i="10"/>
  <c r="AJ59" i="10"/>
  <c r="AJ60" i="10"/>
  <c r="AJ61" i="10"/>
  <c r="AJ62" i="10"/>
  <c r="AJ63" i="10"/>
  <c r="AJ64" i="10"/>
  <c r="AJ65" i="10"/>
  <c r="AJ66" i="10"/>
  <c r="AJ67" i="10"/>
  <c r="AJ68" i="10"/>
  <c r="AJ69" i="10"/>
  <c r="AJ70" i="10"/>
  <c r="AJ71" i="10"/>
  <c r="AJ72" i="10"/>
  <c r="AJ73" i="10"/>
  <c r="AJ74" i="10"/>
  <c r="AJ75" i="10"/>
  <c r="AJ76" i="10"/>
  <c r="AJ77" i="10"/>
  <c r="AJ78" i="10"/>
  <c r="AJ79" i="10"/>
  <c r="AJ80" i="10"/>
  <c r="AJ81" i="10"/>
  <c r="AJ82" i="10"/>
  <c r="AJ83" i="10"/>
  <c r="AJ84" i="10"/>
  <c r="AJ85" i="10"/>
  <c r="AJ86" i="10"/>
  <c r="AJ87" i="10"/>
  <c r="AJ88" i="10"/>
  <c r="AJ89" i="10"/>
  <c r="AJ90" i="10"/>
  <c r="AJ91" i="10"/>
  <c r="AJ92" i="10"/>
  <c r="AJ93" i="10"/>
  <c r="AJ94" i="10"/>
  <c r="AJ95" i="10"/>
  <c r="AJ96" i="10"/>
  <c r="AJ97" i="10"/>
  <c r="AJ98" i="10"/>
  <c r="AJ99" i="10"/>
  <c r="AJ100" i="10"/>
  <c r="AJ101" i="10"/>
  <c r="AJ102" i="10"/>
  <c r="AJ103" i="10"/>
  <c r="AJ104" i="10"/>
  <c r="AJ105" i="10"/>
  <c r="AJ106" i="10"/>
  <c r="AJ107" i="10"/>
  <c r="AJ108" i="10"/>
  <c r="AJ109" i="10"/>
  <c r="AJ110" i="10"/>
  <c r="AJ111" i="10"/>
  <c r="AJ112" i="10"/>
  <c r="AJ113" i="10"/>
  <c r="AJ114" i="10"/>
  <c r="AJ115" i="10"/>
  <c r="AJ116" i="10"/>
  <c r="AJ117" i="10"/>
  <c r="AJ118" i="10"/>
  <c r="AJ119" i="10"/>
  <c r="AJ120" i="10"/>
  <c r="AJ121" i="10"/>
  <c r="AJ122" i="10"/>
  <c r="AJ123" i="10"/>
  <c r="AJ124" i="10"/>
  <c r="AJ125" i="10"/>
  <c r="AJ126" i="10"/>
  <c r="AJ127" i="10"/>
  <c r="AJ128" i="10"/>
  <c r="AJ129" i="10"/>
  <c r="AJ130" i="10"/>
  <c r="AJ131" i="10"/>
  <c r="AJ132" i="10"/>
  <c r="AJ133" i="10"/>
  <c r="AJ134" i="10"/>
  <c r="AJ135" i="10"/>
  <c r="AJ136" i="10"/>
  <c r="AJ137" i="10"/>
  <c r="AJ138" i="10"/>
  <c r="AJ139" i="10"/>
  <c r="AJ140" i="10"/>
  <c r="AJ141" i="10"/>
  <c r="AJ142" i="10"/>
  <c r="AJ143" i="10"/>
  <c r="AJ144" i="10"/>
  <c r="AJ145" i="10"/>
  <c r="AJ146" i="10"/>
  <c r="AJ147" i="10"/>
  <c r="AJ148" i="10"/>
  <c r="AJ149" i="10"/>
  <c r="AJ150" i="10"/>
  <c r="AJ151" i="10"/>
  <c r="AJ152" i="10"/>
  <c r="AJ153" i="10"/>
  <c r="AJ154" i="10"/>
  <c r="AJ155" i="10"/>
  <c r="AJ156" i="10"/>
  <c r="AJ157" i="10"/>
  <c r="AJ158" i="10"/>
  <c r="AJ159" i="10"/>
  <c r="AJ160" i="10"/>
  <c r="AJ161" i="10"/>
  <c r="AJ162" i="10"/>
  <c r="AJ163" i="10"/>
  <c r="AJ164" i="10"/>
  <c r="AJ165" i="10"/>
  <c r="AJ166" i="10"/>
  <c r="AJ167" i="10"/>
  <c r="AJ168" i="10"/>
  <c r="AJ169" i="10"/>
  <c r="AJ170" i="10"/>
  <c r="AJ171" i="10"/>
  <c r="AJ172" i="10"/>
  <c r="AJ173" i="10"/>
  <c r="AJ174" i="10"/>
  <c r="AJ175" i="10"/>
  <c r="AJ177" i="10"/>
  <c r="AJ178" i="10"/>
  <c r="AJ179" i="10"/>
  <c r="AJ180" i="10"/>
  <c r="AJ181" i="10"/>
  <c r="AJ182" i="10"/>
  <c r="AJ183" i="10"/>
  <c r="AJ184" i="10"/>
  <c r="AJ185" i="10"/>
  <c r="AJ186" i="10"/>
  <c r="AJ187" i="10"/>
  <c r="AJ188" i="10"/>
  <c r="AJ189" i="10"/>
  <c r="AJ190" i="10"/>
  <c r="AJ191" i="10"/>
  <c r="AJ192" i="10"/>
  <c r="AJ193" i="10"/>
  <c r="AJ194" i="10"/>
  <c r="AJ195" i="10"/>
  <c r="AJ196" i="10"/>
  <c r="AJ197" i="10"/>
  <c r="AJ198" i="10"/>
  <c r="AJ203" i="10"/>
  <c r="AJ204" i="10"/>
  <c r="AJ205" i="10"/>
  <c r="AJ206" i="10"/>
  <c r="AJ207" i="10"/>
  <c r="AJ208" i="10"/>
  <c r="AJ209" i="10"/>
  <c r="AJ210" i="10"/>
  <c r="AJ211" i="10"/>
  <c r="AJ212" i="10"/>
  <c r="AJ213" i="10"/>
  <c r="AJ214" i="10"/>
  <c r="AJ215" i="10"/>
  <c r="AJ216" i="10"/>
  <c r="AJ217" i="10"/>
  <c r="AJ218" i="10"/>
  <c r="AJ219" i="10"/>
  <c r="AJ222" i="10"/>
  <c r="AK16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G101" i="10"/>
  <c r="AG102" i="10"/>
  <c r="AG103" i="10"/>
  <c r="AG104" i="10"/>
  <c r="AG105" i="10"/>
  <c r="AG106" i="10"/>
  <c r="AG107" i="10"/>
  <c r="AG108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8" i="10"/>
  <c r="AG129" i="10"/>
  <c r="AG130" i="10"/>
  <c r="AG131" i="10"/>
  <c r="AG132" i="10"/>
  <c r="AG133" i="10"/>
  <c r="AG134" i="10"/>
  <c r="AG135" i="10"/>
  <c r="AG136" i="10"/>
  <c r="AG137" i="10"/>
  <c r="AG138" i="10"/>
  <c r="AG139" i="10"/>
  <c r="AG140" i="10"/>
  <c r="AG141" i="10"/>
  <c r="AG142" i="10"/>
  <c r="AG143" i="10"/>
  <c r="AG144" i="10"/>
  <c r="AG145" i="10"/>
  <c r="AG146" i="10"/>
  <c r="AG147" i="10"/>
  <c r="AG148" i="10"/>
  <c r="AG149" i="10"/>
  <c r="AG150" i="10"/>
  <c r="AG151" i="10"/>
  <c r="AG152" i="10"/>
  <c r="AG153" i="10"/>
  <c r="AG154" i="10"/>
  <c r="AG155" i="10"/>
  <c r="AG156" i="10"/>
  <c r="AG157" i="10"/>
  <c r="AG158" i="10"/>
  <c r="AG159" i="10"/>
  <c r="AG160" i="10"/>
  <c r="AG161" i="10"/>
  <c r="AG162" i="10"/>
  <c r="AG163" i="10"/>
  <c r="AG164" i="10"/>
  <c r="AG165" i="10"/>
  <c r="AG166" i="10"/>
  <c r="AG167" i="10"/>
  <c r="AG168" i="10"/>
  <c r="AG169" i="10"/>
  <c r="AG170" i="10"/>
  <c r="AG171" i="10"/>
  <c r="AG172" i="10"/>
  <c r="AG173" i="10"/>
  <c r="AG174" i="10"/>
  <c r="AG175" i="10"/>
  <c r="AG177" i="10"/>
  <c r="AG178" i="10"/>
  <c r="AG179" i="10"/>
  <c r="AG180" i="10"/>
  <c r="AG181" i="10"/>
  <c r="AG182" i="10"/>
  <c r="AG183" i="10"/>
  <c r="AG184" i="10"/>
  <c r="AG185" i="10"/>
  <c r="AG186" i="10"/>
  <c r="AG187" i="10"/>
  <c r="AG188" i="10"/>
  <c r="AG189" i="10"/>
  <c r="AG190" i="10"/>
  <c r="AG191" i="10"/>
  <c r="AG192" i="10"/>
  <c r="AG193" i="10"/>
  <c r="AG194" i="10"/>
  <c r="AG195" i="10"/>
  <c r="AG196" i="10"/>
  <c r="AG197" i="10"/>
  <c r="AG198" i="10"/>
  <c r="AG203" i="10"/>
  <c r="AG204" i="10"/>
  <c r="AG205" i="10"/>
  <c r="AG206" i="10"/>
  <c r="AG207" i="10"/>
  <c r="AG208" i="10"/>
  <c r="AG209" i="10"/>
  <c r="AG210" i="10"/>
  <c r="AG211" i="10"/>
  <c r="AG212" i="10"/>
  <c r="AG213" i="10"/>
  <c r="AG214" i="10"/>
  <c r="AG215" i="10"/>
  <c r="AG216" i="10"/>
  <c r="AG217" i="10"/>
  <c r="AG218" i="10"/>
  <c r="AG219" i="10"/>
  <c r="AG222" i="10"/>
  <c r="AH16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D36" i="10"/>
  <c r="AD37" i="10"/>
  <c r="AD38" i="10"/>
  <c r="AD39" i="10"/>
  <c r="AD40" i="10"/>
  <c r="AD41" i="10"/>
  <c r="AD42" i="10"/>
  <c r="AD43" i="10"/>
  <c r="AD44" i="10"/>
  <c r="AD45" i="10"/>
  <c r="AD46" i="10"/>
  <c r="AD47" i="10"/>
  <c r="AD48" i="10"/>
  <c r="AD49" i="10"/>
  <c r="AD50" i="10"/>
  <c r="AD51" i="10"/>
  <c r="AD52" i="10"/>
  <c r="AD53" i="10"/>
  <c r="AD54" i="10"/>
  <c r="AD55" i="10"/>
  <c r="AD56" i="10"/>
  <c r="AD57" i="10"/>
  <c r="AD58" i="10"/>
  <c r="AD59" i="10"/>
  <c r="AD60" i="10"/>
  <c r="AD61" i="10"/>
  <c r="AD62" i="10"/>
  <c r="AD63" i="10"/>
  <c r="AD64" i="10"/>
  <c r="AD65" i="10"/>
  <c r="AD66" i="10"/>
  <c r="AD67" i="10"/>
  <c r="AD68" i="10"/>
  <c r="AD69" i="10"/>
  <c r="AD70" i="10"/>
  <c r="AD71" i="10"/>
  <c r="AD72" i="10"/>
  <c r="AD73" i="10"/>
  <c r="AD74" i="10"/>
  <c r="AD75" i="10"/>
  <c r="AD76" i="10"/>
  <c r="AD77" i="10"/>
  <c r="AD78" i="10"/>
  <c r="AD79" i="10"/>
  <c r="AD80" i="10"/>
  <c r="AD81" i="10"/>
  <c r="AD82" i="10"/>
  <c r="AD83" i="10"/>
  <c r="AD84" i="10"/>
  <c r="AD85" i="10"/>
  <c r="AD86" i="10"/>
  <c r="AD87" i="10"/>
  <c r="AD88" i="10"/>
  <c r="AD89" i="10"/>
  <c r="AD90" i="10"/>
  <c r="AD91" i="10"/>
  <c r="AD92" i="10"/>
  <c r="AD93" i="10"/>
  <c r="AD94" i="10"/>
  <c r="AD95" i="10"/>
  <c r="AD96" i="10"/>
  <c r="AD97" i="10"/>
  <c r="AD98" i="10"/>
  <c r="AD99" i="10"/>
  <c r="AD100" i="10"/>
  <c r="AD101" i="10"/>
  <c r="AD102" i="10"/>
  <c r="AD103" i="10"/>
  <c r="AD104" i="10"/>
  <c r="AD105" i="10"/>
  <c r="AD106" i="10"/>
  <c r="AD107" i="10"/>
  <c r="AD108" i="10"/>
  <c r="AD109" i="10"/>
  <c r="AD110" i="10"/>
  <c r="AD111" i="10"/>
  <c r="AD112" i="10"/>
  <c r="AD113" i="10"/>
  <c r="AD114" i="10"/>
  <c r="AD115" i="10"/>
  <c r="AD116" i="10"/>
  <c r="AD117" i="10"/>
  <c r="AD118" i="10"/>
  <c r="AD119" i="10"/>
  <c r="AD120" i="10"/>
  <c r="AD121" i="10"/>
  <c r="AD122" i="10"/>
  <c r="AD123" i="10"/>
  <c r="AD124" i="10"/>
  <c r="AD125" i="10"/>
  <c r="AD126" i="10"/>
  <c r="AD127" i="10"/>
  <c r="AD128" i="10"/>
  <c r="AD129" i="10"/>
  <c r="AD130" i="10"/>
  <c r="AD131" i="10"/>
  <c r="AD132" i="10"/>
  <c r="AD133" i="10"/>
  <c r="AD134" i="10"/>
  <c r="AD135" i="10"/>
  <c r="AD136" i="10"/>
  <c r="AD137" i="10"/>
  <c r="AD138" i="10"/>
  <c r="AD139" i="10"/>
  <c r="AD140" i="10"/>
  <c r="AD141" i="10"/>
  <c r="AD142" i="10"/>
  <c r="AD143" i="10"/>
  <c r="AD144" i="10"/>
  <c r="AD145" i="10"/>
  <c r="AD146" i="10"/>
  <c r="AD147" i="10"/>
  <c r="AD148" i="10"/>
  <c r="AD149" i="10"/>
  <c r="AD150" i="10"/>
  <c r="AD151" i="10"/>
  <c r="AD152" i="10"/>
  <c r="AD153" i="10"/>
  <c r="AD154" i="10"/>
  <c r="AD155" i="10"/>
  <c r="AD156" i="10"/>
  <c r="AD157" i="10"/>
  <c r="AD158" i="10"/>
  <c r="AD159" i="10"/>
  <c r="AD160" i="10"/>
  <c r="AD161" i="10"/>
  <c r="AD162" i="10"/>
  <c r="AD163" i="10"/>
  <c r="AD164" i="10"/>
  <c r="AD165" i="10"/>
  <c r="AD166" i="10"/>
  <c r="AD167" i="10"/>
  <c r="AD168" i="10"/>
  <c r="AD169" i="10"/>
  <c r="AD170" i="10"/>
  <c r="AD171" i="10"/>
  <c r="AD172" i="10"/>
  <c r="AD173" i="10"/>
  <c r="AD174" i="10"/>
  <c r="AD175" i="10"/>
  <c r="AD177" i="10"/>
  <c r="AD178" i="10"/>
  <c r="AD179" i="10"/>
  <c r="AD180" i="10"/>
  <c r="AD181" i="10"/>
  <c r="AD182" i="10"/>
  <c r="AD183" i="10"/>
  <c r="AD184" i="10"/>
  <c r="AD185" i="10"/>
  <c r="AD186" i="10"/>
  <c r="AD187" i="10"/>
  <c r="AD188" i="10"/>
  <c r="AD189" i="10"/>
  <c r="AD190" i="10"/>
  <c r="AD191" i="10"/>
  <c r="AD192" i="10"/>
  <c r="AD193" i="10"/>
  <c r="AD194" i="10"/>
  <c r="AD195" i="10"/>
  <c r="AD196" i="10"/>
  <c r="AD197" i="10"/>
  <c r="AD198" i="10"/>
  <c r="AD203" i="10"/>
  <c r="AD204" i="10"/>
  <c r="AD205" i="10"/>
  <c r="AD206" i="10"/>
  <c r="AD207" i="10"/>
  <c r="AD208" i="10"/>
  <c r="AD209" i="10"/>
  <c r="AD210" i="10"/>
  <c r="AD211" i="10"/>
  <c r="AD212" i="10"/>
  <c r="AD213" i="10"/>
  <c r="AD214" i="10"/>
  <c r="AD215" i="10"/>
  <c r="AD216" i="10"/>
  <c r="AD217" i="10"/>
  <c r="AD218" i="10"/>
  <c r="AD219" i="10"/>
  <c r="AD222" i="10"/>
  <c r="AE16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AA44" i="10"/>
  <c r="AA45" i="10"/>
  <c r="AA46" i="10"/>
  <c r="AA47" i="10"/>
  <c r="AA48" i="10"/>
  <c r="AA49" i="10"/>
  <c r="AA50" i="10"/>
  <c r="AA51" i="10"/>
  <c r="AA52" i="10"/>
  <c r="AA53" i="10"/>
  <c r="AA54" i="10"/>
  <c r="AA55" i="10"/>
  <c r="AA56" i="10"/>
  <c r="AA57" i="10"/>
  <c r="AA58" i="10"/>
  <c r="AA59" i="10"/>
  <c r="AA60" i="10"/>
  <c r="AA61" i="10"/>
  <c r="AA62" i="10"/>
  <c r="AA63" i="10"/>
  <c r="AA64" i="10"/>
  <c r="AA65" i="10"/>
  <c r="AA66" i="10"/>
  <c r="AA67" i="10"/>
  <c r="AA68" i="10"/>
  <c r="AA69" i="10"/>
  <c r="AA70" i="10"/>
  <c r="AA71" i="10"/>
  <c r="AA72" i="10"/>
  <c r="AA73" i="10"/>
  <c r="AA74" i="10"/>
  <c r="AA75" i="10"/>
  <c r="AA76" i="10"/>
  <c r="AA77" i="10"/>
  <c r="AA78" i="10"/>
  <c r="AA79" i="10"/>
  <c r="AA80" i="10"/>
  <c r="AA81" i="10"/>
  <c r="AA82" i="10"/>
  <c r="AA83" i="10"/>
  <c r="AA84" i="10"/>
  <c r="AA85" i="10"/>
  <c r="AA86" i="10"/>
  <c r="AA87" i="10"/>
  <c r="AA88" i="10"/>
  <c r="AA89" i="10"/>
  <c r="AA90" i="10"/>
  <c r="AA91" i="10"/>
  <c r="AA92" i="10"/>
  <c r="AA93" i="10"/>
  <c r="AA94" i="10"/>
  <c r="AA95" i="10"/>
  <c r="AA96" i="10"/>
  <c r="AA97" i="10"/>
  <c r="AA98" i="10"/>
  <c r="AA99" i="10"/>
  <c r="AA100" i="10"/>
  <c r="AA101" i="10"/>
  <c r="AA102" i="10"/>
  <c r="AA103" i="10"/>
  <c r="AA104" i="10"/>
  <c r="AA105" i="10"/>
  <c r="AA106" i="10"/>
  <c r="AA107" i="10"/>
  <c r="AA108" i="10"/>
  <c r="AA109" i="10"/>
  <c r="AA110" i="10"/>
  <c r="AA111" i="10"/>
  <c r="AA112" i="10"/>
  <c r="AA113" i="10"/>
  <c r="AA114" i="10"/>
  <c r="AA115" i="10"/>
  <c r="AA116" i="10"/>
  <c r="AA117" i="10"/>
  <c r="AA118" i="10"/>
  <c r="AA119" i="10"/>
  <c r="AA120" i="10"/>
  <c r="AA121" i="10"/>
  <c r="AA122" i="10"/>
  <c r="AA123" i="10"/>
  <c r="AA124" i="10"/>
  <c r="AA125" i="10"/>
  <c r="AA126" i="10"/>
  <c r="AA127" i="10"/>
  <c r="AA128" i="10"/>
  <c r="AA129" i="10"/>
  <c r="AA130" i="10"/>
  <c r="AA131" i="10"/>
  <c r="AA132" i="10"/>
  <c r="AA133" i="10"/>
  <c r="AA134" i="10"/>
  <c r="AA135" i="10"/>
  <c r="AA136" i="10"/>
  <c r="AA137" i="10"/>
  <c r="AA138" i="10"/>
  <c r="AA139" i="10"/>
  <c r="AA140" i="10"/>
  <c r="AA141" i="10"/>
  <c r="AA142" i="10"/>
  <c r="AA143" i="10"/>
  <c r="AA144" i="10"/>
  <c r="AA145" i="10"/>
  <c r="AA146" i="10"/>
  <c r="AA147" i="10"/>
  <c r="AA148" i="10"/>
  <c r="AA149" i="10"/>
  <c r="AA150" i="10"/>
  <c r="AA151" i="10"/>
  <c r="AA152" i="10"/>
  <c r="AA153" i="10"/>
  <c r="AA154" i="10"/>
  <c r="AA155" i="10"/>
  <c r="AA156" i="10"/>
  <c r="AA157" i="10"/>
  <c r="AA158" i="10"/>
  <c r="AA159" i="10"/>
  <c r="AA160" i="10"/>
  <c r="AA161" i="10"/>
  <c r="AA162" i="10"/>
  <c r="AA163" i="10"/>
  <c r="AA164" i="10"/>
  <c r="AA165" i="10"/>
  <c r="AA166" i="10"/>
  <c r="AA167" i="10"/>
  <c r="AA168" i="10"/>
  <c r="AA169" i="10"/>
  <c r="AA170" i="10"/>
  <c r="AA171" i="10"/>
  <c r="AA172" i="10"/>
  <c r="AA173" i="10"/>
  <c r="AA174" i="10"/>
  <c r="AA175" i="10"/>
  <c r="AA177" i="10"/>
  <c r="AA178" i="10"/>
  <c r="AA179" i="10"/>
  <c r="AA180" i="10"/>
  <c r="AA181" i="10"/>
  <c r="AA182" i="10"/>
  <c r="AA183" i="10"/>
  <c r="AA184" i="10"/>
  <c r="AA185" i="10"/>
  <c r="AA186" i="10"/>
  <c r="AA187" i="10"/>
  <c r="AA188" i="10"/>
  <c r="AA189" i="10"/>
  <c r="AA190" i="10"/>
  <c r="AA191" i="10"/>
  <c r="AA192" i="10"/>
  <c r="AA193" i="10"/>
  <c r="AA194" i="10"/>
  <c r="AA195" i="10"/>
  <c r="AA196" i="10"/>
  <c r="AA197" i="10"/>
  <c r="AA198" i="10"/>
  <c r="AA203" i="10"/>
  <c r="AA204" i="10"/>
  <c r="AA205" i="10"/>
  <c r="AA206" i="10"/>
  <c r="AA207" i="10"/>
  <c r="AA208" i="10"/>
  <c r="AA209" i="10"/>
  <c r="AA210" i="10"/>
  <c r="AA211" i="10"/>
  <c r="AA212" i="10"/>
  <c r="AA213" i="10"/>
  <c r="AA214" i="10"/>
  <c r="AA215" i="10"/>
  <c r="AA216" i="10"/>
  <c r="AA217" i="10"/>
  <c r="AA218" i="10"/>
  <c r="AA219" i="10"/>
  <c r="AA222" i="10"/>
  <c r="AB16" i="10"/>
  <c r="Y16" i="10"/>
  <c r="V16" i="10"/>
  <c r="R16" i="10"/>
  <c r="S16" i="10"/>
  <c r="P16" i="10"/>
  <c r="BV21" i="10"/>
  <c r="CC16" i="10"/>
  <c r="BV16" i="10"/>
  <c r="BY16" i="10" s="1"/>
  <c r="BV10" i="10"/>
  <c r="BY147" i="10"/>
  <c r="BW84" i="10" l="1"/>
  <c r="BZ84" i="10" s="1"/>
  <c r="BY78" i="10"/>
  <c r="BW38" i="10"/>
  <c r="BZ38" i="10" s="1"/>
  <c r="BY58" i="10"/>
  <c r="BY98" i="10"/>
  <c r="BY118" i="10"/>
  <c r="BY138" i="10"/>
  <c r="BW192" i="10"/>
  <c r="BZ192" i="10" s="1"/>
  <c r="BY39" i="10"/>
  <c r="BY59" i="10"/>
  <c r="BY79" i="10"/>
  <c r="BY99" i="10"/>
  <c r="BY119" i="10"/>
  <c r="BY178" i="10"/>
  <c r="BY218" i="10"/>
  <c r="BW42" i="10"/>
  <c r="BZ42" i="10" s="1"/>
  <c r="BW62" i="10"/>
  <c r="BZ62" i="10" s="1"/>
  <c r="BY150" i="10"/>
  <c r="BX217" i="10"/>
  <c r="CA217" i="10" s="1"/>
  <c r="BY29" i="10"/>
  <c r="BY49" i="10"/>
  <c r="BY69" i="10"/>
  <c r="BY89" i="10"/>
  <c r="BY109" i="10"/>
  <c r="BY129" i="10"/>
  <c r="BY149" i="10"/>
  <c r="BY169" i="10"/>
  <c r="BY189" i="10"/>
  <c r="BW157" i="10"/>
  <c r="BZ157" i="10" s="1"/>
  <c r="BX223" i="10"/>
  <c r="CA223" i="10" s="1"/>
  <c r="BW210" i="10"/>
  <c r="BZ210" i="10" s="1"/>
  <c r="BY62" i="10"/>
  <c r="BY21" i="10"/>
  <c r="BW22" i="10"/>
  <c r="BZ22" i="10" s="1"/>
  <c r="BW166" i="10"/>
  <c r="BZ166" i="10" s="1"/>
  <c r="BY81" i="10"/>
  <c r="BY221" i="10"/>
  <c r="BY82" i="10"/>
  <c r="CD145" i="10"/>
  <c r="BY17" i="10"/>
  <c r="BW149" i="10"/>
  <c r="BZ149" i="10" s="1"/>
  <c r="BW170" i="10"/>
  <c r="BZ170" i="10" s="1"/>
  <c r="BY54" i="10"/>
  <c r="BY18" i="10"/>
  <c r="BW98" i="10"/>
  <c r="BZ98" i="10" s="1"/>
  <c r="BW19" i="10"/>
  <c r="BZ19" i="10" s="1"/>
  <c r="BW45" i="10"/>
  <c r="BZ45" i="10" s="1"/>
  <c r="BY199" i="10"/>
  <c r="BY219" i="10"/>
  <c r="BW72" i="10"/>
  <c r="BZ72" i="10" s="1"/>
  <c r="BW92" i="10"/>
  <c r="BZ92" i="10" s="1"/>
  <c r="BW112" i="10"/>
  <c r="BZ112" i="10" s="1"/>
  <c r="BW152" i="10"/>
  <c r="BZ152" i="10" s="1"/>
  <c r="BW172" i="10"/>
  <c r="BZ172" i="10" s="1"/>
  <c r="BW193" i="10"/>
  <c r="BZ193" i="10" s="1"/>
  <c r="BX75" i="10"/>
  <c r="CA75" i="10" s="1"/>
  <c r="BX155" i="10"/>
  <c r="CA155" i="10" s="1"/>
  <c r="BW168" i="10"/>
  <c r="BZ168" i="10" s="1"/>
  <c r="BY31" i="10"/>
  <c r="BY51" i="10"/>
  <c r="BY90" i="10"/>
  <c r="BY206" i="10"/>
  <c r="BW101" i="10"/>
  <c r="BZ101" i="10" s="1"/>
  <c r="BX180" i="10"/>
  <c r="CA180" i="10" s="1"/>
  <c r="BX185" i="10"/>
  <c r="CA185" i="10" s="1"/>
  <c r="BW120" i="10"/>
  <c r="BZ120" i="10" s="1"/>
  <c r="BW161" i="10"/>
  <c r="BZ161" i="10" s="1"/>
  <c r="BW128" i="10"/>
  <c r="BZ128" i="10" s="1"/>
  <c r="CD68" i="10"/>
  <c r="BY71" i="10"/>
  <c r="BY91" i="10"/>
  <c r="BY111" i="10"/>
  <c r="BY131" i="10"/>
  <c r="BW122" i="10"/>
  <c r="BZ122" i="10" s="1"/>
  <c r="BW162" i="10"/>
  <c r="BZ162" i="10" s="1"/>
  <c r="BW21" i="10"/>
  <c r="BZ21" i="10" s="1"/>
  <c r="BY210" i="10"/>
  <c r="BW29" i="10"/>
  <c r="BZ29" i="10" s="1"/>
  <c r="BX171" i="10"/>
  <c r="CA171" i="10" s="1"/>
  <c r="BX197" i="10"/>
  <c r="CA197" i="10" s="1"/>
  <c r="BW40" i="10"/>
  <c r="BZ40" i="10" s="1"/>
  <c r="BW80" i="10"/>
  <c r="BZ80" i="10" s="1"/>
  <c r="BY170" i="10"/>
  <c r="CD171" i="10"/>
  <c r="BX74" i="10"/>
  <c r="CA74" i="10" s="1"/>
  <c r="BX134" i="10"/>
  <c r="CA134" i="10" s="1"/>
  <c r="CD162" i="10"/>
  <c r="CD159" i="10" s="1"/>
  <c r="BX40" i="10"/>
  <c r="CA40" i="10" s="1"/>
  <c r="BX195" i="10"/>
  <c r="CA195" i="10" s="1"/>
  <c r="BX44" i="10"/>
  <c r="CA44" i="10" s="1"/>
  <c r="X226" i="10"/>
  <c r="BX182" i="10"/>
  <c r="CA182" i="10" s="1"/>
  <c r="BW93" i="10"/>
  <c r="BZ93" i="10" s="1"/>
  <c r="BX151" i="10"/>
  <c r="CA151" i="10" s="1"/>
  <c r="BX172" i="10"/>
  <c r="CA172" i="10" s="1"/>
  <c r="BX71" i="10"/>
  <c r="CA71" i="10" s="1"/>
  <c r="BW26" i="10"/>
  <c r="BZ26" i="10" s="1"/>
  <c r="BX139" i="10"/>
  <c r="CA139" i="10" s="1"/>
  <c r="BX79" i="10"/>
  <c r="CA79" i="10" s="1"/>
  <c r="BW183" i="10"/>
  <c r="BZ183" i="10" s="1"/>
  <c r="AW224" i="10"/>
  <c r="BX67" i="10"/>
  <c r="CA67" i="10" s="1"/>
  <c r="BW119" i="10"/>
  <c r="BZ119" i="10" s="1"/>
  <c r="BX193" i="10"/>
  <c r="CA193" i="10" s="1"/>
  <c r="BX143" i="10"/>
  <c r="CA143" i="10" s="1"/>
  <c r="BX28" i="10"/>
  <c r="CA28" i="10" s="1"/>
  <c r="BF224" i="10"/>
  <c r="BX127" i="10"/>
  <c r="CA127" i="10" s="1"/>
  <c r="BX27" i="10"/>
  <c r="CA27" i="10" s="1"/>
  <c r="BX59" i="10"/>
  <c r="CA59" i="10" s="1"/>
  <c r="BX153" i="10"/>
  <c r="CA153" i="10" s="1"/>
  <c r="BX175" i="10"/>
  <c r="CA175" i="10" s="1"/>
  <c r="BX52" i="10"/>
  <c r="CA52" i="10" s="1"/>
  <c r="BX161" i="10"/>
  <c r="CA161" i="10" s="1"/>
  <c r="BY83" i="10"/>
  <c r="BX31" i="10"/>
  <c r="CA31" i="10" s="1"/>
  <c r="BX51" i="10"/>
  <c r="CA51" i="10" s="1"/>
  <c r="BX147" i="10"/>
  <c r="CA147" i="10" s="1"/>
  <c r="BX165" i="10"/>
  <c r="CA165" i="10" s="1"/>
  <c r="BX208" i="10"/>
  <c r="CA208" i="10" s="1"/>
  <c r="BW214" i="10"/>
  <c r="BZ214" i="10" s="1"/>
  <c r="BX30" i="10"/>
  <c r="CA30" i="10" s="1"/>
  <c r="BX81" i="10"/>
  <c r="CA81" i="10" s="1"/>
  <c r="BX196" i="10"/>
  <c r="CA196" i="10" s="1"/>
  <c r="BX29" i="10"/>
  <c r="CA29" i="10" s="1"/>
  <c r="BX77" i="10"/>
  <c r="CA77" i="10" s="1"/>
  <c r="BX96" i="10"/>
  <c r="CA96" i="10" s="1"/>
  <c r="BX189" i="10"/>
  <c r="CA189" i="10" s="1"/>
  <c r="BX213" i="10"/>
  <c r="CA213" i="10" s="1"/>
  <c r="BW196" i="10"/>
  <c r="BZ196" i="10" s="1"/>
  <c r="BY207" i="10"/>
  <c r="BW56" i="10"/>
  <c r="BZ56" i="10" s="1"/>
  <c r="BX64" i="10"/>
  <c r="CA64" i="10" s="1"/>
  <c r="BX104" i="10"/>
  <c r="CA104" i="10" s="1"/>
  <c r="BX124" i="10"/>
  <c r="CA124" i="10" s="1"/>
  <c r="BX144" i="10"/>
  <c r="CA144" i="10" s="1"/>
  <c r="BX181" i="10"/>
  <c r="CA181" i="10" s="1"/>
  <c r="AS224" i="10"/>
  <c r="BX103" i="10"/>
  <c r="CA103" i="10" s="1"/>
  <c r="BX119" i="10"/>
  <c r="CA119" i="10" s="1"/>
  <c r="BW208" i="10"/>
  <c r="BZ208" i="10" s="1"/>
  <c r="BX183" i="10"/>
  <c r="CA183" i="10" s="1"/>
  <c r="BW150" i="10"/>
  <c r="BZ150" i="10" s="1"/>
  <c r="BX120" i="10"/>
  <c r="CA120" i="10" s="1"/>
  <c r="BX60" i="10"/>
  <c r="CA60" i="10" s="1"/>
  <c r="BX205" i="10"/>
  <c r="CA205" i="10" s="1"/>
  <c r="BW46" i="10"/>
  <c r="BZ46" i="10" s="1"/>
  <c r="BX133" i="10"/>
  <c r="CA133" i="10" s="1"/>
  <c r="BX55" i="10"/>
  <c r="CA55" i="10" s="1"/>
  <c r="BX192" i="10"/>
  <c r="CA192" i="10" s="1"/>
  <c r="BX156" i="10"/>
  <c r="CA156" i="10" s="1"/>
  <c r="BX212" i="10"/>
  <c r="CA212" i="10" s="1"/>
  <c r="BW23" i="10"/>
  <c r="BZ23" i="10" s="1"/>
  <c r="BW116" i="10"/>
  <c r="BZ116" i="10" s="1"/>
  <c r="BW136" i="10"/>
  <c r="BZ136" i="10" s="1"/>
  <c r="BX19" i="10"/>
  <c r="CA19" i="10" s="1"/>
  <c r="BX123" i="10"/>
  <c r="CA123" i="10" s="1"/>
  <c r="BX204" i="10"/>
  <c r="CA204" i="10" s="1"/>
  <c r="BW70" i="10"/>
  <c r="BZ70" i="10" s="1"/>
  <c r="BX80" i="10"/>
  <c r="CA80" i="10" s="1"/>
  <c r="BW144" i="10"/>
  <c r="BZ144" i="10" s="1"/>
  <c r="BW164" i="10"/>
  <c r="BZ164" i="10" s="1"/>
  <c r="BX99" i="10"/>
  <c r="CA99" i="10" s="1"/>
  <c r="BW219" i="10"/>
  <c r="BZ219" i="10" s="1"/>
  <c r="BY20" i="10"/>
  <c r="BX78" i="10"/>
  <c r="CA78" i="10" s="1"/>
  <c r="CD21" i="10"/>
  <c r="CD15" i="10" s="1"/>
  <c r="BW132" i="10"/>
  <c r="BZ132" i="10" s="1"/>
  <c r="BX95" i="10"/>
  <c r="CA95" i="10" s="1"/>
  <c r="BZ218" i="10"/>
  <c r="BX216" i="10"/>
  <c r="CA216" i="10" s="1"/>
  <c r="BY33" i="10"/>
  <c r="BY53" i="10"/>
  <c r="BX219" i="10"/>
  <c r="CA219" i="10" s="1"/>
  <c r="BY34" i="10"/>
  <c r="BY73" i="10"/>
  <c r="BY93" i="10"/>
  <c r="BY113" i="10"/>
  <c r="BY133" i="10"/>
  <c r="BY151" i="10"/>
  <c r="BY171" i="10"/>
  <c r="BY191" i="10"/>
  <c r="BY209" i="10"/>
  <c r="BW223" i="10"/>
  <c r="BZ223" i="10" s="1"/>
  <c r="BY201" i="10"/>
  <c r="BW194" i="10"/>
  <c r="BZ194" i="10" s="1"/>
  <c r="BY164" i="10"/>
  <c r="BW86" i="10"/>
  <c r="BZ86" i="10" s="1"/>
  <c r="BW187" i="10"/>
  <c r="BZ187" i="10" s="1"/>
  <c r="BW34" i="10"/>
  <c r="BZ34" i="10" s="1"/>
  <c r="BW154" i="10"/>
  <c r="BZ154" i="10" s="1"/>
  <c r="BW206" i="10"/>
  <c r="BZ206" i="10" s="1"/>
  <c r="BX176" i="10"/>
  <c r="CA176" i="10" s="1"/>
  <c r="BX63" i="10"/>
  <c r="CA63" i="10" s="1"/>
  <c r="BW106" i="10"/>
  <c r="BZ106" i="10" s="1"/>
  <c r="BW146" i="10"/>
  <c r="BZ146" i="10" s="1"/>
  <c r="BX194" i="10"/>
  <c r="CA194" i="10" s="1"/>
  <c r="BX152" i="10"/>
  <c r="CA152" i="10" s="1"/>
  <c r="BX111" i="10"/>
  <c r="CA111" i="10" s="1"/>
  <c r="S224" i="10"/>
  <c r="BW188" i="10"/>
  <c r="BZ188" i="10" s="1"/>
  <c r="BW212" i="10"/>
  <c r="BZ212" i="10" s="1"/>
  <c r="BX191" i="10"/>
  <c r="CA191" i="10" s="1"/>
  <c r="BX115" i="10"/>
  <c r="CA115" i="10" s="1"/>
  <c r="BX215" i="10"/>
  <c r="CA215" i="10" s="1"/>
  <c r="BX43" i="10"/>
  <c r="CA43" i="10" s="1"/>
  <c r="BW54" i="10"/>
  <c r="BZ54" i="10" s="1"/>
  <c r="BW114" i="10"/>
  <c r="BZ114" i="10" s="1"/>
  <c r="BC224" i="10"/>
  <c r="BX169" i="10"/>
  <c r="CA169" i="10" s="1"/>
  <c r="BX35" i="10"/>
  <c r="CA35" i="10" s="1"/>
  <c r="BX135" i="10"/>
  <c r="CA135" i="10" s="1"/>
  <c r="BX85" i="10"/>
  <c r="CA85" i="10" s="1"/>
  <c r="BW148" i="10"/>
  <c r="BZ148" i="10" s="1"/>
  <c r="BW189" i="10"/>
  <c r="BZ189" i="10" s="1"/>
  <c r="BW213" i="10"/>
  <c r="BZ213" i="10" s="1"/>
  <c r="BX87" i="10"/>
  <c r="CA87" i="10" s="1"/>
  <c r="BX107" i="10"/>
  <c r="CA107" i="10" s="1"/>
  <c r="CD31" i="10"/>
  <c r="CD48" i="10"/>
  <c r="BW217" i="10"/>
  <c r="BZ217" i="10" s="1"/>
  <c r="BY168" i="10"/>
  <c r="BY202" i="10"/>
  <c r="BY223" i="10"/>
  <c r="BW160" i="10"/>
  <c r="BZ160" i="10" s="1"/>
  <c r="BW17" i="10"/>
  <c r="BZ17" i="10" s="1"/>
  <c r="Y224" i="10"/>
  <c r="BW94" i="10"/>
  <c r="BZ94" i="10" s="1"/>
  <c r="BX187" i="10"/>
  <c r="CA187" i="10" s="1"/>
  <c r="BX211" i="10"/>
  <c r="CA211" i="10" s="1"/>
  <c r="BW96" i="10"/>
  <c r="BZ96" i="10" s="1"/>
  <c r="BE226" i="10"/>
  <c r="BW66" i="10"/>
  <c r="BZ66" i="10" s="1"/>
  <c r="BW126" i="10"/>
  <c r="BZ126" i="10" s="1"/>
  <c r="BY222" i="10"/>
  <c r="BX92" i="10"/>
  <c r="CA92" i="10" s="1"/>
  <c r="BY203" i="10"/>
  <c r="BW181" i="10"/>
  <c r="BZ181" i="10" s="1"/>
  <c r="BX130" i="10"/>
  <c r="CA130" i="10" s="1"/>
  <c r="BY205" i="10"/>
  <c r="BW74" i="10"/>
  <c r="BZ74" i="10" s="1"/>
  <c r="BW134" i="10"/>
  <c r="BZ134" i="10" s="1"/>
  <c r="BW174" i="10"/>
  <c r="BZ174" i="10" s="1"/>
  <c r="BW24" i="10"/>
  <c r="BZ24" i="10" s="1"/>
  <c r="BX125" i="10"/>
  <c r="CA125" i="10" s="1"/>
  <c r="BX184" i="10"/>
  <c r="CA184" i="10" s="1"/>
  <c r="BW124" i="10"/>
  <c r="BZ124" i="10" s="1"/>
  <c r="BX25" i="10"/>
  <c r="CA25" i="10" s="1"/>
  <c r="BW82" i="10"/>
  <c r="BZ82" i="10" s="1"/>
  <c r="BW102" i="10"/>
  <c r="BZ102" i="10" s="1"/>
  <c r="BW142" i="10"/>
  <c r="BZ142" i="10" s="1"/>
  <c r="BX210" i="10"/>
  <c r="CA210" i="10" s="1"/>
  <c r="BW118" i="10"/>
  <c r="BZ118" i="10" s="1"/>
  <c r="BW138" i="10"/>
  <c r="BZ138" i="10" s="1"/>
  <c r="BW198" i="10"/>
  <c r="BZ198" i="10" s="1"/>
  <c r="BW184" i="10"/>
  <c r="BZ184" i="10" s="1"/>
  <c r="BW30" i="10"/>
  <c r="BZ30" i="10" s="1"/>
  <c r="BW110" i="10"/>
  <c r="BZ110" i="10" s="1"/>
  <c r="BW130" i="10"/>
  <c r="BZ130" i="10" s="1"/>
  <c r="AY226" i="10"/>
  <c r="BY215" i="10"/>
  <c r="BY56" i="10"/>
  <c r="BY196" i="10"/>
  <c r="BY43" i="10"/>
  <c r="BY121" i="10"/>
  <c r="BY217" i="10"/>
  <c r="BW58" i="10"/>
  <c r="BZ58" i="10" s="1"/>
  <c r="BL224" i="10"/>
  <c r="BY25" i="10"/>
  <c r="BY45" i="10"/>
  <c r="BY102" i="10"/>
  <c r="BY122" i="10"/>
  <c r="BY141" i="10"/>
  <c r="BW180" i="10"/>
  <c r="BZ180" i="10" s="1"/>
  <c r="BW204" i="10"/>
  <c r="BZ204" i="10" s="1"/>
  <c r="BZ18" i="10"/>
  <c r="BY211" i="10"/>
  <c r="CD213" i="10"/>
  <c r="CD212" i="10" s="1"/>
  <c r="BY152" i="10"/>
  <c r="BY213" i="10"/>
  <c r="BW50" i="10"/>
  <c r="BZ50" i="10" s="1"/>
  <c r="BW90" i="10"/>
  <c r="BZ90" i="10" s="1"/>
  <c r="BY41" i="10"/>
  <c r="BY61" i="10"/>
  <c r="BW216" i="10"/>
  <c r="BZ216" i="10" s="1"/>
  <c r="BY42" i="10"/>
  <c r="CD195" i="10"/>
  <c r="CD185" i="10" s="1"/>
  <c r="BY23" i="10"/>
  <c r="BY63" i="10"/>
  <c r="BY101" i="10"/>
  <c r="BW78" i="10"/>
  <c r="BZ78" i="10" s="1"/>
  <c r="BW158" i="10"/>
  <c r="BZ158" i="10" s="1"/>
  <c r="BY65" i="10"/>
  <c r="BY103" i="10"/>
  <c r="BY123" i="10"/>
  <c r="BY161" i="10"/>
  <c r="BY181" i="10"/>
  <c r="CD219" i="10"/>
  <c r="BY80" i="10"/>
  <c r="CA199" i="10"/>
  <c r="BK226" i="10"/>
  <c r="CD79" i="10"/>
  <c r="X224" i="10"/>
  <c r="BW81" i="10"/>
  <c r="BZ81" i="10" s="1"/>
  <c r="BW163" i="10"/>
  <c r="BZ163" i="10" s="1"/>
  <c r="BW209" i="10"/>
  <c r="BZ209" i="10" s="1"/>
  <c r="BW141" i="10"/>
  <c r="BZ141" i="10" s="1"/>
  <c r="BW77" i="10"/>
  <c r="BZ77" i="10" s="1"/>
  <c r="BW25" i="10"/>
  <c r="BZ25" i="10" s="1"/>
  <c r="BW211" i="10"/>
  <c r="BW169" i="10"/>
  <c r="BZ169" i="10" s="1"/>
  <c r="BW215" i="10"/>
  <c r="BZ215" i="10" s="1"/>
  <c r="BW79" i="10"/>
  <c r="BZ79" i="10" s="1"/>
  <c r="BY204" i="10"/>
  <c r="BY208" i="10"/>
  <c r="BW173" i="10"/>
  <c r="BZ173" i="10" s="1"/>
  <c r="BW197" i="10"/>
  <c r="BZ197" i="10" s="1"/>
  <c r="BW137" i="10"/>
  <c r="BZ137" i="10" s="1"/>
  <c r="BW65" i="10"/>
  <c r="BZ65" i="10" s="1"/>
  <c r="BX22" i="10"/>
  <c r="CA22" i="10" s="1"/>
  <c r="BW205" i="10"/>
  <c r="BZ205" i="10" s="1"/>
  <c r="BW167" i="10"/>
  <c r="BZ167" i="10" s="1"/>
  <c r="BW195" i="10"/>
  <c r="BZ195" i="10" s="1"/>
  <c r="BW59" i="10"/>
  <c r="BZ59" i="10" s="1"/>
  <c r="BY72" i="10"/>
  <c r="BW179" i="10"/>
  <c r="BZ179" i="10" s="1"/>
  <c r="BW191" i="10"/>
  <c r="BZ191" i="10" s="1"/>
  <c r="BW203" i="10"/>
  <c r="BZ203" i="10" s="1"/>
  <c r="BW207" i="10"/>
  <c r="BZ207" i="10" s="1"/>
  <c r="BX17" i="10"/>
  <c r="CA17" i="10" s="1"/>
  <c r="BX49" i="10"/>
  <c r="CA49" i="10" s="1"/>
  <c r="BX53" i="10"/>
  <c r="CA53" i="10" s="1"/>
  <c r="BX57" i="10"/>
  <c r="CA57" i="10" s="1"/>
  <c r="BX101" i="10"/>
  <c r="CA101" i="10" s="1"/>
  <c r="BX113" i="10"/>
  <c r="CA113" i="10" s="1"/>
  <c r="BX141" i="10"/>
  <c r="CA141" i="10" s="1"/>
  <c r="BX157" i="10"/>
  <c r="CA157" i="10" s="1"/>
  <c r="BX186" i="10"/>
  <c r="CA186" i="10" s="1"/>
  <c r="BX188" i="10"/>
  <c r="CA188" i="10" s="1"/>
  <c r="BX190" i="10"/>
  <c r="CA190" i="10" s="1"/>
  <c r="BX198" i="10"/>
  <c r="CA198" i="10" s="1"/>
  <c r="BX203" i="10"/>
  <c r="CA203" i="10" s="1"/>
  <c r="BX206" i="10"/>
  <c r="CA206" i="10" s="1"/>
  <c r="BX207" i="10"/>
  <c r="CA207" i="10" s="1"/>
  <c r="BX209" i="10"/>
  <c r="CA209" i="10" s="1"/>
  <c r="BX214" i="10"/>
  <c r="CA214" i="10" s="1"/>
  <c r="BX218" i="10"/>
  <c r="CA218" i="10" s="1"/>
  <c r="BX222" i="10"/>
  <c r="CA222" i="10" s="1"/>
  <c r="CD177" i="10"/>
  <c r="BW57" i="10"/>
  <c r="BZ57" i="10" s="1"/>
  <c r="BW143" i="10"/>
  <c r="BZ143" i="10" s="1"/>
  <c r="AV224" i="10"/>
  <c r="BT226" i="10"/>
  <c r="BY24" i="10"/>
  <c r="BY32" i="10"/>
  <c r="BY40" i="10"/>
  <c r="BY52" i="10"/>
  <c r="BY160" i="10"/>
  <c r="BY172" i="10"/>
  <c r="BY180" i="10"/>
  <c r="BY188" i="10"/>
  <c r="K224" i="10"/>
  <c r="K226" i="10" s="1"/>
  <c r="M224" i="10"/>
  <c r="BW27" i="10"/>
  <c r="BZ27" i="10" s="1"/>
  <c r="BW28" i="10"/>
  <c r="BZ28" i="10" s="1"/>
  <c r="BW31" i="10"/>
  <c r="BZ31" i="10" s="1"/>
  <c r="BW32" i="10"/>
  <c r="BZ32" i="10" s="1"/>
  <c r="BW33" i="10"/>
  <c r="BZ33" i="10" s="1"/>
  <c r="BW35" i="10"/>
  <c r="BZ35" i="10" s="1"/>
  <c r="BW36" i="10"/>
  <c r="BZ36" i="10" s="1"/>
  <c r="BW37" i="10"/>
  <c r="BZ37" i="10" s="1"/>
  <c r="BW39" i="10"/>
  <c r="BZ39" i="10" s="1"/>
  <c r="BW41" i="10"/>
  <c r="BZ41" i="10" s="1"/>
  <c r="BW43" i="10"/>
  <c r="BZ43" i="10" s="1"/>
  <c r="BW44" i="10"/>
  <c r="BZ44" i="10" s="1"/>
  <c r="BW47" i="10"/>
  <c r="BZ47" i="10" s="1"/>
  <c r="BW48" i="10"/>
  <c r="BZ48" i="10" s="1"/>
  <c r="BW49" i="10"/>
  <c r="BZ49" i="10" s="1"/>
  <c r="BW51" i="10"/>
  <c r="BZ51" i="10" s="1"/>
  <c r="BW52" i="10"/>
  <c r="BZ52" i="10" s="1"/>
  <c r="BW53" i="10"/>
  <c r="BZ53" i="10" s="1"/>
  <c r="BW55" i="10"/>
  <c r="BZ55" i="10" s="1"/>
  <c r="BW60" i="10"/>
  <c r="BZ60" i="10" s="1"/>
  <c r="BW61" i="10"/>
  <c r="BZ61" i="10" s="1"/>
  <c r="BW63" i="10"/>
  <c r="BZ63" i="10" s="1"/>
  <c r="BW64" i="10"/>
  <c r="BZ64" i="10" s="1"/>
  <c r="BW67" i="10"/>
  <c r="BZ67" i="10" s="1"/>
  <c r="BW68" i="10"/>
  <c r="BZ68" i="10" s="1"/>
  <c r="BW69" i="10"/>
  <c r="BZ69" i="10" s="1"/>
  <c r="BW71" i="10"/>
  <c r="BZ71" i="10" s="1"/>
  <c r="BW73" i="10"/>
  <c r="BZ73" i="10" s="1"/>
  <c r="BW75" i="10"/>
  <c r="BZ75" i="10" s="1"/>
  <c r="BW76" i="10"/>
  <c r="BZ76" i="10" s="1"/>
  <c r="BW83" i="10"/>
  <c r="BZ83" i="10" s="1"/>
  <c r="BW85" i="10"/>
  <c r="BZ85" i="10" s="1"/>
  <c r="BW87" i="10"/>
  <c r="BZ87" i="10" s="1"/>
  <c r="BW88" i="10"/>
  <c r="BZ88" i="10" s="1"/>
  <c r="BW89" i="10"/>
  <c r="BZ89" i="10" s="1"/>
  <c r="BW91" i="10"/>
  <c r="BZ91" i="10" s="1"/>
  <c r="BW95" i="10"/>
  <c r="BZ95" i="10" s="1"/>
  <c r="BW97" i="10"/>
  <c r="BZ97" i="10" s="1"/>
  <c r="BW99" i="10"/>
  <c r="BZ99" i="10" s="1"/>
  <c r="BW100" i="10"/>
  <c r="BZ100" i="10" s="1"/>
  <c r="BW103" i="10"/>
  <c r="BZ103" i="10" s="1"/>
  <c r="BW104" i="10"/>
  <c r="BZ104" i="10" s="1"/>
  <c r="BW105" i="10"/>
  <c r="BZ105" i="10" s="1"/>
  <c r="BW107" i="10"/>
  <c r="BZ107" i="10" s="1"/>
  <c r="BW108" i="10"/>
  <c r="BZ108" i="10" s="1"/>
  <c r="BW109" i="10"/>
  <c r="BZ109" i="10" s="1"/>
  <c r="BW111" i="10"/>
  <c r="BZ111" i="10" s="1"/>
  <c r="BW113" i="10"/>
  <c r="BZ113" i="10" s="1"/>
  <c r="BW115" i="10"/>
  <c r="BZ115" i="10" s="1"/>
  <c r="BW121" i="10"/>
  <c r="BZ121" i="10" s="1"/>
  <c r="BW123" i="10"/>
  <c r="BZ123" i="10" s="1"/>
  <c r="BW125" i="10"/>
  <c r="BZ125" i="10" s="1"/>
  <c r="BW127" i="10"/>
  <c r="BZ127" i="10" s="1"/>
  <c r="BW129" i="10"/>
  <c r="BZ129" i="10" s="1"/>
  <c r="BW131" i="10"/>
  <c r="BZ131" i="10" s="1"/>
  <c r="BW133" i="10"/>
  <c r="BZ133" i="10" s="1"/>
  <c r="BW135" i="10"/>
  <c r="BZ135" i="10" s="1"/>
  <c r="BW139" i="10"/>
  <c r="BZ139" i="10" s="1"/>
  <c r="BW140" i="10"/>
  <c r="BZ140" i="10" s="1"/>
  <c r="BW145" i="10"/>
  <c r="BZ145" i="10" s="1"/>
  <c r="BW147" i="10"/>
  <c r="BZ147" i="10" s="1"/>
  <c r="BW151" i="10"/>
  <c r="BZ151" i="10" s="1"/>
  <c r="BW153" i="10"/>
  <c r="BZ153" i="10" s="1"/>
  <c r="BW155" i="10"/>
  <c r="BZ155" i="10" s="1"/>
  <c r="BW156" i="10"/>
  <c r="BZ156" i="10" s="1"/>
  <c r="BW159" i="10"/>
  <c r="BZ159" i="10" s="1"/>
  <c r="BW165" i="10"/>
  <c r="BZ165" i="10" s="1"/>
  <c r="BW171" i="10"/>
  <c r="BZ171" i="10" s="1"/>
  <c r="BW175" i="10"/>
  <c r="BZ175" i="10" s="1"/>
  <c r="BW177" i="10"/>
  <c r="BZ177" i="10" s="1"/>
  <c r="BW178" i="10"/>
  <c r="BZ178" i="10" s="1"/>
  <c r="BW182" i="10"/>
  <c r="BZ182" i="10" s="1"/>
  <c r="BW185" i="10"/>
  <c r="BZ185" i="10" s="1"/>
  <c r="BW186" i="10"/>
  <c r="BZ186" i="10" s="1"/>
  <c r="BW190" i="10"/>
  <c r="BZ190" i="10" s="1"/>
  <c r="BW222" i="10"/>
  <c r="BZ222" i="10" s="1"/>
  <c r="BW20" i="10"/>
  <c r="BZ20" i="10" s="1"/>
  <c r="AZ224" i="10"/>
  <c r="AN224" i="10"/>
  <c r="AB224" i="10"/>
  <c r="BU224" i="10"/>
  <c r="BI224" i="10"/>
  <c r="AK224" i="10"/>
  <c r="AH224" i="10"/>
  <c r="BX32" i="10"/>
  <c r="CA32" i="10" s="1"/>
  <c r="BX36" i="10"/>
  <c r="CA36" i="10" s="1"/>
  <c r="BX46" i="10"/>
  <c r="CA46" i="10" s="1"/>
  <c r="BX50" i="10"/>
  <c r="CA50" i="10" s="1"/>
  <c r="BX72" i="10"/>
  <c r="CA72" i="10" s="1"/>
  <c r="BX98" i="10"/>
  <c r="CA98" i="10" s="1"/>
  <c r="BX110" i="10"/>
  <c r="CA110" i="10" s="1"/>
  <c r="BX116" i="10"/>
  <c r="CA116" i="10" s="1"/>
  <c r="BX122" i="10"/>
  <c r="CA122" i="10" s="1"/>
  <c r="BX132" i="10"/>
  <c r="CA132" i="10" s="1"/>
  <c r="BX160" i="10"/>
  <c r="CA160" i="10" s="1"/>
  <c r="BX162" i="10"/>
  <c r="CA162" i="10" s="1"/>
  <c r="BX163" i="10"/>
  <c r="CA163" i="10" s="1"/>
  <c r="BX164" i="10"/>
  <c r="CA164" i="10" s="1"/>
  <c r="BX166" i="10"/>
  <c r="CA166" i="10" s="1"/>
  <c r="AE224" i="10"/>
  <c r="AQ224" i="10"/>
  <c r="BY212" i="10"/>
  <c r="BY64" i="10"/>
  <c r="BY88" i="10"/>
  <c r="BY124" i="10"/>
  <c r="BX23" i="10"/>
  <c r="CA23" i="10" s="1"/>
  <c r="BX24" i="10"/>
  <c r="CA24" i="10" s="1"/>
  <c r="BX26" i="10"/>
  <c r="CA26" i="10" s="1"/>
  <c r="BX34" i="10"/>
  <c r="CA34" i="10" s="1"/>
  <c r="BX37" i="10"/>
  <c r="CA37" i="10" s="1"/>
  <c r="BX38" i="10"/>
  <c r="CA38" i="10" s="1"/>
  <c r="BX39" i="10"/>
  <c r="CA39" i="10" s="1"/>
  <c r="BX41" i="10"/>
  <c r="CA41" i="10" s="1"/>
  <c r="BX47" i="10"/>
  <c r="CA47" i="10" s="1"/>
  <c r="BX56" i="10"/>
  <c r="CA56" i="10" s="1"/>
  <c r="BX58" i="10"/>
  <c r="CA58" i="10" s="1"/>
  <c r="BX61" i="10"/>
  <c r="CA61" i="10" s="1"/>
  <c r="BX65" i="10"/>
  <c r="CA65" i="10" s="1"/>
  <c r="BX66" i="10"/>
  <c r="CA66" i="10" s="1"/>
  <c r="BX73" i="10"/>
  <c r="CA73" i="10" s="1"/>
  <c r="BX76" i="10"/>
  <c r="CA76" i="10" s="1"/>
  <c r="BX90" i="10"/>
  <c r="CA90" i="10" s="1"/>
  <c r="BX91" i="10"/>
  <c r="CA91" i="10" s="1"/>
  <c r="BX93" i="10"/>
  <c r="CA93" i="10" s="1"/>
  <c r="BX94" i="10"/>
  <c r="CA94" i="10" s="1"/>
  <c r="BX97" i="10"/>
  <c r="CA97" i="10" s="1"/>
  <c r="BX105" i="10"/>
  <c r="CA105" i="10" s="1"/>
  <c r="BX106" i="10"/>
  <c r="CA106" i="10" s="1"/>
  <c r="BX108" i="10"/>
  <c r="CA108" i="10" s="1"/>
  <c r="BX114" i="10"/>
  <c r="CA114" i="10" s="1"/>
  <c r="BX117" i="10"/>
  <c r="CA117" i="10" s="1"/>
  <c r="BX118" i="10"/>
  <c r="CA118" i="10" s="1"/>
  <c r="BX121" i="10"/>
  <c r="CA121" i="10" s="1"/>
  <c r="BX136" i="10"/>
  <c r="CA136" i="10" s="1"/>
  <c r="BX138" i="10"/>
  <c r="CA138" i="10" s="1"/>
  <c r="BX140" i="10"/>
  <c r="CA140" i="10" s="1"/>
  <c r="BX145" i="10"/>
  <c r="CA145" i="10" s="1"/>
  <c r="BX148" i="10"/>
  <c r="CA148" i="10" s="1"/>
  <c r="BX158" i="10"/>
  <c r="CA158" i="10" s="1"/>
  <c r="BX168" i="10"/>
  <c r="CA168" i="10" s="1"/>
  <c r="BX173" i="10"/>
  <c r="CA173" i="10" s="1"/>
  <c r="BX174" i="10"/>
  <c r="CA174" i="10" s="1"/>
  <c r="BX179" i="10"/>
  <c r="CA179" i="10" s="1"/>
  <c r="AA224" i="10"/>
  <c r="AJ226" i="10"/>
  <c r="AJ224" i="10"/>
  <c r="AM224" i="10"/>
  <c r="AP224" i="10"/>
  <c r="AP226" i="10"/>
  <c r="BO224" i="10"/>
  <c r="BN226" i="10"/>
  <c r="BY30" i="10"/>
  <c r="BY50" i="10"/>
  <c r="BY74" i="10"/>
  <c r="BY130" i="10"/>
  <c r="BY142" i="10"/>
  <c r="BY158" i="10"/>
  <c r="BY190" i="10"/>
  <c r="R224" i="10"/>
  <c r="R226" i="10"/>
  <c r="AA226" i="10"/>
  <c r="AD224" i="10"/>
  <c r="AD226" i="10"/>
  <c r="AG224" i="10"/>
  <c r="AS226" i="10"/>
  <c r="BB226" i="10"/>
  <c r="BE224" i="10"/>
  <c r="BH226" i="10"/>
  <c r="BK224" i="10"/>
  <c r="BN224" i="10"/>
  <c r="BT224" i="10"/>
  <c r="U226" i="10"/>
  <c r="U224" i="10"/>
  <c r="O226" i="10"/>
  <c r="BX18" i="10"/>
  <c r="CA18" i="10" s="1"/>
  <c r="P224" i="10"/>
  <c r="BX20" i="10"/>
  <c r="CA20" i="10" s="1"/>
  <c r="BX21" i="10"/>
  <c r="CA21" i="10" s="1"/>
  <c r="BX33" i="10"/>
  <c r="CA33" i="10" s="1"/>
  <c r="BX42" i="10"/>
  <c r="CA42" i="10" s="1"/>
  <c r="BX45" i="10"/>
  <c r="CA45" i="10" s="1"/>
  <c r="BX48" i="10"/>
  <c r="CA48" i="10" s="1"/>
  <c r="BX54" i="10"/>
  <c r="CA54" i="10" s="1"/>
  <c r="BX62" i="10"/>
  <c r="CA62" i="10" s="1"/>
  <c r="BX68" i="10"/>
  <c r="CA68" i="10" s="1"/>
  <c r="BX69" i="10"/>
  <c r="CA69" i="10" s="1"/>
  <c r="BX70" i="10"/>
  <c r="CA70" i="10" s="1"/>
  <c r="BX82" i="10"/>
  <c r="CA82" i="10" s="1"/>
  <c r="BX83" i="10"/>
  <c r="CA83" i="10" s="1"/>
  <c r="BX84" i="10"/>
  <c r="CA84" i="10" s="1"/>
  <c r="BX86" i="10"/>
  <c r="CA86" i="10" s="1"/>
  <c r="BX88" i="10"/>
  <c r="CA88" i="10" s="1"/>
  <c r="BX89" i="10"/>
  <c r="CA89" i="10" s="1"/>
  <c r="BX100" i="10"/>
  <c r="CA100" i="10" s="1"/>
  <c r="BX102" i="10"/>
  <c r="CA102" i="10" s="1"/>
  <c r="BX109" i="10"/>
  <c r="CA109" i="10" s="1"/>
  <c r="BX112" i="10"/>
  <c r="CA112" i="10" s="1"/>
  <c r="BX126" i="10"/>
  <c r="CA126" i="10" s="1"/>
  <c r="BX128" i="10"/>
  <c r="CA128" i="10" s="1"/>
  <c r="BX129" i="10"/>
  <c r="CA129" i="10" s="1"/>
  <c r="BX131" i="10"/>
  <c r="CA131" i="10" s="1"/>
  <c r="BX137" i="10"/>
  <c r="CA137" i="10" s="1"/>
  <c r="BX142" i="10"/>
  <c r="CA142" i="10" s="1"/>
  <c r="BX146" i="10"/>
  <c r="CA146" i="10" s="1"/>
  <c r="BX149" i="10"/>
  <c r="CA149" i="10" s="1"/>
  <c r="BX150" i="10"/>
  <c r="CA150" i="10" s="1"/>
  <c r="BX154" i="10"/>
  <c r="CA154" i="10" s="1"/>
  <c r="BX159" i="10"/>
  <c r="CA159" i="10" s="1"/>
  <c r="BX167" i="10"/>
  <c r="CA167" i="10" s="1"/>
  <c r="BX170" i="10"/>
  <c r="CA170" i="10" s="1"/>
  <c r="BX177" i="10"/>
  <c r="CA177" i="10" s="1"/>
  <c r="BX178" i="10"/>
  <c r="CA178" i="10" s="1"/>
  <c r="BB224" i="10"/>
  <c r="BH224" i="10"/>
  <c r="V224" i="10"/>
  <c r="AG226" i="10"/>
  <c r="AM226" i="10"/>
  <c r="AT224" i="10"/>
  <c r="AV226" i="10"/>
  <c r="AY224" i="10"/>
  <c r="BR224" i="10"/>
  <c r="BQ226" i="10"/>
  <c r="BQ224" i="10"/>
  <c r="O224" i="10"/>
  <c r="BY26" i="10"/>
  <c r="BY38" i="10"/>
  <c r="BY126" i="10"/>
  <c r="BY28" i="10"/>
  <c r="BY48" i="10"/>
  <c r="BY60" i="10"/>
  <c r="BY68" i="10"/>
  <c r="BY76" i="10"/>
  <c r="BY100" i="10"/>
  <c r="BY104" i="10"/>
  <c r="BY112" i="10"/>
  <c r="BY116" i="10"/>
  <c r="BY120" i="10"/>
  <c r="BY128" i="10"/>
  <c r="BY132" i="10"/>
  <c r="BY136" i="10"/>
  <c r="BY140" i="10"/>
  <c r="BY144" i="10"/>
  <c r="BY156" i="10"/>
  <c r="BY184" i="10"/>
  <c r="BY192" i="10"/>
  <c r="BY200" i="10"/>
  <c r="BY220" i="10"/>
  <c r="BY19" i="10"/>
  <c r="BY86" i="10"/>
  <c r="BY94" i="10"/>
  <c r="BY110" i="10"/>
  <c r="BY134" i="10"/>
  <c r="BY214" i="10"/>
  <c r="BY36" i="10"/>
  <c r="BY44" i="10"/>
  <c r="BY84" i="10"/>
  <c r="BY92" i="10"/>
  <c r="BW117" i="10"/>
  <c r="BZ117" i="10" s="1"/>
  <c r="BW176" i="10"/>
  <c r="BZ176" i="10" s="1"/>
  <c r="BX221" i="10"/>
  <c r="CA221" i="10" s="1"/>
  <c r="BW200" i="10"/>
  <c r="BW202" i="10"/>
  <c r="BZ202" i="10" s="1"/>
  <c r="BX220" i="10"/>
  <c r="CA220" i="10" s="1"/>
  <c r="BW199" i="10"/>
  <c r="BW201" i="10"/>
  <c r="BZ201" i="10" s="1"/>
  <c r="BX200" i="10"/>
  <c r="BX201" i="10"/>
  <c r="CA201" i="10" s="1"/>
  <c r="BX202" i="10"/>
  <c r="CA202" i="10" s="1"/>
  <c r="BW220" i="10"/>
  <c r="BW221" i="10"/>
  <c r="BZ221" i="10" s="1"/>
  <c r="BB227" i="10" l="1"/>
  <c r="AJ227" i="10"/>
  <c r="CD170" i="10"/>
  <c r="CD30" i="10"/>
  <c r="X227" i="10"/>
  <c r="AM227" i="10"/>
  <c r="AV227" i="10"/>
  <c r="BE227" i="10"/>
  <c r="L227" i="10"/>
  <c r="BK227" i="10"/>
  <c r="BH227" i="10"/>
  <c r="AY227" i="10"/>
  <c r="AD227" i="10"/>
  <c r="AA227" i="10"/>
  <c r="AP227" i="10"/>
  <c r="BT227" i="10"/>
  <c r="R227" i="10"/>
  <c r="AG227" i="10"/>
  <c r="BZ211" i="10"/>
  <c r="BN227" i="10"/>
  <c r="U227" i="10"/>
  <c r="AS227" i="10"/>
  <c r="BQ227" i="10"/>
  <c r="O227" i="10"/>
  <c r="BZ199" i="10"/>
  <c r="BW224" i="10"/>
  <c r="BW226" i="10"/>
  <c r="CA200" i="10"/>
  <c r="CA224" i="10" s="1"/>
  <c r="BX224" i="10"/>
  <c r="BZ200" i="10"/>
  <c r="BZ220" i="10"/>
  <c r="BW227" i="10" l="1"/>
  <c r="BZ224" i="10"/>
  <c r="BZ226" i="10" s="1"/>
  <c r="BZ227" i="10" s="1"/>
</calcChain>
</file>

<file path=xl/sharedStrings.xml><?xml version="1.0" encoding="utf-8"?>
<sst xmlns="http://schemas.openxmlformats.org/spreadsheetml/2006/main" count="1054" uniqueCount="474">
  <si>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</si>
  <si>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</si>
  <si>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</si>
  <si>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</si>
  <si>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</si>
  <si>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</si>
  <si>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</si>
  <si>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</si>
  <si>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</si>
  <si>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</si>
  <si>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</si>
  <si>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</si>
  <si>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</si>
  <si>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</si>
  <si>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</si>
  <si>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</si>
  <si>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</si>
  <si>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</si>
  <si>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</si>
  <si>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</si>
  <si>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</si>
  <si>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</si>
  <si>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</si>
  <si>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</si>
  <si>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</si>
  <si>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</si>
  <si>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</si>
  <si>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</si>
  <si>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</si>
  <si>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</si>
  <si>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</si>
  <si>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</si>
  <si>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</si>
  <si>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</si>
  <si>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</si>
  <si>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</si>
  <si>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</si>
  <si>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</si>
  <si>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</si>
  <si>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</si>
  <si>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</si>
  <si>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LEGENDA</t>
  </si>
  <si>
    <t>ITENS PLANILHADOS COM DESCONTO</t>
  </si>
  <si>
    <t>ITENS NÃO PLANILHADOS COM DESCONTO</t>
  </si>
  <si>
    <t>ITENS NÃO PLANILHADOS SEM DESCONTO</t>
  </si>
  <si>
    <t>TJERJ - DGLOG - DEENG - DIFOB (DIVISÃO DE FISCALIZAÇÃO DE OBRAS)</t>
  </si>
  <si>
    <t>ITENS  PLANILHADOS ADVINDOS</t>
  </si>
  <si>
    <t>VALOR DE REDUÇÃO</t>
  </si>
  <si>
    <t>VALOR DE ACRÉSCIMO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</si>
  <si>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</si>
  <si>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</si>
  <si>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</si>
  <si>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</si>
  <si>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</si>
  <si>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</si>
  <si>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</si>
  <si>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</si>
  <si>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</si>
  <si>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</si>
  <si>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</si>
  <si>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</si>
  <si>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TOTAL A REALIZAR</t>
  </si>
  <si>
    <t>FISCAL SUBSTITUTO:</t>
  </si>
  <si>
    <t xml:space="preserve">PERÍODO: </t>
  </si>
  <si>
    <t>11ª MEDIÇÃO</t>
  </si>
  <si>
    <t>medido</t>
  </si>
  <si>
    <t>COM DESCONTO 
(APLICADO NO VALOR TOTAL)</t>
  </si>
  <si>
    <t xml:space="preserve">FISCAL: </t>
  </si>
  <si>
    <t>ASSISTENTE(S) DO FISCAL:</t>
  </si>
  <si>
    <t>OBRA: REFORMA DO MURO DE CONTENÇÃO NA FRENTE DO FÓRUM DA COMARCA DE SANTO ANTÔNIO DE PÁDUA</t>
  </si>
  <si>
    <t>0</t>
  </si>
  <si>
    <t>ADMINISTRAÇÃO</t>
  </si>
  <si>
    <t>ADMINISTRAÇÃO DA OBRA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</si>
  <si>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</si>
  <si>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</si>
  <si>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</si>
  <si>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</si>
  <si>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</si>
  <si>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</si>
  <si>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</si>
  <si>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</si>
  <si>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</si>
  <si>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</si>
  <si>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</si>
  <si>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</si>
  <si>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02595.8.1.99U</t>
  </si>
  <si>
    <t>Equipe de topografia para serviços de locação e medição em obras, inclusive equipamentos</t>
  </si>
  <si>
    <t>DIA</t>
  </si>
  <si>
    <t>03310.8.15.5U</t>
  </si>
  <si>
    <t>Controle tecnológico de obras em concreto armado, considerando coleta, moldagem e capeamento, transporte até 100km, medido por m³ de concreto colocado nas formas (01.001.0151-0 EMOP)</t>
  </si>
  <si>
    <t>M3</t>
  </si>
  <si>
    <t>ADMINISTRAÇÃO LOCAL</t>
  </si>
  <si>
    <t>SERVIÇOS TÉCNICOS</t>
  </si>
  <si>
    <t>01010.8.1.022U</t>
  </si>
  <si>
    <t>Projeto de "as built"</t>
  </si>
  <si>
    <t>M2</t>
  </si>
  <si>
    <t>DESPESAS DIVERSAS</t>
  </si>
  <si>
    <t>0104211U</t>
  </si>
  <si>
    <t>Despesa c/serviços profissionais (despachante) e taxas p/licenças, legalizações junto a órgãos públicos</t>
  </si>
  <si>
    <t>INSTALAÇÃO DO CANTEIRO DE OBRA</t>
  </si>
  <si>
    <t>DEMOLIÇÕES E RETIRADAS</t>
  </si>
  <si>
    <t>02.102.00000290.SER-U</t>
  </si>
  <si>
    <t>Demolição de caixa de passagem em bloco de concreto 40x40x40cm exclus. tampa de ff</t>
  </si>
  <si>
    <t>02.102.000006.SER</t>
  </si>
  <si>
    <t>Demolição de concreto com utilização de martelo rompedor pneumático</t>
  </si>
  <si>
    <t>02.102.000033.SER</t>
  </si>
  <si>
    <t>Remoção de guia pré-fabricada de concreto</t>
  </si>
  <si>
    <t>M</t>
  </si>
  <si>
    <t>020103U</t>
  </si>
  <si>
    <t>Retirada de caixas 4x2, 4x4x 15x15 cm, octogonal - embutidas e aparentes</t>
  </si>
  <si>
    <t>UN</t>
  </si>
  <si>
    <t>020190U</t>
  </si>
  <si>
    <t>Retirada de luminária em poste</t>
  </si>
  <si>
    <t>02060199U</t>
  </si>
  <si>
    <t>Retidada cuidadosa de tampa de FF pesada c/caixilho 40x40cm</t>
  </si>
  <si>
    <t>020615U</t>
  </si>
  <si>
    <t>Retirada de fios e cabos em eletroduto/eletrocalha e cabo cobre nu seção até 10mm²</t>
  </si>
  <si>
    <t>020622U</t>
  </si>
  <si>
    <t>Retirada de cabo telefônico de qualquer tipo até 20 pares</t>
  </si>
  <si>
    <t>020630U</t>
  </si>
  <si>
    <t>Retirada de eletroduto / duto de qualquer tipo (aparente) diâmetro de até 1</t>
  </si>
  <si>
    <t>020660U</t>
  </si>
  <si>
    <t>Retirada de tubulação e conexões de PVC até 75 mm</t>
  </si>
  <si>
    <t>020690U</t>
  </si>
  <si>
    <t>Retirada de poste de concreto ou aço de 3,50 até 9,00m (21.004.0095-0 EMOP)</t>
  </si>
  <si>
    <t>02220.8.4.3U</t>
  </si>
  <si>
    <t>Demolição manual de concreto armado (05.001.0002-1 EMOP)</t>
  </si>
  <si>
    <t>02220.8.9.2U</t>
  </si>
  <si>
    <t>Demolição manual de piso cimentado e da respectiva base de concreto (SC 04.05.1300 SCO/FGV)</t>
  </si>
  <si>
    <t>02226.8.3.02U</t>
  </si>
  <si>
    <t>Retirada de caixas de passagem até 502x502mm em PVC ou em ferro, embutida/aparente</t>
  </si>
  <si>
    <t>12.102.0000500.SER-U</t>
  </si>
  <si>
    <t>Retirada e recolocação de gradil de alumínio tubular</t>
  </si>
  <si>
    <t>30.137.0002140.SER-U</t>
  </si>
  <si>
    <t>Arrancamento e reassentamento de blocos intertravados de concreto</t>
  </si>
  <si>
    <t>INSTALAÇÃO PROVISÓRIA DE ÁGUA E ESGOTO</t>
  </si>
  <si>
    <t>02.105.0000730.SER-U</t>
  </si>
  <si>
    <t>Envelope de areia para proteção de tubos enterrados com escavação, acerto de vala e lançamento</t>
  </si>
  <si>
    <t>02621.8.1.3U</t>
  </si>
  <si>
    <t>Caixa de inspeção em anéis de concreto pré-moldado, D=600mm H=925mm, exclus. tampão de ferro e escavação - fornecimento e colocação (15.002.0200-0 EMOP)</t>
  </si>
  <si>
    <t>02630.8.3.099U</t>
  </si>
  <si>
    <t>Tampão de ferro fundido tipo leve D=60cm</t>
  </si>
  <si>
    <t>13.102.000011.SER</t>
  </si>
  <si>
    <t>Tubo PVC soldável inclusive conexões Ø 25 mm</t>
  </si>
  <si>
    <t>13.102.000013.SER</t>
  </si>
  <si>
    <t>Tubo PVC soldável inclusive conexões Ø 40 mm</t>
  </si>
  <si>
    <t>13.102.000014.SER</t>
  </si>
  <si>
    <t>Tubo PVC soldável inclusive conexões Ø 50 mm</t>
  </si>
  <si>
    <t>13.102.000052.SER-U</t>
  </si>
  <si>
    <t>Joelho 90° soldável PVC com rosca metálica Ø 25 mm x 1/2"</t>
  </si>
  <si>
    <t>13.102.000451.SER-U</t>
  </si>
  <si>
    <t>Tê 90° soldável/rosca PVC Ø 25 mm x 25 mm x 1/2"</t>
  </si>
  <si>
    <t>13.102.0008001.SER-U</t>
  </si>
  <si>
    <t>Tubo PVC PB Ø 40 mm inclusive conexões</t>
  </si>
  <si>
    <t>13.102.0008021.SER-U</t>
  </si>
  <si>
    <t>Tubo PVC PBV Ø 75 mm inclusive conexões</t>
  </si>
  <si>
    <t>13.102.0008031.SER-U</t>
  </si>
  <si>
    <t>Tubo PVC PBV Ø 100 mm inclusive conexões</t>
  </si>
  <si>
    <t>13.119.000106.SER-U</t>
  </si>
  <si>
    <t>Registro de gaveta bruto Ø 20 mm - 3/4"</t>
  </si>
  <si>
    <t>13.119.000114.SER-U</t>
  </si>
  <si>
    <t>Registro de gaveta bruto Ø 32 mm - 1 1/4"</t>
  </si>
  <si>
    <t>13.119.000190.SER</t>
  </si>
  <si>
    <t>Torneira de bóia Ø 32 mm - 1 1/4"</t>
  </si>
  <si>
    <t>15155.8.1.42U</t>
  </si>
  <si>
    <t>Caixa sifonada de PVC c/tampa cega quadradra branca, 150x185x75mm</t>
  </si>
  <si>
    <t>15410.8.27.21U</t>
  </si>
  <si>
    <t>Torneira de lavagem, jardim ou tanque D= 1/2 ou 3/4"</t>
  </si>
  <si>
    <t>15450.8.3.1U</t>
  </si>
  <si>
    <t>Reservatório dágua de polietileno cap.500L</t>
  </si>
  <si>
    <t>15900.8.1.10U</t>
  </si>
  <si>
    <t>Fixação tipo econômica p/tubulação D=1/2 a 4" - cj.completo</t>
  </si>
  <si>
    <t>220250U</t>
  </si>
  <si>
    <t>Filtro c/cartucho p/tripla filtragem - completo</t>
  </si>
  <si>
    <t>INSTALAÇÃO PROVISÓRIA - TELEFONIA</t>
  </si>
  <si>
    <t>10270.8.1.100U</t>
  </si>
  <si>
    <t>Retirada e recolocação de piso elevado em placas, exclusive estrutura</t>
  </si>
  <si>
    <t>15141.8.30.44U</t>
  </si>
  <si>
    <t>Braçadeira tipo "D" chapa galv.1 1/4" c/fixações</t>
  </si>
  <si>
    <t>16.111.001503.SER</t>
  </si>
  <si>
    <t>Eletroduto PVC rígido roscável inclusive conexões Ø 40 mm 1 1/4"</t>
  </si>
  <si>
    <t>16135.8.1.23U</t>
  </si>
  <si>
    <t>Condulete de alumínio multi-uso tipo "X" 1 1/4"c/ tampa cega e no mínimo 2 tampões de vedação- Fornec. e Inst.</t>
  </si>
  <si>
    <t>16135.8.4.044U</t>
  </si>
  <si>
    <t>Box reto em alumínio fundido 1 1/4"</t>
  </si>
  <si>
    <t>16973.8.1.10U</t>
  </si>
  <si>
    <t>Duto corrugado helicoidal na cor preta, de polietileno de alta densidade (PEAD), incl. conexões e kit vedação 32 mm (1 1/4) - (06.069.0100-0 EMOP)</t>
  </si>
  <si>
    <t>17083099U</t>
  </si>
  <si>
    <t>Caixa de passagem termo-plástica, para sobrepor, com tampa, grau de proteção: IP55, uso externo, tamanho 240x190x90mm (+/- 10%), com furação para tubos até 38 mm, fornecida com embutes</t>
  </si>
  <si>
    <t>1719322U</t>
  </si>
  <si>
    <t>Cabo telefônico tipo CCE-APL p/ 2 pares (Branco e Azul/ Branco e Laranja) 0,5 mm estanhado c/ certificação ANATEL</t>
  </si>
  <si>
    <t>172295U</t>
  </si>
  <si>
    <t>Arame galvanizado N.16 BWG</t>
  </si>
  <si>
    <t>KG</t>
  </si>
  <si>
    <t>19079996U</t>
  </si>
  <si>
    <t>Conector em alumínio p/ condulete múltiplo IP 54 de 1 1/4”, c/ rosca BSP e parafuso - Forn. e Inst.</t>
  </si>
  <si>
    <t>INSTALAÇÃO PROVISÓRIA - QUADROS PARCIAIS E DISTRIBUIÇÃO</t>
  </si>
  <si>
    <t>02633.8.2.04U</t>
  </si>
  <si>
    <t>Tampa de F.F.tipo pesada 400x400mm, incl.caixilho</t>
  </si>
  <si>
    <t>02633.8.2.099U</t>
  </si>
  <si>
    <t>Reinstalação de tampa de F.F.tipo pesada c/caxilho 400x400mm</t>
  </si>
  <si>
    <t>05060.8.11.01U</t>
  </si>
  <si>
    <t>Tirante de aço 1/4" rosqueado incl. fixações</t>
  </si>
  <si>
    <t>13105.8.5.11U</t>
  </si>
  <si>
    <t>Grampo duplo de aterramento em bronze (tp.abraçadeira) p/fix.cabo 16mm² a haste 3/4"</t>
  </si>
  <si>
    <t>13105.8.8.055U</t>
  </si>
  <si>
    <t>Haste de aterramento 3/4"x2,40m</t>
  </si>
  <si>
    <t>13106.8.1.055U</t>
  </si>
  <si>
    <t>Terminal de compressão fabricado em cobre e estanhado - 10mm²</t>
  </si>
  <si>
    <t>13106.8.1.077U</t>
  </si>
  <si>
    <t>Terminal de compressão fabricado em cobre e estanhado - 25mm²</t>
  </si>
  <si>
    <t>13106.8.1.099U</t>
  </si>
  <si>
    <t>Terminal de compressão fabricado em cobre e estanhado - 50mm²</t>
  </si>
  <si>
    <t>15141.8.30.22U</t>
  </si>
  <si>
    <t>Braçadeira tipo "D" chapa galv.3/4" c/fixações</t>
  </si>
  <si>
    <t>15141.8.30.33U</t>
  </si>
  <si>
    <t>Braçadeira tipo "D" chapa galv.1" c/fixações</t>
  </si>
  <si>
    <t>15141.8.30.77U</t>
  </si>
  <si>
    <t>Braçadeira tipo “D” chapa galv. 2 1/2” c/ fixações</t>
  </si>
  <si>
    <t>16.111.001501.SER</t>
  </si>
  <si>
    <t>Eletroduto PVC rígido roscável inclusive conexões Ø 25 mm 3/4"</t>
  </si>
  <si>
    <t>16.111.001502.SER</t>
  </si>
  <si>
    <t>Eletroduto PVC rígido roscável inclusive conexões Ø 32 mm 1"</t>
  </si>
  <si>
    <t>16.111.001504.SER</t>
  </si>
  <si>
    <t>Eletroduto PVC rígido roscável inclusive conexões Ø 50 mm 1 1/2"</t>
  </si>
  <si>
    <t>16.111.001506.SER</t>
  </si>
  <si>
    <t>Eletroduto PVC rígido roscável inclusive conexões Ø 75 mm 2 1/2"</t>
  </si>
  <si>
    <t>16.111.001590.SER-U</t>
  </si>
  <si>
    <t>Reinstalação de tubulação de Ø 25 mm 3/4" a Ø 50 mm 1 1/2" em PVC</t>
  </si>
  <si>
    <t>16.113.001025.SER</t>
  </si>
  <si>
    <t>Suporte curto para luminária em chapa de aço galvanizado para perfilado</t>
  </si>
  <si>
    <t>16.115.000056.SER</t>
  </si>
  <si>
    <t>Caixa de passagem em chapa de aço com tampa parafusada 402 x 402 x 152 mm</t>
  </si>
  <si>
    <t>16.115.00009599.SER-U</t>
  </si>
  <si>
    <t>Condulete em liga de alumínio fundido tipo "LL/LB/LR" c/tampa cega IP 54 Ø 2 1/2"</t>
  </si>
  <si>
    <t>16.119.000306.SER</t>
  </si>
  <si>
    <t>Cabo isolado em EPR não halogenado 25,00 mm² - 0,6/1 KV - 90°C - flexível</t>
  </si>
  <si>
    <t>16.119.000308.SER</t>
  </si>
  <si>
    <t>Cabo isolado em EPR não halogenado 50,00 mm² - 0,6/1 KV - 90°C - flexível</t>
  </si>
  <si>
    <t>16.121.000017.SER-U</t>
  </si>
  <si>
    <t>Interruptor, uma tecla bipolar paralela 10 A - 250 V</t>
  </si>
  <si>
    <t>16110.8.1.100U</t>
  </si>
  <si>
    <t>Terminal pré-isolado tipo pino - 2,5mm²</t>
  </si>
  <si>
    <t>16110.8.1.122U</t>
  </si>
  <si>
    <t>Terminal pré-isolado tipo pino - 6,0mm²</t>
  </si>
  <si>
    <t>16119.8.1.02U</t>
  </si>
  <si>
    <t>Instalação de cabo/fio isolado 2,5mm²</t>
  </si>
  <si>
    <t>16119.8.1.03U</t>
  </si>
  <si>
    <t>Instalação de cabo/fio isolado 4mm²</t>
  </si>
  <si>
    <t>16120.8.11.088U</t>
  </si>
  <si>
    <t>Cabo flexível isolado PVC 300/500V 70°, tipo PP, 3x2,5mm²</t>
  </si>
  <si>
    <t>16120.8.16.90U</t>
  </si>
  <si>
    <t>Cabo com tensão de isolamento de 0,45/0,75kV-70º PVC, termoplastico, antichama 2,5mm² de acordo com a norma NBR-13248 com baixa emissão de fumaça e gases tóxicos</t>
  </si>
  <si>
    <t>16120.8.16.92U</t>
  </si>
  <si>
    <t>Cabo com tensão de isolamento de 0,45/0,75kV-70º PVC, termoplastico, antichama 6,0mm² de acordo com a norma NBR-13248 com baixa emissão de fumaça e gases tóxicos</t>
  </si>
  <si>
    <t>16120.8.16.94U</t>
  </si>
  <si>
    <t>Cabo com tensão de isolamento de 0,45/0,75kV-70º PVC, dupla camada, termoplastico, antichama 10,0mm² de acordo com a norma NBR-13248 com baixa emissão de fumaça e gases tóxicos</t>
  </si>
  <si>
    <t>16120.8.4.96U</t>
  </si>
  <si>
    <t>Cabo de cobre nu 16mm²</t>
  </si>
  <si>
    <t>16120.8.7.077U</t>
  </si>
  <si>
    <t>Prensa cabos em termoplástico para cabo elétrico entre 6,0mm² e 12,0mm²</t>
  </si>
  <si>
    <t>16132.8.7.066U</t>
  </si>
  <si>
    <t>Tampa metálica p/condulete 3/4", c/2 seções</t>
  </si>
  <si>
    <t>16135.8.1.21U</t>
  </si>
  <si>
    <t>Condulete de alumínio multi-uso tipo X 3/4 c/ tampa cega e mínimo de 2 tampões de vedação- Fornec. e Inst.</t>
  </si>
  <si>
    <t>16135.8.1.22U</t>
  </si>
  <si>
    <t>Condulete de alumínio multi-uso tipo "X" 1"c/ tampa cega e no mínimo 2 tampões de vedação- Fornec. e Inst.</t>
  </si>
  <si>
    <t>16135.8.4.022U</t>
  </si>
  <si>
    <t>Box reto em alumínio fundido 3/4"</t>
  </si>
  <si>
    <t>16135.8.4.033U</t>
  </si>
  <si>
    <t>Box reto em alumínio fundido 1"</t>
  </si>
  <si>
    <t>16135.8.4.05U</t>
  </si>
  <si>
    <t>Box reto em alumínio fundido 1 1/2"</t>
  </si>
  <si>
    <t>16143.8.6.15U</t>
  </si>
  <si>
    <t>Tomada 2P+T 10A-250V p/condulete/cx.passagem (4x2" ou 4x4"), preta/branca, conf.padrão brasileiro</t>
  </si>
  <si>
    <t>16300.8.1.102U</t>
  </si>
  <si>
    <t>Caixa de inspeção em polietileno p/aterramento Ø 300mm e profund.min.300mm c/tampa F.F.c/inscrição</t>
  </si>
  <si>
    <t>16510.8.5.940U</t>
  </si>
  <si>
    <t>Luminária de sobrepor 2x18/20W c/ lâmpadas LEDTUB 18/20W/220V, driver incorporado na lâmpada, corpo/refletor em chapa de aço tratada e pintada na cor branca</t>
  </si>
  <si>
    <t>16973.8.1.12U</t>
  </si>
  <si>
    <t>Duto corrugado helicoidal na cor preta, de polietileno de alta densidade (PEAD), incl.conexões e kit vedação 50mm (2")(06.069.0110-0 EMOP)</t>
  </si>
  <si>
    <t>1708422U</t>
  </si>
  <si>
    <t>Anilha plástica de identificação em PVC (letras) para cabos até 6,0mm² , tipo MHG 2/5</t>
  </si>
  <si>
    <t>1708423U</t>
  </si>
  <si>
    <t>Anilha plástica de identificação em PVC (letras) para cabos de 10,0mm² até 16,0mm², tipo MHG 4/9</t>
  </si>
  <si>
    <t>1708424U</t>
  </si>
  <si>
    <t>Anilha plástica de identificação em PVC (letras) para cabos de 25,0mm² até 70,0mm², tipo MHG 8/16</t>
  </si>
  <si>
    <t>17088091U</t>
  </si>
  <si>
    <t>Painel de distribuição de baixa tensão, Padrão TTA (NBR.IEC 60439-1) forma 1, QDLT-1.BAR (220/127V) , conforme diagrama EL02 e especificação técnica. Totalmente montado e pronto para funcionar - Instalação</t>
  </si>
  <si>
    <t>17088092U</t>
  </si>
  <si>
    <t>Caixa metálica 20x20x12cm c/disjuntor 40A 10KA 220V. Conforme diagrama</t>
  </si>
  <si>
    <t>17088098U</t>
  </si>
  <si>
    <t>Ligação de cabo alimentador c/tensão de isolamento de 0,6/1kV-90º EPR, dupla camada, termoplástico, antichama de #50,0mm² de acordo com a norma NBR-13248 c/baixa emissão de fumaça e gases tóxicos, no disjuntor de 150A a ser fornecido e instalado no painel QGBT-N existente na subestação, inclusive complemento de barramento, exceto fornecimento do cabo, conforme diagrama</t>
  </si>
  <si>
    <t>17113499U</t>
  </si>
  <si>
    <t>Caixa de passagem em bloco de concreto com enchimento, 400x400x400mm</t>
  </si>
  <si>
    <t>1712522U</t>
  </si>
  <si>
    <t>Etiqueta para identificação, interior/exterior, nas dimensões mínimas de 40x10mm, em vinil interno/externo, adesivo permanente, resistente a líquidos e poeira/sujeira, impressa c/fundo branco e letras na cor preta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</si>
  <si>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</si>
  <si>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</si>
  <si>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</si>
  <si>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</si>
  <si>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17140199U</t>
  </si>
  <si>
    <t>Reinstalação de poste em aço altura 3,50m</t>
  </si>
  <si>
    <t>171404U</t>
  </si>
  <si>
    <t>Instalação de luminária pública</t>
  </si>
  <si>
    <t>1714701U</t>
  </si>
  <si>
    <t>Projetor retangular fechado, corpo refletor repuxado em chapa de alumínio anodizado, lente plana de cristal temperado, fixada ao corpo refletor c/junta vedadora IP65, c/dissipador em alumínio extrudado, que permite movimentos horizontais e verticais, incl. driver e led 60W-5000K, tensão 220V</t>
  </si>
  <si>
    <t>17150445U</t>
  </si>
  <si>
    <t>Anilha plástica de identificação em PVC (0 a 9) para cabos até 6,0mm², tipo MHG 2/5</t>
  </si>
  <si>
    <t>17150446U</t>
  </si>
  <si>
    <t>Anilha plástica de identificação em PVC (0 a 9) para cabos 10,0mm² até 16,0mm², tipo MHG 4/9</t>
  </si>
  <si>
    <t>17150447U</t>
  </si>
  <si>
    <t>Anilha plástica de identificação em PVC (0 a 9) para cabos 25,0mm² até 70,0mm², tipo MHG 8/16</t>
  </si>
  <si>
    <t>19079994U</t>
  </si>
  <si>
    <t>Conector em alumínio p/ condulete múltiplo IP 54 de 3/4, c/ rosca BSP e parafuso - Forn. e Inst</t>
  </si>
  <si>
    <t>19079995U</t>
  </si>
  <si>
    <t>Conector em alumínio p/ condulete múltiplo IP 54 de 1, c/ rosca BSP e parafuso - Forn. e Inst.</t>
  </si>
  <si>
    <t>17088091E</t>
  </si>
  <si>
    <t>Painel de distribuição de baixa tensão, Padrão TTA (NBR.IEC 60439-1) forma 1, QDLT-1.BAR (220/127V) , conforme diagrama EL02 e especificação técnica. Totalmente montado e pronto para funcionar - Fornecimento</t>
  </si>
  <si>
    <t>TAPUMES E ALOJAMENTOS</t>
  </si>
  <si>
    <t>01520.8.2.102U</t>
  </si>
  <si>
    <t>Abrigo provisório metálico tipo contêiner (6,00x2,40x2,55m) constituído por um módulo tipo refeitório e depósito - aluguel mensal</t>
  </si>
  <si>
    <t>UNXMES</t>
  </si>
  <si>
    <t>01520.8.2.129U</t>
  </si>
  <si>
    <t>Abrigo Provisório metálico tipo contêiner (6,00x2,40x2,55m) constituído por um módulo tipo vestiário c/ WC (2 chuveiros, 2 vasos, 2 lavat. e 1 mictório) - aluguel mensal</t>
  </si>
  <si>
    <t>01520.8.2.3U</t>
  </si>
  <si>
    <t>Carga e descarga de contêiner (04.013.0015-0 EMOP)</t>
  </si>
  <si>
    <t>01520.8.2.7U</t>
  </si>
  <si>
    <t>Transporte de contêiner (04.005.0300-0 EMOP)</t>
  </si>
  <si>
    <t>UNXKM</t>
  </si>
  <si>
    <t>01520.8.2.801U</t>
  </si>
  <si>
    <t>Abrigo provisório metálico tipo contêiner (6,00x2,40x2,55m) constituído por um módulo tipo escritório com WC (com pia, vaso sanitario e chuveiro) - aluguel mensal (AD 19.15.0050-SCO)</t>
  </si>
  <si>
    <t>02.101.0000200.SER-U</t>
  </si>
  <si>
    <t>Tapume de proteção com telha trapezoidal em aço galvanizado # 0,43 mm em estrutura de madeira</t>
  </si>
  <si>
    <t>02.101.0000300.SER-U</t>
  </si>
  <si>
    <t>Abrigo provisório para carpintaria e/ou central de armaduras</t>
  </si>
  <si>
    <t>02.101.0001001.SER-U</t>
  </si>
  <si>
    <t>Passadiços de madeira para pedestres, com tábua</t>
  </si>
  <si>
    <t>02825.8.12.499U</t>
  </si>
  <si>
    <t>Portão para tapume com telha trapezoidal em aço galvanizado # 0,43 mm em estrutura de madeira</t>
  </si>
  <si>
    <t>LOCAÇÃO DA OBRA</t>
  </si>
  <si>
    <t>02.101.0000050.SER-U</t>
  </si>
  <si>
    <t>Placa de identificação de obra tipo banner em lona, incl.pintura e suportes de madeira</t>
  </si>
  <si>
    <t>02.101.00130.SER-U</t>
  </si>
  <si>
    <t>Placa de sinalização p/obra em chapa galvanizada nº 22, nas dimensões 1,00x0,80m, inclusive pintura</t>
  </si>
  <si>
    <t>02.104.00005.SER-U</t>
  </si>
  <si>
    <t>Gabarito perimétrico para locação da obra</t>
  </si>
  <si>
    <t>MOVIMENTO DE TERRA</t>
  </si>
  <si>
    <t>DRENAGEM DO TERRENO</t>
  </si>
  <si>
    <t>30.105.001702.SER-U</t>
  </si>
  <si>
    <t>Tubo PVC Ø 100 mm para drenagem inclusive brita e geotextil</t>
  </si>
  <si>
    <t>ESCAVAÇÕES, CARGAS E TRANSPORTES</t>
  </si>
  <si>
    <t>02.105.000010.SER</t>
  </si>
  <si>
    <t>Escavação mecanizada de vala em solo de 1ª categoria, profundidade até 4 m</t>
  </si>
  <si>
    <t>02.105.000060.SER</t>
  </si>
  <si>
    <t>Escavação manual de vala em solo de 1ª categoria profundidade até 2 m</t>
  </si>
  <si>
    <t>02.105.000066.SER</t>
  </si>
  <si>
    <t>Escoramento contínuo de vala empregando pranchas e longarinas de peroba</t>
  </si>
  <si>
    <t>ATERRO E COMPACTAÇÃO</t>
  </si>
  <si>
    <t>02.105.000070.SER</t>
  </si>
  <si>
    <t>Regularização de fundo de vala com soquete</t>
  </si>
  <si>
    <t>02.105.000073.SER</t>
  </si>
  <si>
    <t>Reaterro e compactação manual de vala por apiloamento com soquete</t>
  </si>
  <si>
    <t>02.105.000075.SER</t>
  </si>
  <si>
    <t>Reaterro mecanizado de vala empregando compactador de placa vibratória em camadas de 20 cm</t>
  </si>
  <si>
    <t>SERVIÇOS GERAIS</t>
  </si>
  <si>
    <t>CARGA E TRANSPORTE MANUAL</t>
  </si>
  <si>
    <t>14515.8.12.2U</t>
  </si>
  <si>
    <t>Transporte horizontal de material de 1ª cat.ou entulho, em carrinhos, a 60m de distância (05.001.0173-0 EMOP)</t>
  </si>
  <si>
    <t>32.109.0001120.SER-U</t>
  </si>
  <si>
    <t>Carga manual de entulho e outros</t>
  </si>
  <si>
    <t>CARGA E TRANSPORTE MECANIZADO</t>
  </si>
  <si>
    <t>32.109.0001121.SER-U</t>
  </si>
  <si>
    <t>Carga e descarga mecanizada de entulho</t>
  </si>
  <si>
    <t>ANDAIMES E OUTROS</t>
  </si>
  <si>
    <t>01544.8.5.100U</t>
  </si>
  <si>
    <t>Locação de andaime metálico de encaixe, inclusive sapatas, escadas, rodapé metálico, piso metálico, guarda corpo e fixações necessárias para a montagem do andaime</t>
  </si>
  <si>
    <t>M2/MÊS</t>
  </si>
  <si>
    <t>01544.8.7.1U</t>
  </si>
  <si>
    <t>Montagem e desmontagem de andaime</t>
  </si>
  <si>
    <t>01544.8.8.3U</t>
  </si>
  <si>
    <t>Transporte de andaime tubular, cons.área de proj.vert.do andaime, excl.carga, descarga e tempo de espera do caminhão (04.020.0122-0 EMOP)</t>
  </si>
  <si>
    <t>M2XKM</t>
  </si>
  <si>
    <t>040701U</t>
  </si>
  <si>
    <t>Escada de madeira executada sobre terreno inclinado, c/80cm de larg.mín., c/reaproveitamento da madeira 1 vez, incl.montagem e desmontagem (CO 05.05.0300 SCO/FGV)</t>
  </si>
  <si>
    <t>14515.8.10.01U</t>
  </si>
  <si>
    <t>Carga e descarga manual de andaime tubular, incl.tempo de espera do caminhão, cons.área proj.vert.(04.021.0010-0 EMOP)</t>
  </si>
  <si>
    <t>SEGREGAÇÃO DE RESÍDUOS DA CONSTRUÇÃO CIVIL</t>
  </si>
  <si>
    <t>14515.8.1.33U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</si>
  <si>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</si>
  <si>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INFRA-ESTRUTURA</t>
  </si>
  <si>
    <t>SERVIÇOS GERAIS DE FUNDAÇÃO</t>
  </si>
  <si>
    <t>02240.8.1.3U</t>
  </si>
  <si>
    <t>Esgotamento água de subsolo, de infiltração ou alagamento, c/bomba elétrica 3,0HP, excl.energia elétrica</t>
  </si>
  <si>
    <t>H</t>
  </si>
  <si>
    <t>04.110.00048.SER-U</t>
  </si>
  <si>
    <t>Lastro de concreto, incluindo preparo e lançamento, exclusive betoneira</t>
  </si>
  <si>
    <t>05.109.000045.SER-U</t>
  </si>
  <si>
    <t>Enchimento de juntas de movimentação com elastômero à base de borracha de poliuretano com seção transversal 2x1,5 cm</t>
  </si>
  <si>
    <t>FORMAS</t>
  </si>
  <si>
    <t>04.107.000070.SER-U</t>
  </si>
  <si>
    <t>Forma para galeria de concreto e muro de arrimo moldados no local em compensado plastificado # 12 mm , travamento com barras de aço CA 50 Ø 6,3 mm e tensores :</t>
  </si>
  <si>
    <t>ARMADURAS</t>
  </si>
  <si>
    <t>03210.8.1.3U</t>
  </si>
  <si>
    <t>Armadura de aço para estruturas em geral, CA-50, diâmetro 6,3 a 10mm, corte e dobra na obra</t>
  </si>
  <si>
    <t>03210.8.1.5U</t>
  </si>
  <si>
    <t>Armadura de aço para estruturas em geral, CA-50, diâmetro 12,5 a 25mm, corte e dobra na obra</t>
  </si>
  <si>
    <t>CONCRETO</t>
  </si>
  <si>
    <t>04.102.000145.SER-U</t>
  </si>
  <si>
    <t>Concreto estrutural virado em obra, consistência p/vibração, brita 1 e 2, fck 25MPa</t>
  </si>
  <si>
    <t>04.102.000200.SER-U</t>
  </si>
  <si>
    <t>Concreto - aplicação e adensamento</t>
  </si>
  <si>
    <t>04.102.100001.SER-U</t>
  </si>
  <si>
    <t>Aditivo cristalizante para impermeabilização de concreto - FORNECIMENTO DE MATERIAL</t>
  </si>
  <si>
    <t>REVESTIMENTOS DE PAREDES EXTERNAS</t>
  </si>
  <si>
    <t>CHAPISCO</t>
  </si>
  <si>
    <t>20.101.000010.SER</t>
  </si>
  <si>
    <t>Chapisco para parede interna ou externa com argamassa de cimento e areia traço 1:3</t>
  </si>
  <si>
    <t>20.101.0000100.SER-U</t>
  </si>
  <si>
    <t>Chapisco fino externo (SBC-121070)</t>
  </si>
  <si>
    <t>EMBOÇO</t>
  </si>
  <si>
    <t>140214U</t>
  </si>
  <si>
    <t>Emboço externo c/argamassa única pré-fabricada</t>
  </si>
  <si>
    <t>PINTURA</t>
  </si>
  <si>
    <t>PINTURA EM PAREDES EXTERNAS</t>
  </si>
  <si>
    <t>24.103.100050.SER-U</t>
  </si>
  <si>
    <t>Pintura com tinta látex acrílica em parede externa, com duas demãos (02288/ORSE)</t>
  </si>
  <si>
    <t>SERVIÇOS COMPLEMENTARES</t>
  </si>
  <si>
    <t>PAVIMENTAÇÃO</t>
  </si>
  <si>
    <t>04.110.00133.SER-U</t>
  </si>
  <si>
    <t>Base de brita graduada p/pavimentação, inclusive compactação</t>
  </si>
  <si>
    <t>30.113.000110.SER</t>
  </si>
  <si>
    <t>Guia pré-fabricada de concreto reta ou curva assentada com concreto C15 S50</t>
  </si>
  <si>
    <t>30.137.000085.SER</t>
  </si>
  <si>
    <t>Pavimentação intertravada com blocos de concreto 16 faces # 8 cm, 35 MPa, sobre coxim de areia</t>
  </si>
  <si>
    <t>PAISAGISMO</t>
  </si>
  <si>
    <t>30.147.001555.SER-U</t>
  </si>
  <si>
    <t>Plantio de grama em placa tipo esmeralda , incl. forn. da grama e transp., prep. terreno e mat. p/ este (09.002.0030-0-EMOP)</t>
  </si>
  <si>
    <t>LIMPEZA DE OBRA</t>
  </si>
  <si>
    <t>LIMPEZA FINAL</t>
  </si>
  <si>
    <t>23.102.0000201.SER-U</t>
  </si>
  <si>
    <t>Limpeza geral da edificação</t>
  </si>
  <si>
    <t>Família</t>
  </si>
  <si>
    <t>Planilhado</t>
  </si>
  <si>
    <t>CONTRATADA: M.A. MORENO PAIM CONSTRUTORA</t>
  </si>
  <si>
    <t xml:space="preserve">SÉRGIO BRANDÃO DA SILVA (Técnico Judiciário - Matrícula: 01/28033) </t>
  </si>
  <si>
    <t>JORGE DUARTE GASPAR (Analista Judiciário - Matrícula: 01/20817)</t>
  </si>
  <si>
    <t>GERENTE CLAUDIO MANOEL BORGES DE MENEZES (Infotec – CREA/RJ 1982103052 ) / ENG. CIVIL KELI REGINA BARRETO DA MATA (Infotec – CREA/RJ 2002100975) / ENG. ELETRICISTA JIVERLEI MARQUEZINI JUNIOR (Infotec - CREA 2004105733)</t>
  </si>
  <si>
    <t>PERÍODO: 12/07/2021 A 10/08/2021</t>
  </si>
  <si>
    <t>PERÍODO: 11/08/2021 a 09/09/2021</t>
  </si>
  <si>
    <t>PERÍODO: 10/09/2021 a 09/10/2021</t>
  </si>
  <si>
    <t>Ñ Plan s/desconto</t>
  </si>
  <si>
    <t>31.101.100010.SER-U</t>
  </si>
  <si>
    <t>Transporte de carga de qualquer natureza, 
exclusive despesas de carga e descarga, 
tanto espera de caminhão como servente ou 
equip.auxiliar, c/ velocidade média de 
25km/h, em caminhão basculante a óleo 
diesel, cap.útil de 8T - CP (04.005.0124-0 
EMOP</t>
  </si>
  <si>
    <t>7</t>
  </si>
  <si>
    <t>PAREDES E PAINÉIS</t>
  </si>
  <si>
    <t>70100</t>
  </si>
  <si>
    <t>ALVENARIA DE VEDAÇÃO</t>
  </si>
  <si>
    <t>05.109.000945.SER-U</t>
  </si>
  <si>
    <t xml:space="preserve"> Preenchimento com concreto, p/bloco de 
concreto 14x19x39 cm, em paredes, medido 
pela área real</t>
  </si>
  <si>
    <t>06.101.00295.SER-U</t>
  </si>
  <si>
    <t>Alvenaria com blocos de concreto 14 x 19 x 
39 cm, classe C (resistência = 3 MPa), 
parede # 14 cm, juntas com 10 mm, com 
argamassa mista de cimento e areia sem peneirar traço 1:6</t>
  </si>
  <si>
    <t xml:space="preserve">
240100
</t>
  </si>
  <si>
    <t>LIMPEZA GERAL</t>
  </si>
  <si>
    <t>05.108.000680.SER</t>
  </si>
  <si>
    <t xml:space="preserve"> Limpeza do substrato com aplicação de jato 
de água fria</t>
  </si>
  <si>
    <t xml:space="preserve">T X KM </t>
  </si>
  <si>
    <t xml:space="preserve"> M2</t>
  </si>
  <si>
    <t>R$ 0,00</t>
  </si>
  <si>
    <t>ACRÉSCIMO I</t>
  </si>
  <si>
    <t>PERÍODO: 10/10/2021 a 08/11/2021</t>
  </si>
  <si>
    <t>CONTRATO 003/0278/2021: R$ 290.000,00 + 1º TERMO 003/0681/2021: ACRÉSCIMO R$ 24.595,35 = 314.595,35</t>
  </si>
  <si>
    <t>DATA DE CONCLUSÃO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</si>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</sst>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&quot;R$ &quot;#,##0.00"/>
    <numFmt numFmtId="171" formatCode="0.0000000000%"/>
    <numFmt numFmtId="172" formatCode="_-[$R$-416]\ * #,##0.00_-;\-[$R$-416]\ * #,##0.00_-;_-[$R$-416]\ * &quot;-&quot;??_-;_-@_-"/>
    <numFmt numFmtId="173" formatCode="#,##0.0000000000"/>
    <numFmt numFmtId="174" formatCode="#,##0.00000000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9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3" fillId="0" borderId="0"/>
  </cellStyleXfs>
  <cellXfs count="234">
    <xf numFmtId="0" fontId="0" fillId="0" borderId="0" xfId="0"/>
    <xf numFmtId="0" fontId="4" fillId="0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vertical="center" wrapText="1"/>
    </xf>
    <xf numFmtId="164" fontId="4" fillId="7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/>
    <xf numFmtId="164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73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168" fontId="5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169" fontId="8" fillId="0" borderId="17" xfId="1" applyFont="1" applyFill="1" applyBorder="1" applyAlignment="1">
      <alignment horizontal="center" vertical="center"/>
    </xf>
    <xf numFmtId="164" fontId="8" fillId="0" borderId="17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67" fontId="12" fillId="0" borderId="16" xfId="0" applyNumberFormat="1" applyFont="1" applyFill="1" applyBorder="1" applyAlignment="1">
      <alignment horizontal="center" vertical="center"/>
    </xf>
    <xf numFmtId="167" fontId="12" fillId="0" borderId="16" xfId="1" applyNumberFormat="1" applyFont="1" applyFill="1" applyBorder="1" applyAlignment="1">
      <alignment horizontal="center" vertical="center"/>
    </xf>
    <xf numFmtId="167" fontId="12" fillId="0" borderId="20" xfId="1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vertical="center" wrapText="1"/>
    </xf>
    <xf numFmtId="164" fontId="8" fillId="7" borderId="0" xfId="1" applyNumberFormat="1" applyFont="1" applyFill="1" applyBorder="1" applyAlignment="1">
      <alignment horizontal="right" vertical="center"/>
    </xf>
    <xf numFmtId="164" fontId="12" fillId="7" borderId="16" xfId="1" applyNumberFormat="1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172" fontId="7" fillId="7" borderId="0" xfId="0" applyNumberFormat="1" applyFont="1" applyFill="1"/>
    <xf numFmtId="0" fontId="7" fillId="7" borderId="0" xfId="0" applyFont="1" applyFill="1"/>
    <xf numFmtId="172" fontId="14" fillId="7" borderId="0" xfId="0" applyNumberFormat="1" applyFont="1" applyFill="1"/>
    <xf numFmtId="16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49" fontId="5" fillId="7" borderId="10" xfId="0" applyNumberFormat="1" applyFont="1" applyFill="1" applyBorder="1" applyAlignment="1">
      <alignment horizontal="center" vertical="center" wrapText="1"/>
    </xf>
    <xf numFmtId="170" fontId="5" fillId="7" borderId="10" xfId="0" applyNumberFormat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4" fontId="12" fillId="7" borderId="0" xfId="3" applyNumberFormat="1" applyFont="1" applyFill="1" applyBorder="1" applyAlignment="1">
      <alignment horizontal="center" vertical="center"/>
    </xf>
    <xf numFmtId="0" fontId="12" fillId="7" borderId="0" xfId="3" applyNumberFormat="1" applyFont="1" applyFill="1" applyBorder="1" applyAlignment="1">
      <alignment horizontal="center" vertical="center"/>
    </xf>
    <xf numFmtId="4" fontId="12" fillId="7" borderId="0" xfId="0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left" vertical="center" wrapText="1"/>
    </xf>
    <xf numFmtId="164" fontId="12" fillId="7" borderId="0" xfId="1" applyNumberFormat="1" applyFont="1" applyFill="1" applyBorder="1" applyAlignment="1">
      <alignment vertical="center"/>
    </xf>
    <xf numFmtId="0" fontId="16" fillId="6" borderId="22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distributed" wrapText="1"/>
    </xf>
    <xf numFmtId="0" fontId="12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" fontId="10" fillId="7" borderId="0" xfId="0" applyNumberFormat="1" applyFont="1" applyFill="1" applyBorder="1" applyAlignment="1">
      <alignment horizontal="center" vertical="center" wrapText="1"/>
    </xf>
    <xf numFmtId="4" fontId="4" fillId="7" borderId="0" xfId="4" applyNumberFormat="1" applyFont="1" applyFill="1" applyBorder="1" applyAlignment="1">
      <alignment vertical="center" wrapText="1"/>
    </xf>
    <xf numFmtId="164" fontId="10" fillId="7" borderId="0" xfId="0" applyNumberFormat="1" applyFont="1" applyFill="1" applyAlignment="1">
      <alignment horizontal="right" vertical="center" wrapText="1"/>
    </xf>
    <xf numFmtId="4" fontId="10" fillId="7" borderId="0" xfId="4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164" fontId="4" fillId="7" borderId="0" xfId="0" applyNumberFormat="1" applyFont="1" applyFill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4" fontId="17" fillId="7" borderId="10" xfId="0" applyNumberFormat="1" applyFont="1" applyFill="1" applyBorder="1" applyAlignment="1">
      <alignment horizontal="center" vertical="center" wrapText="1"/>
    </xf>
    <xf numFmtId="169" fontId="17" fillId="7" borderId="1" xfId="1" applyFont="1" applyFill="1" applyBorder="1" applyAlignment="1">
      <alignment horizontal="center" vertical="center" wrapText="1"/>
    </xf>
    <xf numFmtId="169" fontId="17" fillId="7" borderId="10" xfId="1" applyFont="1" applyFill="1" applyBorder="1" applyAlignment="1">
      <alignment horizontal="center" vertical="center"/>
    </xf>
    <xf numFmtId="169" fontId="17" fillId="7" borderId="10" xfId="1" applyFont="1" applyFill="1" applyBorder="1" applyAlignment="1">
      <alignment horizontal="center" vertical="center" wrapText="1"/>
    </xf>
    <xf numFmtId="164" fontId="17" fillId="7" borderId="10" xfId="1" applyNumberFormat="1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164" fontId="17" fillId="7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9" fillId="0" borderId="2" xfId="0" applyFont="1" applyFill="1" applyBorder="1" applyAlignment="1"/>
    <xf numFmtId="40" fontId="9" fillId="0" borderId="10" xfId="0" applyNumberFormat="1" applyFont="1" applyFill="1" applyBorder="1" applyAlignment="1">
      <alignment horizontal="center" vertical="center" wrapText="1"/>
    </xf>
    <xf numFmtId="40" fontId="9" fillId="0" borderId="10" xfId="0" applyNumberFormat="1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167" fontId="4" fillId="0" borderId="16" xfId="0" applyNumberFormat="1" applyFont="1" applyFill="1" applyBorder="1" applyAlignment="1">
      <alignment horizontal="center" vertical="center" wrapText="1"/>
    </xf>
    <xf numFmtId="167" fontId="4" fillId="0" borderId="19" xfId="0" applyNumberFormat="1" applyFont="1" applyFill="1" applyBorder="1" applyAlignment="1">
      <alignment horizontal="center" vertical="center" wrapText="1"/>
    </xf>
    <xf numFmtId="174" fontId="12" fillId="0" borderId="16" xfId="0" applyNumberFormat="1" applyFont="1" applyFill="1" applyBorder="1" applyAlignment="1">
      <alignment horizontal="center" vertical="center"/>
    </xf>
    <xf numFmtId="167" fontId="12" fillId="0" borderId="0" xfId="0" applyNumberFormat="1" applyFont="1" applyFill="1" applyBorder="1" applyAlignment="1">
      <alignment horizontal="center" vertical="center"/>
    </xf>
    <xf numFmtId="164" fontId="8" fillId="0" borderId="25" xfId="1" applyNumberFormat="1" applyFont="1" applyFill="1" applyBorder="1" applyAlignment="1">
      <alignment horizontal="center" vertical="center"/>
    </xf>
    <xf numFmtId="167" fontId="12" fillId="0" borderId="26" xfId="1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167" fontId="4" fillId="0" borderId="28" xfId="0" applyNumberFormat="1" applyFont="1" applyFill="1" applyBorder="1" applyAlignment="1">
      <alignment horizontal="center" vertical="center" wrapText="1"/>
    </xf>
    <xf numFmtId="167" fontId="4" fillId="0" borderId="29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167" fontId="12" fillId="0" borderId="28" xfId="0" applyNumberFormat="1" applyFont="1" applyFill="1" applyBorder="1" applyAlignment="1">
      <alignment horizontal="center" vertical="center"/>
    </xf>
    <xf numFmtId="167" fontId="12" fillId="0" borderId="28" xfId="1" applyNumberFormat="1" applyFont="1" applyFill="1" applyBorder="1" applyAlignment="1">
      <alignment horizontal="center" vertical="center"/>
    </xf>
    <xf numFmtId="167" fontId="12" fillId="0" borderId="27" xfId="1" applyNumberFormat="1" applyFont="1" applyFill="1" applyBorder="1" applyAlignment="1">
      <alignment horizontal="center" vertical="center"/>
    </xf>
    <xf numFmtId="167" fontId="12" fillId="0" borderId="6" xfId="1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49" fontId="19" fillId="7" borderId="1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/>
    <xf numFmtId="0" fontId="6" fillId="0" borderId="4" xfId="0" applyFont="1" applyFill="1" applyBorder="1" applyAlignment="1">
      <alignment horizontal="right" vertical="center"/>
    </xf>
    <xf numFmtId="171" fontId="6" fillId="0" borderId="4" xfId="0" applyNumberFormat="1" applyFont="1" applyFill="1" applyBorder="1" applyAlignment="1">
      <alignment horizontal="center" vertical="center"/>
    </xf>
    <xf numFmtId="171" fontId="6" fillId="0" borderId="8" xfId="0" applyNumberFormat="1" applyFont="1" applyFill="1" applyBorder="1" applyAlignment="1">
      <alignment horizontal="center" vertical="center"/>
    </xf>
    <xf numFmtId="4" fontId="12" fillId="0" borderId="16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171" fontId="6" fillId="0" borderId="2" xfId="0" applyNumberFormat="1" applyFont="1" applyFill="1" applyBorder="1" applyAlignment="1">
      <alignment horizontal="center" vertical="center"/>
    </xf>
    <xf numFmtId="171" fontId="6" fillId="0" borderId="3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0" fontId="9" fillId="0" borderId="7" xfId="0" applyNumberFormat="1" applyFont="1" applyFill="1" applyBorder="1" applyAlignment="1">
      <alignment horizontal="center" vertical="center"/>
    </xf>
    <xf numFmtId="40" fontId="9" fillId="0" borderId="4" xfId="0" applyNumberFormat="1" applyFont="1" applyFill="1" applyBorder="1" applyAlignment="1">
      <alignment horizontal="center" vertical="center"/>
    </xf>
    <xf numFmtId="40" fontId="9" fillId="0" borderId="8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0" fontId="9" fillId="0" borderId="7" xfId="0" applyNumberFormat="1" applyFont="1" applyFill="1" applyBorder="1" applyAlignment="1">
      <alignment horizontal="center" vertical="center" wrapText="1"/>
    </xf>
    <xf numFmtId="40" fontId="9" fillId="0" borderId="8" xfId="0" applyNumberFormat="1" applyFont="1" applyFill="1" applyBorder="1" applyAlignment="1">
      <alignment horizontal="center" vertical="center" wrapText="1"/>
    </xf>
    <xf numFmtId="40" fontId="9" fillId="0" borderId="14" xfId="0" applyNumberFormat="1" applyFont="1" applyFill="1" applyBorder="1" applyAlignment="1">
      <alignment horizontal="center" vertical="center" wrapText="1"/>
    </xf>
    <xf numFmtId="40" fontId="9" fillId="0" borderId="6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164" fontId="11" fillId="3" borderId="15" xfId="0" applyNumberFormat="1" applyFont="1" applyFill="1" applyBorder="1" applyAlignment="1">
      <alignment horizontal="center"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horizontal="right" vertical="center" wrapText="1"/>
    </xf>
    <xf numFmtId="0" fontId="17" fillId="7" borderId="3" xfId="0" applyFont="1" applyFill="1" applyBorder="1" applyAlignment="1">
      <alignment horizontal="right" vertical="center" wrapText="1"/>
    </xf>
    <xf numFmtId="0" fontId="12" fillId="7" borderId="9" xfId="3" applyNumberFormat="1" applyFont="1" applyFill="1" applyBorder="1" applyAlignment="1">
      <alignment horizontal="center" vertical="center"/>
    </xf>
    <xf numFmtId="0" fontId="12" fillId="7" borderId="13" xfId="3" applyNumberFormat="1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/>
    </xf>
    <xf numFmtId="4" fontId="17" fillId="7" borderId="13" xfId="0" applyNumberFormat="1" applyFont="1" applyFill="1" applyBorder="1" applyAlignment="1">
      <alignment horizontal="center" vertical="center"/>
    </xf>
    <xf numFmtId="4" fontId="17" fillId="7" borderId="9" xfId="0" applyNumberFormat="1" applyFont="1" applyFill="1" applyBorder="1" applyAlignment="1">
      <alignment horizontal="center" vertical="center" wrapText="1"/>
    </xf>
    <xf numFmtId="4" fontId="17" fillId="7" borderId="13" xfId="0" applyNumberFormat="1" applyFont="1" applyFill="1" applyBorder="1" applyAlignment="1">
      <alignment horizontal="center" vertical="center" wrapText="1"/>
    </xf>
    <xf numFmtId="169" fontId="17" fillId="7" borderId="9" xfId="1" applyFont="1" applyFill="1" applyBorder="1" applyAlignment="1">
      <alignment horizontal="center" vertical="center" wrapText="1"/>
    </xf>
    <xf numFmtId="169" fontId="17" fillId="7" borderId="13" xfId="1" applyFont="1" applyFill="1" applyBorder="1" applyAlignment="1">
      <alignment horizontal="center" vertical="center" wrapText="1"/>
    </xf>
    <xf numFmtId="164" fontId="17" fillId="7" borderId="9" xfId="1" applyNumberFormat="1" applyFont="1" applyFill="1" applyBorder="1" applyAlignment="1">
      <alignment horizontal="center" vertical="center" wrapText="1"/>
    </xf>
    <xf numFmtId="164" fontId="17" fillId="7" borderId="13" xfId="1" applyNumberFormat="1" applyFont="1" applyFill="1" applyBorder="1" applyAlignment="1">
      <alignment horizontal="center" vertical="center" wrapText="1"/>
    </xf>
    <xf numFmtId="170" fontId="17" fillId="7" borderId="1" xfId="0" applyNumberFormat="1" applyFont="1" applyFill="1" applyBorder="1" applyAlignment="1">
      <alignment horizontal="center" vertical="center" wrapText="1"/>
    </xf>
    <xf numFmtId="170" fontId="17" fillId="7" borderId="3" xfId="0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right" vertical="center" wrapText="1"/>
    </xf>
    <xf numFmtId="0" fontId="15" fillId="7" borderId="8" xfId="0" applyFont="1" applyFill="1" applyBorder="1" applyAlignment="1">
      <alignment horizontal="right" vertical="center" wrapText="1"/>
    </xf>
    <xf numFmtId="0" fontId="15" fillId="7" borderId="14" xfId="0" applyFont="1" applyFill="1" applyBorder="1" applyAlignment="1">
      <alignment horizontal="right" vertical="center" wrapText="1"/>
    </xf>
    <xf numFmtId="0" fontId="15" fillId="7" borderId="5" xfId="0" applyFont="1" applyFill="1" applyBorder="1" applyAlignment="1">
      <alignment horizontal="right" vertical="center" wrapText="1"/>
    </xf>
    <xf numFmtId="0" fontId="15" fillId="7" borderId="6" xfId="0" applyFont="1" applyFill="1" applyBorder="1" applyAlignment="1">
      <alignment horizontal="right" vertical="center" wrapText="1"/>
    </xf>
    <xf numFmtId="4" fontId="17" fillId="7" borderId="1" xfId="0" applyNumberFormat="1" applyFont="1" applyFill="1" applyBorder="1" applyAlignment="1">
      <alignment horizontal="center" vertical="center" wrapText="1"/>
    </xf>
    <xf numFmtId="4" fontId="17" fillId="7" borderId="3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0" fillId="7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horizontal="center" vertic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14" fontId="6" fillId="0" borderId="2" xfId="0" applyNumberFormat="1" applyFont="1" applyFill="1" applyBorder="1" applyAlignment="1">
      <alignment horizontal="left" vertical="center"/>
    </xf>
  </cellXfs>
  <cellStyles count="10">
    <cellStyle name="Normal" xfId="0" builtinId="0"/>
    <cellStyle name="Normal 2" xfId="5" xr:uid="{00000000-0005-0000-0000-000001000000}"/>
    <cellStyle name="Normal 2 2" xfId="6" xr:uid="{00000000-0005-0000-0000-000002000000}"/>
    <cellStyle name="Normal 3" xfId="7" xr:uid="{00000000-0005-0000-0000-000003000000}"/>
    <cellStyle name="Normal 4" xfId="4" xr:uid="{00000000-0005-0000-0000-000004000000}"/>
    <cellStyle name="Normal 5" xfId="2" xr:uid="{00000000-0005-0000-0000-000005000000}"/>
    <cellStyle name="Normal 6" xfId="9" xr:uid="{00000000-0005-0000-0000-000006000000}"/>
    <cellStyle name="Normal_ORÇAMENTO SINTÉTICO LÂMINA CENTRAL" xfId="3" xr:uid="{00000000-0005-0000-0000-000007000000}"/>
    <cellStyle name="Vírgula" xfId="1" builtinId="3"/>
    <cellStyle name="Vírgula 2" xfId="8" xr:uid="{00000000-0005-0000-0000-000009000000}"/>
  </cellStyles>
  <dxfs count="135"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  <numFmt numFmtId="167" formatCode="#,##0.00_ ;[Red]\-#,##0.00\ 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</dxfs>
  <tableStyles count="0" defaultTableStyle="TableStyleMedium2" defaultPivotStyle="PivotStyleLight16"/>
  <colors>
    <mruColors>
      <color rgb="FFFCD5B4"/>
      <color rgb="FFFFFFCC"/>
      <color rgb="FFCC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473"/>
  <sheetViews>
    <sheetView showGridLines="0" showZeros="0" tabSelected="1" view="pageBreakPreview" topLeftCell="J1" zoomScale="90" zoomScaleNormal="100" zoomScaleSheetLayoutView="90" workbookViewId="0">
      <selection activeCell="BX17" sqref="BX17"/>
    </sheetView>
  </sheetViews>
  <sheetFormatPr defaultRowHeight="12.75" x14ac:dyDescent="0.2"/>
  <cols>
    <col min="1" max="1" width="10.7109375" style="7" hidden="1" customWidth="1"/>
    <col min="2" max="2" width="3.28515625" style="7" customWidth="1"/>
    <col min="3" max="3" width="24.42578125" style="88" customWidth="1"/>
    <col min="4" max="4" width="45.42578125" style="7" customWidth="1"/>
    <col min="5" max="5" width="11.7109375" style="88" customWidth="1"/>
    <col min="6" max="6" width="18.5703125" style="7" customWidth="1"/>
    <col min="7" max="7" width="18.5703125" style="7" hidden="1" customWidth="1"/>
    <col min="8" max="8" width="18.5703125" style="7" customWidth="1"/>
    <col min="9" max="9" width="18.5703125" style="6" customWidth="1"/>
    <col min="10" max="13" width="18" style="6" customWidth="1"/>
    <col min="14" max="14" width="18.85546875" style="6" hidden="1" customWidth="1"/>
    <col min="15" max="15" width="15.85546875" style="6" hidden="1" customWidth="1"/>
    <col min="16" max="16" width="14.7109375" style="6" hidden="1" customWidth="1"/>
    <col min="17" max="17" width="20" style="6" hidden="1" customWidth="1"/>
    <col min="18" max="18" width="16.5703125" style="6" hidden="1" customWidth="1"/>
    <col min="19" max="19" width="15.42578125" style="6" hidden="1" customWidth="1"/>
    <col min="20" max="20" width="19.5703125" style="6" hidden="1" customWidth="1"/>
    <col min="21" max="21" width="15" style="6" hidden="1" customWidth="1"/>
    <col min="22" max="22" width="15.85546875" style="6" hidden="1" customWidth="1"/>
    <col min="23" max="23" width="17.28515625" style="6" hidden="1" customWidth="1"/>
    <col min="24" max="25" width="14.7109375" style="6" hidden="1" customWidth="1"/>
    <col min="26" max="26" width="17.28515625" style="6" hidden="1" customWidth="1"/>
    <col min="27" max="28" width="14.7109375" style="6" hidden="1" customWidth="1"/>
    <col min="29" max="29" width="17.28515625" style="6" hidden="1" customWidth="1"/>
    <col min="30" max="31" width="14.7109375" style="6" hidden="1" customWidth="1"/>
    <col min="32" max="32" width="17.28515625" style="6" hidden="1" customWidth="1"/>
    <col min="33" max="34" width="14.7109375" style="6" hidden="1" customWidth="1"/>
    <col min="35" max="35" width="17.28515625" style="6" hidden="1" customWidth="1"/>
    <col min="36" max="37" width="14.7109375" style="6" hidden="1" customWidth="1"/>
    <col min="38" max="38" width="17.28515625" style="6" hidden="1" customWidth="1"/>
    <col min="39" max="40" width="14.7109375" style="6" hidden="1" customWidth="1"/>
    <col min="41" max="41" width="17.28515625" style="6" hidden="1" customWidth="1"/>
    <col min="42" max="43" width="14.7109375" style="6" hidden="1" customWidth="1"/>
    <col min="44" max="44" width="17.28515625" style="6" hidden="1" customWidth="1"/>
    <col min="45" max="46" width="14.7109375" style="6" hidden="1" customWidth="1"/>
    <col min="47" max="47" width="17.28515625" style="6" hidden="1" customWidth="1"/>
    <col min="48" max="49" width="14.7109375" style="6" hidden="1" customWidth="1"/>
    <col min="50" max="50" width="17.28515625" style="6" hidden="1" customWidth="1"/>
    <col min="51" max="52" width="14.7109375" style="6" hidden="1" customWidth="1"/>
    <col min="53" max="53" width="17.28515625" style="6" hidden="1" customWidth="1"/>
    <col min="54" max="55" width="14.7109375" style="6" hidden="1" customWidth="1"/>
    <col min="56" max="56" width="17.28515625" style="6" hidden="1" customWidth="1"/>
    <col min="57" max="58" width="14.7109375" style="6" hidden="1" customWidth="1"/>
    <col min="59" max="59" width="17.28515625" style="6" hidden="1" customWidth="1"/>
    <col min="60" max="61" width="14.7109375" style="6" hidden="1" customWidth="1"/>
    <col min="62" max="62" width="17.28515625" style="6" hidden="1" customWidth="1"/>
    <col min="63" max="64" width="14.7109375" style="6" hidden="1" customWidth="1"/>
    <col min="65" max="65" width="17.28515625" style="6" hidden="1" customWidth="1"/>
    <col min="66" max="67" width="14.7109375" style="6" hidden="1" customWidth="1"/>
    <col min="68" max="68" width="17.28515625" style="6" hidden="1" customWidth="1"/>
    <col min="69" max="70" width="14.7109375" style="6" hidden="1" customWidth="1"/>
    <col min="71" max="71" width="17.28515625" style="6" hidden="1" customWidth="1"/>
    <col min="72" max="73" width="14.7109375" style="6" hidden="1" customWidth="1"/>
    <col min="74" max="74" width="17.42578125" style="90" customWidth="1"/>
    <col min="75" max="75" width="17.140625" style="90" customWidth="1"/>
    <col min="76" max="76" width="16" style="90" customWidth="1"/>
    <col min="77" max="77" width="20.85546875" style="90" customWidth="1"/>
    <col min="78" max="78" width="17.7109375" style="90" customWidth="1"/>
    <col min="79" max="79" width="17.7109375" style="80" customWidth="1"/>
    <col min="80" max="80" width="5.5703125" style="80" customWidth="1"/>
    <col min="81" max="81" width="15.85546875" style="80" hidden="1" customWidth="1"/>
    <col min="82" max="82" width="14.42578125" style="7" hidden="1" customWidth="1"/>
    <col min="83" max="83" width="20.42578125" style="7" customWidth="1"/>
    <col min="84" max="84" width="35.42578125" style="9" bestFit="1" customWidth="1"/>
    <col min="85" max="85" width="25.7109375" style="9" customWidth="1"/>
    <col min="86" max="86" width="9.140625" style="7"/>
    <col min="87" max="87" width="18.5703125" style="7" bestFit="1" customWidth="1"/>
    <col min="88" max="16384" width="9.140625" style="7"/>
  </cols>
  <sheetData>
    <row r="1" spans="1:105" ht="13.5" thickBot="1" x14ac:dyDescent="0.25"/>
    <row r="2" spans="1:105" s="1" customFormat="1" ht="24.95" customHeight="1" thickBot="1" x14ac:dyDescent="0.25">
      <c r="C2" s="147" t="s">
        <v>0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9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 s="10"/>
      <c r="CT2" s="10"/>
      <c r="CU2" s="11"/>
      <c r="CV2" s="11"/>
      <c r="CW2" s="11"/>
      <c r="CX2" s="11"/>
      <c r="CY2" s="11"/>
      <c r="CZ2" s="11"/>
      <c r="DA2" s="11"/>
    </row>
    <row r="3" spans="1:105" s="1" customFormat="1" ht="42.75" customHeight="1" thickBot="1" x14ac:dyDescent="0.25">
      <c r="C3" s="150" t="s">
        <v>69</v>
      </c>
      <c r="D3" s="151"/>
      <c r="E3" s="151"/>
      <c r="F3" s="151"/>
      <c r="G3" s="151"/>
      <c r="H3" s="151"/>
      <c r="I3" s="151"/>
      <c r="J3" s="151"/>
      <c r="K3" s="151"/>
      <c r="L3" s="151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51" t="s">
        <v>471</v>
      </c>
      <c r="BY3" s="151"/>
      <c r="BZ3" s="151"/>
      <c r="CA3" s="152"/>
      <c r="CB3" s="12"/>
      <c r="CC3" s="12"/>
      <c r="CD3" s="12"/>
      <c r="CE3" s="12"/>
      <c r="CF3" s="9"/>
      <c r="CG3" s="9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0"/>
      <c r="CT3" s="10"/>
      <c r="CU3" s="11"/>
      <c r="CV3" s="11"/>
      <c r="CW3" s="11"/>
      <c r="CX3" s="11"/>
      <c r="CY3" s="11"/>
      <c r="CZ3" s="11"/>
      <c r="DA3" s="11"/>
    </row>
    <row r="4" spans="1:105" s="1" customFormat="1" ht="24.95" customHeight="1" thickBot="1" x14ac:dyDescent="0.25">
      <c r="C4" s="108" t="s">
        <v>67</v>
      </c>
      <c r="D4" s="109" t="s">
        <v>445</v>
      </c>
      <c r="E4" s="109"/>
      <c r="F4" s="109"/>
      <c r="G4" s="109"/>
      <c r="H4" s="109"/>
      <c r="I4" s="109"/>
      <c r="J4" s="109"/>
      <c r="K4" s="109"/>
      <c r="L4" s="109"/>
      <c r="M4" s="109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 t="s">
        <v>472</v>
      </c>
      <c r="BY4" s="101"/>
      <c r="BZ4" s="146">
        <v>44598</v>
      </c>
      <c r="CA4" s="102"/>
      <c r="CB4" s="13"/>
      <c r="CC4" s="13"/>
      <c r="CD4" s="13"/>
      <c r="CE4" s="13"/>
      <c r="CF4" s="9"/>
      <c r="CG4" s="9"/>
      <c r="CH4" s="13"/>
      <c r="CI4" s="13"/>
      <c r="CJ4" s="13"/>
      <c r="CK4" s="13"/>
      <c r="CL4" s="13"/>
      <c r="CM4" s="13"/>
      <c r="CN4" s="15"/>
      <c r="CO4" s="13"/>
      <c r="CP4" s="13"/>
      <c r="CQ4" s="13"/>
      <c r="CR4" s="16"/>
      <c r="CS4" s="17"/>
      <c r="CT4" s="17"/>
      <c r="CU4" s="11"/>
      <c r="CV4" s="11"/>
      <c r="CW4" s="11"/>
      <c r="CX4" s="11"/>
      <c r="CY4" s="11"/>
      <c r="CZ4" s="11"/>
      <c r="DA4" s="11"/>
    </row>
    <row r="5" spans="1:105" s="1" customFormat="1" ht="24.95" customHeight="1" thickBot="1" x14ac:dyDescent="0.25">
      <c r="C5" s="108" t="s">
        <v>62</v>
      </c>
      <c r="D5" s="109" t="s">
        <v>446</v>
      </c>
      <c r="E5" s="131"/>
      <c r="F5" s="131"/>
      <c r="G5" s="131"/>
      <c r="H5" s="131"/>
      <c r="I5" s="131"/>
      <c r="J5" s="131"/>
      <c r="K5" s="131"/>
      <c r="L5" s="131"/>
      <c r="M5" s="131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 t="s">
        <v>473</v>
      </c>
      <c r="BY5" s="103"/>
      <c r="BZ5" s="233">
        <v>44540</v>
      </c>
      <c r="CA5" s="102"/>
      <c r="CB5" s="13"/>
      <c r="CC5" s="13"/>
      <c r="CD5" s="13"/>
      <c r="CE5" s="13"/>
      <c r="CF5" s="9"/>
      <c r="CG5" s="9"/>
      <c r="CH5" s="13"/>
      <c r="CI5" s="13"/>
      <c r="CJ5" s="13"/>
      <c r="CK5" s="13"/>
      <c r="CL5" s="13"/>
      <c r="CM5" s="13"/>
      <c r="CN5" s="15"/>
      <c r="CO5" s="13"/>
      <c r="CP5" s="13"/>
      <c r="CQ5" s="13"/>
      <c r="CR5" s="16"/>
      <c r="CS5" s="17"/>
      <c r="CT5" s="17"/>
      <c r="CU5" s="11"/>
      <c r="CV5" s="11"/>
      <c r="CW5" s="11"/>
      <c r="CX5" s="11"/>
      <c r="CY5" s="11"/>
      <c r="CZ5" s="11"/>
      <c r="DA5" s="11"/>
    </row>
    <row r="6" spans="1:105" s="1" customFormat="1" ht="24.95" customHeight="1" thickBot="1" x14ac:dyDescent="0.25">
      <c r="C6" s="130" t="s">
        <v>68</v>
      </c>
      <c r="D6" s="131" t="s">
        <v>447</v>
      </c>
      <c r="E6" s="131"/>
      <c r="F6" s="131"/>
      <c r="G6" s="131"/>
      <c r="H6" s="131"/>
      <c r="I6" s="131"/>
      <c r="J6" s="131"/>
      <c r="K6" s="131"/>
      <c r="L6" s="131"/>
      <c r="M6" s="13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8"/>
      <c r="BW6" s="103"/>
      <c r="BX6" s="103"/>
      <c r="BY6" s="103"/>
      <c r="BZ6" s="103"/>
      <c r="CA6" s="102"/>
      <c r="CB6" s="13"/>
      <c r="CC6" s="13"/>
      <c r="CD6" s="13"/>
      <c r="CE6" s="13"/>
      <c r="CF6" s="9"/>
      <c r="CG6" s="9"/>
      <c r="CH6" s="13"/>
      <c r="CI6" s="13"/>
      <c r="CJ6" s="13"/>
      <c r="CK6" s="13"/>
      <c r="CL6" s="13"/>
      <c r="CM6" s="13"/>
      <c r="CN6" s="15"/>
      <c r="CO6" s="13"/>
      <c r="CP6" s="13"/>
      <c r="CQ6" s="13"/>
      <c r="CR6" s="16"/>
      <c r="CS6" s="17"/>
      <c r="CT6" s="17"/>
      <c r="CU6" s="11"/>
      <c r="CV6" s="11"/>
      <c r="CW6" s="11"/>
      <c r="CX6" s="11"/>
      <c r="CY6" s="11"/>
      <c r="CZ6" s="11"/>
      <c r="DA6" s="11"/>
    </row>
    <row r="7" spans="1:105" s="1" customFormat="1" ht="24.95" customHeight="1" thickBot="1" x14ac:dyDescent="0.3">
      <c r="C7" s="153" t="s">
        <v>444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3"/>
      <c r="BW7" s="155" t="s">
        <v>1</v>
      </c>
      <c r="BX7" s="155"/>
      <c r="BY7" s="155"/>
      <c r="BZ7" s="156">
        <v>0.23125172736399999</v>
      </c>
      <c r="CA7" s="157"/>
      <c r="CB7" s="18"/>
      <c r="CC7" s="114"/>
      <c r="CD7" s="18"/>
      <c r="CE7" s="18"/>
      <c r="CF7" s="9"/>
      <c r="CG7" s="9"/>
      <c r="CH7" s="18"/>
      <c r="CI7" s="18"/>
      <c r="CJ7" s="18"/>
      <c r="CK7" s="18"/>
      <c r="CL7" s="18"/>
      <c r="CM7" s="19"/>
      <c r="CN7" s="19"/>
      <c r="CO7" s="19"/>
      <c r="CP7" s="20"/>
      <c r="CQ7" s="20"/>
      <c r="CR7" s="20"/>
      <c r="CS7" s="21"/>
      <c r="CT7" s="21"/>
      <c r="CU7" s="11"/>
      <c r="CV7" s="11"/>
      <c r="CW7" s="11"/>
      <c r="CX7" s="11"/>
      <c r="CY7" s="11"/>
      <c r="CZ7" s="11"/>
      <c r="DA7" s="11"/>
    </row>
    <row r="8" spans="1:105" s="1" customFormat="1" ht="24.95" customHeight="1" thickBot="1" x14ac:dyDescent="0.3">
      <c r="C8" s="139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8"/>
      <c r="BW8" s="142"/>
      <c r="BX8" s="142"/>
      <c r="BY8" s="142"/>
      <c r="BZ8" s="143"/>
      <c r="CA8" s="144"/>
      <c r="CB8" s="18"/>
      <c r="CC8" s="114"/>
      <c r="CD8" s="18"/>
      <c r="CE8" s="18"/>
      <c r="CF8" s="9"/>
      <c r="CG8" s="9"/>
      <c r="CH8" s="18"/>
      <c r="CI8" s="18"/>
      <c r="CJ8" s="18"/>
      <c r="CK8" s="18"/>
      <c r="CL8" s="18"/>
      <c r="CM8" s="19"/>
      <c r="CN8" s="19"/>
      <c r="CO8" s="19"/>
      <c r="CP8" s="20"/>
      <c r="CQ8" s="20"/>
      <c r="CR8" s="20"/>
      <c r="CS8" s="21"/>
      <c r="CT8" s="21"/>
      <c r="CU8" s="11"/>
      <c r="CV8" s="11"/>
      <c r="CW8" s="11"/>
      <c r="CX8" s="11"/>
      <c r="CY8" s="11"/>
      <c r="CZ8" s="11"/>
      <c r="DA8" s="11"/>
    </row>
    <row r="9" spans="1:105" s="1" customFormat="1" ht="24.95" customHeight="1" thickBot="1" x14ac:dyDescent="0.25">
      <c r="C9" s="159" t="s">
        <v>2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1"/>
      <c r="CB9" s="12"/>
      <c r="CC9" s="12"/>
      <c r="CD9" s="12"/>
      <c r="CE9" s="22"/>
      <c r="CF9" s="9"/>
      <c r="CG9" s="9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21"/>
      <c r="CT9" s="21"/>
      <c r="CU9" s="11"/>
      <c r="CV9" s="11"/>
      <c r="CW9" s="11"/>
      <c r="CX9" s="11"/>
      <c r="CY9" s="11"/>
      <c r="CZ9" s="11"/>
      <c r="DA9" s="11"/>
    </row>
    <row r="10" spans="1:105" s="1" customFormat="1" ht="25.5" customHeight="1" thickBot="1" x14ac:dyDescent="0.25">
      <c r="C10" s="162" t="s">
        <v>3</v>
      </c>
      <c r="D10" s="162" t="s">
        <v>4</v>
      </c>
      <c r="E10" s="165" t="s">
        <v>5</v>
      </c>
      <c r="F10" s="166"/>
      <c r="G10" s="167"/>
      <c r="H10" s="167" t="s">
        <v>469</v>
      </c>
      <c r="I10" s="170" t="s">
        <v>6</v>
      </c>
      <c r="J10" s="171" t="s">
        <v>7</v>
      </c>
      <c r="K10" s="172"/>
      <c r="L10" s="172"/>
      <c r="M10" s="173"/>
      <c r="N10" s="158" t="s">
        <v>448</v>
      </c>
      <c r="O10" s="158"/>
      <c r="P10" s="158"/>
      <c r="Q10" s="158" t="s">
        <v>449</v>
      </c>
      <c r="R10" s="158"/>
      <c r="S10" s="158"/>
      <c r="T10" s="158" t="s">
        <v>450</v>
      </c>
      <c r="U10" s="158"/>
      <c r="V10" s="158"/>
      <c r="W10" s="158" t="s">
        <v>470</v>
      </c>
      <c r="X10" s="158"/>
      <c r="Y10" s="158"/>
      <c r="Z10" s="158" t="s">
        <v>63</v>
      </c>
      <c r="AA10" s="158"/>
      <c r="AB10" s="158"/>
      <c r="AC10" s="158" t="s">
        <v>63</v>
      </c>
      <c r="AD10" s="158"/>
      <c r="AE10" s="158"/>
      <c r="AF10" s="158" t="s">
        <v>63</v>
      </c>
      <c r="AG10" s="158"/>
      <c r="AH10" s="158"/>
      <c r="AI10" s="158" t="s">
        <v>63</v>
      </c>
      <c r="AJ10" s="158"/>
      <c r="AK10" s="158"/>
      <c r="AL10" s="158" t="s">
        <v>63</v>
      </c>
      <c r="AM10" s="158"/>
      <c r="AN10" s="158"/>
      <c r="AO10" s="158" t="s">
        <v>63</v>
      </c>
      <c r="AP10" s="158"/>
      <c r="AQ10" s="158"/>
      <c r="AR10" s="158" t="s">
        <v>63</v>
      </c>
      <c r="AS10" s="158"/>
      <c r="AT10" s="158"/>
      <c r="AU10" s="158" t="s">
        <v>63</v>
      </c>
      <c r="AV10" s="158"/>
      <c r="AW10" s="158"/>
      <c r="AX10" s="158" t="s">
        <v>63</v>
      </c>
      <c r="AY10" s="158"/>
      <c r="AZ10" s="158"/>
      <c r="BA10" s="158" t="s">
        <v>63</v>
      </c>
      <c r="BB10" s="158"/>
      <c r="BC10" s="158"/>
      <c r="BD10" s="158" t="s">
        <v>63</v>
      </c>
      <c r="BE10" s="158"/>
      <c r="BF10" s="158"/>
      <c r="BG10" s="158" t="s">
        <v>63</v>
      </c>
      <c r="BH10" s="158"/>
      <c r="BI10" s="158"/>
      <c r="BJ10" s="158" t="s">
        <v>63</v>
      </c>
      <c r="BK10" s="158"/>
      <c r="BL10" s="158"/>
      <c r="BM10" s="158" t="s">
        <v>63</v>
      </c>
      <c r="BN10" s="158"/>
      <c r="BO10" s="158"/>
      <c r="BP10" s="158" t="s">
        <v>63</v>
      </c>
      <c r="BQ10" s="158"/>
      <c r="BR10" s="158"/>
      <c r="BS10" s="158" t="s">
        <v>63</v>
      </c>
      <c r="BT10" s="158"/>
      <c r="BU10" s="158"/>
      <c r="BV10" s="158" t="str">
        <f>"ACUMULADO ATÉ " &amp; CC12</f>
        <v>ACUMULADO ATÉ 4ª MEDIÇÃO</v>
      </c>
      <c r="BW10" s="158"/>
      <c r="BX10" s="158"/>
      <c r="BY10" s="158"/>
      <c r="BZ10" s="158"/>
      <c r="CA10" s="158"/>
      <c r="CB10" s="21"/>
      <c r="CC10" s="21"/>
      <c r="CD10" s="11"/>
      <c r="CE10" s="11"/>
      <c r="CF10" s="9"/>
      <c r="CG10" s="9"/>
      <c r="CR10" s="11"/>
    </row>
    <row r="11" spans="1:105" s="1" customFormat="1" ht="36" customHeight="1" thickBot="1" x14ac:dyDescent="0.25">
      <c r="C11" s="163"/>
      <c r="D11" s="163"/>
      <c r="E11" s="174" t="s">
        <v>8</v>
      </c>
      <c r="F11" s="162" t="s">
        <v>9</v>
      </c>
      <c r="G11" s="168"/>
      <c r="H11" s="168"/>
      <c r="I11" s="170"/>
      <c r="J11" s="177" t="s">
        <v>66</v>
      </c>
      <c r="K11" s="178"/>
      <c r="L11" s="177" t="s">
        <v>10</v>
      </c>
      <c r="M11" s="178"/>
      <c r="N11" s="129" t="s">
        <v>5</v>
      </c>
      <c r="O11" s="158" t="s">
        <v>11</v>
      </c>
      <c r="P11" s="158"/>
      <c r="Q11" s="129" t="s">
        <v>5</v>
      </c>
      <c r="R11" s="158" t="s">
        <v>11</v>
      </c>
      <c r="S11" s="158"/>
      <c r="T11" s="129" t="s">
        <v>5</v>
      </c>
      <c r="U11" s="158" t="s">
        <v>11</v>
      </c>
      <c r="V11" s="158"/>
      <c r="W11" s="129" t="s">
        <v>5</v>
      </c>
      <c r="X11" s="158" t="s">
        <v>11</v>
      </c>
      <c r="Y11" s="158"/>
      <c r="Z11" s="129" t="s">
        <v>5</v>
      </c>
      <c r="AA11" s="158" t="s">
        <v>11</v>
      </c>
      <c r="AB11" s="158"/>
      <c r="AC11" s="129" t="s">
        <v>5</v>
      </c>
      <c r="AD11" s="158" t="s">
        <v>11</v>
      </c>
      <c r="AE11" s="158"/>
      <c r="AF11" s="129" t="s">
        <v>5</v>
      </c>
      <c r="AG11" s="158" t="s">
        <v>11</v>
      </c>
      <c r="AH11" s="158"/>
      <c r="AI11" s="129" t="s">
        <v>5</v>
      </c>
      <c r="AJ11" s="158" t="s">
        <v>11</v>
      </c>
      <c r="AK11" s="158"/>
      <c r="AL11" s="129" t="s">
        <v>5</v>
      </c>
      <c r="AM11" s="158" t="s">
        <v>11</v>
      </c>
      <c r="AN11" s="158"/>
      <c r="AO11" s="129" t="s">
        <v>5</v>
      </c>
      <c r="AP11" s="158" t="s">
        <v>11</v>
      </c>
      <c r="AQ11" s="158"/>
      <c r="AR11" s="129" t="s">
        <v>5</v>
      </c>
      <c r="AS11" s="158" t="s">
        <v>11</v>
      </c>
      <c r="AT11" s="158"/>
      <c r="AU11" s="129" t="s">
        <v>5</v>
      </c>
      <c r="AV11" s="158" t="s">
        <v>11</v>
      </c>
      <c r="AW11" s="158"/>
      <c r="AX11" s="129" t="s">
        <v>5</v>
      </c>
      <c r="AY11" s="158" t="s">
        <v>11</v>
      </c>
      <c r="AZ11" s="158"/>
      <c r="BA11" s="129" t="s">
        <v>5</v>
      </c>
      <c r="BB11" s="158" t="s">
        <v>11</v>
      </c>
      <c r="BC11" s="158"/>
      <c r="BD11" s="129" t="s">
        <v>5</v>
      </c>
      <c r="BE11" s="158" t="s">
        <v>11</v>
      </c>
      <c r="BF11" s="158"/>
      <c r="BG11" s="129" t="s">
        <v>5</v>
      </c>
      <c r="BH11" s="158" t="s">
        <v>11</v>
      </c>
      <c r="BI11" s="158"/>
      <c r="BJ11" s="129" t="s">
        <v>5</v>
      </c>
      <c r="BK11" s="158" t="s">
        <v>11</v>
      </c>
      <c r="BL11" s="158"/>
      <c r="BM11" s="129" t="s">
        <v>5</v>
      </c>
      <c r="BN11" s="158" t="s">
        <v>11</v>
      </c>
      <c r="BO11" s="158"/>
      <c r="BP11" s="129" t="s">
        <v>5</v>
      </c>
      <c r="BQ11" s="158" t="s">
        <v>11</v>
      </c>
      <c r="BR11" s="158"/>
      <c r="BS11" s="129" t="s">
        <v>5</v>
      </c>
      <c r="BT11" s="158" t="s">
        <v>11</v>
      </c>
      <c r="BU11" s="158"/>
      <c r="BV11" s="182" t="s">
        <v>12</v>
      </c>
      <c r="BW11" s="185" t="s">
        <v>13</v>
      </c>
      <c r="BX11" s="186"/>
      <c r="BY11" s="187" t="s">
        <v>14</v>
      </c>
      <c r="BZ11" s="181" t="s">
        <v>15</v>
      </c>
      <c r="CA11" s="181"/>
      <c r="CB11" s="23"/>
      <c r="CC11" s="24"/>
      <c r="CD11" s="11"/>
      <c r="CE11" s="11"/>
      <c r="CF11" s="9"/>
      <c r="CG11" s="9"/>
    </row>
    <row r="12" spans="1:105" s="11" customFormat="1" ht="19.5" customHeight="1" thickBot="1" x14ac:dyDescent="0.25">
      <c r="A12" s="1"/>
      <c r="B12" s="1"/>
      <c r="C12" s="163"/>
      <c r="D12" s="163"/>
      <c r="E12" s="175"/>
      <c r="F12" s="163"/>
      <c r="G12" s="168"/>
      <c r="H12" s="168"/>
      <c r="I12" s="170"/>
      <c r="J12" s="179"/>
      <c r="K12" s="180"/>
      <c r="L12" s="179"/>
      <c r="M12" s="180"/>
      <c r="N12" s="158" t="s">
        <v>16</v>
      </c>
      <c r="O12" s="158" t="s">
        <v>17</v>
      </c>
      <c r="P12" s="158" t="s">
        <v>10</v>
      </c>
      <c r="Q12" s="158" t="s">
        <v>18</v>
      </c>
      <c r="R12" s="158" t="s">
        <v>17</v>
      </c>
      <c r="S12" s="158" t="s">
        <v>10</v>
      </c>
      <c r="T12" s="158" t="s">
        <v>19</v>
      </c>
      <c r="U12" s="158" t="s">
        <v>17</v>
      </c>
      <c r="V12" s="158" t="s">
        <v>10</v>
      </c>
      <c r="W12" s="158" t="s">
        <v>20</v>
      </c>
      <c r="X12" s="158" t="s">
        <v>17</v>
      </c>
      <c r="Y12" s="158" t="s">
        <v>10</v>
      </c>
      <c r="Z12" s="158" t="s">
        <v>21</v>
      </c>
      <c r="AA12" s="158" t="s">
        <v>17</v>
      </c>
      <c r="AB12" s="158" t="s">
        <v>10</v>
      </c>
      <c r="AC12" s="158" t="s">
        <v>22</v>
      </c>
      <c r="AD12" s="158" t="s">
        <v>17</v>
      </c>
      <c r="AE12" s="158" t="s">
        <v>10</v>
      </c>
      <c r="AF12" s="158" t="s">
        <v>23</v>
      </c>
      <c r="AG12" s="158" t="s">
        <v>17</v>
      </c>
      <c r="AH12" s="158" t="s">
        <v>10</v>
      </c>
      <c r="AI12" s="158" t="s">
        <v>24</v>
      </c>
      <c r="AJ12" s="158" t="s">
        <v>17</v>
      </c>
      <c r="AK12" s="158" t="s">
        <v>10</v>
      </c>
      <c r="AL12" s="158" t="s">
        <v>50</v>
      </c>
      <c r="AM12" s="158" t="s">
        <v>17</v>
      </c>
      <c r="AN12" s="158" t="s">
        <v>10</v>
      </c>
      <c r="AO12" s="158" t="s">
        <v>51</v>
      </c>
      <c r="AP12" s="158" t="s">
        <v>17</v>
      </c>
      <c r="AQ12" s="158" t="s">
        <v>10</v>
      </c>
      <c r="AR12" s="158" t="s">
        <v>64</v>
      </c>
      <c r="AS12" s="158" t="s">
        <v>17</v>
      </c>
      <c r="AT12" s="158" t="s">
        <v>10</v>
      </c>
      <c r="AU12" s="158" t="s">
        <v>52</v>
      </c>
      <c r="AV12" s="158" t="s">
        <v>17</v>
      </c>
      <c r="AW12" s="158" t="s">
        <v>10</v>
      </c>
      <c r="AX12" s="158" t="s">
        <v>53</v>
      </c>
      <c r="AY12" s="158" t="s">
        <v>17</v>
      </c>
      <c r="AZ12" s="158" t="s">
        <v>10</v>
      </c>
      <c r="BA12" s="158" t="s">
        <v>54</v>
      </c>
      <c r="BB12" s="158" t="s">
        <v>17</v>
      </c>
      <c r="BC12" s="158" t="s">
        <v>10</v>
      </c>
      <c r="BD12" s="158" t="s">
        <v>55</v>
      </c>
      <c r="BE12" s="158" t="s">
        <v>17</v>
      </c>
      <c r="BF12" s="158" t="s">
        <v>10</v>
      </c>
      <c r="BG12" s="158" t="s">
        <v>56</v>
      </c>
      <c r="BH12" s="158" t="s">
        <v>17</v>
      </c>
      <c r="BI12" s="158" t="s">
        <v>10</v>
      </c>
      <c r="BJ12" s="158" t="s">
        <v>57</v>
      </c>
      <c r="BK12" s="158" t="s">
        <v>17</v>
      </c>
      <c r="BL12" s="158" t="s">
        <v>10</v>
      </c>
      <c r="BM12" s="158" t="s">
        <v>58</v>
      </c>
      <c r="BN12" s="158" t="s">
        <v>17</v>
      </c>
      <c r="BO12" s="158" t="s">
        <v>10</v>
      </c>
      <c r="BP12" s="158" t="s">
        <v>59</v>
      </c>
      <c r="BQ12" s="158" t="s">
        <v>17</v>
      </c>
      <c r="BR12" s="158" t="s">
        <v>10</v>
      </c>
      <c r="BS12" s="158" t="s">
        <v>60</v>
      </c>
      <c r="BT12" s="158" t="s">
        <v>17</v>
      </c>
      <c r="BU12" s="158" t="s">
        <v>10</v>
      </c>
      <c r="BV12" s="183"/>
      <c r="BW12" s="182" t="s">
        <v>17</v>
      </c>
      <c r="BX12" s="182" t="s">
        <v>10</v>
      </c>
      <c r="BY12" s="188"/>
      <c r="BZ12" s="158" t="s">
        <v>17</v>
      </c>
      <c r="CA12" s="158" t="s">
        <v>10</v>
      </c>
      <c r="CB12" s="23"/>
      <c r="CC12" s="190" t="s">
        <v>20</v>
      </c>
      <c r="CD12" s="193" t="s">
        <v>25</v>
      </c>
      <c r="CF12" s="9"/>
      <c r="CG12" s="9"/>
    </row>
    <row r="13" spans="1:105" s="11" customFormat="1" ht="27.75" customHeight="1" thickBot="1" x14ac:dyDescent="0.25">
      <c r="A13" s="1"/>
      <c r="B13" s="1"/>
      <c r="C13" s="164"/>
      <c r="D13" s="164"/>
      <c r="E13" s="176"/>
      <c r="F13" s="164"/>
      <c r="G13" s="169"/>
      <c r="H13" s="169"/>
      <c r="I13" s="170"/>
      <c r="J13" s="105" t="s">
        <v>26</v>
      </c>
      <c r="K13" s="106" t="s">
        <v>27</v>
      </c>
      <c r="L13" s="105" t="s">
        <v>26</v>
      </c>
      <c r="M13" s="106" t="s">
        <v>27</v>
      </c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84"/>
      <c r="BW13" s="184"/>
      <c r="BX13" s="184"/>
      <c r="BY13" s="189"/>
      <c r="BZ13" s="158"/>
      <c r="CA13" s="158"/>
      <c r="CB13" s="23"/>
      <c r="CC13" s="191"/>
      <c r="CD13" s="194"/>
      <c r="CF13" s="9"/>
      <c r="CG13" s="9"/>
    </row>
    <row r="14" spans="1:105" s="1" customFormat="1" ht="8.25" customHeight="1" x14ac:dyDescent="0.2">
      <c r="C14" s="25"/>
      <c r="D14" s="26"/>
      <c r="E14" s="27"/>
      <c r="F14" s="27"/>
      <c r="G14" s="28"/>
      <c r="H14" s="28"/>
      <c r="I14" s="29"/>
      <c r="J14" s="29"/>
      <c r="K14" s="29"/>
      <c r="L14" s="29"/>
      <c r="M14" s="29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1"/>
      <c r="BW14" s="31"/>
      <c r="BX14" s="31"/>
      <c r="BY14" s="32"/>
      <c r="BZ14" s="32"/>
      <c r="CA14" s="115"/>
      <c r="CB14" s="33"/>
      <c r="CC14" s="192"/>
      <c r="CD14" s="195"/>
      <c r="CE14" s="15"/>
      <c r="CF14" s="9"/>
      <c r="CG14" s="9"/>
    </row>
    <row r="15" spans="1:105" s="1" customFormat="1" ht="30" customHeight="1" x14ac:dyDescent="0.2">
      <c r="A15" s="1" t="s">
        <v>442</v>
      </c>
      <c r="C15" s="127" t="s">
        <v>70</v>
      </c>
      <c r="D15" s="34" t="s">
        <v>71</v>
      </c>
      <c r="E15" s="35"/>
      <c r="F15" s="111"/>
      <c r="G15" s="111"/>
      <c r="H15" s="112"/>
      <c r="I15" s="111"/>
      <c r="J15" s="36"/>
      <c r="K15" s="37"/>
      <c r="L15" s="37"/>
      <c r="M15" s="37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9"/>
      <c r="BW15" s="39"/>
      <c r="BX15" s="40"/>
      <c r="BY15" s="40"/>
      <c r="BZ15" s="39"/>
      <c r="CA15" s="116"/>
      <c r="CB15" s="33"/>
      <c r="CC15" s="41"/>
      <c r="CD15" s="92" t="str">
        <f>IF(COUNTIF(CD16:CD24,"MEDIDO")&gt;0,"MEDIDO","NÃO MEDIDO")</f>
        <v>MEDIDO</v>
      </c>
      <c r="CE15" s="15"/>
      <c r="CF15" s="9"/>
      <c r="CG15" s="9"/>
    </row>
    <row r="16" spans="1:105" s="2" customFormat="1" ht="30" customHeight="1" x14ac:dyDescent="0.2">
      <c r="A16" s="1" t="s">
        <v>442</v>
      </c>
      <c r="B16" s="1"/>
      <c r="C16" s="127">
        <v>100</v>
      </c>
      <c r="D16" s="34" t="s">
        <v>72</v>
      </c>
      <c r="E16" s="35"/>
      <c r="F16" s="111"/>
      <c r="G16" s="111"/>
      <c r="H16" s="112"/>
      <c r="I16" s="111"/>
      <c r="J16" s="36"/>
      <c r="K16" s="37"/>
      <c r="L16" s="37"/>
      <c r="M16" s="37"/>
      <c r="N16" s="38"/>
      <c r="O16" s="38">
        <f>ROUND(N16*$J16,2)</f>
        <v>0</v>
      </c>
      <c r="P16" s="38">
        <f>ROUND(N16*$L16,2)</f>
        <v>0</v>
      </c>
      <c r="Q16" s="38"/>
      <c r="R16" s="38">
        <f>ROUND(Q16*$J16,2)</f>
        <v>0</v>
      </c>
      <c r="S16" s="38">
        <f>ROUND(Q16*$L16,2)</f>
        <v>0</v>
      </c>
      <c r="T16" s="38"/>
      <c r="U16" s="38">
        <f>ROUND(T16*$J16,2)</f>
        <v>0</v>
      </c>
      <c r="V16" s="38">
        <f>ROUND(T16*$L16,2)</f>
        <v>0</v>
      </c>
      <c r="W16" s="38"/>
      <c r="X16" s="38">
        <f>ROUND(W16*$J16,2)</f>
        <v>0</v>
      </c>
      <c r="Y16" s="38">
        <f>ROUND(W16*$L16,2)</f>
        <v>0</v>
      </c>
      <c r="Z16" s="38"/>
      <c r="AA16" s="38">
        <f>ROUND(Z16*$J16,2)</f>
        <v>0</v>
      </c>
      <c r="AB16" s="38">
        <f>ROUND(Z16*$L16,2)</f>
        <v>0</v>
      </c>
      <c r="AC16" s="38"/>
      <c r="AD16" s="38">
        <f>ROUND(AC16*$J16,2)</f>
        <v>0</v>
      </c>
      <c r="AE16" s="38">
        <f>ROUND(AC16*$L16,2)</f>
        <v>0</v>
      </c>
      <c r="AF16" s="38"/>
      <c r="AG16" s="38">
        <f>ROUND(AF16*$J16,2)</f>
        <v>0</v>
      </c>
      <c r="AH16" s="38">
        <f>ROUND(AF16*$L16,2)</f>
        <v>0</v>
      </c>
      <c r="AI16" s="38"/>
      <c r="AJ16" s="38">
        <f>ROUND(AI16*$J16,2)</f>
        <v>0</v>
      </c>
      <c r="AK16" s="38">
        <f>ROUND(AI16*$L16,2)</f>
        <v>0</v>
      </c>
      <c r="AL16" s="38"/>
      <c r="AM16" s="38">
        <f>ROUND(AL16*$J16,2)</f>
        <v>0</v>
      </c>
      <c r="AN16" s="38">
        <f>ROUND(AL16*$L16,2)</f>
        <v>0</v>
      </c>
      <c r="AO16" s="38"/>
      <c r="AP16" s="38">
        <f>ROUND(AO16*$J16,2)</f>
        <v>0</v>
      </c>
      <c r="AQ16" s="38">
        <f>ROUND(AO16*$L16,2)</f>
        <v>0</v>
      </c>
      <c r="AR16" s="38"/>
      <c r="AS16" s="38">
        <f>ROUND(AR16*$J16,2)</f>
        <v>0</v>
      </c>
      <c r="AT16" s="38">
        <f>ROUND(AR16*$L16,2)</f>
        <v>0</v>
      </c>
      <c r="AU16" s="38"/>
      <c r="AV16" s="38">
        <f>ROUND(AU16*$J16,2)</f>
        <v>0</v>
      </c>
      <c r="AW16" s="38">
        <f>ROUND(AU16*$L16,2)</f>
        <v>0</v>
      </c>
      <c r="AX16" s="38"/>
      <c r="AY16" s="38">
        <f>ROUND(AX16*$J16,2)</f>
        <v>0</v>
      </c>
      <c r="AZ16" s="38">
        <f>ROUND(AX16*$L16,2)</f>
        <v>0</v>
      </c>
      <c r="BA16" s="38"/>
      <c r="BB16" s="38">
        <f>ROUND(BA16*$J16,2)</f>
        <v>0</v>
      </c>
      <c r="BC16" s="38">
        <f>ROUND(BA16*$L16,2)</f>
        <v>0</v>
      </c>
      <c r="BD16" s="38"/>
      <c r="BE16" s="38">
        <f>ROUND(BD16*$J16,2)</f>
        <v>0</v>
      </c>
      <c r="BF16" s="38">
        <f>ROUND(BD16*$L16,2)</f>
        <v>0</v>
      </c>
      <c r="BG16" s="38"/>
      <c r="BH16" s="38">
        <f>ROUND(BG16*$J16,2)</f>
        <v>0</v>
      </c>
      <c r="BI16" s="38">
        <f>ROUND(BG16*$L16,2)</f>
        <v>0</v>
      </c>
      <c r="BJ16" s="38"/>
      <c r="BK16" s="38">
        <f>ROUND(BJ16*$J16,2)</f>
        <v>0</v>
      </c>
      <c r="BL16" s="38">
        <f>ROUND(BJ16*$L16,2)</f>
        <v>0</v>
      </c>
      <c r="BM16" s="38"/>
      <c r="BN16" s="38">
        <f>ROUND(BM16*$J16,2)</f>
        <v>0</v>
      </c>
      <c r="BO16" s="38">
        <f>ROUND(BM16*$L16,2)</f>
        <v>0</v>
      </c>
      <c r="BP16" s="38"/>
      <c r="BQ16" s="38">
        <f>ROUND(BP16*$J16,2)</f>
        <v>0</v>
      </c>
      <c r="BR16" s="38">
        <f>ROUND(BP16*$L16,2)</f>
        <v>0</v>
      </c>
      <c r="BS16" s="38"/>
      <c r="BT16" s="38">
        <f>ROUND(BS16*$J16,2)</f>
        <v>0</v>
      </c>
      <c r="BU16" s="38">
        <f>ROUND(BS16*$L16,2)</f>
        <v>0</v>
      </c>
      <c r="BV16" s="39">
        <f>SUMIF($N$11:$BU$11,"QUANTIDADE",N16:BU16)</f>
        <v>0</v>
      </c>
      <c r="BW16" s="39">
        <f ca="1">SUMIF($N$12:$P$13,"COM DESCONTO",N16:BU16)</f>
        <v>0</v>
      </c>
      <c r="BX16" s="40">
        <f>SUMIF($N$11:$BU$11,"SEM DESCONTO",N16:BU16)</f>
        <v>0</v>
      </c>
      <c r="BY16" s="40">
        <f>I16-BV16</f>
        <v>0</v>
      </c>
      <c r="BZ16" s="39">
        <f ca="1">K16-BW16</f>
        <v>0</v>
      </c>
      <c r="CA16" s="116">
        <f>M16-BX16</f>
        <v>0</v>
      </c>
      <c r="CB16" s="42"/>
      <c r="CC16" s="43">
        <f>INDEX($N$12:$BU$223,ROW()-9,MATCH($CC$12,$N$12:$BU$12,0))</f>
        <v>0.77</v>
      </c>
      <c r="CD16" s="44" t="str">
        <f>IF(COUNTIF(CD17:CD20,"MEDIDO")&gt;0,"MEDIDO","NÃO MEDIDO")</f>
        <v>MEDIDO</v>
      </c>
      <c r="CE16" s="45"/>
      <c r="CF16" s="46"/>
      <c r="CG16" s="47"/>
    </row>
    <row r="17" spans="1:85" s="2" customFormat="1" ht="30" customHeight="1" x14ac:dyDescent="0.2">
      <c r="A17" s="2" t="s">
        <v>443</v>
      </c>
      <c r="C17" s="127" t="s">
        <v>73</v>
      </c>
      <c r="D17" s="34" t="s">
        <v>74</v>
      </c>
      <c r="E17" s="35" t="s">
        <v>75</v>
      </c>
      <c r="F17" s="111">
        <v>4</v>
      </c>
      <c r="G17" s="111"/>
      <c r="H17" s="112">
        <v>0</v>
      </c>
      <c r="I17" s="111">
        <f>F17+G17+H17</f>
        <v>4</v>
      </c>
      <c r="J17" s="36">
        <v>27347.07</v>
      </c>
      <c r="K17" s="37">
        <f>ROUND(($F17*$J17),2)+ROUND(($G17*$J17),2)+ROUND(($H17*$J17),2)</f>
        <v>109388.28</v>
      </c>
      <c r="L17" s="37"/>
      <c r="M17" s="37">
        <f>ROUND(($F17*$L17),2)+ROUND(($G17*$L17),2)+ROUND(($H17*$L17),2)</f>
        <v>0</v>
      </c>
      <c r="N17" s="113">
        <v>0.75239973999999998</v>
      </c>
      <c r="O17" s="38">
        <f t="shared" ref="O17:O80" si="0">ROUND(N17*$J17,2)</f>
        <v>20575.93</v>
      </c>
      <c r="P17" s="38">
        <f t="shared" ref="P17:P80" si="1">ROUND(N17*$L17,2)</f>
        <v>0</v>
      </c>
      <c r="Q17" s="113">
        <v>2.1411999399999999</v>
      </c>
      <c r="R17" s="38">
        <f t="shared" ref="R17:R80" si="2">ROUND(Q17*$J17,2)</f>
        <v>58555.54</v>
      </c>
      <c r="S17" s="38">
        <f t="shared" ref="S17:S80" si="3">ROUND(Q17*$L17,2)</f>
        <v>0</v>
      </c>
      <c r="T17" s="113">
        <v>0.33959985999999998</v>
      </c>
      <c r="U17" s="38">
        <f t="shared" ref="U17:U80" si="4">ROUND(T17*$J17,2)</f>
        <v>9287.06</v>
      </c>
      <c r="V17" s="38">
        <f t="shared" ref="V17:V80" si="5">ROUND(T17*$L17,2)</f>
        <v>0</v>
      </c>
      <c r="W17" s="113">
        <v>0.76680046000000002</v>
      </c>
      <c r="X17" s="38">
        <f>ROUND(W17*$J17,2)</f>
        <v>20969.75</v>
      </c>
      <c r="Y17" s="38">
        <f>ROUND(W17*$L17,2)</f>
        <v>0</v>
      </c>
      <c r="Z17" s="113"/>
      <c r="AA17" s="38">
        <f t="shared" ref="AA17:AA80" si="6">ROUND(Z17*$J17,2)</f>
        <v>0</v>
      </c>
      <c r="AB17" s="38">
        <f t="shared" ref="AB17:AB80" si="7">ROUND(Z17*$L17,2)</f>
        <v>0</v>
      </c>
      <c r="AC17" s="113"/>
      <c r="AD17" s="38">
        <f t="shared" ref="AD17:AD80" si="8">ROUND(AC17*$J17,2)</f>
        <v>0</v>
      </c>
      <c r="AE17" s="38">
        <f t="shared" ref="AE17:AE80" si="9">ROUND(AC17*$L17,2)</f>
        <v>0</v>
      </c>
      <c r="AF17" s="113"/>
      <c r="AG17" s="38">
        <f t="shared" ref="AG17:AG80" si="10">ROUND(AF17*$J17,2)</f>
        <v>0</v>
      </c>
      <c r="AH17" s="38">
        <f t="shared" ref="AH17:AH80" si="11">ROUND(AF17*$L17,2)</f>
        <v>0</v>
      </c>
      <c r="AI17" s="113"/>
      <c r="AJ17" s="38">
        <f t="shared" ref="AJ17:AJ80" si="12">ROUND(AI17*$J17,2)</f>
        <v>0</v>
      </c>
      <c r="AK17" s="38">
        <f t="shared" ref="AK17:AK80" si="13">ROUND(AI17*$L17,2)</f>
        <v>0</v>
      </c>
      <c r="AL17" s="113"/>
      <c r="AM17" s="38">
        <f t="shared" ref="AM17:AM80" si="14">ROUND(AL17*$J17,2)</f>
        <v>0</v>
      </c>
      <c r="AN17" s="38">
        <f t="shared" ref="AN17:AN80" si="15">ROUND(AL17*$L17,2)</f>
        <v>0</v>
      </c>
      <c r="AO17" s="113"/>
      <c r="AP17" s="38">
        <f t="shared" ref="AP17:AP80" si="16">ROUND(AO17*$J17,2)</f>
        <v>0</v>
      </c>
      <c r="AQ17" s="38">
        <f t="shared" ref="AQ17:AQ80" si="17">ROUND(AO17*$L17,2)</f>
        <v>0</v>
      </c>
      <c r="AR17" s="113"/>
      <c r="AS17" s="38">
        <f t="shared" ref="AS17:AS80" si="18">ROUND(AR17*$J17,2)</f>
        <v>0</v>
      </c>
      <c r="AT17" s="38">
        <f t="shared" ref="AT17:AT80" si="19">ROUND(AR17*$L17,2)</f>
        <v>0</v>
      </c>
      <c r="AU17" s="113"/>
      <c r="AV17" s="38">
        <f t="shared" ref="AV17:AV80" si="20">ROUND(AU17*$J17,2)</f>
        <v>0</v>
      </c>
      <c r="AW17" s="38">
        <f t="shared" ref="AW17:AW80" si="21">ROUND(AU17*$L17,2)</f>
        <v>0</v>
      </c>
      <c r="AX17" s="113"/>
      <c r="AY17" s="38">
        <f t="shared" ref="AY17:AY80" si="22">ROUND(AX17*$J17,2)</f>
        <v>0</v>
      </c>
      <c r="AZ17" s="38">
        <f t="shared" ref="AZ17:AZ80" si="23">ROUND(AX17*$L17,2)</f>
        <v>0</v>
      </c>
      <c r="BA17" s="113"/>
      <c r="BB17" s="38">
        <f t="shared" ref="BB17:BB80" si="24">ROUND(BA17*$J17,2)</f>
        <v>0</v>
      </c>
      <c r="BC17" s="38">
        <f t="shared" ref="BC17:BC80" si="25">ROUND(BA17*$L17,2)</f>
        <v>0</v>
      </c>
      <c r="BD17" s="113"/>
      <c r="BE17" s="38">
        <f t="shared" ref="BE17:BE80" si="26">ROUND(BD17*$J17,2)</f>
        <v>0</v>
      </c>
      <c r="BF17" s="38">
        <f t="shared" ref="BF17:BF80" si="27">ROUND(BD17*$L17,2)</f>
        <v>0</v>
      </c>
      <c r="BG17" s="113"/>
      <c r="BH17" s="38">
        <f t="shared" ref="BH17:BH80" si="28">ROUND(BG17*$J17,2)</f>
        <v>0</v>
      </c>
      <c r="BI17" s="38">
        <f t="shared" ref="BI17:BI80" si="29">ROUND(BG17*$L17,2)</f>
        <v>0</v>
      </c>
      <c r="BJ17" s="113"/>
      <c r="BK17" s="38">
        <f t="shared" ref="BK17:BK80" si="30">ROUND(BJ17*$J17,2)</f>
        <v>0</v>
      </c>
      <c r="BL17" s="38">
        <f t="shared" ref="BL17:BL80" si="31">ROUND(BJ17*$L17,2)</f>
        <v>0</v>
      </c>
      <c r="BM17" s="113"/>
      <c r="BN17" s="38">
        <f t="shared" ref="BN17:BN80" si="32">ROUND(BM17*$J17,2)</f>
        <v>0</v>
      </c>
      <c r="BO17" s="38">
        <f t="shared" ref="BO17:BO80" si="33">ROUND(BM17*$L17,2)</f>
        <v>0</v>
      </c>
      <c r="BP17" s="113"/>
      <c r="BQ17" s="38">
        <f t="shared" ref="BQ17:BQ80" si="34">ROUND(BP17*$J17,2)</f>
        <v>0</v>
      </c>
      <c r="BR17" s="38">
        <f t="shared" ref="BR17:BR80" si="35">ROUND(BP17*$L17,2)</f>
        <v>0</v>
      </c>
      <c r="BS17" s="113"/>
      <c r="BT17" s="38">
        <f t="shared" ref="BT17:BT80" si="36">ROUND(BS17*$J17,2)</f>
        <v>0</v>
      </c>
      <c r="BU17" s="38">
        <f t="shared" ref="BU17:BU80" si="37">ROUND(BS17*$L17,2)</f>
        <v>0</v>
      </c>
      <c r="BV17" s="145">
        <f>SUMIF($N$11:$BU$11,"QUANTIDADE",N17:BU17)</f>
        <v>4</v>
      </c>
      <c r="BW17" s="39">
        <f t="shared" ref="BW17:BW22" ca="1" si="38">SUMIF($N$12:$Y$13,"COM DESCONTO",N17:Y17)</f>
        <v>109388.28</v>
      </c>
      <c r="BX17" s="40">
        <f ca="1">SUMIF($N$12:$BU$13,"SEM DESCONTO",N17:Y17)</f>
        <v>0</v>
      </c>
      <c r="BY17" s="113">
        <f>I17-BV17</f>
        <v>0</v>
      </c>
      <c r="BZ17" s="39">
        <f t="shared" ref="BZ17:BZ81" ca="1" si="39">K17-BW17</f>
        <v>0</v>
      </c>
      <c r="CA17" s="116">
        <f t="shared" ref="CA17" ca="1" si="40">M17-BX17</f>
        <v>0</v>
      </c>
      <c r="CB17" s="42"/>
      <c r="CC17" s="43">
        <f>INDEX($N$12:$BU$223,ROW()-9,MATCH($CC$12,$N$12:$BU$12,0))</f>
        <v>0.77</v>
      </c>
      <c r="CD17" s="44" t="str">
        <f>IF(CC17&lt;&gt;0,"MEDIDO","NÃO MEDIDO")</f>
        <v>MEDIDO</v>
      </c>
      <c r="CE17" s="45"/>
      <c r="CF17" s="48"/>
      <c r="CG17" s="48"/>
    </row>
    <row r="18" spans="1:85" s="2" customFormat="1" ht="30" customHeight="1" x14ac:dyDescent="0.2">
      <c r="A18" s="2" t="s">
        <v>443</v>
      </c>
      <c r="C18" s="127" t="s">
        <v>76</v>
      </c>
      <c r="D18" s="34" t="s">
        <v>77</v>
      </c>
      <c r="E18" s="35" t="s">
        <v>75</v>
      </c>
      <c r="F18" s="111">
        <v>4</v>
      </c>
      <c r="G18" s="111"/>
      <c r="H18" s="112">
        <v>0</v>
      </c>
      <c r="I18" s="111">
        <f t="shared" ref="I18:I81" si="41">F18+G18+H18</f>
        <v>4</v>
      </c>
      <c r="J18" s="36">
        <v>9212.07</v>
      </c>
      <c r="K18" s="37">
        <f t="shared" ref="K18:K81" si="42">ROUND(($F18*$J18),2)+ROUND(($G18*$J18),2)+ROUND(($H18*$J18),2)</f>
        <v>36848.28</v>
      </c>
      <c r="L18" s="37"/>
      <c r="M18" s="37">
        <f t="shared" ref="M18:M81" si="43">ROUND(($F18*$L18),2)+ROUND(($G18*$L18),2)+ROUND(($H18*$L18),2)</f>
        <v>0</v>
      </c>
      <c r="N18" s="113">
        <v>0.75239973999999998</v>
      </c>
      <c r="O18" s="38">
        <f t="shared" si="0"/>
        <v>6931.16</v>
      </c>
      <c r="P18" s="38">
        <f t="shared" si="1"/>
        <v>0</v>
      </c>
      <c r="Q18" s="113">
        <v>2.1411999399999999</v>
      </c>
      <c r="R18" s="38">
        <f t="shared" si="2"/>
        <v>19724.88</v>
      </c>
      <c r="S18" s="38">
        <f t="shared" si="3"/>
        <v>0</v>
      </c>
      <c r="T18" s="113">
        <v>0.33959985999999998</v>
      </c>
      <c r="U18" s="38">
        <f t="shared" si="4"/>
        <v>3128.42</v>
      </c>
      <c r="V18" s="38">
        <f t="shared" si="5"/>
        <v>0</v>
      </c>
      <c r="W18" s="113">
        <v>0.76680046000000002</v>
      </c>
      <c r="X18" s="38">
        <f>ROUND(W18*$J18,2)</f>
        <v>7063.82</v>
      </c>
      <c r="Y18" s="38">
        <f>ROUND(W18*$L18,2)</f>
        <v>0</v>
      </c>
      <c r="Z18" s="113"/>
      <c r="AA18" s="38">
        <f t="shared" si="6"/>
        <v>0</v>
      </c>
      <c r="AB18" s="38">
        <f t="shared" si="7"/>
        <v>0</v>
      </c>
      <c r="AC18" s="113"/>
      <c r="AD18" s="38">
        <f t="shared" si="8"/>
        <v>0</v>
      </c>
      <c r="AE18" s="38">
        <f t="shared" si="9"/>
        <v>0</v>
      </c>
      <c r="AF18" s="113"/>
      <c r="AG18" s="38">
        <f t="shared" si="10"/>
        <v>0</v>
      </c>
      <c r="AH18" s="38">
        <f t="shared" si="11"/>
        <v>0</v>
      </c>
      <c r="AI18" s="113"/>
      <c r="AJ18" s="38">
        <f t="shared" si="12"/>
        <v>0</v>
      </c>
      <c r="AK18" s="38">
        <f t="shared" si="13"/>
        <v>0</v>
      </c>
      <c r="AL18" s="113"/>
      <c r="AM18" s="38">
        <f t="shared" si="14"/>
        <v>0</v>
      </c>
      <c r="AN18" s="38">
        <f t="shared" si="15"/>
        <v>0</v>
      </c>
      <c r="AO18" s="113"/>
      <c r="AP18" s="38">
        <f t="shared" si="16"/>
        <v>0</v>
      </c>
      <c r="AQ18" s="38">
        <f t="shared" si="17"/>
        <v>0</v>
      </c>
      <c r="AR18" s="113"/>
      <c r="AS18" s="38">
        <f t="shared" si="18"/>
        <v>0</v>
      </c>
      <c r="AT18" s="38">
        <f t="shared" si="19"/>
        <v>0</v>
      </c>
      <c r="AU18" s="113"/>
      <c r="AV18" s="38">
        <f t="shared" si="20"/>
        <v>0</v>
      </c>
      <c r="AW18" s="38">
        <f t="shared" si="21"/>
        <v>0</v>
      </c>
      <c r="AX18" s="113"/>
      <c r="AY18" s="38">
        <f t="shared" si="22"/>
        <v>0</v>
      </c>
      <c r="AZ18" s="38">
        <f t="shared" si="23"/>
        <v>0</v>
      </c>
      <c r="BA18" s="113"/>
      <c r="BB18" s="38">
        <f t="shared" si="24"/>
        <v>0</v>
      </c>
      <c r="BC18" s="38">
        <f t="shared" si="25"/>
        <v>0</v>
      </c>
      <c r="BD18" s="113"/>
      <c r="BE18" s="38">
        <f t="shared" si="26"/>
        <v>0</v>
      </c>
      <c r="BF18" s="38">
        <f t="shared" si="27"/>
        <v>0</v>
      </c>
      <c r="BG18" s="113"/>
      <c r="BH18" s="38">
        <f t="shared" si="28"/>
        <v>0</v>
      </c>
      <c r="BI18" s="38">
        <f t="shared" si="29"/>
        <v>0</v>
      </c>
      <c r="BJ18" s="113"/>
      <c r="BK18" s="38">
        <f t="shared" si="30"/>
        <v>0</v>
      </c>
      <c r="BL18" s="38">
        <f t="shared" si="31"/>
        <v>0</v>
      </c>
      <c r="BM18" s="113"/>
      <c r="BN18" s="38">
        <f t="shared" si="32"/>
        <v>0</v>
      </c>
      <c r="BO18" s="38">
        <f t="shared" si="33"/>
        <v>0</v>
      </c>
      <c r="BP18" s="113"/>
      <c r="BQ18" s="38">
        <f t="shared" si="34"/>
        <v>0</v>
      </c>
      <c r="BR18" s="38">
        <f t="shared" si="35"/>
        <v>0</v>
      </c>
      <c r="BS18" s="113"/>
      <c r="BT18" s="38">
        <f t="shared" si="36"/>
        <v>0</v>
      </c>
      <c r="BU18" s="38">
        <f t="shared" si="37"/>
        <v>0</v>
      </c>
      <c r="BV18" s="145">
        <f>SUMIF($N$11:$BU$11,"QUANTIDADE",N18:BU18)</f>
        <v>4</v>
      </c>
      <c r="BW18" s="39">
        <f t="shared" ca="1" si="38"/>
        <v>36848.28</v>
      </c>
      <c r="BX18" s="40">
        <f t="shared" ref="BX18:BX21" ca="1" si="44">SUMIF($N$12:$BU$13,"SEM DESCONTO",N18:Y18)</f>
        <v>0</v>
      </c>
      <c r="BY18" s="113">
        <f>I18-BV18</f>
        <v>0</v>
      </c>
      <c r="BZ18" s="39">
        <f t="shared" ca="1" si="39"/>
        <v>0</v>
      </c>
      <c r="CA18" s="116">
        <f t="shared" ref="CA18:CA81" ca="1" si="45">M18-BX18</f>
        <v>0</v>
      </c>
      <c r="CB18" s="42"/>
      <c r="CC18" s="43">
        <f t="shared" ref="CC18:CC81" si="46">INDEX($N$12:$BU$223,ROW()-9,MATCH($CC$12,$N$12:$BU$12,0))</f>
        <v>0.77</v>
      </c>
      <c r="CD18" s="44" t="str">
        <f>IF(CC18&lt;&gt;0,"MEDIDO","NÃO MEDIDO")</f>
        <v>MEDIDO</v>
      </c>
      <c r="CE18" s="45"/>
      <c r="CF18" s="46"/>
      <c r="CG18" s="47"/>
    </row>
    <row r="19" spans="1:85" s="2" customFormat="1" ht="30" customHeight="1" x14ac:dyDescent="0.2">
      <c r="A19" s="2" t="s">
        <v>443</v>
      </c>
      <c r="C19" s="127" t="s">
        <v>78</v>
      </c>
      <c r="D19" s="34" t="s">
        <v>79</v>
      </c>
      <c r="E19" s="35" t="s">
        <v>75</v>
      </c>
      <c r="F19" s="111">
        <v>4</v>
      </c>
      <c r="G19" s="111"/>
      <c r="H19" s="112">
        <v>0</v>
      </c>
      <c r="I19" s="111">
        <f t="shared" si="41"/>
        <v>4</v>
      </c>
      <c r="J19" s="36">
        <v>1005.99</v>
      </c>
      <c r="K19" s="37">
        <f t="shared" si="42"/>
        <v>4023.96</v>
      </c>
      <c r="L19" s="37"/>
      <c r="M19" s="37">
        <f t="shared" si="43"/>
        <v>0</v>
      </c>
      <c r="N19" s="113">
        <v>0.75239973999999998</v>
      </c>
      <c r="O19" s="38">
        <f t="shared" si="0"/>
        <v>756.91</v>
      </c>
      <c r="P19" s="38">
        <f t="shared" si="1"/>
        <v>0</v>
      </c>
      <c r="Q19" s="113">
        <v>2.1411999399999999</v>
      </c>
      <c r="R19" s="38">
        <f t="shared" si="2"/>
        <v>2154.0300000000002</v>
      </c>
      <c r="S19" s="38">
        <f t="shared" si="3"/>
        <v>0</v>
      </c>
      <c r="T19" s="113">
        <v>0.33959985999999998</v>
      </c>
      <c r="U19" s="38">
        <f t="shared" si="4"/>
        <v>341.63</v>
      </c>
      <c r="V19" s="38">
        <f t="shared" si="5"/>
        <v>0</v>
      </c>
      <c r="W19" s="113">
        <v>0.76680046000000002</v>
      </c>
      <c r="X19" s="38">
        <f>ROUND(W19*$J19,2)</f>
        <v>771.39</v>
      </c>
      <c r="Y19" s="38">
        <f>ROUND(W19*$L19,2)</f>
        <v>0</v>
      </c>
      <c r="Z19" s="113"/>
      <c r="AA19" s="38">
        <f t="shared" si="6"/>
        <v>0</v>
      </c>
      <c r="AB19" s="38">
        <f t="shared" si="7"/>
        <v>0</v>
      </c>
      <c r="AC19" s="113"/>
      <c r="AD19" s="38">
        <f t="shared" si="8"/>
        <v>0</v>
      </c>
      <c r="AE19" s="38">
        <f t="shared" si="9"/>
        <v>0</v>
      </c>
      <c r="AF19" s="113"/>
      <c r="AG19" s="38">
        <f t="shared" si="10"/>
        <v>0</v>
      </c>
      <c r="AH19" s="38">
        <f t="shared" si="11"/>
        <v>0</v>
      </c>
      <c r="AI19" s="113"/>
      <c r="AJ19" s="38">
        <f t="shared" si="12"/>
        <v>0</v>
      </c>
      <c r="AK19" s="38">
        <f t="shared" si="13"/>
        <v>0</v>
      </c>
      <c r="AL19" s="113"/>
      <c r="AM19" s="38">
        <f t="shared" si="14"/>
        <v>0</v>
      </c>
      <c r="AN19" s="38">
        <f t="shared" si="15"/>
        <v>0</v>
      </c>
      <c r="AO19" s="113"/>
      <c r="AP19" s="38">
        <f t="shared" si="16"/>
        <v>0</v>
      </c>
      <c r="AQ19" s="38">
        <f t="shared" si="17"/>
        <v>0</v>
      </c>
      <c r="AR19" s="113"/>
      <c r="AS19" s="38">
        <f t="shared" si="18"/>
        <v>0</v>
      </c>
      <c r="AT19" s="38">
        <f t="shared" si="19"/>
        <v>0</v>
      </c>
      <c r="AU19" s="113"/>
      <c r="AV19" s="38">
        <f t="shared" si="20"/>
        <v>0</v>
      </c>
      <c r="AW19" s="38">
        <f t="shared" si="21"/>
        <v>0</v>
      </c>
      <c r="AX19" s="113"/>
      <c r="AY19" s="38">
        <f t="shared" si="22"/>
        <v>0</v>
      </c>
      <c r="AZ19" s="38">
        <f t="shared" si="23"/>
        <v>0</v>
      </c>
      <c r="BA19" s="113"/>
      <c r="BB19" s="38">
        <f t="shared" si="24"/>
        <v>0</v>
      </c>
      <c r="BC19" s="38">
        <f t="shared" si="25"/>
        <v>0</v>
      </c>
      <c r="BD19" s="113"/>
      <c r="BE19" s="38">
        <f t="shared" si="26"/>
        <v>0</v>
      </c>
      <c r="BF19" s="38">
        <f t="shared" si="27"/>
        <v>0</v>
      </c>
      <c r="BG19" s="113"/>
      <c r="BH19" s="38">
        <f t="shared" si="28"/>
        <v>0</v>
      </c>
      <c r="BI19" s="38">
        <f t="shared" si="29"/>
        <v>0</v>
      </c>
      <c r="BJ19" s="113"/>
      <c r="BK19" s="38">
        <f t="shared" si="30"/>
        <v>0</v>
      </c>
      <c r="BL19" s="38">
        <f t="shared" si="31"/>
        <v>0</v>
      </c>
      <c r="BM19" s="113"/>
      <c r="BN19" s="38">
        <f t="shared" si="32"/>
        <v>0</v>
      </c>
      <c r="BO19" s="38">
        <f t="shared" si="33"/>
        <v>0</v>
      </c>
      <c r="BP19" s="113"/>
      <c r="BQ19" s="38">
        <f t="shared" si="34"/>
        <v>0</v>
      </c>
      <c r="BR19" s="38">
        <f t="shared" si="35"/>
        <v>0</v>
      </c>
      <c r="BS19" s="113"/>
      <c r="BT19" s="38">
        <f t="shared" si="36"/>
        <v>0</v>
      </c>
      <c r="BU19" s="38">
        <f t="shared" si="37"/>
        <v>0</v>
      </c>
      <c r="BV19" s="145">
        <f>SUMIF($N$11:$BU$11,"QUANTIDADE",N19:BU19)</f>
        <v>4</v>
      </c>
      <c r="BW19" s="39">
        <f t="shared" ca="1" si="38"/>
        <v>4023.96</v>
      </c>
      <c r="BX19" s="40">
        <f t="shared" ca="1" si="44"/>
        <v>0</v>
      </c>
      <c r="BY19" s="113">
        <f t="shared" ref="BY19:BY81" si="47">I19-BV19</f>
        <v>0</v>
      </c>
      <c r="BZ19" s="39">
        <f t="shared" ca="1" si="39"/>
        <v>0</v>
      </c>
      <c r="CA19" s="116">
        <f t="shared" ca="1" si="45"/>
        <v>0</v>
      </c>
      <c r="CB19" s="42"/>
      <c r="CC19" s="43">
        <f t="shared" si="46"/>
        <v>0</v>
      </c>
      <c r="CD19" s="44" t="str">
        <f>IF(CC19&lt;&gt;0,"MEDIDO","NÃO MEDIDO")</f>
        <v>NÃO MEDIDO</v>
      </c>
      <c r="CE19" s="45"/>
      <c r="CF19" s="46"/>
      <c r="CG19" s="47"/>
    </row>
    <row r="20" spans="1:85" s="2" customFormat="1" ht="30" customHeight="1" x14ac:dyDescent="0.2">
      <c r="A20" s="2" t="s">
        <v>443</v>
      </c>
      <c r="C20" s="127" t="s">
        <v>80</v>
      </c>
      <c r="D20" s="34" t="s">
        <v>81</v>
      </c>
      <c r="E20" s="35" t="s">
        <v>75</v>
      </c>
      <c r="F20" s="111">
        <v>4</v>
      </c>
      <c r="G20" s="111"/>
      <c r="H20" s="112">
        <v>0</v>
      </c>
      <c r="I20" s="111">
        <f t="shared" si="41"/>
        <v>4</v>
      </c>
      <c r="J20" s="36">
        <v>2335.96</v>
      </c>
      <c r="K20" s="37">
        <f t="shared" si="42"/>
        <v>9343.84</v>
      </c>
      <c r="L20" s="37"/>
      <c r="M20" s="37">
        <f t="shared" si="43"/>
        <v>0</v>
      </c>
      <c r="N20" s="113">
        <v>0.75239973999999998</v>
      </c>
      <c r="O20" s="38">
        <f t="shared" si="0"/>
        <v>1757.58</v>
      </c>
      <c r="P20" s="38">
        <f t="shared" si="1"/>
        <v>0</v>
      </c>
      <c r="Q20" s="113">
        <v>2.1411999399999999</v>
      </c>
      <c r="R20" s="38">
        <f t="shared" si="2"/>
        <v>5001.76</v>
      </c>
      <c r="S20" s="38">
        <f t="shared" si="3"/>
        <v>0</v>
      </c>
      <c r="T20" s="113">
        <v>0.33959985999999998</v>
      </c>
      <c r="U20" s="38">
        <f t="shared" si="4"/>
        <v>793.29</v>
      </c>
      <c r="V20" s="38">
        <f t="shared" si="5"/>
        <v>0</v>
      </c>
      <c r="W20" s="113">
        <v>0.76680046000000002</v>
      </c>
      <c r="X20" s="38">
        <f>ROUND(W20*$J20,2)-0.01</f>
        <v>1791.21</v>
      </c>
      <c r="Y20" s="38">
        <f>ROUND(W20*$L20,2)</f>
        <v>0</v>
      </c>
      <c r="Z20" s="113"/>
      <c r="AA20" s="38">
        <f t="shared" si="6"/>
        <v>0</v>
      </c>
      <c r="AB20" s="38">
        <f t="shared" si="7"/>
        <v>0</v>
      </c>
      <c r="AC20" s="113"/>
      <c r="AD20" s="38">
        <f t="shared" si="8"/>
        <v>0</v>
      </c>
      <c r="AE20" s="38">
        <f t="shared" si="9"/>
        <v>0</v>
      </c>
      <c r="AF20" s="113"/>
      <c r="AG20" s="38">
        <f t="shared" si="10"/>
        <v>0</v>
      </c>
      <c r="AH20" s="38">
        <f t="shared" si="11"/>
        <v>0</v>
      </c>
      <c r="AI20" s="113"/>
      <c r="AJ20" s="38">
        <f t="shared" si="12"/>
        <v>0</v>
      </c>
      <c r="AK20" s="38">
        <f t="shared" si="13"/>
        <v>0</v>
      </c>
      <c r="AL20" s="113"/>
      <c r="AM20" s="38">
        <f t="shared" si="14"/>
        <v>0</v>
      </c>
      <c r="AN20" s="38">
        <f t="shared" si="15"/>
        <v>0</v>
      </c>
      <c r="AO20" s="113"/>
      <c r="AP20" s="38">
        <f t="shared" si="16"/>
        <v>0</v>
      </c>
      <c r="AQ20" s="38">
        <f t="shared" si="17"/>
        <v>0</v>
      </c>
      <c r="AR20" s="113"/>
      <c r="AS20" s="38">
        <f t="shared" si="18"/>
        <v>0</v>
      </c>
      <c r="AT20" s="38">
        <f t="shared" si="19"/>
        <v>0</v>
      </c>
      <c r="AU20" s="113"/>
      <c r="AV20" s="38">
        <f t="shared" si="20"/>
        <v>0</v>
      </c>
      <c r="AW20" s="38">
        <f t="shared" si="21"/>
        <v>0</v>
      </c>
      <c r="AX20" s="113"/>
      <c r="AY20" s="38">
        <f t="shared" si="22"/>
        <v>0</v>
      </c>
      <c r="AZ20" s="38">
        <f t="shared" si="23"/>
        <v>0</v>
      </c>
      <c r="BA20" s="113"/>
      <c r="BB20" s="38">
        <f t="shared" si="24"/>
        <v>0</v>
      </c>
      <c r="BC20" s="38">
        <f t="shared" si="25"/>
        <v>0</v>
      </c>
      <c r="BD20" s="113"/>
      <c r="BE20" s="38">
        <f t="shared" si="26"/>
        <v>0</v>
      </c>
      <c r="BF20" s="38">
        <f t="shared" si="27"/>
        <v>0</v>
      </c>
      <c r="BG20" s="113"/>
      <c r="BH20" s="38">
        <f t="shared" si="28"/>
        <v>0</v>
      </c>
      <c r="BI20" s="38">
        <f t="shared" si="29"/>
        <v>0</v>
      </c>
      <c r="BJ20" s="113"/>
      <c r="BK20" s="38">
        <f t="shared" si="30"/>
        <v>0</v>
      </c>
      <c r="BL20" s="38">
        <f t="shared" si="31"/>
        <v>0</v>
      </c>
      <c r="BM20" s="113"/>
      <c r="BN20" s="38">
        <f t="shared" si="32"/>
        <v>0</v>
      </c>
      <c r="BO20" s="38">
        <f t="shared" si="33"/>
        <v>0</v>
      </c>
      <c r="BP20" s="113"/>
      <c r="BQ20" s="38">
        <f t="shared" si="34"/>
        <v>0</v>
      </c>
      <c r="BR20" s="38">
        <f t="shared" si="35"/>
        <v>0</v>
      </c>
      <c r="BS20" s="113"/>
      <c r="BT20" s="38">
        <f t="shared" si="36"/>
        <v>0</v>
      </c>
      <c r="BU20" s="38">
        <f t="shared" si="37"/>
        <v>0</v>
      </c>
      <c r="BV20" s="145">
        <f>SUMIF($N$11:$BU$11,"QUANTIDADE",N20:BU20)</f>
        <v>4</v>
      </c>
      <c r="BW20" s="39">
        <f t="shared" ca="1" si="38"/>
        <v>9343.84</v>
      </c>
      <c r="BX20" s="40">
        <f t="shared" ca="1" si="44"/>
        <v>0</v>
      </c>
      <c r="BY20" s="113">
        <f t="shared" si="47"/>
        <v>0</v>
      </c>
      <c r="BZ20" s="39">
        <f t="shared" ca="1" si="39"/>
        <v>0</v>
      </c>
      <c r="CA20" s="116">
        <f t="shared" ca="1" si="45"/>
        <v>0</v>
      </c>
      <c r="CB20" s="42"/>
      <c r="CC20" s="43">
        <f t="shared" si="46"/>
        <v>1</v>
      </c>
      <c r="CD20" s="44" t="str">
        <f>IF(CC20&lt;&gt;0,"MEDIDO","NÃO MEDIDO")</f>
        <v>MEDIDO</v>
      </c>
      <c r="CE20" s="45"/>
      <c r="CF20" s="46"/>
      <c r="CG20" s="47"/>
    </row>
    <row r="21" spans="1:85" s="2" customFormat="1" ht="30" customHeight="1" x14ac:dyDescent="0.2">
      <c r="A21" s="1" t="s">
        <v>442</v>
      </c>
      <c r="B21" s="1"/>
      <c r="C21" s="127">
        <v>200</v>
      </c>
      <c r="D21" s="34" t="s">
        <v>82</v>
      </c>
      <c r="E21" s="35"/>
      <c r="F21" s="111"/>
      <c r="G21" s="111"/>
      <c r="H21" s="112">
        <v>0</v>
      </c>
      <c r="I21" s="111">
        <f t="shared" si="41"/>
        <v>0</v>
      </c>
      <c r="J21" s="36"/>
      <c r="K21" s="37">
        <f t="shared" si="42"/>
        <v>0</v>
      </c>
      <c r="L21" s="37"/>
      <c r="M21" s="37">
        <f t="shared" si="43"/>
        <v>0</v>
      </c>
      <c r="N21" s="38"/>
      <c r="O21" s="38">
        <f t="shared" si="0"/>
        <v>0</v>
      </c>
      <c r="P21" s="38">
        <f t="shared" si="1"/>
        <v>0</v>
      </c>
      <c r="Q21" s="38"/>
      <c r="R21" s="38">
        <f t="shared" si="2"/>
        <v>0</v>
      </c>
      <c r="S21" s="38">
        <f t="shared" si="3"/>
        <v>0</v>
      </c>
      <c r="T21" s="38"/>
      <c r="U21" s="38">
        <f t="shared" si="4"/>
        <v>0</v>
      </c>
      <c r="V21" s="38">
        <f t="shared" si="5"/>
        <v>0</v>
      </c>
      <c r="W21" s="38"/>
      <c r="X21" s="38">
        <f t="shared" ref="X21:X81" si="48">ROUND(W21*$J21,2)</f>
        <v>0</v>
      </c>
      <c r="Y21" s="38">
        <f t="shared" ref="Y21:Y81" si="49">ROUND(W21*$L21,2)</f>
        <v>0</v>
      </c>
      <c r="Z21" s="38"/>
      <c r="AA21" s="38">
        <f t="shared" si="6"/>
        <v>0</v>
      </c>
      <c r="AB21" s="38">
        <f t="shared" si="7"/>
        <v>0</v>
      </c>
      <c r="AC21" s="38"/>
      <c r="AD21" s="38">
        <f t="shared" si="8"/>
        <v>0</v>
      </c>
      <c r="AE21" s="38">
        <f t="shared" si="9"/>
        <v>0</v>
      </c>
      <c r="AF21" s="38"/>
      <c r="AG21" s="38">
        <f t="shared" si="10"/>
        <v>0</v>
      </c>
      <c r="AH21" s="38">
        <f t="shared" si="11"/>
        <v>0</v>
      </c>
      <c r="AI21" s="38"/>
      <c r="AJ21" s="38">
        <f t="shared" si="12"/>
        <v>0</v>
      </c>
      <c r="AK21" s="38">
        <f t="shared" si="13"/>
        <v>0</v>
      </c>
      <c r="AL21" s="38"/>
      <c r="AM21" s="38">
        <f t="shared" si="14"/>
        <v>0</v>
      </c>
      <c r="AN21" s="38">
        <f t="shared" si="15"/>
        <v>0</v>
      </c>
      <c r="AO21" s="38"/>
      <c r="AP21" s="38">
        <f t="shared" si="16"/>
        <v>0</v>
      </c>
      <c r="AQ21" s="38">
        <f t="shared" si="17"/>
        <v>0</v>
      </c>
      <c r="AR21" s="38"/>
      <c r="AS21" s="38">
        <f t="shared" si="18"/>
        <v>0</v>
      </c>
      <c r="AT21" s="38">
        <f t="shared" si="19"/>
        <v>0</v>
      </c>
      <c r="AU21" s="38"/>
      <c r="AV21" s="38">
        <f t="shared" si="20"/>
        <v>0</v>
      </c>
      <c r="AW21" s="38">
        <f t="shared" si="21"/>
        <v>0</v>
      </c>
      <c r="AX21" s="38"/>
      <c r="AY21" s="38">
        <f t="shared" si="22"/>
        <v>0</v>
      </c>
      <c r="AZ21" s="38">
        <f t="shared" si="23"/>
        <v>0</v>
      </c>
      <c r="BA21" s="38"/>
      <c r="BB21" s="38">
        <f t="shared" si="24"/>
        <v>0</v>
      </c>
      <c r="BC21" s="38">
        <f t="shared" si="25"/>
        <v>0</v>
      </c>
      <c r="BD21" s="38"/>
      <c r="BE21" s="38">
        <f t="shared" si="26"/>
        <v>0</v>
      </c>
      <c r="BF21" s="38">
        <f t="shared" si="27"/>
        <v>0</v>
      </c>
      <c r="BG21" s="38"/>
      <c r="BH21" s="38">
        <f t="shared" si="28"/>
        <v>0</v>
      </c>
      <c r="BI21" s="38">
        <f t="shared" si="29"/>
        <v>0</v>
      </c>
      <c r="BJ21" s="38"/>
      <c r="BK21" s="38">
        <f t="shared" si="30"/>
        <v>0</v>
      </c>
      <c r="BL21" s="38">
        <f t="shared" si="31"/>
        <v>0</v>
      </c>
      <c r="BM21" s="38"/>
      <c r="BN21" s="38">
        <f t="shared" si="32"/>
        <v>0</v>
      </c>
      <c r="BO21" s="38">
        <f t="shared" si="33"/>
        <v>0</v>
      </c>
      <c r="BP21" s="38"/>
      <c r="BQ21" s="38">
        <f t="shared" si="34"/>
        <v>0</v>
      </c>
      <c r="BR21" s="38">
        <f t="shared" si="35"/>
        <v>0</v>
      </c>
      <c r="BS21" s="38"/>
      <c r="BT21" s="38">
        <f t="shared" si="36"/>
        <v>0</v>
      </c>
      <c r="BU21" s="38">
        <f t="shared" si="37"/>
        <v>0</v>
      </c>
      <c r="BV21" s="39">
        <f t="shared" ref="BV21" si="50">SUMIF($N$11:$BU$11,"QUANTIDADE",N21:BU21)</f>
        <v>0</v>
      </c>
      <c r="BW21" s="39">
        <f t="shared" ca="1" si="38"/>
        <v>0</v>
      </c>
      <c r="BX21" s="40">
        <f t="shared" ca="1" si="44"/>
        <v>0</v>
      </c>
      <c r="BY21" s="40">
        <f t="shared" si="47"/>
        <v>0</v>
      </c>
      <c r="BZ21" s="39">
        <f t="shared" ca="1" si="39"/>
        <v>0</v>
      </c>
      <c r="CA21" s="116">
        <f t="shared" ca="1" si="45"/>
        <v>0</v>
      </c>
      <c r="CB21" s="42"/>
      <c r="CC21" s="43">
        <f t="shared" si="46"/>
        <v>0</v>
      </c>
      <c r="CD21" s="44" t="str">
        <f>IF(COUNTIF(CD22:CD24,"MEDIDO")&gt;0,"MEDIDO","NÃO MEDIDO")</f>
        <v>MEDIDO</v>
      </c>
      <c r="CE21" s="45"/>
      <c r="CF21" s="46"/>
      <c r="CG21" s="47"/>
    </row>
    <row r="22" spans="1:85" s="2" customFormat="1" ht="30" customHeight="1" x14ac:dyDescent="0.2">
      <c r="A22" s="2" t="s">
        <v>443</v>
      </c>
      <c r="C22" s="127" t="s">
        <v>83</v>
      </c>
      <c r="D22" s="34" t="s">
        <v>84</v>
      </c>
      <c r="E22" s="35" t="s">
        <v>75</v>
      </c>
      <c r="F22" s="111">
        <v>4</v>
      </c>
      <c r="G22" s="111"/>
      <c r="H22" s="112">
        <v>0</v>
      </c>
      <c r="I22" s="111">
        <f t="shared" si="41"/>
        <v>4</v>
      </c>
      <c r="J22" s="36">
        <v>2401.1999999999998</v>
      </c>
      <c r="K22" s="37">
        <f t="shared" si="42"/>
        <v>9604.7999999999993</v>
      </c>
      <c r="L22" s="37"/>
      <c r="M22" s="37">
        <f t="shared" si="43"/>
        <v>0</v>
      </c>
      <c r="N22" s="38">
        <v>1</v>
      </c>
      <c r="O22" s="38">
        <f t="shared" si="0"/>
        <v>2401.1999999999998</v>
      </c>
      <c r="P22" s="38">
        <f t="shared" si="1"/>
        <v>0</v>
      </c>
      <c r="Q22" s="38">
        <v>1</v>
      </c>
      <c r="R22" s="38">
        <f t="shared" si="2"/>
        <v>2401.1999999999998</v>
      </c>
      <c r="S22" s="38">
        <f t="shared" si="3"/>
        <v>0</v>
      </c>
      <c r="T22" s="38">
        <v>1</v>
      </c>
      <c r="U22" s="38">
        <f t="shared" si="4"/>
        <v>2401.1999999999998</v>
      </c>
      <c r="V22" s="38">
        <f t="shared" si="5"/>
        <v>0</v>
      </c>
      <c r="W22" s="38">
        <v>1</v>
      </c>
      <c r="X22" s="38">
        <f>ROUND(W22*$J22,2)</f>
        <v>2401.1999999999998</v>
      </c>
      <c r="Y22" s="38">
        <f>ROUND(W22*$L22,2)</f>
        <v>0</v>
      </c>
      <c r="Z22" s="38"/>
      <c r="AA22" s="38">
        <f t="shared" si="6"/>
        <v>0</v>
      </c>
      <c r="AB22" s="38">
        <f t="shared" si="7"/>
        <v>0</v>
      </c>
      <c r="AC22" s="38"/>
      <c r="AD22" s="38">
        <f t="shared" si="8"/>
        <v>0</v>
      </c>
      <c r="AE22" s="38">
        <f t="shared" si="9"/>
        <v>0</v>
      </c>
      <c r="AF22" s="38"/>
      <c r="AG22" s="38">
        <f t="shared" si="10"/>
        <v>0</v>
      </c>
      <c r="AH22" s="38">
        <f t="shared" si="11"/>
        <v>0</v>
      </c>
      <c r="AI22" s="38"/>
      <c r="AJ22" s="38">
        <f t="shared" si="12"/>
        <v>0</v>
      </c>
      <c r="AK22" s="38">
        <f t="shared" si="13"/>
        <v>0</v>
      </c>
      <c r="AL22" s="38"/>
      <c r="AM22" s="38">
        <f t="shared" si="14"/>
        <v>0</v>
      </c>
      <c r="AN22" s="38">
        <f t="shared" si="15"/>
        <v>0</v>
      </c>
      <c r="AO22" s="38"/>
      <c r="AP22" s="38">
        <f t="shared" si="16"/>
        <v>0</v>
      </c>
      <c r="AQ22" s="38">
        <f t="shared" si="17"/>
        <v>0</v>
      </c>
      <c r="AR22" s="38"/>
      <c r="AS22" s="38">
        <f t="shared" si="18"/>
        <v>0</v>
      </c>
      <c r="AT22" s="38">
        <f t="shared" si="19"/>
        <v>0</v>
      </c>
      <c r="AU22" s="38"/>
      <c r="AV22" s="38">
        <f t="shared" si="20"/>
        <v>0</v>
      </c>
      <c r="AW22" s="38">
        <f t="shared" si="21"/>
        <v>0</v>
      </c>
      <c r="AX22" s="38"/>
      <c r="AY22" s="38">
        <f t="shared" si="22"/>
        <v>0</v>
      </c>
      <c r="AZ22" s="38">
        <f t="shared" si="23"/>
        <v>0</v>
      </c>
      <c r="BA22" s="38"/>
      <c r="BB22" s="38">
        <f t="shared" si="24"/>
        <v>0</v>
      </c>
      <c r="BC22" s="38">
        <f t="shared" si="25"/>
        <v>0</v>
      </c>
      <c r="BD22" s="38"/>
      <c r="BE22" s="38">
        <f t="shared" si="26"/>
        <v>0</v>
      </c>
      <c r="BF22" s="38">
        <f t="shared" si="27"/>
        <v>0</v>
      </c>
      <c r="BG22" s="38"/>
      <c r="BH22" s="38">
        <f t="shared" si="28"/>
        <v>0</v>
      </c>
      <c r="BI22" s="38">
        <f t="shared" si="29"/>
        <v>0</v>
      </c>
      <c r="BJ22" s="38"/>
      <c r="BK22" s="38">
        <f t="shared" si="30"/>
        <v>0</v>
      </c>
      <c r="BL22" s="38">
        <f t="shared" si="31"/>
        <v>0</v>
      </c>
      <c r="BM22" s="38"/>
      <c r="BN22" s="38">
        <f t="shared" si="32"/>
        <v>0</v>
      </c>
      <c r="BO22" s="38">
        <f t="shared" si="33"/>
        <v>0</v>
      </c>
      <c r="BP22" s="38"/>
      <c r="BQ22" s="38">
        <f t="shared" si="34"/>
        <v>0</v>
      </c>
      <c r="BR22" s="38">
        <f t="shared" si="35"/>
        <v>0</v>
      </c>
      <c r="BS22" s="38"/>
      <c r="BT22" s="38">
        <f t="shared" si="36"/>
        <v>0</v>
      </c>
      <c r="BU22" s="38">
        <f t="shared" si="37"/>
        <v>0</v>
      </c>
      <c r="BV22" s="39">
        <f>SUMIF($N$11:$BU$11,"QUANTIDADE",N22:BU22)</f>
        <v>4</v>
      </c>
      <c r="BW22" s="39">
        <f t="shared" ca="1" si="38"/>
        <v>9604.7999999999993</v>
      </c>
      <c r="BX22" s="40">
        <f ca="1">SUMIF($N$12:$BU$13,"SEM DESCONTO",N22:Y22)</f>
        <v>0</v>
      </c>
      <c r="BY22" s="40">
        <f t="shared" si="47"/>
        <v>0</v>
      </c>
      <c r="BZ22" s="39">
        <f t="shared" ca="1" si="39"/>
        <v>0</v>
      </c>
      <c r="CA22" s="116">
        <f t="shared" ca="1" si="45"/>
        <v>0</v>
      </c>
      <c r="CB22" s="42"/>
      <c r="CC22" s="43">
        <f t="shared" si="46"/>
        <v>12.26</v>
      </c>
      <c r="CD22" s="44" t="str">
        <f>IF(CC22&lt;&gt;0,"MEDIDO","NÃO MEDIDO")</f>
        <v>MEDIDO</v>
      </c>
      <c r="CE22" s="45"/>
      <c r="CF22" s="46"/>
      <c r="CG22" s="47"/>
    </row>
    <row r="23" spans="1:85" s="2" customFormat="1" ht="30" customHeight="1" x14ac:dyDescent="0.2">
      <c r="A23" s="2" t="s">
        <v>443</v>
      </c>
      <c r="C23" s="127" t="s">
        <v>85</v>
      </c>
      <c r="D23" s="34" t="s">
        <v>86</v>
      </c>
      <c r="E23" s="35" t="s">
        <v>87</v>
      </c>
      <c r="F23" s="111">
        <v>5</v>
      </c>
      <c r="G23" s="111"/>
      <c r="H23" s="112">
        <v>0</v>
      </c>
      <c r="I23" s="111">
        <f t="shared" si="41"/>
        <v>5</v>
      </c>
      <c r="J23" s="36">
        <v>514.02</v>
      </c>
      <c r="K23" s="37">
        <f t="shared" si="42"/>
        <v>2570.1</v>
      </c>
      <c r="L23" s="37"/>
      <c r="M23" s="37">
        <f t="shared" si="43"/>
        <v>0</v>
      </c>
      <c r="N23" s="38">
        <v>2</v>
      </c>
      <c r="O23" s="38">
        <f t="shared" si="0"/>
        <v>1028.04</v>
      </c>
      <c r="P23" s="38">
        <f t="shared" si="1"/>
        <v>0</v>
      </c>
      <c r="Q23" s="38">
        <v>2</v>
      </c>
      <c r="R23" s="38">
        <f t="shared" si="2"/>
        <v>1028.04</v>
      </c>
      <c r="S23" s="38">
        <f t="shared" si="3"/>
        <v>0</v>
      </c>
      <c r="T23" s="38">
        <v>1</v>
      </c>
      <c r="U23" s="38">
        <f t="shared" si="4"/>
        <v>514.02</v>
      </c>
      <c r="V23" s="38">
        <f t="shared" si="5"/>
        <v>0</v>
      </c>
      <c r="W23" s="38"/>
      <c r="X23" s="38">
        <f t="shared" si="48"/>
        <v>0</v>
      </c>
      <c r="Y23" s="38">
        <f t="shared" si="49"/>
        <v>0</v>
      </c>
      <c r="Z23" s="38"/>
      <c r="AA23" s="38">
        <f t="shared" si="6"/>
        <v>0</v>
      </c>
      <c r="AB23" s="38">
        <f t="shared" si="7"/>
        <v>0</v>
      </c>
      <c r="AC23" s="38"/>
      <c r="AD23" s="38">
        <f t="shared" si="8"/>
        <v>0</v>
      </c>
      <c r="AE23" s="38">
        <f t="shared" si="9"/>
        <v>0</v>
      </c>
      <c r="AF23" s="38"/>
      <c r="AG23" s="38">
        <f t="shared" si="10"/>
        <v>0</v>
      </c>
      <c r="AH23" s="38">
        <f t="shared" si="11"/>
        <v>0</v>
      </c>
      <c r="AI23" s="38"/>
      <c r="AJ23" s="38">
        <f t="shared" si="12"/>
        <v>0</v>
      </c>
      <c r="AK23" s="38">
        <f t="shared" si="13"/>
        <v>0</v>
      </c>
      <c r="AL23" s="38"/>
      <c r="AM23" s="38">
        <f t="shared" si="14"/>
        <v>0</v>
      </c>
      <c r="AN23" s="38">
        <f t="shared" si="15"/>
        <v>0</v>
      </c>
      <c r="AO23" s="38"/>
      <c r="AP23" s="38">
        <f t="shared" si="16"/>
        <v>0</v>
      </c>
      <c r="AQ23" s="38">
        <f t="shared" si="17"/>
        <v>0</v>
      </c>
      <c r="AR23" s="38"/>
      <c r="AS23" s="38">
        <f t="shared" si="18"/>
        <v>0</v>
      </c>
      <c r="AT23" s="38">
        <f t="shared" si="19"/>
        <v>0</v>
      </c>
      <c r="AU23" s="38"/>
      <c r="AV23" s="38">
        <f t="shared" si="20"/>
        <v>0</v>
      </c>
      <c r="AW23" s="38">
        <f t="shared" si="21"/>
        <v>0</v>
      </c>
      <c r="AX23" s="38"/>
      <c r="AY23" s="38">
        <f t="shared" si="22"/>
        <v>0</v>
      </c>
      <c r="AZ23" s="38">
        <f t="shared" si="23"/>
        <v>0</v>
      </c>
      <c r="BA23" s="38"/>
      <c r="BB23" s="38">
        <f t="shared" si="24"/>
        <v>0</v>
      </c>
      <c r="BC23" s="38">
        <f t="shared" si="25"/>
        <v>0</v>
      </c>
      <c r="BD23" s="38"/>
      <c r="BE23" s="38">
        <f t="shared" si="26"/>
        <v>0</v>
      </c>
      <c r="BF23" s="38">
        <f t="shared" si="27"/>
        <v>0</v>
      </c>
      <c r="BG23" s="38"/>
      <c r="BH23" s="38">
        <f t="shared" si="28"/>
        <v>0</v>
      </c>
      <c r="BI23" s="38">
        <f t="shared" si="29"/>
        <v>0</v>
      </c>
      <c r="BJ23" s="38"/>
      <c r="BK23" s="38">
        <f t="shared" si="30"/>
        <v>0</v>
      </c>
      <c r="BL23" s="38">
        <f t="shared" si="31"/>
        <v>0</v>
      </c>
      <c r="BM23" s="38"/>
      <c r="BN23" s="38">
        <f t="shared" si="32"/>
        <v>0</v>
      </c>
      <c r="BO23" s="38">
        <f t="shared" si="33"/>
        <v>0</v>
      </c>
      <c r="BP23" s="38"/>
      <c r="BQ23" s="38">
        <f t="shared" si="34"/>
        <v>0</v>
      </c>
      <c r="BR23" s="38">
        <f t="shared" si="35"/>
        <v>0</v>
      </c>
      <c r="BS23" s="38"/>
      <c r="BT23" s="38">
        <f t="shared" si="36"/>
        <v>0</v>
      </c>
      <c r="BU23" s="38">
        <f t="shared" si="37"/>
        <v>0</v>
      </c>
      <c r="BV23" s="39">
        <f t="shared" ref="BV23:BV86" si="51">SUMIF($N$11:$BU$11,"QUANTIDADE",N23:BU23)</f>
        <v>5</v>
      </c>
      <c r="BW23" s="39">
        <f t="shared" ref="BW23:BW86" ca="1" si="52">SUMIF($N$12:$Y$13,"COM DESCONTO",N23:Y23)</f>
        <v>2570.1</v>
      </c>
      <c r="BX23" s="40">
        <f t="shared" ref="BX23:BX86" ca="1" si="53">SUMIF($N$12:$BU$13,"SEM DESCONTO",N23:Y23)</f>
        <v>0</v>
      </c>
      <c r="BY23" s="40">
        <f t="shared" si="47"/>
        <v>0</v>
      </c>
      <c r="BZ23" s="39">
        <f t="shared" ca="1" si="39"/>
        <v>0</v>
      </c>
      <c r="CA23" s="116">
        <f t="shared" ca="1" si="45"/>
        <v>0</v>
      </c>
      <c r="CB23" s="42"/>
      <c r="CC23" s="43">
        <f t="shared" si="46"/>
        <v>0</v>
      </c>
      <c r="CD23" s="44" t="str">
        <f>IF(CC23&lt;&gt;0,"MEDIDO","NÃO MEDIDO")</f>
        <v>NÃO MEDIDO</v>
      </c>
      <c r="CE23" s="45"/>
      <c r="CF23" s="46"/>
      <c r="CG23" s="47"/>
    </row>
    <row r="24" spans="1:85" s="2" customFormat="1" ht="59.25" customHeight="1" x14ac:dyDescent="0.2">
      <c r="A24" s="2" t="s">
        <v>443</v>
      </c>
      <c r="C24" s="127" t="s">
        <v>88</v>
      </c>
      <c r="D24" s="34" t="s">
        <v>89</v>
      </c>
      <c r="E24" s="35" t="s">
        <v>90</v>
      </c>
      <c r="F24" s="111">
        <v>8.9</v>
      </c>
      <c r="G24" s="111"/>
      <c r="H24" s="112">
        <v>3.36</v>
      </c>
      <c r="I24" s="111">
        <f t="shared" si="41"/>
        <v>12.26</v>
      </c>
      <c r="J24" s="36">
        <v>24.28</v>
      </c>
      <c r="K24" s="37">
        <f t="shared" si="42"/>
        <v>297.67</v>
      </c>
      <c r="L24" s="37"/>
      <c r="M24" s="37">
        <f t="shared" si="43"/>
        <v>0</v>
      </c>
      <c r="N24" s="38"/>
      <c r="O24" s="38">
        <f t="shared" si="0"/>
        <v>0</v>
      </c>
      <c r="P24" s="38">
        <f t="shared" si="1"/>
        <v>0</v>
      </c>
      <c r="Q24" s="38"/>
      <c r="R24" s="38">
        <f t="shared" si="2"/>
        <v>0</v>
      </c>
      <c r="S24" s="38">
        <f t="shared" si="3"/>
        <v>0</v>
      </c>
      <c r="T24" s="38"/>
      <c r="U24" s="38">
        <f t="shared" si="4"/>
        <v>0</v>
      </c>
      <c r="V24" s="38">
        <f t="shared" si="5"/>
        <v>0</v>
      </c>
      <c r="W24" s="38">
        <v>12.26</v>
      </c>
      <c r="X24" s="38">
        <f t="shared" si="48"/>
        <v>297.67</v>
      </c>
      <c r="Y24" s="38">
        <f t="shared" si="49"/>
        <v>0</v>
      </c>
      <c r="Z24" s="38"/>
      <c r="AA24" s="38">
        <f t="shared" si="6"/>
        <v>0</v>
      </c>
      <c r="AB24" s="38">
        <f t="shared" si="7"/>
        <v>0</v>
      </c>
      <c r="AC24" s="38"/>
      <c r="AD24" s="38">
        <f t="shared" si="8"/>
        <v>0</v>
      </c>
      <c r="AE24" s="38">
        <f t="shared" si="9"/>
        <v>0</v>
      </c>
      <c r="AF24" s="38"/>
      <c r="AG24" s="38">
        <f t="shared" si="10"/>
        <v>0</v>
      </c>
      <c r="AH24" s="38">
        <f t="shared" si="11"/>
        <v>0</v>
      </c>
      <c r="AI24" s="38"/>
      <c r="AJ24" s="38">
        <f t="shared" si="12"/>
        <v>0</v>
      </c>
      <c r="AK24" s="38">
        <f t="shared" si="13"/>
        <v>0</v>
      </c>
      <c r="AL24" s="38"/>
      <c r="AM24" s="38">
        <f t="shared" si="14"/>
        <v>0</v>
      </c>
      <c r="AN24" s="38">
        <f t="shared" si="15"/>
        <v>0</v>
      </c>
      <c r="AO24" s="38"/>
      <c r="AP24" s="38">
        <f t="shared" si="16"/>
        <v>0</v>
      </c>
      <c r="AQ24" s="38">
        <f t="shared" si="17"/>
        <v>0</v>
      </c>
      <c r="AR24" s="38"/>
      <c r="AS24" s="38">
        <f t="shared" si="18"/>
        <v>0</v>
      </c>
      <c r="AT24" s="38">
        <f t="shared" si="19"/>
        <v>0</v>
      </c>
      <c r="AU24" s="38"/>
      <c r="AV24" s="38">
        <f t="shared" si="20"/>
        <v>0</v>
      </c>
      <c r="AW24" s="38">
        <f t="shared" si="21"/>
        <v>0</v>
      </c>
      <c r="AX24" s="38"/>
      <c r="AY24" s="38">
        <f t="shared" si="22"/>
        <v>0</v>
      </c>
      <c r="AZ24" s="38">
        <f t="shared" si="23"/>
        <v>0</v>
      </c>
      <c r="BA24" s="38"/>
      <c r="BB24" s="38">
        <f t="shared" si="24"/>
        <v>0</v>
      </c>
      <c r="BC24" s="38">
        <f t="shared" si="25"/>
        <v>0</v>
      </c>
      <c r="BD24" s="38"/>
      <c r="BE24" s="38">
        <f t="shared" si="26"/>
        <v>0</v>
      </c>
      <c r="BF24" s="38">
        <f t="shared" si="27"/>
        <v>0</v>
      </c>
      <c r="BG24" s="38"/>
      <c r="BH24" s="38">
        <f t="shared" si="28"/>
        <v>0</v>
      </c>
      <c r="BI24" s="38">
        <f t="shared" si="29"/>
        <v>0</v>
      </c>
      <c r="BJ24" s="38"/>
      <c r="BK24" s="38">
        <f t="shared" si="30"/>
        <v>0</v>
      </c>
      <c r="BL24" s="38">
        <f t="shared" si="31"/>
        <v>0</v>
      </c>
      <c r="BM24" s="38"/>
      <c r="BN24" s="38">
        <f t="shared" si="32"/>
        <v>0</v>
      </c>
      <c r="BO24" s="38">
        <f t="shared" si="33"/>
        <v>0</v>
      </c>
      <c r="BP24" s="38"/>
      <c r="BQ24" s="38">
        <f t="shared" si="34"/>
        <v>0</v>
      </c>
      <c r="BR24" s="38">
        <f t="shared" si="35"/>
        <v>0</v>
      </c>
      <c r="BS24" s="38"/>
      <c r="BT24" s="38">
        <f t="shared" si="36"/>
        <v>0</v>
      </c>
      <c r="BU24" s="38">
        <f t="shared" si="37"/>
        <v>0</v>
      </c>
      <c r="BV24" s="39">
        <f t="shared" si="51"/>
        <v>12.26</v>
      </c>
      <c r="BW24" s="39">
        <f t="shared" ca="1" si="52"/>
        <v>297.67</v>
      </c>
      <c r="BX24" s="40">
        <f t="shared" ca="1" si="53"/>
        <v>0</v>
      </c>
      <c r="BY24" s="40">
        <f t="shared" si="47"/>
        <v>0</v>
      </c>
      <c r="BZ24" s="39">
        <f t="shared" ca="1" si="39"/>
        <v>0</v>
      </c>
      <c r="CA24" s="116">
        <f t="shared" ca="1" si="45"/>
        <v>0</v>
      </c>
      <c r="CB24" s="42"/>
      <c r="CC24" s="43">
        <f t="shared" si="46"/>
        <v>0</v>
      </c>
      <c r="CD24" s="44" t="str">
        <f>IF(CC24&lt;&gt;0,"MEDIDO","NÃO MEDIDO")</f>
        <v>NÃO MEDIDO</v>
      </c>
      <c r="CE24" s="45"/>
      <c r="CF24" s="46"/>
      <c r="CG24" s="47"/>
    </row>
    <row r="25" spans="1:85" s="2" customFormat="1" ht="30" customHeight="1" x14ac:dyDescent="0.2">
      <c r="A25" s="1" t="s">
        <v>442</v>
      </c>
      <c r="B25" s="1"/>
      <c r="C25" s="127">
        <v>1</v>
      </c>
      <c r="D25" s="34" t="s">
        <v>91</v>
      </c>
      <c r="E25" s="35"/>
      <c r="F25" s="111"/>
      <c r="G25" s="111"/>
      <c r="H25" s="112">
        <v>0</v>
      </c>
      <c r="I25" s="111">
        <f t="shared" si="41"/>
        <v>0</v>
      </c>
      <c r="J25" s="36"/>
      <c r="K25" s="37">
        <f t="shared" si="42"/>
        <v>0</v>
      </c>
      <c r="L25" s="37"/>
      <c r="M25" s="37">
        <f t="shared" si="43"/>
        <v>0</v>
      </c>
      <c r="N25" s="38"/>
      <c r="O25" s="38">
        <f t="shared" si="0"/>
        <v>0</v>
      </c>
      <c r="P25" s="38">
        <f t="shared" si="1"/>
        <v>0</v>
      </c>
      <c r="Q25" s="38"/>
      <c r="R25" s="38">
        <f t="shared" si="2"/>
        <v>0</v>
      </c>
      <c r="S25" s="38">
        <f t="shared" si="3"/>
        <v>0</v>
      </c>
      <c r="T25" s="38"/>
      <c r="U25" s="38">
        <f t="shared" si="4"/>
        <v>0</v>
      </c>
      <c r="V25" s="38">
        <f t="shared" si="5"/>
        <v>0</v>
      </c>
      <c r="W25" s="38"/>
      <c r="X25" s="38">
        <f t="shared" si="48"/>
        <v>0</v>
      </c>
      <c r="Y25" s="38">
        <f t="shared" si="49"/>
        <v>0</v>
      </c>
      <c r="Z25" s="38"/>
      <c r="AA25" s="38">
        <f t="shared" si="6"/>
        <v>0</v>
      </c>
      <c r="AB25" s="38">
        <f t="shared" si="7"/>
        <v>0</v>
      </c>
      <c r="AC25" s="38"/>
      <c r="AD25" s="38">
        <f t="shared" si="8"/>
        <v>0</v>
      </c>
      <c r="AE25" s="38">
        <f t="shared" si="9"/>
        <v>0</v>
      </c>
      <c r="AF25" s="38"/>
      <c r="AG25" s="38">
        <f t="shared" si="10"/>
        <v>0</v>
      </c>
      <c r="AH25" s="38">
        <f t="shared" si="11"/>
        <v>0</v>
      </c>
      <c r="AI25" s="38"/>
      <c r="AJ25" s="38">
        <f t="shared" si="12"/>
        <v>0</v>
      </c>
      <c r="AK25" s="38">
        <f t="shared" si="13"/>
        <v>0</v>
      </c>
      <c r="AL25" s="38"/>
      <c r="AM25" s="38">
        <f t="shared" si="14"/>
        <v>0</v>
      </c>
      <c r="AN25" s="38">
        <f t="shared" si="15"/>
        <v>0</v>
      </c>
      <c r="AO25" s="38"/>
      <c r="AP25" s="38">
        <f t="shared" si="16"/>
        <v>0</v>
      </c>
      <c r="AQ25" s="38">
        <f t="shared" si="17"/>
        <v>0</v>
      </c>
      <c r="AR25" s="38"/>
      <c r="AS25" s="38">
        <f t="shared" si="18"/>
        <v>0</v>
      </c>
      <c r="AT25" s="38">
        <f t="shared" si="19"/>
        <v>0</v>
      </c>
      <c r="AU25" s="38"/>
      <c r="AV25" s="38">
        <f t="shared" si="20"/>
        <v>0</v>
      </c>
      <c r="AW25" s="38">
        <f t="shared" si="21"/>
        <v>0</v>
      </c>
      <c r="AX25" s="38"/>
      <c r="AY25" s="38">
        <f t="shared" si="22"/>
        <v>0</v>
      </c>
      <c r="AZ25" s="38">
        <f t="shared" si="23"/>
        <v>0</v>
      </c>
      <c r="BA25" s="38"/>
      <c r="BB25" s="38">
        <f t="shared" si="24"/>
        <v>0</v>
      </c>
      <c r="BC25" s="38">
        <f t="shared" si="25"/>
        <v>0</v>
      </c>
      <c r="BD25" s="38"/>
      <c r="BE25" s="38">
        <f t="shared" si="26"/>
        <v>0</v>
      </c>
      <c r="BF25" s="38">
        <f t="shared" si="27"/>
        <v>0</v>
      </c>
      <c r="BG25" s="38"/>
      <c r="BH25" s="38">
        <f t="shared" si="28"/>
        <v>0</v>
      </c>
      <c r="BI25" s="38">
        <f t="shared" si="29"/>
        <v>0</v>
      </c>
      <c r="BJ25" s="38"/>
      <c r="BK25" s="38">
        <f t="shared" si="30"/>
        <v>0</v>
      </c>
      <c r="BL25" s="38">
        <f t="shared" si="31"/>
        <v>0</v>
      </c>
      <c r="BM25" s="38"/>
      <c r="BN25" s="38">
        <f t="shared" si="32"/>
        <v>0</v>
      </c>
      <c r="BO25" s="38">
        <f t="shared" si="33"/>
        <v>0</v>
      </c>
      <c r="BP25" s="38"/>
      <c r="BQ25" s="38">
        <f t="shared" si="34"/>
        <v>0</v>
      </c>
      <c r="BR25" s="38">
        <f t="shared" si="35"/>
        <v>0</v>
      </c>
      <c r="BS25" s="38"/>
      <c r="BT25" s="38">
        <f t="shared" si="36"/>
        <v>0</v>
      </c>
      <c r="BU25" s="38">
        <f t="shared" si="37"/>
        <v>0</v>
      </c>
      <c r="BV25" s="39">
        <f t="shared" si="51"/>
        <v>0</v>
      </c>
      <c r="BW25" s="39">
        <f t="shared" ca="1" si="52"/>
        <v>0</v>
      </c>
      <c r="BX25" s="40">
        <f t="shared" ca="1" si="53"/>
        <v>0</v>
      </c>
      <c r="BY25" s="40">
        <f t="shared" si="47"/>
        <v>0</v>
      </c>
      <c r="BZ25" s="39">
        <f t="shared" ca="1" si="39"/>
        <v>0</v>
      </c>
      <c r="CA25" s="116">
        <f t="shared" ca="1" si="45"/>
        <v>0</v>
      </c>
      <c r="CB25" s="42"/>
      <c r="CC25" s="43">
        <f t="shared" si="46"/>
        <v>262</v>
      </c>
      <c r="CD25" s="44" t="str">
        <f>IF(COUNTIF(CD26:CD29,"MEDIDO")&gt;0,"MEDIDO","NÃO MEDIDO")</f>
        <v>MEDIDO</v>
      </c>
      <c r="CE25" s="45"/>
      <c r="CF25" s="46"/>
      <c r="CG25" s="47"/>
    </row>
    <row r="26" spans="1:85" s="2" customFormat="1" ht="30" customHeight="1" x14ac:dyDescent="0.2">
      <c r="A26" s="1" t="s">
        <v>442</v>
      </c>
      <c r="B26" s="1"/>
      <c r="C26" s="127">
        <v>10100</v>
      </c>
      <c r="D26" s="34" t="s">
        <v>92</v>
      </c>
      <c r="E26" s="35"/>
      <c r="F26" s="111"/>
      <c r="G26" s="111"/>
      <c r="H26" s="112">
        <v>0</v>
      </c>
      <c r="I26" s="111">
        <f t="shared" si="41"/>
        <v>0</v>
      </c>
      <c r="J26" s="36"/>
      <c r="K26" s="37">
        <f t="shared" si="42"/>
        <v>0</v>
      </c>
      <c r="L26" s="37"/>
      <c r="M26" s="37">
        <f t="shared" si="43"/>
        <v>0</v>
      </c>
      <c r="N26" s="38"/>
      <c r="O26" s="38">
        <f t="shared" si="0"/>
        <v>0</v>
      </c>
      <c r="P26" s="38">
        <f t="shared" si="1"/>
        <v>0</v>
      </c>
      <c r="Q26" s="38"/>
      <c r="R26" s="38">
        <f t="shared" si="2"/>
        <v>0</v>
      </c>
      <c r="S26" s="38">
        <f t="shared" si="3"/>
        <v>0</v>
      </c>
      <c r="T26" s="38"/>
      <c r="U26" s="38">
        <f t="shared" si="4"/>
        <v>0</v>
      </c>
      <c r="V26" s="38">
        <f t="shared" si="5"/>
        <v>0</v>
      </c>
      <c r="W26" s="38"/>
      <c r="X26" s="38">
        <f t="shared" si="48"/>
        <v>0</v>
      </c>
      <c r="Y26" s="38">
        <f t="shared" si="49"/>
        <v>0</v>
      </c>
      <c r="Z26" s="38"/>
      <c r="AA26" s="38">
        <f t="shared" si="6"/>
        <v>0</v>
      </c>
      <c r="AB26" s="38">
        <f t="shared" si="7"/>
        <v>0</v>
      </c>
      <c r="AC26" s="38"/>
      <c r="AD26" s="38">
        <f t="shared" si="8"/>
        <v>0</v>
      </c>
      <c r="AE26" s="38">
        <f t="shared" si="9"/>
        <v>0</v>
      </c>
      <c r="AF26" s="38"/>
      <c r="AG26" s="38">
        <f t="shared" si="10"/>
        <v>0</v>
      </c>
      <c r="AH26" s="38">
        <f t="shared" si="11"/>
        <v>0</v>
      </c>
      <c r="AI26" s="38"/>
      <c r="AJ26" s="38">
        <f t="shared" si="12"/>
        <v>0</v>
      </c>
      <c r="AK26" s="38">
        <f t="shared" si="13"/>
        <v>0</v>
      </c>
      <c r="AL26" s="38"/>
      <c r="AM26" s="38">
        <f t="shared" si="14"/>
        <v>0</v>
      </c>
      <c r="AN26" s="38">
        <f t="shared" si="15"/>
        <v>0</v>
      </c>
      <c r="AO26" s="38"/>
      <c r="AP26" s="38">
        <f t="shared" si="16"/>
        <v>0</v>
      </c>
      <c r="AQ26" s="38">
        <f t="shared" si="17"/>
        <v>0</v>
      </c>
      <c r="AR26" s="38"/>
      <c r="AS26" s="38">
        <f t="shared" si="18"/>
        <v>0</v>
      </c>
      <c r="AT26" s="38">
        <f t="shared" si="19"/>
        <v>0</v>
      </c>
      <c r="AU26" s="38"/>
      <c r="AV26" s="38">
        <f t="shared" si="20"/>
        <v>0</v>
      </c>
      <c r="AW26" s="38">
        <f t="shared" si="21"/>
        <v>0</v>
      </c>
      <c r="AX26" s="38"/>
      <c r="AY26" s="38">
        <f t="shared" si="22"/>
        <v>0</v>
      </c>
      <c r="AZ26" s="38">
        <f t="shared" si="23"/>
        <v>0</v>
      </c>
      <c r="BA26" s="38"/>
      <c r="BB26" s="38">
        <f t="shared" si="24"/>
        <v>0</v>
      </c>
      <c r="BC26" s="38">
        <f t="shared" si="25"/>
        <v>0</v>
      </c>
      <c r="BD26" s="38"/>
      <c r="BE26" s="38">
        <f t="shared" si="26"/>
        <v>0</v>
      </c>
      <c r="BF26" s="38">
        <f t="shared" si="27"/>
        <v>0</v>
      </c>
      <c r="BG26" s="38"/>
      <c r="BH26" s="38">
        <f t="shared" si="28"/>
        <v>0</v>
      </c>
      <c r="BI26" s="38">
        <f t="shared" si="29"/>
        <v>0</v>
      </c>
      <c r="BJ26" s="38"/>
      <c r="BK26" s="38">
        <f t="shared" si="30"/>
        <v>0</v>
      </c>
      <c r="BL26" s="38">
        <f t="shared" si="31"/>
        <v>0</v>
      </c>
      <c r="BM26" s="38"/>
      <c r="BN26" s="38">
        <f t="shared" si="32"/>
        <v>0</v>
      </c>
      <c r="BO26" s="38">
        <f t="shared" si="33"/>
        <v>0</v>
      </c>
      <c r="BP26" s="38"/>
      <c r="BQ26" s="38">
        <f t="shared" si="34"/>
        <v>0</v>
      </c>
      <c r="BR26" s="38">
        <f t="shared" si="35"/>
        <v>0</v>
      </c>
      <c r="BS26" s="38"/>
      <c r="BT26" s="38">
        <f t="shared" si="36"/>
        <v>0</v>
      </c>
      <c r="BU26" s="38">
        <f t="shared" si="37"/>
        <v>0</v>
      </c>
      <c r="BV26" s="39">
        <f t="shared" si="51"/>
        <v>0</v>
      </c>
      <c r="BW26" s="39">
        <f t="shared" ca="1" si="52"/>
        <v>0</v>
      </c>
      <c r="BX26" s="40">
        <f t="shared" ca="1" si="53"/>
        <v>0</v>
      </c>
      <c r="BY26" s="40">
        <f t="shared" si="47"/>
        <v>0</v>
      </c>
      <c r="BZ26" s="39">
        <f t="shared" ca="1" si="39"/>
        <v>0</v>
      </c>
      <c r="CA26" s="116">
        <f t="shared" ca="1" si="45"/>
        <v>0</v>
      </c>
      <c r="CB26" s="42"/>
      <c r="CC26" s="43">
        <f t="shared" si="46"/>
        <v>0</v>
      </c>
      <c r="CD26" s="44" t="str">
        <f>IF(COUNTIF(CD27:CD27,"MEDIDO")&gt;0,"MEDIDO","NÃO MEDIDO")</f>
        <v>MEDIDO</v>
      </c>
      <c r="CE26" s="45"/>
      <c r="CF26" s="46"/>
      <c r="CG26" s="47"/>
    </row>
    <row r="27" spans="1:85" s="2" customFormat="1" ht="30" customHeight="1" x14ac:dyDescent="0.2">
      <c r="A27" s="2" t="s">
        <v>443</v>
      </c>
      <c r="C27" s="127" t="s">
        <v>93</v>
      </c>
      <c r="D27" s="34" t="s">
        <v>94</v>
      </c>
      <c r="E27" s="35" t="s">
        <v>95</v>
      </c>
      <c r="F27" s="111">
        <v>165</v>
      </c>
      <c r="G27" s="111"/>
      <c r="H27" s="112">
        <v>97</v>
      </c>
      <c r="I27" s="111">
        <f t="shared" si="41"/>
        <v>262</v>
      </c>
      <c r="J27" s="36">
        <v>1.73</v>
      </c>
      <c r="K27" s="37">
        <f t="shared" si="42"/>
        <v>453.26</v>
      </c>
      <c r="L27" s="37"/>
      <c r="M27" s="37">
        <f t="shared" si="43"/>
        <v>0</v>
      </c>
      <c r="N27" s="38"/>
      <c r="O27" s="38">
        <f t="shared" si="0"/>
        <v>0</v>
      </c>
      <c r="P27" s="38">
        <f t="shared" si="1"/>
        <v>0</v>
      </c>
      <c r="Q27" s="38"/>
      <c r="R27" s="38">
        <f t="shared" si="2"/>
        <v>0</v>
      </c>
      <c r="S27" s="38">
        <f t="shared" si="3"/>
        <v>0</v>
      </c>
      <c r="T27" s="38"/>
      <c r="U27" s="38">
        <f t="shared" si="4"/>
        <v>0</v>
      </c>
      <c r="V27" s="38">
        <f t="shared" si="5"/>
        <v>0</v>
      </c>
      <c r="W27" s="38">
        <v>262</v>
      </c>
      <c r="X27" s="38">
        <f t="shared" si="48"/>
        <v>453.26</v>
      </c>
      <c r="Y27" s="38">
        <f t="shared" si="49"/>
        <v>0</v>
      </c>
      <c r="Z27" s="38"/>
      <c r="AA27" s="38">
        <f t="shared" si="6"/>
        <v>0</v>
      </c>
      <c r="AB27" s="38">
        <f t="shared" si="7"/>
        <v>0</v>
      </c>
      <c r="AC27" s="38"/>
      <c r="AD27" s="38">
        <f t="shared" si="8"/>
        <v>0</v>
      </c>
      <c r="AE27" s="38">
        <f t="shared" si="9"/>
        <v>0</v>
      </c>
      <c r="AF27" s="38"/>
      <c r="AG27" s="38">
        <f t="shared" si="10"/>
        <v>0</v>
      </c>
      <c r="AH27" s="38">
        <f t="shared" si="11"/>
        <v>0</v>
      </c>
      <c r="AI27" s="38"/>
      <c r="AJ27" s="38">
        <f t="shared" si="12"/>
        <v>0</v>
      </c>
      <c r="AK27" s="38">
        <f t="shared" si="13"/>
        <v>0</v>
      </c>
      <c r="AL27" s="38"/>
      <c r="AM27" s="38">
        <f t="shared" si="14"/>
        <v>0</v>
      </c>
      <c r="AN27" s="38">
        <f t="shared" si="15"/>
        <v>0</v>
      </c>
      <c r="AO27" s="38"/>
      <c r="AP27" s="38">
        <f t="shared" si="16"/>
        <v>0</v>
      </c>
      <c r="AQ27" s="38">
        <f t="shared" si="17"/>
        <v>0</v>
      </c>
      <c r="AR27" s="38"/>
      <c r="AS27" s="38">
        <f t="shared" si="18"/>
        <v>0</v>
      </c>
      <c r="AT27" s="38">
        <f t="shared" si="19"/>
        <v>0</v>
      </c>
      <c r="AU27" s="38"/>
      <c r="AV27" s="38">
        <f t="shared" si="20"/>
        <v>0</v>
      </c>
      <c r="AW27" s="38">
        <f t="shared" si="21"/>
        <v>0</v>
      </c>
      <c r="AX27" s="38"/>
      <c r="AY27" s="38">
        <f t="shared" si="22"/>
        <v>0</v>
      </c>
      <c r="AZ27" s="38">
        <f t="shared" si="23"/>
        <v>0</v>
      </c>
      <c r="BA27" s="38"/>
      <c r="BB27" s="38">
        <f t="shared" si="24"/>
        <v>0</v>
      </c>
      <c r="BC27" s="38">
        <f t="shared" si="25"/>
        <v>0</v>
      </c>
      <c r="BD27" s="38"/>
      <c r="BE27" s="38">
        <f t="shared" si="26"/>
        <v>0</v>
      </c>
      <c r="BF27" s="38">
        <f t="shared" si="27"/>
        <v>0</v>
      </c>
      <c r="BG27" s="38"/>
      <c r="BH27" s="38">
        <f t="shared" si="28"/>
        <v>0</v>
      </c>
      <c r="BI27" s="38">
        <f t="shared" si="29"/>
        <v>0</v>
      </c>
      <c r="BJ27" s="38"/>
      <c r="BK27" s="38">
        <f t="shared" si="30"/>
        <v>0</v>
      </c>
      <c r="BL27" s="38">
        <f t="shared" si="31"/>
        <v>0</v>
      </c>
      <c r="BM27" s="38"/>
      <c r="BN27" s="38">
        <f t="shared" si="32"/>
        <v>0</v>
      </c>
      <c r="BO27" s="38">
        <f t="shared" si="33"/>
        <v>0</v>
      </c>
      <c r="BP27" s="38"/>
      <c r="BQ27" s="38">
        <f t="shared" si="34"/>
        <v>0</v>
      </c>
      <c r="BR27" s="38">
        <f t="shared" si="35"/>
        <v>0</v>
      </c>
      <c r="BS27" s="38"/>
      <c r="BT27" s="38">
        <f t="shared" si="36"/>
        <v>0</v>
      </c>
      <c r="BU27" s="38">
        <f t="shared" si="37"/>
        <v>0</v>
      </c>
      <c r="BV27" s="39">
        <f t="shared" si="51"/>
        <v>262</v>
      </c>
      <c r="BW27" s="39">
        <f t="shared" ca="1" si="52"/>
        <v>453.26</v>
      </c>
      <c r="BX27" s="40">
        <f t="shared" ca="1" si="53"/>
        <v>0</v>
      </c>
      <c r="BY27" s="40">
        <f t="shared" si="47"/>
        <v>0</v>
      </c>
      <c r="BZ27" s="39">
        <f t="shared" ca="1" si="39"/>
        <v>0</v>
      </c>
      <c r="CA27" s="116">
        <f t="shared" ca="1" si="45"/>
        <v>0</v>
      </c>
      <c r="CB27" s="42"/>
      <c r="CC27" s="43">
        <f t="shared" si="46"/>
        <v>97</v>
      </c>
      <c r="CD27" s="44" t="str">
        <f>IF(CC27&lt;&gt;0,"MEDIDO","NÃO MEDIDO")</f>
        <v>MEDIDO</v>
      </c>
      <c r="CE27" s="45"/>
      <c r="CF27" s="46"/>
      <c r="CG27" s="47"/>
    </row>
    <row r="28" spans="1:85" s="2" customFormat="1" ht="30" customHeight="1" x14ac:dyDescent="0.2">
      <c r="A28" s="1" t="s">
        <v>442</v>
      </c>
      <c r="B28" s="1"/>
      <c r="C28" s="127">
        <v>10400</v>
      </c>
      <c r="D28" s="34" t="s">
        <v>96</v>
      </c>
      <c r="E28" s="35"/>
      <c r="F28" s="111"/>
      <c r="G28" s="111"/>
      <c r="H28" s="112">
        <v>0</v>
      </c>
      <c r="I28" s="111">
        <f t="shared" si="41"/>
        <v>0</v>
      </c>
      <c r="J28" s="36"/>
      <c r="K28" s="37">
        <f t="shared" si="42"/>
        <v>0</v>
      </c>
      <c r="L28" s="37"/>
      <c r="M28" s="37">
        <f t="shared" si="43"/>
        <v>0</v>
      </c>
      <c r="N28" s="38"/>
      <c r="O28" s="38">
        <f t="shared" si="0"/>
        <v>0</v>
      </c>
      <c r="P28" s="38">
        <f t="shared" si="1"/>
        <v>0</v>
      </c>
      <c r="Q28" s="38"/>
      <c r="R28" s="38">
        <f t="shared" si="2"/>
        <v>0</v>
      </c>
      <c r="S28" s="38">
        <f t="shared" si="3"/>
        <v>0</v>
      </c>
      <c r="T28" s="38"/>
      <c r="U28" s="38">
        <f t="shared" si="4"/>
        <v>0</v>
      </c>
      <c r="V28" s="38">
        <f t="shared" si="5"/>
        <v>0</v>
      </c>
      <c r="W28" s="38"/>
      <c r="X28" s="38">
        <f t="shared" si="48"/>
        <v>0</v>
      </c>
      <c r="Y28" s="38">
        <f t="shared" si="49"/>
        <v>0</v>
      </c>
      <c r="Z28" s="38"/>
      <c r="AA28" s="38">
        <f t="shared" si="6"/>
        <v>0</v>
      </c>
      <c r="AB28" s="38">
        <f t="shared" si="7"/>
        <v>0</v>
      </c>
      <c r="AC28" s="38"/>
      <c r="AD28" s="38">
        <f t="shared" si="8"/>
        <v>0</v>
      </c>
      <c r="AE28" s="38">
        <f t="shared" si="9"/>
        <v>0</v>
      </c>
      <c r="AF28" s="38"/>
      <c r="AG28" s="38">
        <f t="shared" si="10"/>
        <v>0</v>
      </c>
      <c r="AH28" s="38">
        <f t="shared" si="11"/>
        <v>0</v>
      </c>
      <c r="AI28" s="38"/>
      <c r="AJ28" s="38">
        <f t="shared" si="12"/>
        <v>0</v>
      </c>
      <c r="AK28" s="38">
        <f t="shared" si="13"/>
        <v>0</v>
      </c>
      <c r="AL28" s="38"/>
      <c r="AM28" s="38">
        <f t="shared" si="14"/>
        <v>0</v>
      </c>
      <c r="AN28" s="38">
        <f t="shared" si="15"/>
        <v>0</v>
      </c>
      <c r="AO28" s="38"/>
      <c r="AP28" s="38">
        <f t="shared" si="16"/>
        <v>0</v>
      </c>
      <c r="AQ28" s="38">
        <f t="shared" si="17"/>
        <v>0</v>
      </c>
      <c r="AR28" s="38"/>
      <c r="AS28" s="38">
        <f t="shared" si="18"/>
        <v>0</v>
      </c>
      <c r="AT28" s="38">
        <f t="shared" si="19"/>
        <v>0</v>
      </c>
      <c r="AU28" s="38"/>
      <c r="AV28" s="38">
        <f t="shared" si="20"/>
        <v>0</v>
      </c>
      <c r="AW28" s="38">
        <f t="shared" si="21"/>
        <v>0</v>
      </c>
      <c r="AX28" s="38"/>
      <c r="AY28" s="38">
        <f t="shared" si="22"/>
        <v>0</v>
      </c>
      <c r="AZ28" s="38">
        <f t="shared" si="23"/>
        <v>0</v>
      </c>
      <c r="BA28" s="38"/>
      <c r="BB28" s="38">
        <f t="shared" si="24"/>
        <v>0</v>
      </c>
      <c r="BC28" s="38">
        <f t="shared" si="25"/>
        <v>0</v>
      </c>
      <c r="BD28" s="38"/>
      <c r="BE28" s="38">
        <f t="shared" si="26"/>
        <v>0</v>
      </c>
      <c r="BF28" s="38">
        <f t="shared" si="27"/>
        <v>0</v>
      </c>
      <c r="BG28" s="38"/>
      <c r="BH28" s="38">
        <f t="shared" si="28"/>
        <v>0</v>
      </c>
      <c r="BI28" s="38">
        <f t="shared" si="29"/>
        <v>0</v>
      </c>
      <c r="BJ28" s="38"/>
      <c r="BK28" s="38">
        <f t="shared" si="30"/>
        <v>0</v>
      </c>
      <c r="BL28" s="38">
        <f t="shared" si="31"/>
        <v>0</v>
      </c>
      <c r="BM28" s="38"/>
      <c r="BN28" s="38">
        <f t="shared" si="32"/>
        <v>0</v>
      </c>
      <c r="BO28" s="38">
        <f t="shared" si="33"/>
        <v>0</v>
      </c>
      <c r="BP28" s="38"/>
      <c r="BQ28" s="38">
        <f t="shared" si="34"/>
        <v>0</v>
      </c>
      <c r="BR28" s="38">
        <f t="shared" si="35"/>
        <v>0</v>
      </c>
      <c r="BS28" s="38"/>
      <c r="BT28" s="38">
        <f t="shared" si="36"/>
        <v>0</v>
      </c>
      <c r="BU28" s="38">
        <f t="shared" si="37"/>
        <v>0</v>
      </c>
      <c r="BV28" s="39">
        <f t="shared" si="51"/>
        <v>0</v>
      </c>
      <c r="BW28" s="39">
        <f t="shared" ca="1" si="52"/>
        <v>0</v>
      </c>
      <c r="BX28" s="40">
        <f t="shared" ca="1" si="53"/>
        <v>0</v>
      </c>
      <c r="BY28" s="40">
        <f t="shared" si="47"/>
        <v>0</v>
      </c>
      <c r="BZ28" s="39">
        <f t="shared" ca="1" si="39"/>
        <v>0</v>
      </c>
      <c r="CA28" s="116">
        <f t="shared" ca="1" si="45"/>
        <v>0</v>
      </c>
      <c r="CB28" s="42"/>
      <c r="CC28" s="43">
        <f t="shared" si="46"/>
        <v>0</v>
      </c>
      <c r="CD28" s="44" t="str">
        <f>IF(COUNTIF(CD29:CD29,"MEDIDO")&gt;0,"MEDIDO","NÃO MEDIDO")</f>
        <v>NÃO MEDIDO</v>
      </c>
      <c r="CE28" s="45"/>
      <c r="CF28" s="46"/>
      <c r="CG28" s="47"/>
    </row>
    <row r="29" spans="1:85" s="2" customFormat="1" ht="30" customHeight="1" x14ac:dyDescent="0.2">
      <c r="A29" s="2" t="s">
        <v>443</v>
      </c>
      <c r="C29" s="127" t="s">
        <v>97</v>
      </c>
      <c r="D29" s="34" t="s">
        <v>98</v>
      </c>
      <c r="E29" s="35" t="s">
        <v>95</v>
      </c>
      <c r="F29" s="111">
        <v>165</v>
      </c>
      <c r="G29" s="111"/>
      <c r="H29" s="112">
        <v>97</v>
      </c>
      <c r="I29" s="111">
        <f t="shared" si="41"/>
        <v>262</v>
      </c>
      <c r="J29" s="36">
        <v>1.17</v>
      </c>
      <c r="K29" s="37">
        <f t="shared" si="42"/>
        <v>306.54000000000002</v>
      </c>
      <c r="L29" s="37"/>
      <c r="M29" s="37">
        <f t="shared" si="43"/>
        <v>0</v>
      </c>
      <c r="N29" s="38"/>
      <c r="O29" s="38">
        <f t="shared" si="0"/>
        <v>0</v>
      </c>
      <c r="P29" s="38">
        <f t="shared" si="1"/>
        <v>0</v>
      </c>
      <c r="Q29" s="38">
        <v>165</v>
      </c>
      <c r="R29" s="38">
        <f t="shared" si="2"/>
        <v>193.05</v>
      </c>
      <c r="S29" s="38">
        <f t="shared" si="3"/>
        <v>0</v>
      </c>
      <c r="T29" s="38"/>
      <c r="U29" s="38">
        <f t="shared" si="4"/>
        <v>0</v>
      </c>
      <c r="V29" s="38">
        <f t="shared" si="5"/>
        <v>0</v>
      </c>
      <c r="W29" s="38">
        <v>97</v>
      </c>
      <c r="X29" s="38">
        <f t="shared" si="48"/>
        <v>113.49</v>
      </c>
      <c r="Y29" s="38">
        <f t="shared" si="49"/>
        <v>0</v>
      </c>
      <c r="Z29" s="38"/>
      <c r="AA29" s="38">
        <f t="shared" si="6"/>
        <v>0</v>
      </c>
      <c r="AB29" s="38">
        <f t="shared" si="7"/>
        <v>0</v>
      </c>
      <c r="AC29" s="38"/>
      <c r="AD29" s="38">
        <f t="shared" si="8"/>
        <v>0</v>
      </c>
      <c r="AE29" s="38">
        <f t="shared" si="9"/>
        <v>0</v>
      </c>
      <c r="AF29" s="38"/>
      <c r="AG29" s="38">
        <f t="shared" si="10"/>
        <v>0</v>
      </c>
      <c r="AH29" s="38">
        <f t="shared" si="11"/>
        <v>0</v>
      </c>
      <c r="AI29" s="38"/>
      <c r="AJ29" s="38">
        <f t="shared" si="12"/>
        <v>0</v>
      </c>
      <c r="AK29" s="38">
        <f t="shared" si="13"/>
        <v>0</v>
      </c>
      <c r="AL29" s="38"/>
      <c r="AM29" s="38">
        <f t="shared" si="14"/>
        <v>0</v>
      </c>
      <c r="AN29" s="38">
        <f t="shared" si="15"/>
        <v>0</v>
      </c>
      <c r="AO29" s="38"/>
      <c r="AP29" s="38">
        <f t="shared" si="16"/>
        <v>0</v>
      </c>
      <c r="AQ29" s="38">
        <f t="shared" si="17"/>
        <v>0</v>
      </c>
      <c r="AR29" s="38"/>
      <c r="AS29" s="38">
        <f t="shared" si="18"/>
        <v>0</v>
      </c>
      <c r="AT29" s="38">
        <f t="shared" si="19"/>
        <v>0</v>
      </c>
      <c r="AU29" s="38"/>
      <c r="AV29" s="38">
        <f t="shared" si="20"/>
        <v>0</v>
      </c>
      <c r="AW29" s="38">
        <f t="shared" si="21"/>
        <v>0</v>
      </c>
      <c r="AX29" s="38"/>
      <c r="AY29" s="38">
        <f t="shared" si="22"/>
        <v>0</v>
      </c>
      <c r="AZ29" s="38">
        <f t="shared" si="23"/>
        <v>0</v>
      </c>
      <c r="BA29" s="38"/>
      <c r="BB29" s="38">
        <f t="shared" si="24"/>
        <v>0</v>
      </c>
      <c r="BC29" s="38">
        <f t="shared" si="25"/>
        <v>0</v>
      </c>
      <c r="BD29" s="38"/>
      <c r="BE29" s="38">
        <f t="shared" si="26"/>
        <v>0</v>
      </c>
      <c r="BF29" s="38">
        <f t="shared" si="27"/>
        <v>0</v>
      </c>
      <c r="BG29" s="38"/>
      <c r="BH29" s="38">
        <f t="shared" si="28"/>
        <v>0</v>
      </c>
      <c r="BI29" s="38">
        <f t="shared" si="29"/>
        <v>0</v>
      </c>
      <c r="BJ29" s="38"/>
      <c r="BK29" s="38">
        <f t="shared" si="30"/>
        <v>0</v>
      </c>
      <c r="BL29" s="38">
        <f t="shared" si="31"/>
        <v>0</v>
      </c>
      <c r="BM29" s="38"/>
      <c r="BN29" s="38">
        <f t="shared" si="32"/>
        <v>0</v>
      </c>
      <c r="BO29" s="38">
        <f t="shared" si="33"/>
        <v>0</v>
      </c>
      <c r="BP29" s="38"/>
      <c r="BQ29" s="38">
        <f t="shared" si="34"/>
        <v>0</v>
      </c>
      <c r="BR29" s="38">
        <f t="shared" si="35"/>
        <v>0</v>
      </c>
      <c r="BS29" s="38"/>
      <c r="BT29" s="38">
        <f t="shared" si="36"/>
        <v>0</v>
      </c>
      <c r="BU29" s="38">
        <f t="shared" si="37"/>
        <v>0</v>
      </c>
      <c r="BV29" s="39">
        <f t="shared" si="51"/>
        <v>262</v>
      </c>
      <c r="BW29" s="39">
        <f t="shared" ca="1" si="52"/>
        <v>306.54000000000002</v>
      </c>
      <c r="BX29" s="40">
        <f t="shared" ca="1" si="53"/>
        <v>0</v>
      </c>
      <c r="BY29" s="40">
        <f t="shared" si="47"/>
        <v>0</v>
      </c>
      <c r="BZ29" s="39">
        <f t="shared" ca="1" si="39"/>
        <v>0</v>
      </c>
      <c r="CA29" s="116">
        <f t="shared" ca="1" si="45"/>
        <v>0</v>
      </c>
      <c r="CB29" s="42"/>
      <c r="CC29" s="43">
        <f t="shared" si="46"/>
        <v>0</v>
      </c>
      <c r="CD29" s="44" t="str">
        <f t="shared" ref="CD29:CD67" si="54">IF(CC29&lt;&gt;0,"MEDIDO","NÃO MEDIDO")</f>
        <v>NÃO MEDIDO</v>
      </c>
      <c r="CE29" s="45"/>
      <c r="CF29" s="46"/>
      <c r="CG29" s="47"/>
    </row>
    <row r="30" spans="1:85" s="2" customFormat="1" ht="30" customHeight="1" x14ac:dyDescent="0.2">
      <c r="A30" s="1" t="s">
        <v>442</v>
      </c>
      <c r="B30" s="1"/>
      <c r="C30" s="127">
        <v>2</v>
      </c>
      <c r="D30" s="34" t="s">
        <v>99</v>
      </c>
      <c r="E30" s="35"/>
      <c r="F30" s="111"/>
      <c r="G30" s="111"/>
      <c r="H30" s="112">
        <v>0</v>
      </c>
      <c r="I30" s="111">
        <f t="shared" si="41"/>
        <v>0</v>
      </c>
      <c r="J30" s="36"/>
      <c r="K30" s="37">
        <f t="shared" si="42"/>
        <v>0</v>
      </c>
      <c r="L30" s="37"/>
      <c r="M30" s="37">
        <f t="shared" si="43"/>
        <v>0</v>
      </c>
      <c r="N30" s="38"/>
      <c r="O30" s="38">
        <f t="shared" si="0"/>
        <v>0</v>
      </c>
      <c r="P30" s="38">
        <f t="shared" si="1"/>
        <v>0</v>
      </c>
      <c r="Q30" s="38"/>
      <c r="R30" s="38">
        <f t="shared" si="2"/>
        <v>0</v>
      </c>
      <c r="S30" s="38">
        <f t="shared" si="3"/>
        <v>0</v>
      </c>
      <c r="T30" s="38"/>
      <c r="U30" s="38">
        <f t="shared" si="4"/>
        <v>0</v>
      </c>
      <c r="V30" s="38">
        <f t="shared" si="5"/>
        <v>0</v>
      </c>
      <c r="W30" s="38"/>
      <c r="X30" s="38">
        <f t="shared" si="48"/>
        <v>0</v>
      </c>
      <c r="Y30" s="38">
        <f t="shared" si="49"/>
        <v>0</v>
      </c>
      <c r="Z30" s="38"/>
      <c r="AA30" s="38">
        <f t="shared" si="6"/>
        <v>0</v>
      </c>
      <c r="AB30" s="38">
        <f t="shared" si="7"/>
        <v>0</v>
      </c>
      <c r="AC30" s="38"/>
      <c r="AD30" s="38">
        <f t="shared" si="8"/>
        <v>0</v>
      </c>
      <c r="AE30" s="38">
        <f t="shared" si="9"/>
        <v>0</v>
      </c>
      <c r="AF30" s="38"/>
      <c r="AG30" s="38">
        <f t="shared" si="10"/>
        <v>0</v>
      </c>
      <c r="AH30" s="38">
        <f t="shared" si="11"/>
        <v>0</v>
      </c>
      <c r="AI30" s="38"/>
      <c r="AJ30" s="38">
        <f t="shared" si="12"/>
        <v>0</v>
      </c>
      <c r="AK30" s="38">
        <f t="shared" si="13"/>
        <v>0</v>
      </c>
      <c r="AL30" s="38"/>
      <c r="AM30" s="38">
        <f t="shared" si="14"/>
        <v>0</v>
      </c>
      <c r="AN30" s="38">
        <f t="shared" si="15"/>
        <v>0</v>
      </c>
      <c r="AO30" s="38"/>
      <c r="AP30" s="38">
        <f t="shared" si="16"/>
        <v>0</v>
      </c>
      <c r="AQ30" s="38">
        <f t="shared" si="17"/>
        <v>0</v>
      </c>
      <c r="AR30" s="38"/>
      <c r="AS30" s="38">
        <f t="shared" si="18"/>
        <v>0</v>
      </c>
      <c r="AT30" s="38">
        <f t="shared" si="19"/>
        <v>0</v>
      </c>
      <c r="AU30" s="38"/>
      <c r="AV30" s="38">
        <f t="shared" si="20"/>
        <v>0</v>
      </c>
      <c r="AW30" s="38">
        <f t="shared" si="21"/>
        <v>0</v>
      </c>
      <c r="AX30" s="38"/>
      <c r="AY30" s="38">
        <f t="shared" si="22"/>
        <v>0</v>
      </c>
      <c r="AZ30" s="38">
        <f t="shared" si="23"/>
        <v>0</v>
      </c>
      <c r="BA30" s="38"/>
      <c r="BB30" s="38">
        <f t="shared" si="24"/>
        <v>0</v>
      </c>
      <c r="BC30" s="38">
        <f t="shared" si="25"/>
        <v>0</v>
      </c>
      <c r="BD30" s="38"/>
      <c r="BE30" s="38">
        <f t="shared" si="26"/>
        <v>0</v>
      </c>
      <c r="BF30" s="38">
        <f t="shared" si="27"/>
        <v>0</v>
      </c>
      <c r="BG30" s="38"/>
      <c r="BH30" s="38">
        <f t="shared" si="28"/>
        <v>0</v>
      </c>
      <c r="BI30" s="38">
        <f t="shared" si="29"/>
        <v>0</v>
      </c>
      <c r="BJ30" s="38"/>
      <c r="BK30" s="38">
        <f t="shared" si="30"/>
        <v>0</v>
      </c>
      <c r="BL30" s="38">
        <f t="shared" si="31"/>
        <v>0</v>
      </c>
      <c r="BM30" s="38"/>
      <c r="BN30" s="38">
        <f t="shared" si="32"/>
        <v>0</v>
      </c>
      <c r="BO30" s="38">
        <f t="shared" si="33"/>
        <v>0</v>
      </c>
      <c r="BP30" s="38"/>
      <c r="BQ30" s="38">
        <f t="shared" si="34"/>
        <v>0</v>
      </c>
      <c r="BR30" s="38">
        <f t="shared" si="35"/>
        <v>0</v>
      </c>
      <c r="BS30" s="38"/>
      <c r="BT30" s="38">
        <f t="shared" si="36"/>
        <v>0</v>
      </c>
      <c r="BU30" s="38">
        <f t="shared" si="37"/>
        <v>0</v>
      </c>
      <c r="BV30" s="39">
        <f t="shared" si="51"/>
        <v>0</v>
      </c>
      <c r="BW30" s="39">
        <f t="shared" ca="1" si="52"/>
        <v>0</v>
      </c>
      <c r="BX30" s="40">
        <f t="shared" ca="1" si="53"/>
        <v>0</v>
      </c>
      <c r="BY30" s="40">
        <f t="shared" si="47"/>
        <v>0</v>
      </c>
      <c r="BZ30" s="39">
        <f t="shared" ca="1" si="39"/>
        <v>0</v>
      </c>
      <c r="CA30" s="116">
        <f t="shared" ca="1" si="45"/>
        <v>0</v>
      </c>
      <c r="CB30" s="42"/>
      <c r="CC30" s="43">
        <f t="shared" si="46"/>
        <v>0</v>
      </c>
      <c r="CD30" s="44" t="str">
        <f>IF(COUNTIF(CD31:CD158,"MEDIDO")&gt;0,"MEDIDO","NÃO MEDIDO")</f>
        <v>MEDIDO</v>
      </c>
      <c r="CE30" s="45"/>
      <c r="CF30" s="46"/>
      <c r="CG30" s="47"/>
    </row>
    <row r="31" spans="1:85" s="2" customFormat="1" ht="30" customHeight="1" x14ac:dyDescent="0.2">
      <c r="A31" s="1" t="s">
        <v>442</v>
      </c>
      <c r="B31" s="1"/>
      <c r="C31" s="127">
        <v>20100</v>
      </c>
      <c r="D31" s="34" t="s">
        <v>100</v>
      </c>
      <c r="E31" s="35"/>
      <c r="F31" s="111"/>
      <c r="G31" s="111"/>
      <c r="H31" s="112">
        <v>0</v>
      </c>
      <c r="I31" s="111">
        <f t="shared" si="41"/>
        <v>0</v>
      </c>
      <c r="J31" s="36"/>
      <c r="K31" s="37">
        <f t="shared" si="42"/>
        <v>0</v>
      </c>
      <c r="L31" s="37"/>
      <c r="M31" s="37">
        <f t="shared" si="43"/>
        <v>0</v>
      </c>
      <c r="N31" s="38"/>
      <c r="O31" s="38">
        <f t="shared" si="0"/>
        <v>0</v>
      </c>
      <c r="P31" s="38">
        <f t="shared" si="1"/>
        <v>0</v>
      </c>
      <c r="Q31" s="38"/>
      <c r="R31" s="38">
        <f t="shared" si="2"/>
        <v>0</v>
      </c>
      <c r="S31" s="38">
        <f t="shared" si="3"/>
        <v>0</v>
      </c>
      <c r="T31" s="38"/>
      <c r="U31" s="38">
        <f t="shared" si="4"/>
        <v>0</v>
      </c>
      <c r="V31" s="38">
        <f t="shared" si="5"/>
        <v>0</v>
      </c>
      <c r="W31" s="38"/>
      <c r="X31" s="38">
        <f t="shared" si="48"/>
        <v>0</v>
      </c>
      <c r="Y31" s="38">
        <f t="shared" si="49"/>
        <v>0</v>
      </c>
      <c r="Z31" s="38"/>
      <c r="AA31" s="38">
        <f t="shared" si="6"/>
        <v>0</v>
      </c>
      <c r="AB31" s="38">
        <f t="shared" si="7"/>
        <v>0</v>
      </c>
      <c r="AC31" s="38"/>
      <c r="AD31" s="38">
        <f t="shared" si="8"/>
        <v>0</v>
      </c>
      <c r="AE31" s="38">
        <f t="shared" si="9"/>
        <v>0</v>
      </c>
      <c r="AF31" s="38"/>
      <c r="AG31" s="38">
        <f t="shared" si="10"/>
        <v>0</v>
      </c>
      <c r="AH31" s="38">
        <f t="shared" si="11"/>
        <v>0</v>
      </c>
      <c r="AI31" s="38"/>
      <c r="AJ31" s="38">
        <f t="shared" si="12"/>
        <v>0</v>
      </c>
      <c r="AK31" s="38">
        <f t="shared" si="13"/>
        <v>0</v>
      </c>
      <c r="AL31" s="38"/>
      <c r="AM31" s="38">
        <f t="shared" si="14"/>
        <v>0</v>
      </c>
      <c r="AN31" s="38">
        <f t="shared" si="15"/>
        <v>0</v>
      </c>
      <c r="AO31" s="38"/>
      <c r="AP31" s="38">
        <f t="shared" si="16"/>
        <v>0</v>
      </c>
      <c r="AQ31" s="38">
        <f t="shared" si="17"/>
        <v>0</v>
      </c>
      <c r="AR31" s="38"/>
      <c r="AS31" s="38">
        <f t="shared" si="18"/>
        <v>0</v>
      </c>
      <c r="AT31" s="38">
        <f t="shared" si="19"/>
        <v>0</v>
      </c>
      <c r="AU31" s="38"/>
      <c r="AV31" s="38">
        <f t="shared" si="20"/>
        <v>0</v>
      </c>
      <c r="AW31" s="38">
        <f t="shared" si="21"/>
        <v>0</v>
      </c>
      <c r="AX31" s="38"/>
      <c r="AY31" s="38">
        <f t="shared" si="22"/>
        <v>0</v>
      </c>
      <c r="AZ31" s="38">
        <f t="shared" si="23"/>
        <v>0</v>
      </c>
      <c r="BA31" s="38"/>
      <c r="BB31" s="38">
        <f t="shared" si="24"/>
        <v>0</v>
      </c>
      <c r="BC31" s="38">
        <f t="shared" si="25"/>
        <v>0</v>
      </c>
      <c r="BD31" s="38"/>
      <c r="BE31" s="38">
        <f t="shared" si="26"/>
        <v>0</v>
      </c>
      <c r="BF31" s="38">
        <f t="shared" si="27"/>
        <v>0</v>
      </c>
      <c r="BG31" s="38"/>
      <c r="BH31" s="38">
        <f t="shared" si="28"/>
        <v>0</v>
      </c>
      <c r="BI31" s="38">
        <f t="shared" si="29"/>
        <v>0</v>
      </c>
      <c r="BJ31" s="38"/>
      <c r="BK31" s="38">
        <f t="shared" si="30"/>
        <v>0</v>
      </c>
      <c r="BL31" s="38">
        <f t="shared" si="31"/>
        <v>0</v>
      </c>
      <c r="BM31" s="38"/>
      <c r="BN31" s="38">
        <f t="shared" si="32"/>
        <v>0</v>
      </c>
      <c r="BO31" s="38">
        <f t="shared" si="33"/>
        <v>0</v>
      </c>
      <c r="BP31" s="38"/>
      <c r="BQ31" s="38">
        <f t="shared" si="34"/>
        <v>0</v>
      </c>
      <c r="BR31" s="38">
        <f t="shared" si="35"/>
        <v>0</v>
      </c>
      <c r="BS31" s="38"/>
      <c r="BT31" s="38">
        <f t="shared" si="36"/>
        <v>0</v>
      </c>
      <c r="BU31" s="38">
        <f t="shared" si="37"/>
        <v>0</v>
      </c>
      <c r="BV31" s="39">
        <f t="shared" si="51"/>
        <v>0</v>
      </c>
      <c r="BW31" s="39">
        <f t="shared" ca="1" si="52"/>
        <v>0</v>
      </c>
      <c r="BX31" s="40">
        <f t="shared" ca="1" si="53"/>
        <v>0</v>
      </c>
      <c r="BY31" s="40">
        <f t="shared" si="47"/>
        <v>0</v>
      </c>
      <c r="BZ31" s="39">
        <f t="shared" ca="1" si="39"/>
        <v>0</v>
      </c>
      <c r="CA31" s="116">
        <f t="shared" ca="1" si="45"/>
        <v>0</v>
      </c>
      <c r="CB31" s="42"/>
      <c r="CC31" s="43">
        <f t="shared" si="46"/>
        <v>3.78</v>
      </c>
      <c r="CD31" s="44" t="str">
        <f>IF(COUNTIF(CD32:CD47,"MEDIDO")&gt;0,"MEDIDO","NÃO MEDIDO")</f>
        <v>MEDIDO</v>
      </c>
      <c r="CE31" s="45"/>
      <c r="CF31" s="46"/>
      <c r="CG31" s="47"/>
    </row>
    <row r="32" spans="1:85" s="2" customFormat="1" ht="30" customHeight="1" x14ac:dyDescent="0.2">
      <c r="A32" s="2" t="s">
        <v>443</v>
      </c>
      <c r="C32" s="127" t="s">
        <v>101</v>
      </c>
      <c r="D32" s="34" t="s">
        <v>102</v>
      </c>
      <c r="E32" s="35" t="s">
        <v>90</v>
      </c>
      <c r="F32" s="111">
        <v>1</v>
      </c>
      <c r="G32" s="111"/>
      <c r="H32" s="112">
        <v>0</v>
      </c>
      <c r="I32" s="111">
        <f t="shared" si="41"/>
        <v>1</v>
      </c>
      <c r="J32" s="36">
        <v>5.64</v>
      </c>
      <c r="K32" s="37">
        <f t="shared" si="42"/>
        <v>5.64</v>
      </c>
      <c r="L32" s="37"/>
      <c r="M32" s="37">
        <f t="shared" si="43"/>
        <v>0</v>
      </c>
      <c r="N32" s="38">
        <v>0.13</v>
      </c>
      <c r="O32" s="38">
        <f t="shared" si="0"/>
        <v>0.73</v>
      </c>
      <c r="P32" s="38">
        <f t="shared" si="1"/>
        <v>0</v>
      </c>
      <c r="Q32" s="38"/>
      <c r="R32" s="38">
        <f t="shared" si="2"/>
        <v>0</v>
      </c>
      <c r="S32" s="38">
        <f t="shared" si="3"/>
        <v>0</v>
      </c>
      <c r="T32" s="38"/>
      <c r="U32" s="38">
        <f t="shared" si="4"/>
        <v>0</v>
      </c>
      <c r="V32" s="38">
        <f t="shared" si="5"/>
        <v>0</v>
      </c>
      <c r="W32" s="38"/>
      <c r="X32" s="38">
        <f t="shared" si="48"/>
        <v>0</v>
      </c>
      <c r="Y32" s="38">
        <f t="shared" si="49"/>
        <v>0</v>
      </c>
      <c r="Z32" s="38"/>
      <c r="AA32" s="38">
        <f t="shared" si="6"/>
        <v>0</v>
      </c>
      <c r="AB32" s="38">
        <f t="shared" si="7"/>
        <v>0</v>
      </c>
      <c r="AC32" s="38"/>
      <c r="AD32" s="38">
        <f t="shared" si="8"/>
        <v>0</v>
      </c>
      <c r="AE32" s="38">
        <f t="shared" si="9"/>
        <v>0</v>
      </c>
      <c r="AF32" s="38"/>
      <c r="AG32" s="38">
        <f t="shared" si="10"/>
        <v>0</v>
      </c>
      <c r="AH32" s="38">
        <f t="shared" si="11"/>
        <v>0</v>
      </c>
      <c r="AI32" s="38"/>
      <c r="AJ32" s="38">
        <f t="shared" si="12"/>
        <v>0</v>
      </c>
      <c r="AK32" s="38">
        <f t="shared" si="13"/>
        <v>0</v>
      </c>
      <c r="AL32" s="38"/>
      <c r="AM32" s="38">
        <f t="shared" si="14"/>
        <v>0</v>
      </c>
      <c r="AN32" s="38">
        <f t="shared" si="15"/>
        <v>0</v>
      </c>
      <c r="AO32" s="38"/>
      <c r="AP32" s="38">
        <f t="shared" si="16"/>
        <v>0</v>
      </c>
      <c r="AQ32" s="38">
        <f t="shared" si="17"/>
        <v>0</v>
      </c>
      <c r="AR32" s="38"/>
      <c r="AS32" s="38">
        <f t="shared" si="18"/>
        <v>0</v>
      </c>
      <c r="AT32" s="38">
        <f t="shared" si="19"/>
        <v>0</v>
      </c>
      <c r="AU32" s="38"/>
      <c r="AV32" s="38">
        <f t="shared" si="20"/>
        <v>0</v>
      </c>
      <c r="AW32" s="38">
        <f t="shared" si="21"/>
        <v>0</v>
      </c>
      <c r="AX32" s="38"/>
      <c r="AY32" s="38">
        <f t="shared" si="22"/>
        <v>0</v>
      </c>
      <c r="AZ32" s="38">
        <f t="shared" si="23"/>
        <v>0</v>
      </c>
      <c r="BA32" s="38"/>
      <c r="BB32" s="38">
        <f t="shared" si="24"/>
        <v>0</v>
      </c>
      <c r="BC32" s="38">
        <f t="shared" si="25"/>
        <v>0</v>
      </c>
      <c r="BD32" s="38"/>
      <c r="BE32" s="38">
        <f t="shared" si="26"/>
        <v>0</v>
      </c>
      <c r="BF32" s="38">
        <f t="shared" si="27"/>
        <v>0</v>
      </c>
      <c r="BG32" s="38"/>
      <c r="BH32" s="38">
        <f t="shared" si="28"/>
        <v>0</v>
      </c>
      <c r="BI32" s="38">
        <f t="shared" si="29"/>
        <v>0</v>
      </c>
      <c r="BJ32" s="38"/>
      <c r="BK32" s="38">
        <f t="shared" si="30"/>
        <v>0</v>
      </c>
      <c r="BL32" s="38">
        <f t="shared" si="31"/>
        <v>0</v>
      </c>
      <c r="BM32" s="38"/>
      <c r="BN32" s="38">
        <f t="shared" si="32"/>
        <v>0</v>
      </c>
      <c r="BO32" s="38">
        <f t="shared" si="33"/>
        <v>0</v>
      </c>
      <c r="BP32" s="38"/>
      <c r="BQ32" s="38">
        <f t="shared" si="34"/>
        <v>0</v>
      </c>
      <c r="BR32" s="38">
        <f t="shared" si="35"/>
        <v>0</v>
      </c>
      <c r="BS32" s="38"/>
      <c r="BT32" s="38">
        <f t="shared" si="36"/>
        <v>0</v>
      </c>
      <c r="BU32" s="38">
        <f t="shared" si="37"/>
        <v>0</v>
      </c>
      <c r="BV32" s="39">
        <f t="shared" si="51"/>
        <v>0.13</v>
      </c>
      <c r="BW32" s="39">
        <f t="shared" ca="1" si="52"/>
        <v>0.73</v>
      </c>
      <c r="BX32" s="40">
        <f t="shared" ca="1" si="53"/>
        <v>0</v>
      </c>
      <c r="BY32" s="40">
        <f t="shared" si="47"/>
        <v>0.87</v>
      </c>
      <c r="BZ32" s="39">
        <f t="shared" ca="1" si="39"/>
        <v>4.91</v>
      </c>
      <c r="CA32" s="116">
        <f t="shared" ca="1" si="45"/>
        <v>0</v>
      </c>
      <c r="CB32" s="42"/>
      <c r="CC32" s="43">
        <f t="shared" si="46"/>
        <v>0</v>
      </c>
      <c r="CD32" s="44" t="str">
        <f t="shared" ref="CD32:CD46" si="55">IF(CC32&lt;&gt;0,"MEDIDO","NÃO MEDIDO")</f>
        <v>NÃO MEDIDO</v>
      </c>
      <c r="CE32" s="45"/>
      <c r="CF32" s="46"/>
      <c r="CG32" s="47"/>
    </row>
    <row r="33" spans="1:85" s="2" customFormat="1" ht="30" customHeight="1" x14ac:dyDescent="0.2">
      <c r="A33" s="2" t="s">
        <v>443</v>
      </c>
      <c r="C33" s="127" t="s">
        <v>103</v>
      </c>
      <c r="D33" s="34" t="s">
        <v>104</v>
      </c>
      <c r="E33" s="35" t="s">
        <v>90</v>
      </c>
      <c r="F33" s="111">
        <v>8.9</v>
      </c>
      <c r="G33" s="111"/>
      <c r="H33" s="112">
        <v>2.44</v>
      </c>
      <c r="I33" s="111">
        <f t="shared" si="41"/>
        <v>11.34</v>
      </c>
      <c r="J33" s="36">
        <v>646.34</v>
      </c>
      <c r="K33" s="37">
        <f t="shared" si="42"/>
        <v>7329.5</v>
      </c>
      <c r="L33" s="37"/>
      <c r="M33" s="37">
        <f t="shared" si="43"/>
        <v>0</v>
      </c>
      <c r="N33" s="38">
        <v>7.56</v>
      </c>
      <c r="O33" s="38">
        <f t="shared" si="0"/>
        <v>4886.33</v>
      </c>
      <c r="P33" s="38">
        <f t="shared" si="1"/>
        <v>0</v>
      </c>
      <c r="Q33" s="38"/>
      <c r="R33" s="38">
        <f t="shared" si="2"/>
        <v>0</v>
      </c>
      <c r="S33" s="38">
        <f t="shared" si="3"/>
        <v>0</v>
      </c>
      <c r="T33" s="38"/>
      <c r="U33" s="38">
        <f t="shared" si="4"/>
        <v>0</v>
      </c>
      <c r="V33" s="38">
        <f t="shared" si="5"/>
        <v>0</v>
      </c>
      <c r="W33" s="38">
        <v>3.78</v>
      </c>
      <c r="X33" s="38">
        <f t="shared" si="48"/>
        <v>2443.17</v>
      </c>
      <c r="Y33" s="38">
        <f t="shared" si="49"/>
        <v>0</v>
      </c>
      <c r="Z33" s="38"/>
      <c r="AA33" s="38">
        <f t="shared" si="6"/>
        <v>0</v>
      </c>
      <c r="AB33" s="38">
        <f t="shared" si="7"/>
        <v>0</v>
      </c>
      <c r="AC33" s="38"/>
      <c r="AD33" s="38">
        <f t="shared" si="8"/>
        <v>0</v>
      </c>
      <c r="AE33" s="38">
        <f t="shared" si="9"/>
        <v>0</v>
      </c>
      <c r="AF33" s="38"/>
      <c r="AG33" s="38">
        <f t="shared" si="10"/>
        <v>0</v>
      </c>
      <c r="AH33" s="38">
        <f t="shared" si="11"/>
        <v>0</v>
      </c>
      <c r="AI33" s="38"/>
      <c r="AJ33" s="38">
        <f t="shared" si="12"/>
        <v>0</v>
      </c>
      <c r="AK33" s="38">
        <f t="shared" si="13"/>
        <v>0</v>
      </c>
      <c r="AL33" s="38"/>
      <c r="AM33" s="38">
        <f t="shared" si="14"/>
        <v>0</v>
      </c>
      <c r="AN33" s="38">
        <f t="shared" si="15"/>
        <v>0</v>
      </c>
      <c r="AO33" s="38"/>
      <c r="AP33" s="38">
        <f t="shared" si="16"/>
        <v>0</v>
      </c>
      <c r="AQ33" s="38">
        <f t="shared" si="17"/>
        <v>0</v>
      </c>
      <c r="AR33" s="38"/>
      <c r="AS33" s="38">
        <f t="shared" si="18"/>
        <v>0</v>
      </c>
      <c r="AT33" s="38">
        <f t="shared" si="19"/>
        <v>0</v>
      </c>
      <c r="AU33" s="38"/>
      <c r="AV33" s="38">
        <f t="shared" si="20"/>
        <v>0</v>
      </c>
      <c r="AW33" s="38">
        <f t="shared" si="21"/>
        <v>0</v>
      </c>
      <c r="AX33" s="38"/>
      <c r="AY33" s="38">
        <f t="shared" si="22"/>
        <v>0</v>
      </c>
      <c r="AZ33" s="38">
        <f t="shared" si="23"/>
        <v>0</v>
      </c>
      <c r="BA33" s="38"/>
      <c r="BB33" s="38">
        <f t="shared" si="24"/>
        <v>0</v>
      </c>
      <c r="BC33" s="38">
        <f t="shared" si="25"/>
        <v>0</v>
      </c>
      <c r="BD33" s="38"/>
      <c r="BE33" s="38">
        <f t="shared" si="26"/>
        <v>0</v>
      </c>
      <c r="BF33" s="38">
        <f t="shared" si="27"/>
        <v>0</v>
      </c>
      <c r="BG33" s="38"/>
      <c r="BH33" s="38">
        <f t="shared" si="28"/>
        <v>0</v>
      </c>
      <c r="BI33" s="38">
        <f t="shared" si="29"/>
        <v>0</v>
      </c>
      <c r="BJ33" s="38"/>
      <c r="BK33" s="38">
        <f t="shared" si="30"/>
        <v>0</v>
      </c>
      <c r="BL33" s="38">
        <f t="shared" si="31"/>
        <v>0</v>
      </c>
      <c r="BM33" s="38"/>
      <c r="BN33" s="38">
        <f t="shared" si="32"/>
        <v>0</v>
      </c>
      <c r="BO33" s="38">
        <f t="shared" si="33"/>
        <v>0</v>
      </c>
      <c r="BP33" s="38"/>
      <c r="BQ33" s="38">
        <f t="shared" si="34"/>
        <v>0</v>
      </c>
      <c r="BR33" s="38">
        <f t="shared" si="35"/>
        <v>0</v>
      </c>
      <c r="BS33" s="38"/>
      <c r="BT33" s="38">
        <f t="shared" si="36"/>
        <v>0</v>
      </c>
      <c r="BU33" s="38">
        <f t="shared" si="37"/>
        <v>0</v>
      </c>
      <c r="BV33" s="39">
        <f t="shared" si="51"/>
        <v>11.34</v>
      </c>
      <c r="BW33" s="39">
        <f t="shared" ca="1" si="52"/>
        <v>7329.5</v>
      </c>
      <c r="BX33" s="40">
        <f t="shared" ca="1" si="53"/>
        <v>0</v>
      </c>
      <c r="BY33" s="40">
        <f t="shared" si="47"/>
        <v>0</v>
      </c>
      <c r="BZ33" s="39">
        <f t="shared" ca="1" si="39"/>
        <v>0</v>
      </c>
      <c r="CA33" s="116">
        <f t="shared" ca="1" si="45"/>
        <v>0</v>
      </c>
      <c r="CB33" s="42"/>
      <c r="CC33" s="43">
        <f t="shared" si="46"/>
        <v>0</v>
      </c>
      <c r="CD33" s="44" t="str">
        <f t="shared" si="55"/>
        <v>NÃO MEDIDO</v>
      </c>
      <c r="CE33" s="45"/>
      <c r="CF33" s="46"/>
      <c r="CG33" s="47"/>
    </row>
    <row r="34" spans="1:85" s="2" customFormat="1" ht="30" customHeight="1" x14ac:dyDescent="0.2">
      <c r="A34" s="2" t="s">
        <v>443</v>
      </c>
      <c r="C34" s="127" t="s">
        <v>105</v>
      </c>
      <c r="D34" s="34" t="s">
        <v>106</v>
      </c>
      <c r="E34" s="35" t="s">
        <v>107</v>
      </c>
      <c r="F34" s="111">
        <v>20.2</v>
      </c>
      <c r="G34" s="111"/>
      <c r="H34" s="112">
        <v>0</v>
      </c>
      <c r="I34" s="111">
        <f t="shared" si="41"/>
        <v>20.2</v>
      </c>
      <c r="J34" s="36">
        <v>9.7899999999999991</v>
      </c>
      <c r="K34" s="37">
        <f t="shared" si="42"/>
        <v>197.76</v>
      </c>
      <c r="L34" s="37"/>
      <c r="M34" s="37">
        <f t="shared" si="43"/>
        <v>0</v>
      </c>
      <c r="N34" s="38">
        <v>11.65</v>
      </c>
      <c r="O34" s="38">
        <f t="shared" si="0"/>
        <v>114.05</v>
      </c>
      <c r="P34" s="38">
        <f t="shared" si="1"/>
        <v>0</v>
      </c>
      <c r="Q34" s="38"/>
      <c r="R34" s="38">
        <f t="shared" si="2"/>
        <v>0</v>
      </c>
      <c r="S34" s="38">
        <f t="shared" si="3"/>
        <v>0</v>
      </c>
      <c r="T34" s="38"/>
      <c r="U34" s="38">
        <f t="shared" si="4"/>
        <v>0</v>
      </c>
      <c r="V34" s="38">
        <f t="shared" si="5"/>
        <v>0</v>
      </c>
      <c r="W34" s="38"/>
      <c r="X34" s="38">
        <f t="shared" si="48"/>
        <v>0</v>
      </c>
      <c r="Y34" s="38">
        <f t="shared" si="49"/>
        <v>0</v>
      </c>
      <c r="Z34" s="38"/>
      <c r="AA34" s="38">
        <f t="shared" si="6"/>
        <v>0</v>
      </c>
      <c r="AB34" s="38">
        <f t="shared" si="7"/>
        <v>0</v>
      </c>
      <c r="AC34" s="38"/>
      <c r="AD34" s="38">
        <f t="shared" si="8"/>
        <v>0</v>
      </c>
      <c r="AE34" s="38">
        <f t="shared" si="9"/>
        <v>0</v>
      </c>
      <c r="AF34" s="38"/>
      <c r="AG34" s="38">
        <f t="shared" si="10"/>
        <v>0</v>
      </c>
      <c r="AH34" s="38">
        <f t="shared" si="11"/>
        <v>0</v>
      </c>
      <c r="AI34" s="38"/>
      <c r="AJ34" s="38">
        <f t="shared" si="12"/>
        <v>0</v>
      </c>
      <c r="AK34" s="38">
        <f t="shared" si="13"/>
        <v>0</v>
      </c>
      <c r="AL34" s="38"/>
      <c r="AM34" s="38">
        <f t="shared" si="14"/>
        <v>0</v>
      </c>
      <c r="AN34" s="38">
        <f t="shared" si="15"/>
        <v>0</v>
      </c>
      <c r="AO34" s="38"/>
      <c r="AP34" s="38">
        <f t="shared" si="16"/>
        <v>0</v>
      </c>
      <c r="AQ34" s="38">
        <f t="shared" si="17"/>
        <v>0</v>
      </c>
      <c r="AR34" s="38"/>
      <c r="AS34" s="38">
        <f t="shared" si="18"/>
        <v>0</v>
      </c>
      <c r="AT34" s="38">
        <f t="shared" si="19"/>
        <v>0</v>
      </c>
      <c r="AU34" s="38"/>
      <c r="AV34" s="38">
        <f t="shared" si="20"/>
        <v>0</v>
      </c>
      <c r="AW34" s="38">
        <f t="shared" si="21"/>
        <v>0</v>
      </c>
      <c r="AX34" s="38"/>
      <c r="AY34" s="38">
        <f t="shared" si="22"/>
        <v>0</v>
      </c>
      <c r="AZ34" s="38">
        <f t="shared" si="23"/>
        <v>0</v>
      </c>
      <c r="BA34" s="38"/>
      <c r="BB34" s="38">
        <f t="shared" si="24"/>
        <v>0</v>
      </c>
      <c r="BC34" s="38">
        <f t="shared" si="25"/>
        <v>0</v>
      </c>
      <c r="BD34" s="38"/>
      <c r="BE34" s="38">
        <f t="shared" si="26"/>
        <v>0</v>
      </c>
      <c r="BF34" s="38">
        <f t="shared" si="27"/>
        <v>0</v>
      </c>
      <c r="BG34" s="38"/>
      <c r="BH34" s="38">
        <f t="shared" si="28"/>
        <v>0</v>
      </c>
      <c r="BI34" s="38">
        <f t="shared" si="29"/>
        <v>0</v>
      </c>
      <c r="BJ34" s="38"/>
      <c r="BK34" s="38">
        <f t="shared" si="30"/>
        <v>0</v>
      </c>
      <c r="BL34" s="38">
        <f t="shared" si="31"/>
        <v>0</v>
      </c>
      <c r="BM34" s="38"/>
      <c r="BN34" s="38">
        <f t="shared" si="32"/>
        <v>0</v>
      </c>
      <c r="BO34" s="38">
        <f t="shared" si="33"/>
        <v>0</v>
      </c>
      <c r="BP34" s="38"/>
      <c r="BQ34" s="38">
        <f t="shared" si="34"/>
        <v>0</v>
      </c>
      <c r="BR34" s="38">
        <f t="shared" si="35"/>
        <v>0</v>
      </c>
      <c r="BS34" s="38"/>
      <c r="BT34" s="38">
        <f t="shared" si="36"/>
        <v>0</v>
      </c>
      <c r="BU34" s="38">
        <f t="shared" si="37"/>
        <v>0</v>
      </c>
      <c r="BV34" s="39">
        <f t="shared" si="51"/>
        <v>11.65</v>
      </c>
      <c r="BW34" s="39">
        <f t="shared" ca="1" si="52"/>
        <v>114.05</v>
      </c>
      <c r="BX34" s="40">
        <f t="shared" ca="1" si="53"/>
        <v>0</v>
      </c>
      <c r="BY34" s="40">
        <f t="shared" si="47"/>
        <v>8.5500000000000007</v>
      </c>
      <c r="BZ34" s="39">
        <f t="shared" ca="1" si="39"/>
        <v>83.71</v>
      </c>
      <c r="CA34" s="116">
        <f t="shared" ca="1" si="45"/>
        <v>0</v>
      </c>
      <c r="CB34" s="42"/>
      <c r="CC34" s="43">
        <f t="shared" si="46"/>
        <v>0</v>
      </c>
      <c r="CD34" s="44" t="str">
        <f t="shared" si="55"/>
        <v>NÃO MEDIDO</v>
      </c>
      <c r="CE34" s="45"/>
      <c r="CF34" s="46"/>
      <c r="CG34" s="47"/>
    </row>
    <row r="35" spans="1:85" s="2" customFormat="1" ht="30" customHeight="1" x14ac:dyDescent="0.2">
      <c r="A35" s="2" t="s">
        <v>443</v>
      </c>
      <c r="C35" s="127" t="s">
        <v>108</v>
      </c>
      <c r="D35" s="34" t="s">
        <v>109</v>
      </c>
      <c r="E35" s="35" t="s">
        <v>110</v>
      </c>
      <c r="F35" s="111">
        <v>3</v>
      </c>
      <c r="G35" s="111"/>
      <c r="H35" s="112">
        <v>0</v>
      </c>
      <c r="I35" s="111">
        <f t="shared" si="41"/>
        <v>3</v>
      </c>
      <c r="J35" s="36">
        <v>1.81</v>
      </c>
      <c r="K35" s="37">
        <f t="shared" si="42"/>
        <v>5.43</v>
      </c>
      <c r="L35" s="37"/>
      <c r="M35" s="37">
        <f t="shared" si="43"/>
        <v>0</v>
      </c>
      <c r="N35" s="38"/>
      <c r="O35" s="38">
        <f t="shared" si="0"/>
        <v>0</v>
      </c>
      <c r="P35" s="38">
        <f t="shared" si="1"/>
        <v>0</v>
      </c>
      <c r="Q35" s="38"/>
      <c r="R35" s="38">
        <f t="shared" si="2"/>
        <v>0</v>
      </c>
      <c r="S35" s="38">
        <f t="shared" si="3"/>
        <v>0</v>
      </c>
      <c r="T35" s="38"/>
      <c r="U35" s="38">
        <f t="shared" si="4"/>
        <v>0</v>
      </c>
      <c r="V35" s="38">
        <f t="shared" si="5"/>
        <v>0</v>
      </c>
      <c r="W35" s="38"/>
      <c r="X35" s="38">
        <f t="shared" si="48"/>
        <v>0</v>
      </c>
      <c r="Y35" s="38">
        <f t="shared" si="49"/>
        <v>0</v>
      </c>
      <c r="Z35" s="38"/>
      <c r="AA35" s="38">
        <f t="shared" si="6"/>
        <v>0</v>
      </c>
      <c r="AB35" s="38">
        <f t="shared" si="7"/>
        <v>0</v>
      </c>
      <c r="AC35" s="38"/>
      <c r="AD35" s="38">
        <f t="shared" si="8"/>
        <v>0</v>
      </c>
      <c r="AE35" s="38">
        <f t="shared" si="9"/>
        <v>0</v>
      </c>
      <c r="AF35" s="38"/>
      <c r="AG35" s="38">
        <f t="shared" si="10"/>
        <v>0</v>
      </c>
      <c r="AH35" s="38">
        <f t="shared" si="11"/>
        <v>0</v>
      </c>
      <c r="AI35" s="38"/>
      <c r="AJ35" s="38">
        <f t="shared" si="12"/>
        <v>0</v>
      </c>
      <c r="AK35" s="38">
        <f t="shared" si="13"/>
        <v>0</v>
      </c>
      <c r="AL35" s="38"/>
      <c r="AM35" s="38">
        <f t="shared" si="14"/>
        <v>0</v>
      </c>
      <c r="AN35" s="38">
        <f t="shared" si="15"/>
        <v>0</v>
      </c>
      <c r="AO35" s="38"/>
      <c r="AP35" s="38">
        <f t="shared" si="16"/>
        <v>0</v>
      </c>
      <c r="AQ35" s="38">
        <f t="shared" si="17"/>
        <v>0</v>
      </c>
      <c r="AR35" s="38"/>
      <c r="AS35" s="38">
        <f t="shared" si="18"/>
        <v>0</v>
      </c>
      <c r="AT35" s="38">
        <f t="shared" si="19"/>
        <v>0</v>
      </c>
      <c r="AU35" s="38"/>
      <c r="AV35" s="38">
        <f t="shared" si="20"/>
        <v>0</v>
      </c>
      <c r="AW35" s="38">
        <f t="shared" si="21"/>
        <v>0</v>
      </c>
      <c r="AX35" s="38"/>
      <c r="AY35" s="38">
        <f t="shared" si="22"/>
        <v>0</v>
      </c>
      <c r="AZ35" s="38">
        <f t="shared" si="23"/>
        <v>0</v>
      </c>
      <c r="BA35" s="38"/>
      <c r="BB35" s="38">
        <f t="shared" si="24"/>
        <v>0</v>
      </c>
      <c r="BC35" s="38">
        <f t="shared" si="25"/>
        <v>0</v>
      </c>
      <c r="BD35" s="38"/>
      <c r="BE35" s="38">
        <f t="shared" si="26"/>
        <v>0</v>
      </c>
      <c r="BF35" s="38">
        <f t="shared" si="27"/>
        <v>0</v>
      </c>
      <c r="BG35" s="38"/>
      <c r="BH35" s="38">
        <f t="shared" si="28"/>
        <v>0</v>
      </c>
      <c r="BI35" s="38">
        <f t="shared" si="29"/>
        <v>0</v>
      </c>
      <c r="BJ35" s="38"/>
      <c r="BK35" s="38">
        <f t="shared" si="30"/>
        <v>0</v>
      </c>
      <c r="BL35" s="38">
        <f t="shared" si="31"/>
        <v>0</v>
      </c>
      <c r="BM35" s="38"/>
      <c r="BN35" s="38">
        <f t="shared" si="32"/>
        <v>0</v>
      </c>
      <c r="BO35" s="38">
        <f t="shared" si="33"/>
        <v>0</v>
      </c>
      <c r="BP35" s="38"/>
      <c r="BQ35" s="38">
        <f t="shared" si="34"/>
        <v>0</v>
      </c>
      <c r="BR35" s="38">
        <f t="shared" si="35"/>
        <v>0</v>
      </c>
      <c r="BS35" s="38"/>
      <c r="BT35" s="38">
        <f t="shared" si="36"/>
        <v>0</v>
      </c>
      <c r="BU35" s="38">
        <f t="shared" si="37"/>
        <v>0</v>
      </c>
      <c r="BV35" s="39">
        <f t="shared" si="51"/>
        <v>0</v>
      </c>
      <c r="BW35" s="39">
        <f t="shared" ca="1" si="52"/>
        <v>0</v>
      </c>
      <c r="BX35" s="40">
        <f t="shared" ca="1" si="53"/>
        <v>0</v>
      </c>
      <c r="BY35" s="40">
        <f t="shared" si="47"/>
        <v>3</v>
      </c>
      <c r="BZ35" s="39">
        <f t="shared" ca="1" si="39"/>
        <v>5.43</v>
      </c>
      <c r="CA35" s="116">
        <f t="shared" ca="1" si="45"/>
        <v>0</v>
      </c>
      <c r="CB35" s="42"/>
      <c r="CC35" s="43">
        <f t="shared" si="46"/>
        <v>0</v>
      </c>
      <c r="CD35" s="44" t="str">
        <f t="shared" si="55"/>
        <v>NÃO MEDIDO</v>
      </c>
      <c r="CE35" s="45"/>
      <c r="CF35" s="46"/>
      <c r="CG35" s="47"/>
    </row>
    <row r="36" spans="1:85" s="2" customFormat="1" ht="30" customHeight="1" x14ac:dyDescent="0.2">
      <c r="A36" s="2" t="s">
        <v>443</v>
      </c>
      <c r="C36" s="127" t="s">
        <v>111</v>
      </c>
      <c r="D36" s="34" t="s">
        <v>112</v>
      </c>
      <c r="E36" s="35" t="s">
        <v>110</v>
      </c>
      <c r="F36" s="111">
        <v>3</v>
      </c>
      <c r="G36" s="111"/>
      <c r="H36" s="112">
        <v>0</v>
      </c>
      <c r="I36" s="111">
        <f t="shared" si="41"/>
        <v>3</v>
      </c>
      <c r="J36" s="36">
        <v>12.57</v>
      </c>
      <c r="K36" s="37">
        <f t="shared" si="42"/>
        <v>37.71</v>
      </c>
      <c r="L36" s="37"/>
      <c r="M36" s="37">
        <f t="shared" si="43"/>
        <v>0</v>
      </c>
      <c r="N36" s="38">
        <v>1</v>
      </c>
      <c r="O36" s="38">
        <f t="shared" si="0"/>
        <v>12.57</v>
      </c>
      <c r="P36" s="38">
        <f t="shared" si="1"/>
        <v>0</v>
      </c>
      <c r="Q36" s="38"/>
      <c r="R36" s="38">
        <f t="shared" si="2"/>
        <v>0</v>
      </c>
      <c r="S36" s="38">
        <f t="shared" si="3"/>
        <v>0</v>
      </c>
      <c r="T36" s="38"/>
      <c r="U36" s="38">
        <f t="shared" si="4"/>
        <v>0</v>
      </c>
      <c r="V36" s="38">
        <f t="shared" si="5"/>
        <v>0</v>
      </c>
      <c r="W36" s="38"/>
      <c r="X36" s="38">
        <f t="shared" si="48"/>
        <v>0</v>
      </c>
      <c r="Y36" s="38">
        <f t="shared" si="49"/>
        <v>0</v>
      </c>
      <c r="Z36" s="38"/>
      <c r="AA36" s="38">
        <f t="shared" si="6"/>
        <v>0</v>
      </c>
      <c r="AB36" s="38">
        <f t="shared" si="7"/>
        <v>0</v>
      </c>
      <c r="AC36" s="38"/>
      <c r="AD36" s="38">
        <f t="shared" si="8"/>
        <v>0</v>
      </c>
      <c r="AE36" s="38">
        <f t="shared" si="9"/>
        <v>0</v>
      </c>
      <c r="AF36" s="38"/>
      <c r="AG36" s="38">
        <f t="shared" si="10"/>
        <v>0</v>
      </c>
      <c r="AH36" s="38">
        <f t="shared" si="11"/>
        <v>0</v>
      </c>
      <c r="AI36" s="38"/>
      <c r="AJ36" s="38">
        <f t="shared" si="12"/>
        <v>0</v>
      </c>
      <c r="AK36" s="38">
        <f t="shared" si="13"/>
        <v>0</v>
      </c>
      <c r="AL36" s="38"/>
      <c r="AM36" s="38">
        <f t="shared" si="14"/>
        <v>0</v>
      </c>
      <c r="AN36" s="38">
        <f t="shared" si="15"/>
        <v>0</v>
      </c>
      <c r="AO36" s="38"/>
      <c r="AP36" s="38">
        <f t="shared" si="16"/>
        <v>0</v>
      </c>
      <c r="AQ36" s="38">
        <f t="shared" si="17"/>
        <v>0</v>
      </c>
      <c r="AR36" s="38"/>
      <c r="AS36" s="38">
        <f t="shared" si="18"/>
        <v>0</v>
      </c>
      <c r="AT36" s="38">
        <f t="shared" si="19"/>
        <v>0</v>
      </c>
      <c r="AU36" s="38"/>
      <c r="AV36" s="38">
        <f t="shared" si="20"/>
        <v>0</v>
      </c>
      <c r="AW36" s="38">
        <f t="shared" si="21"/>
        <v>0</v>
      </c>
      <c r="AX36" s="38"/>
      <c r="AY36" s="38">
        <f t="shared" si="22"/>
        <v>0</v>
      </c>
      <c r="AZ36" s="38">
        <f t="shared" si="23"/>
        <v>0</v>
      </c>
      <c r="BA36" s="38"/>
      <c r="BB36" s="38">
        <f t="shared" si="24"/>
        <v>0</v>
      </c>
      <c r="BC36" s="38">
        <f t="shared" si="25"/>
        <v>0</v>
      </c>
      <c r="BD36" s="38"/>
      <c r="BE36" s="38">
        <f t="shared" si="26"/>
        <v>0</v>
      </c>
      <c r="BF36" s="38">
        <f t="shared" si="27"/>
        <v>0</v>
      </c>
      <c r="BG36" s="38"/>
      <c r="BH36" s="38">
        <f t="shared" si="28"/>
        <v>0</v>
      </c>
      <c r="BI36" s="38">
        <f t="shared" si="29"/>
        <v>0</v>
      </c>
      <c r="BJ36" s="38"/>
      <c r="BK36" s="38">
        <f t="shared" si="30"/>
        <v>0</v>
      </c>
      <c r="BL36" s="38">
        <f t="shared" si="31"/>
        <v>0</v>
      </c>
      <c r="BM36" s="38"/>
      <c r="BN36" s="38">
        <f t="shared" si="32"/>
        <v>0</v>
      </c>
      <c r="BO36" s="38">
        <f t="shared" si="33"/>
        <v>0</v>
      </c>
      <c r="BP36" s="38"/>
      <c r="BQ36" s="38">
        <f t="shared" si="34"/>
        <v>0</v>
      </c>
      <c r="BR36" s="38">
        <f t="shared" si="35"/>
        <v>0</v>
      </c>
      <c r="BS36" s="38"/>
      <c r="BT36" s="38">
        <f t="shared" si="36"/>
        <v>0</v>
      </c>
      <c r="BU36" s="38">
        <f t="shared" si="37"/>
        <v>0</v>
      </c>
      <c r="BV36" s="39">
        <f t="shared" si="51"/>
        <v>1</v>
      </c>
      <c r="BW36" s="39">
        <f t="shared" ca="1" si="52"/>
        <v>12.57</v>
      </c>
      <c r="BX36" s="40">
        <f t="shared" ca="1" si="53"/>
        <v>0</v>
      </c>
      <c r="BY36" s="40">
        <f t="shared" si="47"/>
        <v>2</v>
      </c>
      <c r="BZ36" s="39">
        <f t="shared" ca="1" si="39"/>
        <v>25.14</v>
      </c>
      <c r="CA36" s="116">
        <f t="shared" ca="1" si="45"/>
        <v>0</v>
      </c>
      <c r="CB36" s="42"/>
      <c r="CC36" s="43">
        <f t="shared" si="46"/>
        <v>0</v>
      </c>
      <c r="CD36" s="44" t="str">
        <f t="shared" si="55"/>
        <v>NÃO MEDIDO</v>
      </c>
      <c r="CE36" s="45"/>
      <c r="CF36" s="46"/>
      <c r="CG36" s="47"/>
    </row>
    <row r="37" spans="1:85" s="2" customFormat="1" ht="30" customHeight="1" x14ac:dyDescent="0.2">
      <c r="A37" s="2" t="s">
        <v>443</v>
      </c>
      <c r="C37" s="127" t="s">
        <v>113</v>
      </c>
      <c r="D37" s="34" t="s">
        <v>114</v>
      </c>
      <c r="E37" s="35" t="s">
        <v>110</v>
      </c>
      <c r="F37" s="111">
        <v>1</v>
      </c>
      <c r="G37" s="111"/>
      <c r="H37" s="112">
        <v>0</v>
      </c>
      <c r="I37" s="111">
        <f t="shared" si="41"/>
        <v>1</v>
      </c>
      <c r="J37" s="36">
        <v>34.409999999999997</v>
      </c>
      <c r="K37" s="37">
        <f t="shared" si="42"/>
        <v>34.409999999999997</v>
      </c>
      <c r="L37" s="37"/>
      <c r="M37" s="37">
        <f t="shared" si="43"/>
        <v>0</v>
      </c>
      <c r="N37" s="38">
        <v>1</v>
      </c>
      <c r="O37" s="38">
        <f t="shared" si="0"/>
        <v>34.409999999999997</v>
      </c>
      <c r="P37" s="38">
        <f t="shared" si="1"/>
        <v>0</v>
      </c>
      <c r="Q37" s="38"/>
      <c r="R37" s="38">
        <f t="shared" si="2"/>
        <v>0</v>
      </c>
      <c r="S37" s="38">
        <f t="shared" si="3"/>
        <v>0</v>
      </c>
      <c r="T37" s="38"/>
      <c r="U37" s="38">
        <f t="shared" si="4"/>
        <v>0</v>
      </c>
      <c r="V37" s="38">
        <f t="shared" si="5"/>
        <v>0</v>
      </c>
      <c r="W37" s="38"/>
      <c r="X37" s="38">
        <f t="shared" si="48"/>
        <v>0</v>
      </c>
      <c r="Y37" s="38">
        <f t="shared" si="49"/>
        <v>0</v>
      </c>
      <c r="Z37" s="38"/>
      <c r="AA37" s="38">
        <f t="shared" si="6"/>
        <v>0</v>
      </c>
      <c r="AB37" s="38">
        <f t="shared" si="7"/>
        <v>0</v>
      </c>
      <c r="AC37" s="38"/>
      <c r="AD37" s="38">
        <f t="shared" si="8"/>
        <v>0</v>
      </c>
      <c r="AE37" s="38">
        <f t="shared" si="9"/>
        <v>0</v>
      </c>
      <c r="AF37" s="38"/>
      <c r="AG37" s="38">
        <f t="shared" si="10"/>
        <v>0</v>
      </c>
      <c r="AH37" s="38">
        <f t="shared" si="11"/>
        <v>0</v>
      </c>
      <c r="AI37" s="38"/>
      <c r="AJ37" s="38">
        <f t="shared" si="12"/>
        <v>0</v>
      </c>
      <c r="AK37" s="38">
        <f t="shared" si="13"/>
        <v>0</v>
      </c>
      <c r="AL37" s="38"/>
      <c r="AM37" s="38">
        <f t="shared" si="14"/>
        <v>0</v>
      </c>
      <c r="AN37" s="38">
        <f t="shared" si="15"/>
        <v>0</v>
      </c>
      <c r="AO37" s="38"/>
      <c r="AP37" s="38">
        <f t="shared" si="16"/>
        <v>0</v>
      </c>
      <c r="AQ37" s="38">
        <f t="shared" si="17"/>
        <v>0</v>
      </c>
      <c r="AR37" s="38"/>
      <c r="AS37" s="38">
        <f t="shared" si="18"/>
        <v>0</v>
      </c>
      <c r="AT37" s="38">
        <f t="shared" si="19"/>
        <v>0</v>
      </c>
      <c r="AU37" s="38"/>
      <c r="AV37" s="38">
        <f t="shared" si="20"/>
        <v>0</v>
      </c>
      <c r="AW37" s="38">
        <f t="shared" si="21"/>
        <v>0</v>
      </c>
      <c r="AX37" s="38"/>
      <c r="AY37" s="38">
        <f t="shared" si="22"/>
        <v>0</v>
      </c>
      <c r="AZ37" s="38">
        <f t="shared" si="23"/>
        <v>0</v>
      </c>
      <c r="BA37" s="38"/>
      <c r="BB37" s="38">
        <f t="shared" si="24"/>
        <v>0</v>
      </c>
      <c r="BC37" s="38">
        <f t="shared" si="25"/>
        <v>0</v>
      </c>
      <c r="BD37" s="38"/>
      <c r="BE37" s="38">
        <f t="shared" si="26"/>
        <v>0</v>
      </c>
      <c r="BF37" s="38">
        <f t="shared" si="27"/>
        <v>0</v>
      </c>
      <c r="BG37" s="38"/>
      <c r="BH37" s="38">
        <f t="shared" si="28"/>
        <v>0</v>
      </c>
      <c r="BI37" s="38">
        <f t="shared" si="29"/>
        <v>0</v>
      </c>
      <c r="BJ37" s="38"/>
      <c r="BK37" s="38">
        <f t="shared" si="30"/>
        <v>0</v>
      </c>
      <c r="BL37" s="38">
        <f t="shared" si="31"/>
        <v>0</v>
      </c>
      <c r="BM37" s="38"/>
      <c r="BN37" s="38">
        <f t="shared" si="32"/>
        <v>0</v>
      </c>
      <c r="BO37" s="38">
        <f t="shared" si="33"/>
        <v>0</v>
      </c>
      <c r="BP37" s="38"/>
      <c r="BQ37" s="38">
        <f t="shared" si="34"/>
        <v>0</v>
      </c>
      <c r="BR37" s="38">
        <f t="shared" si="35"/>
        <v>0</v>
      </c>
      <c r="BS37" s="38"/>
      <c r="BT37" s="38">
        <f t="shared" si="36"/>
        <v>0</v>
      </c>
      <c r="BU37" s="38">
        <f t="shared" si="37"/>
        <v>0</v>
      </c>
      <c r="BV37" s="39">
        <f t="shared" si="51"/>
        <v>1</v>
      </c>
      <c r="BW37" s="39">
        <f t="shared" ca="1" si="52"/>
        <v>34.409999999999997</v>
      </c>
      <c r="BX37" s="40">
        <f t="shared" ca="1" si="53"/>
        <v>0</v>
      </c>
      <c r="BY37" s="40">
        <f t="shared" si="47"/>
        <v>0</v>
      </c>
      <c r="BZ37" s="39">
        <f t="shared" ca="1" si="39"/>
        <v>0</v>
      </c>
      <c r="CA37" s="116">
        <f t="shared" ca="1" si="45"/>
        <v>0</v>
      </c>
      <c r="CB37" s="42"/>
      <c r="CC37" s="43">
        <f t="shared" si="46"/>
        <v>0</v>
      </c>
      <c r="CD37" s="44" t="str">
        <f t="shared" si="55"/>
        <v>NÃO MEDIDO</v>
      </c>
      <c r="CE37" s="45"/>
      <c r="CF37" s="46"/>
      <c r="CG37" s="47"/>
    </row>
    <row r="38" spans="1:85" s="2" customFormat="1" ht="30" customHeight="1" x14ac:dyDescent="0.2">
      <c r="A38" s="2" t="s">
        <v>443</v>
      </c>
      <c r="C38" s="127" t="s">
        <v>115</v>
      </c>
      <c r="D38" s="34" t="s">
        <v>116</v>
      </c>
      <c r="E38" s="35" t="s">
        <v>107</v>
      </c>
      <c r="F38" s="111">
        <v>92</v>
      </c>
      <c r="G38" s="111"/>
      <c r="H38" s="112">
        <v>0</v>
      </c>
      <c r="I38" s="111">
        <f t="shared" si="41"/>
        <v>92</v>
      </c>
      <c r="J38" s="36">
        <v>1.26</v>
      </c>
      <c r="K38" s="37">
        <f t="shared" si="42"/>
        <v>115.92</v>
      </c>
      <c r="L38" s="37"/>
      <c r="M38" s="37">
        <f t="shared" si="43"/>
        <v>0</v>
      </c>
      <c r="N38" s="38">
        <v>30</v>
      </c>
      <c r="O38" s="38">
        <f t="shared" si="0"/>
        <v>37.799999999999997</v>
      </c>
      <c r="P38" s="38">
        <f t="shared" si="1"/>
        <v>0</v>
      </c>
      <c r="Q38" s="38"/>
      <c r="R38" s="38">
        <f t="shared" si="2"/>
        <v>0</v>
      </c>
      <c r="S38" s="38">
        <f t="shared" si="3"/>
        <v>0</v>
      </c>
      <c r="T38" s="38"/>
      <c r="U38" s="38">
        <f t="shared" si="4"/>
        <v>0</v>
      </c>
      <c r="V38" s="38">
        <f t="shared" si="5"/>
        <v>0</v>
      </c>
      <c r="W38" s="38"/>
      <c r="X38" s="38">
        <f t="shared" si="48"/>
        <v>0</v>
      </c>
      <c r="Y38" s="38">
        <f t="shared" si="49"/>
        <v>0</v>
      </c>
      <c r="Z38" s="38"/>
      <c r="AA38" s="38">
        <f t="shared" si="6"/>
        <v>0</v>
      </c>
      <c r="AB38" s="38">
        <f t="shared" si="7"/>
        <v>0</v>
      </c>
      <c r="AC38" s="38"/>
      <c r="AD38" s="38">
        <f t="shared" si="8"/>
        <v>0</v>
      </c>
      <c r="AE38" s="38">
        <f t="shared" si="9"/>
        <v>0</v>
      </c>
      <c r="AF38" s="38"/>
      <c r="AG38" s="38">
        <f t="shared" si="10"/>
        <v>0</v>
      </c>
      <c r="AH38" s="38">
        <f t="shared" si="11"/>
        <v>0</v>
      </c>
      <c r="AI38" s="38"/>
      <c r="AJ38" s="38">
        <f t="shared" si="12"/>
        <v>0</v>
      </c>
      <c r="AK38" s="38">
        <f t="shared" si="13"/>
        <v>0</v>
      </c>
      <c r="AL38" s="38"/>
      <c r="AM38" s="38">
        <f t="shared" si="14"/>
        <v>0</v>
      </c>
      <c r="AN38" s="38">
        <f t="shared" si="15"/>
        <v>0</v>
      </c>
      <c r="AO38" s="38"/>
      <c r="AP38" s="38">
        <f t="shared" si="16"/>
        <v>0</v>
      </c>
      <c r="AQ38" s="38">
        <f t="shared" si="17"/>
        <v>0</v>
      </c>
      <c r="AR38" s="38"/>
      <c r="AS38" s="38">
        <f t="shared" si="18"/>
        <v>0</v>
      </c>
      <c r="AT38" s="38">
        <f t="shared" si="19"/>
        <v>0</v>
      </c>
      <c r="AU38" s="38"/>
      <c r="AV38" s="38">
        <f t="shared" si="20"/>
        <v>0</v>
      </c>
      <c r="AW38" s="38">
        <f t="shared" si="21"/>
        <v>0</v>
      </c>
      <c r="AX38" s="38"/>
      <c r="AY38" s="38">
        <f t="shared" si="22"/>
        <v>0</v>
      </c>
      <c r="AZ38" s="38">
        <f t="shared" si="23"/>
        <v>0</v>
      </c>
      <c r="BA38" s="38"/>
      <c r="BB38" s="38">
        <f t="shared" si="24"/>
        <v>0</v>
      </c>
      <c r="BC38" s="38">
        <f t="shared" si="25"/>
        <v>0</v>
      </c>
      <c r="BD38" s="38"/>
      <c r="BE38" s="38">
        <f t="shared" si="26"/>
        <v>0</v>
      </c>
      <c r="BF38" s="38">
        <f t="shared" si="27"/>
        <v>0</v>
      </c>
      <c r="BG38" s="38"/>
      <c r="BH38" s="38">
        <f t="shared" si="28"/>
        <v>0</v>
      </c>
      <c r="BI38" s="38">
        <f t="shared" si="29"/>
        <v>0</v>
      </c>
      <c r="BJ38" s="38"/>
      <c r="BK38" s="38">
        <f t="shared" si="30"/>
        <v>0</v>
      </c>
      <c r="BL38" s="38">
        <f t="shared" si="31"/>
        <v>0</v>
      </c>
      <c r="BM38" s="38"/>
      <c r="BN38" s="38">
        <f t="shared" si="32"/>
        <v>0</v>
      </c>
      <c r="BO38" s="38">
        <f t="shared" si="33"/>
        <v>0</v>
      </c>
      <c r="BP38" s="38"/>
      <c r="BQ38" s="38">
        <f t="shared" si="34"/>
        <v>0</v>
      </c>
      <c r="BR38" s="38">
        <f t="shared" si="35"/>
        <v>0</v>
      </c>
      <c r="BS38" s="38"/>
      <c r="BT38" s="38">
        <f t="shared" si="36"/>
        <v>0</v>
      </c>
      <c r="BU38" s="38">
        <f t="shared" si="37"/>
        <v>0</v>
      </c>
      <c r="BV38" s="39">
        <f t="shared" si="51"/>
        <v>30</v>
      </c>
      <c r="BW38" s="39">
        <f t="shared" ca="1" si="52"/>
        <v>37.799999999999997</v>
      </c>
      <c r="BX38" s="40">
        <f t="shared" ca="1" si="53"/>
        <v>0</v>
      </c>
      <c r="BY38" s="40">
        <f t="shared" si="47"/>
        <v>62</v>
      </c>
      <c r="BZ38" s="39">
        <f t="shared" ca="1" si="39"/>
        <v>78.12</v>
      </c>
      <c r="CA38" s="116">
        <f t="shared" ca="1" si="45"/>
        <v>0</v>
      </c>
      <c r="CB38" s="42"/>
      <c r="CC38" s="43">
        <f t="shared" si="46"/>
        <v>0</v>
      </c>
      <c r="CD38" s="44" t="str">
        <f t="shared" si="55"/>
        <v>NÃO MEDIDO</v>
      </c>
      <c r="CE38" s="45"/>
      <c r="CF38" s="46"/>
      <c r="CG38" s="47"/>
    </row>
    <row r="39" spans="1:85" s="2" customFormat="1" ht="30" customHeight="1" x14ac:dyDescent="0.2">
      <c r="A39" s="2" t="s">
        <v>443</v>
      </c>
      <c r="C39" s="127" t="s">
        <v>117</v>
      </c>
      <c r="D39" s="34" t="s">
        <v>118</v>
      </c>
      <c r="E39" s="35" t="s">
        <v>107</v>
      </c>
      <c r="F39" s="111">
        <v>65</v>
      </c>
      <c r="G39" s="111"/>
      <c r="H39" s="112">
        <v>0</v>
      </c>
      <c r="I39" s="111">
        <f t="shared" si="41"/>
        <v>65</v>
      </c>
      <c r="J39" s="36">
        <v>1.05</v>
      </c>
      <c r="K39" s="37">
        <f t="shared" si="42"/>
        <v>68.25</v>
      </c>
      <c r="L39" s="37"/>
      <c r="M39" s="37">
        <f t="shared" si="43"/>
        <v>0</v>
      </c>
      <c r="N39" s="38"/>
      <c r="O39" s="38">
        <f t="shared" si="0"/>
        <v>0</v>
      </c>
      <c r="P39" s="38">
        <f t="shared" si="1"/>
        <v>0</v>
      </c>
      <c r="Q39" s="38"/>
      <c r="R39" s="38">
        <f t="shared" si="2"/>
        <v>0</v>
      </c>
      <c r="S39" s="38">
        <f t="shared" si="3"/>
        <v>0</v>
      </c>
      <c r="T39" s="38"/>
      <c r="U39" s="38">
        <f t="shared" si="4"/>
        <v>0</v>
      </c>
      <c r="V39" s="38">
        <f t="shared" si="5"/>
        <v>0</v>
      </c>
      <c r="W39" s="38"/>
      <c r="X39" s="38">
        <f t="shared" si="48"/>
        <v>0</v>
      </c>
      <c r="Y39" s="38">
        <f t="shared" si="49"/>
        <v>0</v>
      </c>
      <c r="Z39" s="38"/>
      <c r="AA39" s="38">
        <f t="shared" si="6"/>
        <v>0</v>
      </c>
      <c r="AB39" s="38">
        <f t="shared" si="7"/>
        <v>0</v>
      </c>
      <c r="AC39" s="38"/>
      <c r="AD39" s="38">
        <f t="shared" si="8"/>
        <v>0</v>
      </c>
      <c r="AE39" s="38">
        <f t="shared" si="9"/>
        <v>0</v>
      </c>
      <c r="AF39" s="38"/>
      <c r="AG39" s="38">
        <f t="shared" si="10"/>
        <v>0</v>
      </c>
      <c r="AH39" s="38">
        <f t="shared" si="11"/>
        <v>0</v>
      </c>
      <c r="AI39" s="38"/>
      <c r="AJ39" s="38">
        <f t="shared" si="12"/>
        <v>0</v>
      </c>
      <c r="AK39" s="38">
        <f t="shared" si="13"/>
        <v>0</v>
      </c>
      <c r="AL39" s="38"/>
      <c r="AM39" s="38">
        <f t="shared" si="14"/>
        <v>0</v>
      </c>
      <c r="AN39" s="38">
        <f t="shared" si="15"/>
        <v>0</v>
      </c>
      <c r="AO39" s="38"/>
      <c r="AP39" s="38">
        <f t="shared" si="16"/>
        <v>0</v>
      </c>
      <c r="AQ39" s="38">
        <f t="shared" si="17"/>
        <v>0</v>
      </c>
      <c r="AR39" s="38"/>
      <c r="AS39" s="38">
        <f t="shared" si="18"/>
        <v>0</v>
      </c>
      <c r="AT39" s="38">
        <f t="shared" si="19"/>
        <v>0</v>
      </c>
      <c r="AU39" s="38"/>
      <c r="AV39" s="38">
        <f t="shared" si="20"/>
        <v>0</v>
      </c>
      <c r="AW39" s="38">
        <f t="shared" si="21"/>
        <v>0</v>
      </c>
      <c r="AX39" s="38"/>
      <c r="AY39" s="38">
        <f t="shared" si="22"/>
        <v>0</v>
      </c>
      <c r="AZ39" s="38">
        <f t="shared" si="23"/>
        <v>0</v>
      </c>
      <c r="BA39" s="38"/>
      <c r="BB39" s="38">
        <f t="shared" si="24"/>
        <v>0</v>
      </c>
      <c r="BC39" s="38">
        <f t="shared" si="25"/>
        <v>0</v>
      </c>
      <c r="BD39" s="38"/>
      <c r="BE39" s="38">
        <f t="shared" si="26"/>
        <v>0</v>
      </c>
      <c r="BF39" s="38">
        <f t="shared" si="27"/>
        <v>0</v>
      </c>
      <c r="BG39" s="38"/>
      <c r="BH39" s="38">
        <f t="shared" si="28"/>
        <v>0</v>
      </c>
      <c r="BI39" s="38">
        <f t="shared" si="29"/>
        <v>0</v>
      </c>
      <c r="BJ39" s="38"/>
      <c r="BK39" s="38">
        <f t="shared" si="30"/>
        <v>0</v>
      </c>
      <c r="BL39" s="38">
        <f t="shared" si="31"/>
        <v>0</v>
      </c>
      <c r="BM39" s="38"/>
      <c r="BN39" s="38">
        <f t="shared" si="32"/>
        <v>0</v>
      </c>
      <c r="BO39" s="38">
        <f t="shared" si="33"/>
        <v>0</v>
      </c>
      <c r="BP39" s="38"/>
      <c r="BQ39" s="38">
        <f t="shared" si="34"/>
        <v>0</v>
      </c>
      <c r="BR39" s="38">
        <f t="shared" si="35"/>
        <v>0</v>
      </c>
      <c r="BS39" s="38"/>
      <c r="BT39" s="38">
        <f t="shared" si="36"/>
        <v>0</v>
      </c>
      <c r="BU39" s="38">
        <f t="shared" si="37"/>
        <v>0</v>
      </c>
      <c r="BV39" s="39">
        <f t="shared" si="51"/>
        <v>0</v>
      </c>
      <c r="BW39" s="39">
        <f t="shared" ca="1" si="52"/>
        <v>0</v>
      </c>
      <c r="BX39" s="40">
        <f t="shared" ca="1" si="53"/>
        <v>0</v>
      </c>
      <c r="BY39" s="40">
        <f t="shared" si="47"/>
        <v>65</v>
      </c>
      <c r="BZ39" s="39">
        <f t="shared" ca="1" si="39"/>
        <v>68.25</v>
      </c>
      <c r="CA39" s="116">
        <f t="shared" ca="1" si="45"/>
        <v>0</v>
      </c>
      <c r="CB39" s="42"/>
      <c r="CC39" s="43">
        <f t="shared" si="46"/>
        <v>0</v>
      </c>
      <c r="CD39" s="44" t="str">
        <f t="shared" si="55"/>
        <v>NÃO MEDIDO</v>
      </c>
      <c r="CE39" s="45"/>
      <c r="CF39" s="46"/>
      <c r="CG39" s="47"/>
    </row>
    <row r="40" spans="1:85" s="2" customFormat="1" ht="30" customHeight="1" x14ac:dyDescent="0.2">
      <c r="A40" s="2" t="s">
        <v>443</v>
      </c>
      <c r="C40" s="127" t="s">
        <v>119</v>
      </c>
      <c r="D40" s="34" t="s">
        <v>120</v>
      </c>
      <c r="E40" s="35" t="s">
        <v>107</v>
      </c>
      <c r="F40" s="111">
        <v>18</v>
      </c>
      <c r="G40" s="111"/>
      <c r="H40" s="112">
        <v>0</v>
      </c>
      <c r="I40" s="111">
        <f t="shared" si="41"/>
        <v>18</v>
      </c>
      <c r="J40" s="36">
        <v>2.09</v>
      </c>
      <c r="K40" s="37">
        <f t="shared" si="42"/>
        <v>37.619999999999997</v>
      </c>
      <c r="L40" s="37"/>
      <c r="M40" s="37">
        <f t="shared" si="43"/>
        <v>0</v>
      </c>
      <c r="N40" s="38">
        <v>10</v>
      </c>
      <c r="O40" s="38">
        <f t="shared" si="0"/>
        <v>20.9</v>
      </c>
      <c r="P40" s="38">
        <f t="shared" si="1"/>
        <v>0</v>
      </c>
      <c r="Q40" s="38"/>
      <c r="R40" s="38">
        <f t="shared" si="2"/>
        <v>0</v>
      </c>
      <c r="S40" s="38">
        <f t="shared" si="3"/>
        <v>0</v>
      </c>
      <c r="T40" s="38"/>
      <c r="U40" s="38">
        <f t="shared" si="4"/>
        <v>0</v>
      </c>
      <c r="V40" s="38">
        <f t="shared" si="5"/>
        <v>0</v>
      </c>
      <c r="W40" s="38"/>
      <c r="X40" s="38">
        <f t="shared" si="48"/>
        <v>0</v>
      </c>
      <c r="Y40" s="38">
        <f t="shared" si="49"/>
        <v>0</v>
      </c>
      <c r="Z40" s="38"/>
      <c r="AA40" s="38">
        <f t="shared" si="6"/>
        <v>0</v>
      </c>
      <c r="AB40" s="38">
        <f t="shared" si="7"/>
        <v>0</v>
      </c>
      <c r="AC40" s="38"/>
      <c r="AD40" s="38">
        <f t="shared" si="8"/>
        <v>0</v>
      </c>
      <c r="AE40" s="38">
        <f t="shared" si="9"/>
        <v>0</v>
      </c>
      <c r="AF40" s="38"/>
      <c r="AG40" s="38">
        <f t="shared" si="10"/>
        <v>0</v>
      </c>
      <c r="AH40" s="38">
        <f t="shared" si="11"/>
        <v>0</v>
      </c>
      <c r="AI40" s="38"/>
      <c r="AJ40" s="38">
        <f t="shared" si="12"/>
        <v>0</v>
      </c>
      <c r="AK40" s="38">
        <f t="shared" si="13"/>
        <v>0</v>
      </c>
      <c r="AL40" s="38"/>
      <c r="AM40" s="38">
        <f t="shared" si="14"/>
        <v>0</v>
      </c>
      <c r="AN40" s="38">
        <f t="shared" si="15"/>
        <v>0</v>
      </c>
      <c r="AO40" s="38"/>
      <c r="AP40" s="38">
        <f t="shared" si="16"/>
        <v>0</v>
      </c>
      <c r="AQ40" s="38">
        <f t="shared" si="17"/>
        <v>0</v>
      </c>
      <c r="AR40" s="38"/>
      <c r="AS40" s="38">
        <f t="shared" si="18"/>
        <v>0</v>
      </c>
      <c r="AT40" s="38">
        <f t="shared" si="19"/>
        <v>0</v>
      </c>
      <c r="AU40" s="38"/>
      <c r="AV40" s="38">
        <f t="shared" si="20"/>
        <v>0</v>
      </c>
      <c r="AW40" s="38">
        <f t="shared" si="21"/>
        <v>0</v>
      </c>
      <c r="AX40" s="38"/>
      <c r="AY40" s="38">
        <f t="shared" si="22"/>
        <v>0</v>
      </c>
      <c r="AZ40" s="38">
        <f t="shared" si="23"/>
        <v>0</v>
      </c>
      <c r="BA40" s="38"/>
      <c r="BB40" s="38">
        <f t="shared" si="24"/>
        <v>0</v>
      </c>
      <c r="BC40" s="38">
        <f t="shared" si="25"/>
        <v>0</v>
      </c>
      <c r="BD40" s="38"/>
      <c r="BE40" s="38">
        <f t="shared" si="26"/>
        <v>0</v>
      </c>
      <c r="BF40" s="38">
        <f t="shared" si="27"/>
        <v>0</v>
      </c>
      <c r="BG40" s="38"/>
      <c r="BH40" s="38">
        <f t="shared" si="28"/>
        <v>0</v>
      </c>
      <c r="BI40" s="38">
        <f t="shared" si="29"/>
        <v>0</v>
      </c>
      <c r="BJ40" s="38"/>
      <c r="BK40" s="38">
        <f t="shared" si="30"/>
        <v>0</v>
      </c>
      <c r="BL40" s="38">
        <f t="shared" si="31"/>
        <v>0</v>
      </c>
      <c r="BM40" s="38"/>
      <c r="BN40" s="38">
        <f t="shared" si="32"/>
        <v>0</v>
      </c>
      <c r="BO40" s="38">
        <f t="shared" si="33"/>
        <v>0</v>
      </c>
      <c r="BP40" s="38"/>
      <c r="BQ40" s="38">
        <f t="shared" si="34"/>
        <v>0</v>
      </c>
      <c r="BR40" s="38">
        <f t="shared" si="35"/>
        <v>0</v>
      </c>
      <c r="BS40" s="38"/>
      <c r="BT40" s="38">
        <f t="shared" si="36"/>
        <v>0</v>
      </c>
      <c r="BU40" s="38">
        <f t="shared" si="37"/>
        <v>0</v>
      </c>
      <c r="BV40" s="39">
        <f t="shared" si="51"/>
        <v>10</v>
      </c>
      <c r="BW40" s="39">
        <f t="shared" ca="1" si="52"/>
        <v>20.9</v>
      </c>
      <c r="BX40" s="40">
        <f t="shared" ca="1" si="53"/>
        <v>0</v>
      </c>
      <c r="BY40" s="40">
        <f t="shared" si="47"/>
        <v>8</v>
      </c>
      <c r="BZ40" s="39">
        <f t="shared" ca="1" si="39"/>
        <v>16.72</v>
      </c>
      <c r="CA40" s="116">
        <f t="shared" ca="1" si="45"/>
        <v>0</v>
      </c>
      <c r="CB40" s="42"/>
      <c r="CC40" s="43">
        <f t="shared" si="46"/>
        <v>0</v>
      </c>
      <c r="CD40" s="44" t="str">
        <f t="shared" si="55"/>
        <v>NÃO MEDIDO</v>
      </c>
      <c r="CE40" s="45"/>
      <c r="CF40" s="46"/>
      <c r="CG40" s="47"/>
    </row>
    <row r="41" spans="1:85" s="2" customFormat="1" ht="30" customHeight="1" x14ac:dyDescent="0.2">
      <c r="A41" s="2" t="s">
        <v>443</v>
      </c>
      <c r="C41" s="127" t="s">
        <v>121</v>
      </c>
      <c r="D41" s="34" t="s">
        <v>122</v>
      </c>
      <c r="E41" s="35" t="s">
        <v>107</v>
      </c>
      <c r="F41" s="111">
        <v>42</v>
      </c>
      <c r="G41" s="111"/>
      <c r="H41" s="112">
        <v>0</v>
      </c>
      <c r="I41" s="111">
        <f t="shared" si="41"/>
        <v>42</v>
      </c>
      <c r="J41" s="36">
        <v>4.8099999999999996</v>
      </c>
      <c r="K41" s="37">
        <f t="shared" si="42"/>
        <v>202.02</v>
      </c>
      <c r="L41" s="37"/>
      <c r="M41" s="37">
        <f t="shared" si="43"/>
        <v>0</v>
      </c>
      <c r="N41" s="38">
        <v>10.58</v>
      </c>
      <c r="O41" s="38">
        <f t="shared" si="0"/>
        <v>50.89</v>
      </c>
      <c r="P41" s="38">
        <f t="shared" si="1"/>
        <v>0</v>
      </c>
      <c r="Q41" s="38"/>
      <c r="R41" s="38">
        <f t="shared" si="2"/>
        <v>0</v>
      </c>
      <c r="S41" s="38">
        <f t="shared" si="3"/>
        <v>0</v>
      </c>
      <c r="T41" s="38"/>
      <c r="U41" s="38">
        <f t="shared" si="4"/>
        <v>0</v>
      </c>
      <c r="V41" s="38">
        <f t="shared" si="5"/>
        <v>0</v>
      </c>
      <c r="W41" s="38"/>
      <c r="X41" s="38">
        <f t="shared" si="48"/>
        <v>0</v>
      </c>
      <c r="Y41" s="38">
        <f t="shared" si="49"/>
        <v>0</v>
      </c>
      <c r="Z41" s="38"/>
      <c r="AA41" s="38">
        <f t="shared" si="6"/>
        <v>0</v>
      </c>
      <c r="AB41" s="38">
        <f t="shared" si="7"/>
        <v>0</v>
      </c>
      <c r="AC41" s="38"/>
      <c r="AD41" s="38">
        <f t="shared" si="8"/>
        <v>0</v>
      </c>
      <c r="AE41" s="38">
        <f t="shared" si="9"/>
        <v>0</v>
      </c>
      <c r="AF41" s="38"/>
      <c r="AG41" s="38">
        <f t="shared" si="10"/>
        <v>0</v>
      </c>
      <c r="AH41" s="38">
        <f t="shared" si="11"/>
        <v>0</v>
      </c>
      <c r="AI41" s="38"/>
      <c r="AJ41" s="38">
        <f t="shared" si="12"/>
        <v>0</v>
      </c>
      <c r="AK41" s="38">
        <f t="shared" si="13"/>
        <v>0</v>
      </c>
      <c r="AL41" s="38"/>
      <c r="AM41" s="38">
        <f t="shared" si="14"/>
        <v>0</v>
      </c>
      <c r="AN41" s="38">
        <f t="shared" si="15"/>
        <v>0</v>
      </c>
      <c r="AO41" s="38"/>
      <c r="AP41" s="38">
        <f t="shared" si="16"/>
        <v>0</v>
      </c>
      <c r="AQ41" s="38">
        <f t="shared" si="17"/>
        <v>0</v>
      </c>
      <c r="AR41" s="38"/>
      <c r="AS41" s="38">
        <f t="shared" si="18"/>
        <v>0</v>
      </c>
      <c r="AT41" s="38">
        <f t="shared" si="19"/>
        <v>0</v>
      </c>
      <c r="AU41" s="38"/>
      <c r="AV41" s="38">
        <f t="shared" si="20"/>
        <v>0</v>
      </c>
      <c r="AW41" s="38">
        <f t="shared" si="21"/>
        <v>0</v>
      </c>
      <c r="AX41" s="38"/>
      <c r="AY41" s="38">
        <f t="shared" si="22"/>
        <v>0</v>
      </c>
      <c r="AZ41" s="38">
        <f t="shared" si="23"/>
        <v>0</v>
      </c>
      <c r="BA41" s="38"/>
      <c r="BB41" s="38">
        <f t="shared" si="24"/>
        <v>0</v>
      </c>
      <c r="BC41" s="38">
        <f t="shared" si="25"/>
        <v>0</v>
      </c>
      <c r="BD41" s="38"/>
      <c r="BE41" s="38">
        <f t="shared" si="26"/>
        <v>0</v>
      </c>
      <c r="BF41" s="38">
        <f t="shared" si="27"/>
        <v>0</v>
      </c>
      <c r="BG41" s="38"/>
      <c r="BH41" s="38">
        <f t="shared" si="28"/>
        <v>0</v>
      </c>
      <c r="BI41" s="38">
        <f t="shared" si="29"/>
        <v>0</v>
      </c>
      <c r="BJ41" s="38"/>
      <c r="BK41" s="38">
        <f t="shared" si="30"/>
        <v>0</v>
      </c>
      <c r="BL41" s="38">
        <f t="shared" si="31"/>
        <v>0</v>
      </c>
      <c r="BM41" s="38"/>
      <c r="BN41" s="38">
        <f t="shared" si="32"/>
        <v>0</v>
      </c>
      <c r="BO41" s="38">
        <f t="shared" si="33"/>
        <v>0</v>
      </c>
      <c r="BP41" s="38"/>
      <c r="BQ41" s="38">
        <f t="shared" si="34"/>
        <v>0</v>
      </c>
      <c r="BR41" s="38">
        <f t="shared" si="35"/>
        <v>0</v>
      </c>
      <c r="BS41" s="38"/>
      <c r="BT41" s="38">
        <f t="shared" si="36"/>
        <v>0</v>
      </c>
      <c r="BU41" s="38">
        <f t="shared" si="37"/>
        <v>0</v>
      </c>
      <c r="BV41" s="39">
        <f t="shared" si="51"/>
        <v>10.58</v>
      </c>
      <c r="BW41" s="39">
        <f t="shared" ca="1" si="52"/>
        <v>50.89</v>
      </c>
      <c r="BX41" s="40">
        <f t="shared" ca="1" si="53"/>
        <v>0</v>
      </c>
      <c r="BY41" s="40">
        <f t="shared" si="47"/>
        <v>31.42</v>
      </c>
      <c r="BZ41" s="39">
        <f t="shared" ca="1" si="39"/>
        <v>151.13</v>
      </c>
      <c r="CA41" s="116">
        <f t="shared" ca="1" si="45"/>
        <v>0</v>
      </c>
      <c r="CB41" s="42"/>
      <c r="CC41" s="43">
        <f t="shared" si="46"/>
        <v>0</v>
      </c>
      <c r="CD41" s="44" t="str">
        <f t="shared" si="55"/>
        <v>NÃO MEDIDO</v>
      </c>
      <c r="CE41" s="45"/>
      <c r="CF41" s="46"/>
      <c r="CG41" s="47"/>
    </row>
    <row r="42" spans="1:85" s="2" customFormat="1" ht="30" customHeight="1" x14ac:dyDescent="0.2">
      <c r="A42" s="2" t="s">
        <v>443</v>
      </c>
      <c r="C42" s="127" t="s">
        <v>123</v>
      </c>
      <c r="D42" s="34" t="s">
        <v>124</v>
      </c>
      <c r="E42" s="35" t="s">
        <v>110</v>
      </c>
      <c r="F42" s="111">
        <v>3</v>
      </c>
      <c r="G42" s="111"/>
      <c r="H42" s="112">
        <v>0</v>
      </c>
      <c r="I42" s="111">
        <f t="shared" si="41"/>
        <v>3</v>
      </c>
      <c r="J42" s="36">
        <v>112.63</v>
      </c>
      <c r="K42" s="37">
        <f t="shared" si="42"/>
        <v>337.89</v>
      </c>
      <c r="L42" s="37"/>
      <c r="M42" s="37">
        <f t="shared" si="43"/>
        <v>0</v>
      </c>
      <c r="N42" s="38">
        <v>1</v>
      </c>
      <c r="O42" s="38">
        <f t="shared" si="0"/>
        <v>112.63</v>
      </c>
      <c r="P42" s="38">
        <f t="shared" si="1"/>
        <v>0</v>
      </c>
      <c r="Q42" s="38"/>
      <c r="R42" s="38">
        <f t="shared" si="2"/>
        <v>0</v>
      </c>
      <c r="S42" s="38">
        <f t="shared" si="3"/>
        <v>0</v>
      </c>
      <c r="T42" s="38"/>
      <c r="U42" s="38">
        <f t="shared" si="4"/>
        <v>0</v>
      </c>
      <c r="V42" s="38">
        <f t="shared" si="5"/>
        <v>0</v>
      </c>
      <c r="W42" s="38"/>
      <c r="X42" s="38">
        <f t="shared" si="48"/>
        <v>0</v>
      </c>
      <c r="Y42" s="38">
        <f t="shared" si="49"/>
        <v>0</v>
      </c>
      <c r="Z42" s="38"/>
      <c r="AA42" s="38">
        <f t="shared" si="6"/>
        <v>0</v>
      </c>
      <c r="AB42" s="38">
        <f t="shared" si="7"/>
        <v>0</v>
      </c>
      <c r="AC42" s="38"/>
      <c r="AD42" s="38">
        <f t="shared" si="8"/>
        <v>0</v>
      </c>
      <c r="AE42" s="38">
        <f t="shared" si="9"/>
        <v>0</v>
      </c>
      <c r="AF42" s="38"/>
      <c r="AG42" s="38">
        <f t="shared" si="10"/>
        <v>0</v>
      </c>
      <c r="AH42" s="38">
        <f t="shared" si="11"/>
        <v>0</v>
      </c>
      <c r="AI42" s="38"/>
      <c r="AJ42" s="38">
        <f t="shared" si="12"/>
        <v>0</v>
      </c>
      <c r="AK42" s="38">
        <f t="shared" si="13"/>
        <v>0</v>
      </c>
      <c r="AL42" s="38"/>
      <c r="AM42" s="38">
        <f t="shared" si="14"/>
        <v>0</v>
      </c>
      <c r="AN42" s="38">
        <f t="shared" si="15"/>
        <v>0</v>
      </c>
      <c r="AO42" s="38"/>
      <c r="AP42" s="38">
        <f t="shared" si="16"/>
        <v>0</v>
      </c>
      <c r="AQ42" s="38">
        <f t="shared" si="17"/>
        <v>0</v>
      </c>
      <c r="AR42" s="38"/>
      <c r="AS42" s="38">
        <f t="shared" si="18"/>
        <v>0</v>
      </c>
      <c r="AT42" s="38">
        <f t="shared" si="19"/>
        <v>0</v>
      </c>
      <c r="AU42" s="38"/>
      <c r="AV42" s="38">
        <f t="shared" si="20"/>
        <v>0</v>
      </c>
      <c r="AW42" s="38">
        <f t="shared" si="21"/>
        <v>0</v>
      </c>
      <c r="AX42" s="38"/>
      <c r="AY42" s="38">
        <f t="shared" si="22"/>
        <v>0</v>
      </c>
      <c r="AZ42" s="38">
        <f t="shared" si="23"/>
        <v>0</v>
      </c>
      <c r="BA42" s="38"/>
      <c r="BB42" s="38">
        <f t="shared" si="24"/>
        <v>0</v>
      </c>
      <c r="BC42" s="38">
        <f t="shared" si="25"/>
        <v>0</v>
      </c>
      <c r="BD42" s="38"/>
      <c r="BE42" s="38">
        <f t="shared" si="26"/>
        <v>0</v>
      </c>
      <c r="BF42" s="38">
        <f t="shared" si="27"/>
        <v>0</v>
      </c>
      <c r="BG42" s="38"/>
      <c r="BH42" s="38">
        <f t="shared" si="28"/>
        <v>0</v>
      </c>
      <c r="BI42" s="38">
        <f t="shared" si="29"/>
        <v>0</v>
      </c>
      <c r="BJ42" s="38"/>
      <c r="BK42" s="38">
        <f t="shared" si="30"/>
        <v>0</v>
      </c>
      <c r="BL42" s="38">
        <f t="shared" si="31"/>
        <v>0</v>
      </c>
      <c r="BM42" s="38"/>
      <c r="BN42" s="38">
        <f t="shared" si="32"/>
        <v>0</v>
      </c>
      <c r="BO42" s="38">
        <f t="shared" si="33"/>
        <v>0</v>
      </c>
      <c r="BP42" s="38"/>
      <c r="BQ42" s="38">
        <f t="shared" si="34"/>
        <v>0</v>
      </c>
      <c r="BR42" s="38">
        <f t="shared" si="35"/>
        <v>0</v>
      </c>
      <c r="BS42" s="38"/>
      <c r="BT42" s="38">
        <f t="shared" si="36"/>
        <v>0</v>
      </c>
      <c r="BU42" s="38">
        <f t="shared" si="37"/>
        <v>0</v>
      </c>
      <c r="BV42" s="39">
        <f t="shared" si="51"/>
        <v>1</v>
      </c>
      <c r="BW42" s="39">
        <f t="shared" ca="1" si="52"/>
        <v>112.63</v>
      </c>
      <c r="BX42" s="40">
        <f t="shared" ca="1" si="53"/>
        <v>0</v>
      </c>
      <c r="BY42" s="40">
        <f t="shared" si="47"/>
        <v>2</v>
      </c>
      <c r="BZ42" s="39">
        <f t="shared" ca="1" si="39"/>
        <v>225.26</v>
      </c>
      <c r="CA42" s="116">
        <f t="shared" ca="1" si="45"/>
        <v>0</v>
      </c>
      <c r="CB42" s="42"/>
      <c r="CC42" s="43">
        <f t="shared" si="46"/>
        <v>0</v>
      </c>
      <c r="CD42" s="44" t="str">
        <f t="shared" si="55"/>
        <v>NÃO MEDIDO</v>
      </c>
      <c r="CE42" s="45"/>
      <c r="CF42" s="46"/>
      <c r="CG42" s="47"/>
    </row>
    <row r="43" spans="1:85" s="2" customFormat="1" ht="30" customHeight="1" x14ac:dyDescent="0.2">
      <c r="A43" s="2" t="s">
        <v>443</v>
      </c>
      <c r="C43" s="127" t="s">
        <v>125</v>
      </c>
      <c r="D43" s="34" t="s">
        <v>126</v>
      </c>
      <c r="E43" s="35" t="s">
        <v>90</v>
      </c>
      <c r="F43" s="111">
        <v>1.3</v>
      </c>
      <c r="G43" s="111"/>
      <c r="H43" s="112">
        <v>0</v>
      </c>
      <c r="I43" s="111">
        <f t="shared" si="41"/>
        <v>1.3</v>
      </c>
      <c r="J43" s="36">
        <v>325.35000000000002</v>
      </c>
      <c r="K43" s="37">
        <f t="shared" si="42"/>
        <v>422.96</v>
      </c>
      <c r="L43" s="37"/>
      <c r="M43" s="37">
        <f t="shared" si="43"/>
        <v>0</v>
      </c>
      <c r="N43" s="38">
        <v>0.1</v>
      </c>
      <c r="O43" s="38">
        <f t="shared" si="0"/>
        <v>32.54</v>
      </c>
      <c r="P43" s="38">
        <f t="shared" si="1"/>
        <v>0</v>
      </c>
      <c r="Q43" s="38"/>
      <c r="R43" s="38">
        <f t="shared" si="2"/>
        <v>0</v>
      </c>
      <c r="S43" s="38">
        <f t="shared" si="3"/>
        <v>0</v>
      </c>
      <c r="T43" s="38"/>
      <c r="U43" s="38">
        <f t="shared" si="4"/>
        <v>0</v>
      </c>
      <c r="V43" s="38">
        <f t="shared" si="5"/>
        <v>0</v>
      </c>
      <c r="W43" s="38"/>
      <c r="X43" s="38">
        <f t="shared" si="48"/>
        <v>0</v>
      </c>
      <c r="Y43" s="38">
        <f t="shared" si="49"/>
        <v>0</v>
      </c>
      <c r="Z43" s="38"/>
      <c r="AA43" s="38">
        <f t="shared" si="6"/>
        <v>0</v>
      </c>
      <c r="AB43" s="38">
        <f t="shared" si="7"/>
        <v>0</v>
      </c>
      <c r="AC43" s="38"/>
      <c r="AD43" s="38">
        <f t="shared" si="8"/>
        <v>0</v>
      </c>
      <c r="AE43" s="38">
        <f t="shared" si="9"/>
        <v>0</v>
      </c>
      <c r="AF43" s="38"/>
      <c r="AG43" s="38">
        <f t="shared" si="10"/>
        <v>0</v>
      </c>
      <c r="AH43" s="38">
        <f t="shared" si="11"/>
        <v>0</v>
      </c>
      <c r="AI43" s="38"/>
      <c r="AJ43" s="38">
        <f t="shared" si="12"/>
        <v>0</v>
      </c>
      <c r="AK43" s="38">
        <f t="shared" si="13"/>
        <v>0</v>
      </c>
      <c r="AL43" s="38"/>
      <c r="AM43" s="38">
        <f t="shared" si="14"/>
        <v>0</v>
      </c>
      <c r="AN43" s="38">
        <f t="shared" si="15"/>
        <v>0</v>
      </c>
      <c r="AO43" s="38"/>
      <c r="AP43" s="38">
        <f t="shared" si="16"/>
        <v>0</v>
      </c>
      <c r="AQ43" s="38">
        <f t="shared" si="17"/>
        <v>0</v>
      </c>
      <c r="AR43" s="38"/>
      <c r="AS43" s="38">
        <f t="shared" si="18"/>
        <v>0</v>
      </c>
      <c r="AT43" s="38">
        <f t="shared" si="19"/>
        <v>0</v>
      </c>
      <c r="AU43" s="38"/>
      <c r="AV43" s="38">
        <f t="shared" si="20"/>
        <v>0</v>
      </c>
      <c r="AW43" s="38">
        <f t="shared" si="21"/>
        <v>0</v>
      </c>
      <c r="AX43" s="38"/>
      <c r="AY43" s="38">
        <f t="shared" si="22"/>
        <v>0</v>
      </c>
      <c r="AZ43" s="38">
        <f t="shared" si="23"/>
        <v>0</v>
      </c>
      <c r="BA43" s="38"/>
      <c r="BB43" s="38">
        <f t="shared" si="24"/>
        <v>0</v>
      </c>
      <c r="BC43" s="38">
        <f t="shared" si="25"/>
        <v>0</v>
      </c>
      <c r="BD43" s="38"/>
      <c r="BE43" s="38">
        <f t="shared" si="26"/>
        <v>0</v>
      </c>
      <c r="BF43" s="38">
        <f t="shared" si="27"/>
        <v>0</v>
      </c>
      <c r="BG43" s="38"/>
      <c r="BH43" s="38">
        <f t="shared" si="28"/>
        <v>0</v>
      </c>
      <c r="BI43" s="38">
        <f t="shared" si="29"/>
        <v>0</v>
      </c>
      <c r="BJ43" s="38"/>
      <c r="BK43" s="38">
        <f t="shared" si="30"/>
        <v>0</v>
      </c>
      <c r="BL43" s="38">
        <f t="shared" si="31"/>
        <v>0</v>
      </c>
      <c r="BM43" s="38"/>
      <c r="BN43" s="38">
        <f t="shared" si="32"/>
        <v>0</v>
      </c>
      <c r="BO43" s="38">
        <f t="shared" si="33"/>
        <v>0</v>
      </c>
      <c r="BP43" s="38"/>
      <c r="BQ43" s="38">
        <f t="shared" si="34"/>
        <v>0</v>
      </c>
      <c r="BR43" s="38">
        <f t="shared" si="35"/>
        <v>0</v>
      </c>
      <c r="BS43" s="38"/>
      <c r="BT43" s="38">
        <f t="shared" si="36"/>
        <v>0</v>
      </c>
      <c r="BU43" s="38">
        <f t="shared" si="37"/>
        <v>0</v>
      </c>
      <c r="BV43" s="39">
        <f t="shared" si="51"/>
        <v>0.1</v>
      </c>
      <c r="BW43" s="39">
        <f t="shared" ca="1" si="52"/>
        <v>32.54</v>
      </c>
      <c r="BX43" s="40">
        <f t="shared" ca="1" si="53"/>
        <v>0</v>
      </c>
      <c r="BY43" s="40">
        <f t="shared" si="47"/>
        <v>1.2</v>
      </c>
      <c r="BZ43" s="39">
        <f t="shared" ca="1" si="39"/>
        <v>390.42</v>
      </c>
      <c r="CA43" s="116">
        <f t="shared" ca="1" si="45"/>
        <v>0</v>
      </c>
      <c r="CB43" s="42"/>
      <c r="CC43" s="43">
        <f t="shared" si="46"/>
        <v>0</v>
      </c>
      <c r="CD43" s="44" t="str">
        <f t="shared" si="55"/>
        <v>NÃO MEDIDO</v>
      </c>
      <c r="CE43" s="45"/>
      <c r="CF43" s="46"/>
      <c r="CG43" s="47"/>
    </row>
    <row r="44" spans="1:85" s="2" customFormat="1" ht="30" customHeight="1" x14ac:dyDescent="0.2">
      <c r="A44" s="2" t="s">
        <v>443</v>
      </c>
      <c r="C44" s="127" t="s">
        <v>127</v>
      </c>
      <c r="D44" s="34" t="s">
        <v>128</v>
      </c>
      <c r="E44" s="35" t="s">
        <v>95</v>
      </c>
      <c r="F44" s="111">
        <v>21.2</v>
      </c>
      <c r="G44" s="111"/>
      <c r="H44" s="112">
        <v>0</v>
      </c>
      <c r="I44" s="111">
        <f t="shared" si="41"/>
        <v>21.2</v>
      </c>
      <c r="J44" s="36">
        <v>23.4</v>
      </c>
      <c r="K44" s="37">
        <f t="shared" si="42"/>
        <v>496.08</v>
      </c>
      <c r="L44" s="37"/>
      <c r="M44" s="37">
        <f t="shared" si="43"/>
        <v>0</v>
      </c>
      <c r="N44" s="38">
        <v>9.15</v>
      </c>
      <c r="O44" s="38">
        <f t="shared" si="0"/>
        <v>214.11</v>
      </c>
      <c r="P44" s="38">
        <f t="shared" si="1"/>
        <v>0</v>
      </c>
      <c r="Q44" s="38"/>
      <c r="R44" s="38">
        <f t="shared" si="2"/>
        <v>0</v>
      </c>
      <c r="S44" s="38">
        <f t="shared" si="3"/>
        <v>0</v>
      </c>
      <c r="T44" s="38"/>
      <c r="U44" s="38">
        <f t="shared" si="4"/>
        <v>0</v>
      </c>
      <c r="V44" s="38">
        <f t="shared" si="5"/>
        <v>0</v>
      </c>
      <c r="W44" s="38"/>
      <c r="X44" s="38">
        <f t="shared" si="48"/>
        <v>0</v>
      </c>
      <c r="Y44" s="38">
        <f t="shared" si="49"/>
        <v>0</v>
      </c>
      <c r="Z44" s="38"/>
      <c r="AA44" s="38">
        <f t="shared" si="6"/>
        <v>0</v>
      </c>
      <c r="AB44" s="38">
        <f t="shared" si="7"/>
        <v>0</v>
      </c>
      <c r="AC44" s="38"/>
      <c r="AD44" s="38">
        <f t="shared" si="8"/>
        <v>0</v>
      </c>
      <c r="AE44" s="38">
        <f t="shared" si="9"/>
        <v>0</v>
      </c>
      <c r="AF44" s="38"/>
      <c r="AG44" s="38">
        <f t="shared" si="10"/>
        <v>0</v>
      </c>
      <c r="AH44" s="38">
        <f t="shared" si="11"/>
        <v>0</v>
      </c>
      <c r="AI44" s="38"/>
      <c r="AJ44" s="38">
        <f t="shared" si="12"/>
        <v>0</v>
      </c>
      <c r="AK44" s="38">
        <f t="shared" si="13"/>
        <v>0</v>
      </c>
      <c r="AL44" s="38"/>
      <c r="AM44" s="38">
        <f t="shared" si="14"/>
        <v>0</v>
      </c>
      <c r="AN44" s="38">
        <f t="shared" si="15"/>
        <v>0</v>
      </c>
      <c r="AO44" s="38"/>
      <c r="AP44" s="38">
        <f t="shared" si="16"/>
        <v>0</v>
      </c>
      <c r="AQ44" s="38">
        <f t="shared" si="17"/>
        <v>0</v>
      </c>
      <c r="AR44" s="38"/>
      <c r="AS44" s="38">
        <f t="shared" si="18"/>
        <v>0</v>
      </c>
      <c r="AT44" s="38">
        <f t="shared" si="19"/>
        <v>0</v>
      </c>
      <c r="AU44" s="38"/>
      <c r="AV44" s="38">
        <f t="shared" si="20"/>
        <v>0</v>
      </c>
      <c r="AW44" s="38">
        <f t="shared" si="21"/>
        <v>0</v>
      </c>
      <c r="AX44" s="38"/>
      <c r="AY44" s="38">
        <f t="shared" si="22"/>
        <v>0</v>
      </c>
      <c r="AZ44" s="38">
        <f t="shared" si="23"/>
        <v>0</v>
      </c>
      <c r="BA44" s="38"/>
      <c r="BB44" s="38">
        <f t="shared" si="24"/>
        <v>0</v>
      </c>
      <c r="BC44" s="38">
        <f t="shared" si="25"/>
        <v>0</v>
      </c>
      <c r="BD44" s="38"/>
      <c r="BE44" s="38">
        <f t="shared" si="26"/>
        <v>0</v>
      </c>
      <c r="BF44" s="38">
        <f t="shared" si="27"/>
        <v>0</v>
      </c>
      <c r="BG44" s="38"/>
      <c r="BH44" s="38">
        <f t="shared" si="28"/>
        <v>0</v>
      </c>
      <c r="BI44" s="38">
        <f t="shared" si="29"/>
        <v>0</v>
      </c>
      <c r="BJ44" s="38"/>
      <c r="BK44" s="38">
        <f t="shared" si="30"/>
        <v>0</v>
      </c>
      <c r="BL44" s="38">
        <f t="shared" si="31"/>
        <v>0</v>
      </c>
      <c r="BM44" s="38"/>
      <c r="BN44" s="38">
        <f t="shared" si="32"/>
        <v>0</v>
      </c>
      <c r="BO44" s="38">
        <f t="shared" si="33"/>
        <v>0</v>
      </c>
      <c r="BP44" s="38"/>
      <c r="BQ44" s="38">
        <f t="shared" si="34"/>
        <v>0</v>
      </c>
      <c r="BR44" s="38">
        <f t="shared" si="35"/>
        <v>0</v>
      </c>
      <c r="BS44" s="38"/>
      <c r="BT44" s="38">
        <f t="shared" si="36"/>
        <v>0</v>
      </c>
      <c r="BU44" s="38">
        <f t="shared" si="37"/>
        <v>0</v>
      </c>
      <c r="BV44" s="39">
        <f t="shared" si="51"/>
        <v>9.15</v>
      </c>
      <c r="BW44" s="39">
        <f t="shared" ca="1" si="52"/>
        <v>214.11</v>
      </c>
      <c r="BX44" s="40">
        <f t="shared" ca="1" si="53"/>
        <v>0</v>
      </c>
      <c r="BY44" s="40">
        <f t="shared" si="47"/>
        <v>12.05</v>
      </c>
      <c r="BZ44" s="39">
        <f t="shared" ca="1" si="39"/>
        <v>281.97000000000003</v>
      </c>
      <c r="CA44" s="116">
        <f t="shared" ca="1" si="45"/>
        <v>0</v>
      </c>
      <c r="CB44" s="42"/>
      <c r="CC44" s="43">
        <f t="shared" si="46"/>
        <v>9.11</v>
      </c>
      <c r="CD44" s="44" t="str">
        <f t="shared" si="55"/>
        <v>MEDIDO</v>
      </c>
      <c r="CE44" s="45"/>
      <c r="CF44" s="46"/>
      <c r="CG44" s="47"/>
    </row>
    <row r="45" spans="1:85" s="2" customFormat="1" ht="30" customHeight="1" x14ac:dyDescent="0.2">
      <c r="A45" s="2" t="s">
        <v>443</v>
      </c>
      <c r="C45" s="127" t="s">
        <v>129</v>
      </c>
      <c r="D45" s="34" t="s">
        <v>130</v>
      </c>
      <c r="E45" s="35" t="s">
        <v>110</v>
      </c>
      <c r="F45" s="111">
        <v>1</v>
      </c>
      <c r="G45" s="111"/>
      <c r="H45" s="112">
        <v>0</v>
      </c>
      <c r="I45" s="111">
        <f t="shared" si="41"/>
        <v>1</v>
      </c>
      <c r="J45" s="36">
        <v>3.63</v>
      </c>
      <c r="K45" s="37">
        <f t="shared" si="42"/>
        <v>3.63</v>
      </c>
      <c r="L45" s="37"/>
      <c r="M45" s="37">
        <f t="shared" si="43"/>
        <v>0</v>
      </c>
      <c r="N45" s="38"/>
      <c r="O45" s="38">
        <f t="shared" si="0"/>
        <v>0</v>
      </c>
      <c r="P45" s="38">
        <f t="shared" si="1"/>
        <v>0</v>
      </c>
      <c r="Q45" s="38"/>
      <c r="R45" s="38">
        <f t="shared" si="2"/>
        <v>0</v>
      </c>
      <c r="S45" s="38">
        <f t="shared" si="3"/>
        <v>0</v>
      </c>
      <c r="T45" s="38"/>
      <c r="U45" s="38">
        <f t="shared" si="4"/>
        <v>0</v>
      </c>
      <c r="V45" s="38">
        <f t="shared" si="5"/>
        <v>0</v>
      </c>
      <c r="W45" s="38"/>
      <c r="X45" s="38">
        <f t="shared" si="48"/>
        <v>0</v>
      </c>
      <c r="Y45" s="38">
        <f t="shared" si="49"/>
        <v>0</v>
      </c>
      <c r="Z45" s="38"/>
      <c r="AA45" s="38">
        <f t="shared" si="6"/>
        <v>0</v>
      </c>
      <c r="AB45" s="38">
        <f t="shared" si="7"/>
        <v>0</v>
      </c>
      <c r="AC45" s="38"/>
      <c r="AD45" s="38">
        <f t="shared" si="8"/>
        <v>0</v>
      </c>
      <c r="AE45" s="38">
        <f t="shared" si="9"/>
        <v>0</v>
      </c>
      <c r="AF45" s="38"/>
      <c r="AG45" s="38">
        <f t="shared" si="10"/>
        <v>0</v>
      </c>
      <c r="AH45" s="38">
        <f t="shared" si="11"/>
        <v>0</v>
      </c>
      <c r="AI45" s="38"/>
      <c r="AJ45" s="38">
        <f t="shared" si="12"/>
        <v>0</v>
      </c>
      <c r="AK45" s="38">
        <f t="shared" si="13"/>
        <v>0</v>
      </c>
      <c r="AL45" s="38"/>
      <c r="AM45" s="38">
        <f t="shared" si="14"/>
        <v>0</v>
      </c>
      <c r="AN45" s="38">
        <f t="shared" si="15"/>
        <v>0</v>
      </c>
      <c r="AO45" s="38"/>
      <c r="AP45" s="38">
        <f t="shared" si="16"/>
        <v>0</v>
      </c>
      <c r="AQ45" s="38">
        <f t="shared" si="17"/>
        <v>0</v>
      </c>
      <c r="AR45" s="38"/>
      <c r="AS45" s="38">
        <f t="shared" si="18"/>
        <v>0</v>
      </c>
      <c r="AT45" s="38">
        <f t="shared" si="19"/>
        <v>0</v>
      </c>
      <c r="AU45" s="38"/>
      <c r="AV45" s="38">
        <f t="shared" si="20"/>
        <v>0</v>
      </c>
      <c r="AW45" s="38">
        <f t="shared" si="21"/>
        <v>0</v>
      </c>
      <c r="AX45" s="38"/>
      <c r="AY45" s="38">
        <f t="shared" si="22"/>
        <v>0</v>
      </c>
      <c r="AZ45" s="38">
        <f t="shared" si="23"/>
        <v>0</v>
      </c>
      <c r="BA45" s="38"/>
      <c r="BB45" s="38">
        <f t="shared" si="24"/>
        <v>0</v>
      </c>
      <c r="BC45" s="38">
        <f t="shared" si="25"/>
        <v>0</v>
      </c>
      <c r="BD45" s="38"/>
      <c r="BE45" s="38">
        <f t="shared" si="26"/>
        <v>0</v>
      </c>
      <c r="BF45" s="38">
        <f t="shared" si="27"/>
        <v>0</v>
      </c>
      <c r="BG45" s="38"/>
      <c r="BH45" s="38">
        <f t="shared" si="28"/>
        <v>0</v>
      </c>
      <c r="BI45" s="38">
        <f t="shared" si="29"/>
        <v>0</v>
      </c>
      <c r="BJ45" s="38"/>
      <c r="BK45" s="38">
        <f t="shared" si="30"/>
        <v>0</v>
      </c>
      <c r="BL45" s="38">
        <f t="shared" si="31"/>
        <v>0</v>
      </c>
      <c r="BM45" s="38"/>
      <c r="BN45" s="38">
        <f t="shared" si="32"/>
        <v>0</v>
      </c>
      <c r="BO45" s="38">
        <f t="shared" si="33"/>
        <v>0</v>
      </c>
      <c r="BP45" s="38"/>
      <c r="BQ45" s="38">
        <f t="shared" si="34"/>
        <v>0</v>
      </c>
      <c r="BR45" s="38">
        <f t="shared" si="35"/>
        <v>0</v>
      </c>
      <c r="BS45" s="38"/>
      <c r="BT45" s="38">
        <f t="shared" si="36"/>
        <v>0</v>
      </c>
      <c r="BU45" s="38">
        <f t="shared" si="37"/>
        <v>0</v>
      </c>
      <c r="BV45" s="39">
        <f t="shared" si="51"/>
        <v>0</v>
      </c>
      <c r="BW45" s="39">
        <f t="shared" ca="1" si="52"/>
        <v>0</v>
      </c>
      <c r="BX45" s="40">
        <f t="shared" ca="1" si="53"/>
        <v>0</v>
      </c>
      <c r="BY45" s="40">
        <f t="shared" si="47"/>
        <v>1</v>
      </c>
      <c r="BZ45" s="39">
        <f t="shared" ca="1" si="39"/>
        <v>3.63</v>
      </c>
      <c r="CA45" s="116">
        <f t="shared" ca="1" si="45"/>
        <v>0</v>
      </c>
      <c r="CB45" s="42"/>
      <c r="CC45" s="43">
        <f t="shared" si="46"/>
        <v>54.49</v>
      </c>
      <c r="CD45" s="44" t="str">
        <f t="shared" si="55"/>
        <v>MEDIDO</v>
      </c>
      <c r="CE45" s="45"/>
      <c r="CF45" s="46"/>
      <c r="CG45" s="47"/>
    </row>
    <row r="46" spans="1:85" s="2" customFormat="1" ht="30" customHeight="1" x14ac:dyDescent="0.2">
      <c r="A46" s="2" t="s">
        <v>443</v>
      </c>
      <c r="C46" s="127" t="s">
        <v>131</v>
      </c>
      <c r="D46" s="34" t="s">
        <v>132</v>
      </c>
      <c r="E46" s="35" t="s">
        <v>95</v>
      </c>
      <c r="F46" s="111">
        <v>27.8</v>
      </c>
      <c r="G46" s="111"/>
      <c r="H46" s="112">
        <v>9.11</v>
      </c>
      <c r="I46" s="111">
        <f t="shared" si="41"/>
        <v>36.909999999999997</v>
      </c>
      <c r="J46" s="36">
        <v>64.31</v>
      </c>
      <c r="K46" s="37">
        <f t="shared" si="42"/>
        <v>2373.6799999999998</v>
      </c>
      <c r="L46" s="37"/>
      <c r="M46" s="37">
        <f t="shared" si="43"/>
        <v>0</v>
      </c>
      <c r="N46" s="38">
        <v>18.46</v>
      </c>
      <c r="O46" s="38">
        <f t="shared" si="0"/>
        <v>1187.1600000000001</v>
      </c>
      <c r="P46" s="38">
        <f t="shared" si="1"/>
        <v>0</v>
      </c>
      <c r="Q46" s="38"/>
      <c r="R46" s="38">
        <f t="shared" si="2"/>
        <v>0</v>
      </c>
      <c r="S46" s="38">
        <f t="shared" si="3"/>
        <v>0</v>
      </c>
      <c r="T46" s="38">
        <v>9.34</v>
      </c>
      <c r="U46" s="38">
        <f t="shared" si="4"/>
        <v>600.66</v>
      </c>
      <c r="V46" s="38">
        <f t="shared" si="5"/>
        <v>0</v>
      </c>
      <c r="W46" s="38">
        <v>9.11</v>
      </c>
      <c r="X46" s="38">
        <f t="shared" si="48"/>
        <v>585.86</v>
      </c>
      <c r="Y46" s="38">
        <f t="shared" si="49"/>
        <v>0</v>
      </c>
      <c r="Z46" s="38"/>
      <c r="AA46" s="38">
        <f t="shared" si="6"/>
        <v>0</v>
      </c>
      <c r="AB46" s="38">
        <f t="shared" si="7"/>
        <v>0</v>
      </c>
      <c r="AC46" s="38"/>
      <c r="AD46" s="38">
        <f t="shared" si="8"/>
        <v>0</v>
      </c>
      <c r="AE46" s="38">
        <f t="shared" si="9"/>
        <v>0</v>
      </c>
      <c r="AF46" s="38"/>
      <c r="AG46" s="38">
        <f t="shared" si="10"/>
        <v>0</v>
      </c>
      <c r="AH46" s="38">
        <f t="shared" si="11"/>
        <v>0</v>
      </c>
      <c r="AI46" s="38"/>
      <c r="AJ46" s="38">
        <f t="shared" si="12"/>
        <v>0</v>
      </c>
      <c r="AK46" s="38">
        <f t="shared" si="13"/>
        <v>0</v>
      </c>
      <c r="AL46" s="38"/>
      <c r="AM46" s="38">
        <f t="shared" si="14"/>
        <v>0</v>
      </c>
      <c r="AN46" s="38">
        <f t="shared" si="15"/>
        <v>0</v>
      </c>
      <c r="AO46" s="38"/>
      <c r="AP46" s="38">
        <f t="shared" si="16"/>
        <v>0</v>
      </c>
      <c r="AQ46" s="38">
        <f t="shared" si="17"/>
        <v>0</v>
      </c>
      <c r="AR46" s="38"/>
      <c r="AS46" s="38">
        <f t="shared" si="18"/>
        <v>0</v>
      </c>
      <c r="AT46" s="38">
        <f t="shared" si="19"/>
        <v>0</v>
      </c>
      <c r="AU46" s="38"/>
      <c r="AV46" s="38">
        <f t="shared" si="20"/>
        <v>0</v>
      </c>
      <c r="AW46" s="38">
        <f t="shared" si="21"/>
        <v>0</v>
      </c>
      <c r="AX46" s="38"/>
      <c r="AY46" s="38">
        <f t="shared" si="22"/>
        <v>0</v>
      </c>
      <c r="AZ46" s="38">
        <f t="shared" si="23"/>
        <v>0</v>
      </c>
      <c r="BA46" s="38"/>
      <c r="BB46" s="38">
        <f t="shared" si="24"/>
        <v>0</v>
      </c>
      <c r="BC46" s="38">
        <f t="shared" si="25"/>
        <v>0</v>
      </c>
      <c r="BD46" s="38"/>
      <c r="BE46" s="38">
        <f t="shared" si="26"/>
        <v>0</v>
      </c>
      <c r="BF46" s="38">
        <f t="shared" si="27"/>
        <v>0</v>
      </c>
      <c r="BG46" s="38"/>
      <c r="BH46" s="38">
        <f t="shared" si="28"/>
        <v>0</v>
      </c>
      <c r="BI46" s="38">
        <f t="shared" si="29"/>
        <v>0</v>
      </c>
      <c r="BJ46" s="38"/>
      <c r="BK46" s="38">
        <f t="shared" si="30"/>
        <v>0</v>
      </c>
      <c r="BL46" s="38">
        <f t="shared" si="31"/>
        <v>0</v>
      </c>
      <c r="BM46" s="38"/>
      <c r="BN46" s="38">
        <f t="shared" si="32"/>
        <v>0</v>
      </c>
      <c r="BO46" s="38">
        <f t="shared" si="33"/>
        <v>0</v>
      </c>
      <c r="BP46" s="38"/>
      <c r="BQ46" s="38">
        <f t="shared" si="34"/>
        <v>0</v>
      </c>
      <c r="BR46" s="38">
        <f t="shared" si="35"/>
        <v>0</v>
      </c>
      <c r="BS46" s="38"/>
      <c r="BT46" s="38">
        <f t="shared" si="36"/>
        <v>0</v>
      </c>
      <c r="BU46" s="38">
        <f t="shared" si="37"/>
        <v>0</v>
      </c>
      <c r="BV46" s="39">
        <f t="shared" si="51"/>
        <v>36.909999999999997</v>
      </c>
      <c r="BW46" s="39">
        <f t="shared" ca="1" si="52"/>
        <v>2373.6799999999998</v>
      </c>
      <c r="BX46" s="40">
        <f t="shared" ca="1" si="53"/>
        <v>0</v>
      </c>
      <c r="BY46" s="40">
        <f t="shared" si="47"/>
        <v>0</v>
      </c>
      <c r="BZ46" s="39">
        <f t="shared" ca="1" si="39"/>
        <v>0</v>
      </c>
      <c r="CA46" s="116">
        <f t="shared" ca="1" si="45"/>
        <v>0</v>
      </c>
      <c r="CB46" s="42"/>
      <c r="CC46" s="43">
        <f t="shared" si="46"/>
        <v>0</v>
      </c>
      <c r="CD46" s="44" t="str">
        <f t="shared" si="55"/>
        <v>NÃO MEDIDO</v>
      </c>
      <c r="CE46" s="45"/>
      <c r="CF46" s="46"/>
      <c r="CG46" s="47"/>
    </row>
    <row r="47" spans="1:85" s="2" customFormat="1" ht="30" customHeight="1" x14ac:dyDescent="0.2">
      <c r="A47" s="2" t="s">
        <v>443</v>
      </c>
      <c r="C47" s="127" t="s">
        <v>133</v>
      </c>
      <c r="D47" s="34" t="s">
        <v>134</v>
      </c>
      <c r="E47" s="35" t="s">
        <v>95</v>
      </c>
      <c r="F47" s="111">
        <v>34.299999999999997</v>
      </c>
      <c r="G47" s="111"/>
      <c r="H47" s="112">
        <v>54.49</v>
      </c>
      <c r="I47" s="111">
        <f t="shared" si="41"/>
        <v>88.79</v>
      </c>
      <c r="J47" s="36">
        <v>35.92</v>
      </c>
      <c r="K47" s="37">
        <f t="shared" si="42"/>
        <v>3189.34</v>
      </c>
      <c r="L47" s="37"/>
      <c r="M47" s="37">
        <f t="shared" si="43"/>
        <v>0</v>
      </c>
      <c r="N47" s="38">
        <v>18.88</v>
      </c>
      <c r="O47" s="38">
        <f t="shared" si="0"/>
        <v>678.17</v>
      </c>
      <c r="P47" s="38">
        <f t="shared" si="1"/>
        <v>0</v>
      </c>
      <c r="Q47" s="38">
        <v>8.58</v>
      </c>
      <c r="R47" s="38">
        <f t="shared" si="2"/>
        <v>308.19</v>
      </c>
      <c r="S47" s="38">
        <f t="shared" si="3"/>
        <v>0</v>
      </c>
      <c r="T47" s="38">
        <v>6.84</v>
      </c>
      <c r="U47" s="38">
        <f t="shared" si="4"/>
        <v>245.69</v>
      </c>
      <c r="V47" s="38">
        <f t="shared" si="5"/>
        <v>0</v>
      </c>
      <c r="W47" s="38">
        <v>54.49</v>
      </c>
      <c r="X47" s="38">
        <f t="shared" si="48"/>
        <v>1957.28</v>
      </c>
      <c r="Y47" s="38">
        <f t="shared" si="49"/>
        <v>0</v>
      </c>
      <c r="Z47" s="38"/>
      <c r="AA47" s="38">
        <f t="shared" si="6"/>
        <v>0</v>
      </c>
      <c r="AB47" s="38">
        <f t="shared" si="7"/>
        <v>0</v>
      </c>
      <c r="AC47" s="38"/>
      <c r="AD47" s="38">
        <f t="shared" si="8"/>
        <v>0</v>
      </c>
      <c r="AE47" s="38">
        <f t="shared" si="9"/>
        <v>0</v>
      </c>
      <c r="AF47" s="38"/>
      <c r="AG47" s="38">
        <f t="shared" si="10"/>
        <v>0</v>
      </c>
      <c r="AH47" s="38">
        <f t="shared" si="11"/>
        <v>0</v>
      </c>
      <c r="AI47" s="38"/>
      <c r="AJ47" s="38">
        <f t="shared" si="12"/>
        <v>0</v>
      </c>
      <c r="AK47" s="38">
        <f t="shared" si="13"/>
        <v>0</v>
      </c>
      <c r="AL47" s="38"/>
      <c r="AM47" s="38">
        <f t="shared" si="14"/>
        <v>0</v>
      </c>
      <c r="AN47" s="38">
        <f t="shared" si="15"/>
        <v>0</v>
      </c>
      <c r="AO47" s="38"/>
      <c r="AP47" s="38">
        <f t="shared" si="16"/>
        <v>0</v>
      </c>
      <c r="AQ47" s="38">
        <f t="shared" si="17"/>
        <v>0</v>
      </c>
      <c r="AR47" s="38"/>
      <c r="AS47" s="38">
        <f t="shared" si="18"/>
        <v>0</v>
      </c>
      <c r="AT47" s="38">
        <f t="shared" si="19"/>
        <v>0</v>
      </c>
      <c r="AU47" s="38"/>
      <c r="AV47" s="38">
        <f t="shared" si="20"/>
        <v>0</v>
      </c>
      <c r="AW47" s="38">
        <f t="shared" si="21"/>
        <v>0</v>
      </c>
      <c r="AX47" s="38"/>
      <c r="AY47" s="38">
        <f t="shared" si="22"/>
        <v>0</v>
      </c>
      <c r="AZ47" s="38">
        <f t="shared" si="23"/>
        <v>0</v>
      </c>
      <c r="BA47" s="38"/>
      <c r="BB47" s="38">
        <f t="shared" si="24"/>
        <v>0</v>
      </c>
      <c r="BC47" s="38">
        <f t="shared" si="25"/>
        <v>0</v>
      </c>
      <c r="BD47" s="38"/>
      <c r="BE47" s="38">
        <f t="shared" si="26"/>
        <v>0</v>
      </c>
      <c r="BF47" s="38">
        <f t="shared" si="27"/>
        <v>0</v>
      </c>
      <c r="BG47" s="38"/>
      <c r="BH47" s="38">
        <f t="shared" si="28"/>
        <v>0</v>
      </c>
      <c r="BI47" s="38">
        <f t="shared" si="29"/>
        <v>0</v>
      </c>
      <c r="BJ47" s="38"/>
      <c r="BK47" s="38">
        <f t="shared" si="30"/>
        <v>0</v>
      </c>
      <c r="BL47" s="38">
        <f t="shared" si="31"/>
        <v>0</v>
      </c>
      <c r="BM47" s="38"/>
      <c r="BN47" s="38">
        <f t="shared" si="32"/>
        <v>0</v>
      </c>
      <c r="BO47" s="38">
        <f t="shared" si="33"/>
        <v>0</v>
      </c>
      <c r="BP47" s="38"/>
      <c r="BQ47" s="38">
        <f t="shared" si="34"/>
        <v>0</v>
      </c>
      <c r="BR47" s="38">
        <f t="shared" si="35"/>
        <v>0</v>
      </c>
      <c r="BS47" s="38"/>
      <c r="BT47" s="38">
        <f t="shared" si="36"/>
        <v>0</v>
      </c>
      <c r="BU47" s="38">
        <f t="shared" si="37"/>
        <v>0</v>
      </c>
      <c r="BV47" s="39">
        <f t="shared" si="51"/>
        <v>88.79</v>
      </c>
      <c r="BW47" s="39">
        <f t="shared" ca="1" si="52"/>
        <v>3189.33</v>
      </c>
      <c r="BX47" s="40">
        <f t="shared" ca="1" si="53"/>
        <v>0</v>
      </c>
      <c r="BY47" s="40">
        <f t="shared" si="47"/>
        <v>0</v>
      </c>
      <c r="BZ47" s="39">
        <f t="shared" ca="1" si="39"/>
        <v>0.01</v>
      </c>
      <c r="CA47" s="116">
        <f t="shared" ca="1" si="45"/>
        <v>0</v>
      </c>
      <c r="CB47" s="42"/>
      <c r="CC47" s="43">
        <f t="shared" si="46"/>
        <v>0.42</v>
      </c>
      <c r="CD47" s="44" t="str">
        <f t="shared" si="54"/>
        <v>MEDIDO</v>
      </c>
      <c r="CE47" s="45"/>
      <c r="CF47" s="46"/>
      <c r="CG47" s="47"/>
    </row>
    <row r="48" spans="1:85" s="2" customFormat="1" ht="30" customHeight="1" x14ac:dyDescent="0.2">
      <c r="A48" s="1" t="s">
        <v>442</v>
      </c>
      <c r="B48" s="1"/>
      <c r="C48" s="127">
        <v>20500</v>
      </c>
      <c r="D48" s="34" t="s">
        <v>135</v>
      </c>
      <c r="E48" s="35"/>
      <c r="F48" s="111"/>
      <c r="G48" s="111"/>
      <c r="H48" s="112">
        <v>0</v>
      </c>
      <c r="I48" s="111">
        <f t="shared" si="41"/>
        <v>0</v>
      </c>
      <c r="J48" s="36"/>
      <c r="K48" s="37">
        <f t="shared" si="42"/>
        <v>0</v>
      </c>
      <c r="L48" s="37"/>
      <c r="M48" s="37">
        <f t="shared" si="43"/>
        <v>0</v>
      </c>
      <c r="N48" s="38"/>
      <c r="O48" s="38">
        <f t="shared" si="0"/>
        <v>0</v>
      </c>
      <c r="P48" s="38">
        <f t="shared" si="1"/>
        <v>0</v>
      </c>
      <c r="Q48" s="38"/>
      <c r="R48" s="38">
        <f t="shared" si="2"/>
        <v>0</v>
      </c>
      <c r="S48" s="38">
        <f t="shared" si="3"/>
        <v>0</v>
      </c>
      <c r="T48" s="38"/>
      <c r="U48" s="38">
        <f t="shared" si="4"/>
        <v>0</v>
      </c>
      <c r="V48" s="38">
        <f t="shared" si="5"/>
        <v>0</v>
      </c>
      <c r="W48" s="38"/>
      <c r="X48" s="38">
        <f t="shared" si="48"/>
        <v>0</v>
      </c>
      <c r="Y48" s="38">
        <f t="shared" si="49"/>
        <v>0</v>
      </c>
      <c r="Z48" s="38"/>
      <c r="AA48" s="38">
        <f t="shared" si="6"/>
        <v>0</v>
      </c>
      <c r="AB48" s="38">
        <f t="shared" si="7"/>
        <v>0</v>
      </c>
      <c r="AC48" s="38"/>
      <c r="AD48" s="38">
        <f t="shared" si="8"/>
        <v>0</v>
      </c>
      <c r="AE48" s="38">
        <f t="shared" si="9"/>
        <v>0</v>
      </c>
      <c r="AF48" s="38"/>
      <c r="AG48" s="38">
        <f t="shared" si="10"/>
        <v>0</v>
      </c>
      <c r="AH48" s="38">
        <f t="shared" si="11"/>
        <v>0</v>
      </c>
      <c r="AI48" s="38"/>
      <c r="AJ48" s="38">
        <f t="shared" si="12"/>
        <v>0</v>
      </c>
      <c r="AK48" s="38">
        <f t="shared" si="13"/>
        <v>0</v>
      </c>
      <c r="AL48" s="38"/>
      <c r="AM48" s="38">
        <f t="shared" si="14"/>
        <v>0</v>
      </c>
      <c r="AN48" s="38">
        <f t="shared" si="15"/>
        <v>0</v>
      </c>
      <c r="AO48" s="38"/>
      <c r="AP48" s="38">
        <f t="shared" si="16"/>
        <v>0</v>
      </c>
      <c r="AQ48" s="38">
        <f t="shared" si="17"/>
        <v>0</v>
      </c>
      <c r="AR48" s="38"/>
      <c r="AS48" s="38">
        <f t="shared" si="18"/>
        <v>0</v>
      </c>
      <c r="AT48" s="38">
        <f t="shared" si="19"/>
        <v>0</v>
      </c>
      <c r="AU48" s="38"/>
      <c r="AV48" s="38">
        <f t="shared" si="20"/>
        <v>0</v>
      </c>
      <c r="AW48" s="38">
        <f t="shared" si="21"/>
        <v>0</v>
      </c>
      <c r="AX48" s="38"/>
      <c r="AY48" s="38">
        <f t="shared" si="22"/>
        <v>0</v>
      </c>
      <c r="AZ48" s="38">
        <f t="shared" si="23"/>
        <v>0</v>
      </c>
      <c r="BA48" s="38"/>
      <c r="BB48" s="38">
        <f t="shared" si="24"/>
        <v>0</v>
      </c>
      <c r="BC48" s="38">
        <f t="shared" si="25"/>
        <v>0</v>
      </c>
      <c r="BD48" s="38"/>
      <c r="BE48" s="38">
        <f t="shared" si="26"/>
        <v>0</v>
      </c>
      <c r="BF48" s="38">
        <f t="shared" si="27"/>
        <v>0</v>
      </c>
      <c r="BG48" s="38"/>
      <c r="BH48" s="38">
        <f t="shared" si="28"/>
        <v>0</v>
      </c>
      <c r="BI48" s="38">
        <f t="shared" si="29"/>
        <v>0</v>
      </c>
      <c r="BJ48" s="38"/>
      <c r="BK48" s="38">
        <f t="shared" si="30"/>
        <v>0</v>
      </c>
      <c r="BL48" s="38">
        <f t="shared" si="31"/>
        <v>0</v>
      </c>
      <c r="BM48" s="38"/>
      <c r="BN48" s="38">
        <f t="shared" si="32"/>
        <v>0</v>
      </c>
      <c r="BO48" s="38">
        <f t="shared" si="33"/>
        <v>0</v>
      </c>
      <c r="BP48" s="38"/>
      <c r="BQ48" s="38">
        <f t="shared" si="34"/>
        <v>0</v>
      </c>
      <c r="BR48" s="38">
        <f t="shared" si="35"/>
        <v>0</v>
      </c>
      <c r="BS48" s="38"/>
      <c r="BT48" s="38">
        <f t="shared" si="36"/>
        <v>0</v>
      </c>
      <c r="BU48" s="38">
        <f t="shared" si="37"/>
        <v>0</v>
      </c>
      <c r="BV48" s="39">
        <f t="shared" si="51"/>
        <v>0</v>
      </c>
      <c r="BW48" s="39">
        <f t="shared" ca="1" si="52"/>
        <v>0</v>
      </c>
      <c r="BX48" s="40">
        <f t="shared" ca="1" si="53"/>
        <v>0</v>
      </c>
      <c r="BY48" s="40">
        <f t="shared" si="47"/>
        <v>0</v>
      </c>
      <c r="BZ48" s="39">
        <f t="shared" ca="1" si="39"/>
        <v>0</v>
      </c>
      <c r="CA48" s="116">
        <f t="shared" ca="1" si="45"/>
        <v>0</v>
      </c>
      <c r="CB48" s="42"/>
      <c r="CC48" s="43">
        <f t="shared" si="46"/>
        <v>0</v>
      </c>
      <c r="CD48" s="44" t="str">
        <f>IF(COUNTIF(CD49:CD67,"MEDIDO")&gt;0,"MEDIDO","NÃO MEDIDO")</f>
        <v>MEDIDO</v>
      </c>
      <c r="CE48" s="45"/>
      <c r="CF48" s="46"/>
      <c r="CG48" s="47"/>
    </row>
    <row r="49" spans="1:85" s="2" customFormat="1" ht="30" customHeight="1" x14ac:dyDescent="0.2">
      <c r="A49" s="2" t="s">
        <v>443</v>
      </c>
      <c r="C49" s="127" t="s">
        <v>136</v>
      </c>
      <c r="D49" s="34" t="s">
        <v>137</v>
      </c>
      <c r="E49" s="35" t="s">
        <v>90</v>
      </c>
      <c r="F49" s="111">
        <v>1.5</v>
      </c>
      <c r="G49" s="111"/>
      <c r="H49" s="112">
        <v>0.42</v>
      </c>
      <c r="I49" s="111">
        <f t="shared" si="41"/>
        <v>1.92</v>
      </c>
      <c r="J49" s="36">
        <v>264.02999999999997</v>
      </c>
      <c r="K49" s="37">
        <f t="shared" si="42"/>
        <v>506.94</v>
      </c>
      <c r="L49" s="37"/>
      <c r="M49" s="37">
        <f t="shared" si="43"/>
        <v>0</v>
      </c>
      <c r="N49" s="38">
        <v>1.5</v>
      </c>
      <c r="O49" s="38">
        <f t="shared" si="0"/>
        <v>396.05</v>
      </c>
      <c r="P49" s="38">
        <f t="shared" si="1"/>
        <v>0</v>
      </c>
      <c r="Q49" s="38"/>
      <c r="R49" s="38">
        <f t="shared" si="2"/>
        <v>0</v>
      </c>
      <c r="S49" s="38">
        <f t="shared" si="3"/>
        <v>0</v>
      </c>
      <c r="T49" s="38"/>
      <c r="U49" s="38">
        <f t="shared" si="4"/>
        <v>0</v>
      </c>
      <c r="V49" s="38">
        <f t="shared" si="5"/>
        <v>0</v>
      </c>
      <c r="W49" s="38">
        <v>0.42</v>
      </c>
      <c r="X49" s="38">
        <f t="shared" si="48"/>
        <v>110.89</v>
      </c>
      <c r="Y49" s="38">
        <f t="shared" si="49"/>
        <v>0</v>
      </c>
      <c r="Z49" s="38"/>
      <c r="AA49" s="38">
        <f t="shared" si="6"/>
        <v>0</v>
      </c>
      <c r="AB49" s="38">
        <f t="shared" si="7"/>
        <v>0</v>
      </c>
      <c r="AC49" s="38"/>
      <c r="AD49" s="38">
        <f t="shared" si="8"/>
        <v>0</v>
      </c>
      <c r="AE49" s="38">
        <f t="shared" si="9"/>
        <v>0</v>
      </c>
      <c r="AF49" s="38"/>
      <c r="AG49" s="38">
        <f t="shared" si="10"/>
        <v>0</v>
      </c>
      <c r="AH49" s="38">
        <f t="shared" si="11"/>
        <v>0</v>
      </c>
      <c r="AI49" s="38"/>
      <c r="AJ49" s="38">
        <f t="shared" si="12"/>
        <v>0</v>
      </c>
      <c r="AK49" s="38">
        <f t="shared" si="13"/>
        <v>0</v>
      </c>
      <c r="AL49" s="38"/>
      <c r="AM49" s="38">
        <f t="shared" si="14"/>
        <v>0</v>
      </c>
      <c r="AN49" s="38">
        <f t="shared" si="15"/>
        <v>0</v>
      </c>
      <c r="AO49" s="38"/>
      <c r="AP49" s="38">
        <f t="shared" si="16"/>
        <v>0</v>
      </c>
      <c r="AQ49" s="38">
        <f t="shared" si="17"/>
        <v>0</v>
      </c>
      <c r="AR49" s="38"/>
      <c r="AS49" s="38">
        <f t="shared" si="18"/>
        <v>0</v>
      </c>
      <c r="AT49" s="38">
        <f t="shared" si="19"/>
        <v>0</v>
      </c>
      <c r="AU49" s="38"/>
      <c r="AV49" s="38">
        <f t="shared" si="20"/>
        <v>0</v>
      </c>
      <c r="AW49" s="38">
        <f t="shared" si="21"/>
        <v>0</v>
      </c>
      <c r="AX49" s="38"/>
      <c r="AY49" s="38">
        <f t="shared" si="22"/>
        <v>0</v>
      </c>
      <c r="AZ49" s="38">
        <f t="shared" si="23"/>
        <v>0</v>
      </c>
      <c r="BA49" s="38"/>
      <c r="BB49" s="38">
        <f t="shared" si="24"/>
        <v>0</v>
      </c>
      <c r="BC49" s="38">
        <f t="shared" si="25"/>
        <v>0</v>
      </c>
      <c r="BD49" s="38"/>
      <c r="BE49" s="38">
        <f t="shared" si="26"/>
        <v>0</v>
      </c>
      <c r="BF49" s="38">
        <f t="shared" si="27"/>
        <v>0</v>
      </c>
      <c r="BG49" s="38"/>
      <c r="BH49" s="38">
        <f t="shared" si="28"/>
        <v>0</v>
      </c>
      <c r="BI49" s="38">
        <f t="shared" si="29"/>
        <v>0</v>
      </c>
      <c r="BJ49" s="38"/>
      <c r="BK49" s="38">
        <f t="shared" si="30"/>
        <v>0</v>
      </c>
      <c r="BL49" s="38">
        <f t="shared" si="31"/>
        <v>0</v>
      </c>
      <c r="BM49" s="38"/>
      <c r="BN49" s="38">
        <f t="shared" si="32"/>
        <v>0</v>
      </c>
      <c r="BO49" s="38">
        <f t="shared" si="33"/>
        <v>0</v>
      </c>
      <c r="BP49" s="38"/>
      <c r="BQ49" s="38">
        <f t="shared" si="34"/>
        <v>0</v>
      </c>
      <c r="BR49" s="38">
        <f t="shared" si="35"/>
        <v>0</v>
      </c>
      <c r="BS49" s="38"/>
      <c r="BT49" s="38">
        <f t="shared" si="36"/>
        <v>0</v>
      </c>
      <c r="BU49" s="38">
        <f t="shared" si="37"/>
        <v>0</v>
      </c>
      <c r="BV49" s="39">
        <f t="shared" si="51"/>
        <v>1.92</v>
      </c>
      <c r="BW49" s="39">
        <f t="shared" ca="1" si="52"/>
        <v>506.94</v>
      </c>
      <c r="BX49" s="40">
        <f t="shared" ca="1" si="53"/>
        <v>0</v>
      </c>
      <c r="BY49" s="40">
        <f t="shared" si="47"/>
        <v>0</v>
      </c>
      <c r="BZ49" s="39">
        <f t="shared" ca="1" si="39"/>
        <v>0</v>
      </c>
      <c r="CA49" s="116">
        <f t="shared" ca="1" si="45"/>
        <v>0</v>
      </c>
      <c r="CB49" s="42"/>
      <c r="CC49" s="43">
        <f t="shared" si="46"/>
        <v>0</v>
      </c>
      <c r="CD49" s="44" t="str">
        <f t="shared" ref="CD49:CD66" si="56">IF(CC49&lt;&gt;0,"MEDIDO","NÃO MEDIDO")</f>
        <v>NÃO MEDIDO</v>
      </c>
      <c r="CE49" s="45"/>
      <c r="CF49" s="46"/>
      <c r="CG49" s="47"/>
    </row>
    <row r="50" spans="1:85" s="2" customFormat="1" ht="57" customHeight="1" x14ac:dyDescent="0.2">
      <c r="A50" s="2" t="s">
        <v>443</v>
      </c>
      <c r="C50" s="127" t="s">
        <v>138</v>
      </c>
      <c r="D50" s="34" t="s">
        <v>139</v>
      </c>
      <c r="E50" s="35" t="s">
        <v>110</v>
      </c>
      <c r="F50" s="111">
        <v>1</v>
      </c>
      <c r="G50" s="111"/>
      <c r="H50" s="112">
        <v>0</v>
      </c>
      <c r="I50" s="111">
        <f t="shared" si="41"/>
        <v>1</v>
      </c>
      <c r="J50" s="36">
        <v>252.87</v>
      </c>
      <c r="K50" s="37">
        <f t="shared" si="42"/>
        <v>252.87</v>
      </c>
      <c r="L50" s="37"/>
      <c r="M50" s="37">
        <f t="shared" si="43"/>
        <v>0</v>
      </c>
      <c r="N50" s="38"/>
      <c r="O50" s="38">
        <f t="shared" si="0"/>
        <v>0</v>
      </c>
      <c r="P50" s="38">
        <f t="shared" si="1"/>
        <v>0</v>
      </c>
      <c r="Q50" s="38"/>
      <c r="R50" s="38">
        <f t="shared" si="2"/>
        <v>0</v>
      </c>
      <c r="S50" s="38">
        <f t="shared" si="3"/>
        <v>0</v>
      </c>
      <c r="T50" s="38"/>
      <c r="U50" s="38">
        <f t="shared" si="4"/>
        <v>0</v>
      </c>
      <c r="V50" s="38">
        <f t="shared" si="5"/>
        <v>0</v>
      </c>
      <c r="W50" s="38"/>
      <c r="X50" s="38">
        <f t="shared" si="48"/>
        <v>0</v>
      </c>
      <c r="Y50" s="38">
        <f t="shared" si="49"/>
        <v>0</v>
      </c>
      <c r="Z50" s="38"/>
      <c r="AA50" s="38">
        <f t="shared" si="6"/>
        <v>0</v>
      </c>
      <c r="AB50" s="38">
        <f t="shared" si="7"/>
        <v>0</v>
      </c>
      <c r="AC50" s="38"/>
      <c r="AD50" s="38">
        <f t="shared" si="8"/>
        <v>0</v>
      </c>
      <c r="AE50" s="38">
        <f t="shared" si="9"/>
        <v>0</v>
      </c>
      <c r="AF50" s="38"/>
      <c r="AG50" s="38">
        <f t="shared" si="10"/>
        <v>0</v>
      </c>
      <c r="AH50" s="38">
        <f t="shared" si="11"/>
        <v>0</v>
      </c>
      <c r="AI50" s="38"/>
      <c r="AJ50" s="38">
        <f t="shared" si="12"/>
        <v>0</v>
      </c>
      <c r="AK50" s="38">
        <f t="shared" si="13"/>
        <v>0</v>
      </c>
      <c r="AL50" s="38"/>
      <c r="AM50" s="38">
        <f t="shared" si="14"/>
        <v>0</v>
      </c>
      <c r="AN50" s="38">
        <f t="shared" si="15"/>
        <v>0</v>
      </c>
      <c r="AO50" s="38"/>
      <c r="AP50" s="38">
        <f t="shared" si="16"/>
        <v>0</v>
      </c>
      <c r="AQ50" s="38">
        <f t="shared" si="17"/>
        <v>0</v>
      </c>
      <c r="AR50" s="38"/>
      <c r="AS50" s="38">
        <f t="shared" si="18"/>
        <v>0</v>
      </c>
      <c r="AT50" s="38">
        <f t="shared" si="19"/>
        <v>0</v>
      </c>
      <c r="AU50" s="38"/>
      <c r="AV50" s="38">
        <f t="shared" si="20"/>
        <v>0</v>
      </c>
      <c r="AW50" s="38">
        <f t="shared" si="21"/>
        <v>0</v>
      </c>
      <c r="AX50" s="38"/>
      <c r="AY50" s="38">
        <f t="shared" si="22"/>
        <v>0</v>
      </c>
      <c r="AZ50" s="38">
        <f t="shared" si="23"/>
        <v>0</v>
      </c>
      <c r="BA50" s="38"/>
      <c r="BB50" s="38">
        <f t="shared" si="24"/>
        <v>0</v>
      </c>
      <c r="BC50" s="38">
        <f t="shared" si="25"/>
        <v>0</v>
      </c>
      <c r="BD50" s="38"/>
      <c r="BE50" s="38">
        <f t="shared" si="26"/>
        <v>0</v>
      </c>
      <c r="BF50" s="38">
        <f t="shared" si="27"/>
        <v>0</v>
      </c>
      <c r="BG50" s="38"/>
      <c r="BH50" s="38">
        <f t="shared" si="28"/>
        <v>0</v>
      </c>
      <c r="BI50" s="38">
        <f t="shared" si="29"/>
        <v>0</v>
      </c>
      <c r="BJ50" s="38"/>
      <c r="BK50" s="38">
        <f t="shared" si="30"/>
        <v>0</v>
      </c>
      <c r="BL50" s="38">
        <f t="shared" si="31"/>
        <v>0</v>
      </c>
      <c r="BM50" s="38"/>
      <c r="BN50" s="38">
        <f t="shared" si="32"/>
        <v>0</v>
      </c>
      <c r="BO50" s="38">
        <f t="shared" si="33"/>
        <v>0</v>
      </c>
      <c r="BP50" s="38"/>
      <c r="BQ50" s="38">
        <f t="shared" si="34"/>
        <v>0</v>
      </c>
      <c r="BR50" s="38">
        <f t="shared" si="35"/>
        <v>0</v>
      </c>
      <c r="BS50" s="38"/>
      <c r="BT50" s="38">
        <f t="shared" si="36"/>
        <v>0</v>
      </c>
      <c r="BU50" s="38">
        <f t="shared" si="37"/>
        <v>0</v>
      </c>
      <c r="BV50" s="39">
        <f t="shared" si="51"/>
        <v>0</v>
      </c>
      <c r="BW50" s="39">
        <f t="shared" ca="1" si="52"/>
        <v>0</v>
      </c>
      <c r="BX50" s="40">
        <f t="shared" ca="1" si="53"/>
        <v>0</v>
      </c>
      <c r="BY50" s="40">
        <f t="shared" si="47"/>
        <v>1</v>
      </c>
      <c r="BZ50" s="39">
        <f t="shared" ca="1" si="39"/>
        <v>252.87</v>
      </c>
      <c r="CA50" s="116">
        <f t="shared" ca="1" si="45"/>
        <v>0</v>
      </c>
      <c r="CB50" s="42"/>
      <c r="CC50" s="43">
        <f t="shared" si="46"/>
        <v>2</v>
      </c>
      <c r="CD50" s="44" t="str">
        <f t="shared" si="56"/>
        <v>MEDIDO</v>
      </c>
      <c r="CE50" s="45"/>
      <c r="CF50" s="46"/>
      <c r="CG50" s="47"/>
    </row>
    <row r="51" spans="1:85" s="2" customFormat="1" ht="30" customHeight="1" x14ac:dyDescent="0.2">
      <c r="A51" s="2" t="s">
        <v>443</v>
      </c>
      <c r="C51" s="127" t="s">
        <v>140</v>
      </c>
      <c r="D51" s="34" t="s">
        <v>141</v>
      </c>
      <c r="E51" s="35" t="s">
        <v>110</v>
      </c>
      <c r="F51" s="111">
        <v>1</v>
      </c>
      <c r="G51" s="111"/>
      <c r="H51" s="112">
        <v>0</v>
      </c>
      <c r="I51" s="111">
        <f t="shared" si="41"/>
        <v>1</v>
      </c>
      <c r="J51" s="36">
        <v>462.47</v>
      </c>
      <c r="K51" s="37">
        <f t="shared" si="42"/>
        <v>462.47</v>
      </c>
      <c r="L51" s="37"/>
      <c r="M51" s="37">
        <f t="shared" si="43"/>
        <v>0</v>
      </c>
      <c r="N51" s="38"/>
      <c r="O51" s="38">
        <f t="shared" si="0"/>
        <v>0</v>
      </c>
      <c r="P51" s="38">
        <f t="shared" si="1"/>
        <v>0</v>
      </c>
      <c r="Q51" s="38"/>
      <c r="R51" s="38">
        <f t="shared" si="2"/>
        <v>0</v>
      </c>
      <c r="S51" s="38">
        <f t="shared" si="3"/>
        <v>0</v>
      </c>
      <c r="T51" s="38"/>
      <c r="U51" s="38">
        <f t="shared" si="4"/>
        <v>0</v>
      </c>
      <c r="V51" s="38">
        <f t="shared" si="5"/>
        <v>0</v>
      </c>
      <c r="W51" s="38"/>
      <c r="X51" s="38">
        <f t="shared" si="48"/>
        <v>0</v>
      </c>
      <c r="Y51" s="38">
        <f t="shared" si="49"/>
        <v>0</v>
      </c>
      <c r="Z51" s="38"/>
      <c r="AA51" s="38">
        <f t="shared" si="6"/>
        <v>0</v>
      </c>
      <c r="AB51" s="38">
        <f t="shared" si="7"/>
        <v>0</v>
      </c>
      <c r="AC51" s="38"/>
      <c r="AD51" s="38">
        <f t="shared" si="8"/>
        <v>0</v>
      </c>
      <c r="AE51" s="38">
        <f t="shared" si="9"/>
        <v>0</v>
      </c>
      <c r="AF51" s="38"/>
      <c r="AG51" s="38">
        <f t="shared" si="10"/>
        <v>0</v>
      </c>
      <c r="AH51" s="38">
        <f t="shared" si="11"/>
        <v>0</v>
      </c>
      <c r="AI51" s="38"/>
      <c r="AJ51" s="38">
        <f t="shared" si="12"/>
        <v>0</v>
      </c>
      <c r="AK51" s="38">
        <f t="shared" si="13"/>
        <v>0</v>
      </c>
      <c r="AL51" s="38"/>
      <c r="AM51" s="38">
        <f t="shared" si="14"/>
        <v>0</v>
      </c>
      <c r="AN51" s="38">
        <f t="shared" si="15"/>
        <v>0</v>
      </c>
      <c r="AO51" s="38"/>
      <c r="AP51" s="38">
        <f t="shared" si="16"/>
        <v>0</v>
      </c>
      <c r="AQ51" s="38">
        <f t="shared" si="17"/>
        <v>0</v>
      </c>
      <c r="AR51" s="38"/>
      <c r="AS51" s="38">
        <f t="shared" si="18"/>
        <v>0</v>
      </c>
      <c r="AT51" s="38">
        <f t="shared" si="19"/>
        <v>0</v>
      </c>
      <c r="AU51" s="38"/>
      <c r="AV51" s="38">
        <f t="shared" si="20"/>
        <v>0</v>
      </c>
      <c r="AW51" s="38">
        <f t="shared" si="21"/>
        <v>0</v>
      </c>
      <c r="AX51" s="38"/>
      <c r="AY51" s="38">
        <f t="shared" si="22"/>
        <v>0</v>
      </c>
      <c r="AZ51" s="38">
        <f t="shared" si="23"/>
        <v>0</v>
      </c>
      <c r="BA51" s="38"/>
      <c r="BB51" s="38">
        <f t="shared" si="24"/>
        <v>0</v>
      </c>
      <c r="BC51" s="38">
        <f t="shared" si="25"/>
        <v>0</v>
      </c>
      <c r="BD51" s="38"/>
      <c r="BE51" s="38">
        <f t="shared" si="26"/>
        <v>0</v>
      </c>
      <c r="BF51" s="38">
        <f t="shared" si="27"/>
        <v>0</v>
      </c>
      <c r="BG51" s="38"/>
      <c r="BH51" s="38">
        <f t="shared" si="28"/>
        <v>0</v>
      </c>
      <c r="BI51" s="38">
        <f t="shared" si="29"/>
        <v>0</v>
      </c>
      <c r="BJ51" s="38"/>
      <c r="BK51" s="38">
        <f t="shared" si="30"/>
        <v>0</v>
      </c>
      <c r="BL51" s="38">
        <f t="shared" si="31"/>
        <v>0</v>
      </c>
      <c r="BM51" s="38"/>
      <c r="BN51" s="38">
        <f t="shared" si="32"/>
        <v>0</v>
      </c>
      <c r="BO51" s="38">
        <f t="shared" si="33"/>
        <v>0</v>
      </c>
      <c r="BP51" s="38"/>
      <c r="BQ51" s="38">
        <f t="shared" si="34"/>
        <v>0</v>
      </c>
      <c r="BR51" s="38">
        <f t="shared" si="35"/>
        <v>0</v>
      </c>
      <c r="BS51" s="38"/>
      <c r="BT51" s="38">
        <f t="shared" si="36"/>
        <v>0</v>
      </c>
      <c r="BU51" s="38">
        <f t="shared" si="37"/>
        <v>0</v>
      </c>
      <c r="BV51" s="39">
        <f t="shared" si="51"/>
        <v>0</v>
      </c>
      <c r="BW51" s="39">
        <f t="shared" ca="1" si="52"/>
        <v>0</v>
      </c>
      <c r="BX51" s="40">
        <f t="shared" ca="1" si="53"/>
        <v>0</v>
      </c>
      <c r="BY51" s="40">
        <f t="shared" si="47"/>
        <v>1</v>
      </c>
      <c r="BZ51" s="39">
        <f t="shared" ca="1" si="39"/>
        <v>462.47</v>
      </c>
      <c r="CA51" s="116">
        <f t="shared" ca="1" si="45"/>
        <v>0</v>
      </c>
      <c r="CB51" s="42"/>
      <c r="CC51" s="43">
        <f t="shared" si="46"/>
        <v>0</v>
      </c>
      <c r="CD51" s="44" t="str">
        <f t="shared" si="56"/>
        <v>NÃO MEDIDO</v>
      </c>
      <c r="CE51" s="45"/>
      <c r="CF51" s="46"/>
      <c r="CG51" s="47"/>
    </row>
    <row r="52" spans="1:85" s="2" customFormat="1" ht="30" customHeight="1" x14ac:dyDescent="0.2">
      <c r="A52" s="2" t="s">
        <v>443</v>
      </c>
      <c r="C52" s="127" t="s">
        <v>142</v>
      </c>
      <c r="D52" s="34" t="s">
        <v>143</v>
      </c>
      <c r="E52" s="35" t="s">
        <v>107</v>
      </c>
      <c r="F52" s="111">
        <v>36</v>
      </c>
      <c r="G52" s="111"/>
      <c r="H52" s="112">
        <v>2</v>
      </c>
      <c r="I52" s="111">
        <f t="shared" si="41"/>
        <v>38</v>
      </c>
      <c r="J52" s="36">
        <v>22.1</v>
      </c>
      <c r="K52" s="37">
        <f t="shared" si="42"/>
        <v>839.8</v>
      </c>
      <c r="L52" s="37"/>
      <c r="M52" s="37">
        <f t="shared" si="43"/>
        <v>0</v>
      </c>
      <c r="N52" s="38">
        <v>36</v>
      </c>
      <c r="O52" s="38">
        <f t="shared" si="0"/>
        <v>795.6</v>
      </c>
      <c r="P52" s="38">
        <f t="shared" si="1"/>
        <v>0</v>
      </c>
      <c r="Q52" s="38"/>
      <c r="R52" s="38">
        <f t="shared" si="2"/>
        <v>0</v>
      </c>
      <c r="S52" s="38">
        <f t="shared" si="3"/>
        <v>0</v>
      </c>
      <c r="T52" s="38"/>
      <c r="U52" s="38">
        <f t="shared" si="4"/>
        <v>0</v>
      </c>
      <c r="V52" s="38">
        <f t="shared" si="5"/>
        <v>0</v>
      </c>
      <c r="W52" s="38">
        <v>2</v>
      </c>
      <c r="X52" s="38">
        <f t="shared" si="48"/>
        <v>44.2</v>
      </c>
      <c r="Y52" s="38">
        <f t="shared" si="49"/>
        <v>0</v>
      </c>
      <c r="Z52" s="38"/>
      <c r="AA52" s="38">
        <f t="shared" si="6"/>
        <v>0</v>
      </c>
      <c r="AB52" s="38">
        <f t="shared" si="7"/>
        <v>0</v>
      </c>
      <c r="AC52" s="38"/>
      <c r="AD52" s="38">
        <f t="shared" si="8"/>
        <v>0</v>
      </c>
      <c r="AE52" s="38">
        <f t="shared" si="9"/>
        <v>0</v>
      </c>
      <c r="AF52" s="38"/>
      <c r="AG52" s="38">
        <f t="shared" si="10"/>
        <v>0</v>
      </c>
      <c r="AH52" s="38">
        <f t="shared" si="11"/>
        <v>0</v>
      </c>
      <c r="AI52" s="38"/>
      <c r="AJ52" s="38">
        <f t="shared" si="12"/>
        <v>0</v>
      </c>
      <c r="AK52" s="38">
        <f t="shared" si="13"/>
        <v>0</v>
      </c>
      <c r="AL52" s="38"/>
      <c r="AM52" s="38">
        <f t="shared" si="14"/>
        <v>0</v>
      </c>
      <c r="AN52" s="38">
        <f t="shared" si="15"/>
        <v>0</v>
      </c>
      <c r="AO52" s="38"/>
      <c r="AP52" s="38">
        <f t="shared" si="16"/>
        <v>0</v>
      </c>
      <c r="AQ52" s="38">
        <f t="shared" si="17"/>
        <v>0</v>
      </c>
      <c r="AR52" s="38"/>
      <c r="AS52" s="38">
        <f t="shared" si="18"/>
        <v>0</v>
      </c>
      <c r="AT52" s="38">
        <f t="shared" si="19"/>
        <v>0</v>
      </c>
      <c r="AU52" s="38"/>
      <c r="AV52" s="38">
        <f t="shared" si="20"/>
        <v>0</v>
      </c>
      <c r="AW52" s="38">
        <f t="shared" si="21"/>
        <v>0</v>
      </c>
      <c r="AX52" s="38"/>
      <c r="AY52" s="38">
        <f t="shared" si="22"/>
        <v>0</v>
      </c>
      <c r="AZ52" s="38">
        <f t="shared" si="23"/>
        <v>0</v>
      </c>
      <c r="BA52" s="38"/>
      <c r="BB52" s="38">
        <f t="shared" si="24"/>
        <v>0</v>
      </c>
      <c r="BC52" s="38">
        <f t="shared" si="25"/>
        <v>0</v>
      </c>
      <c r="BD52" s="38"/>
      <c r="BE52" s="38">
        <f t="shared" si="26"/>
        <v>0</v>
      </c>
      <c r="BF52" s="38">
        <f t="shared" si="27"/>
        <v>0</v>
      </c>
      <c r="BG52" s="38"/>
      <c r="BH52" s="38">
        <f t="shared" si="28"/>
        <v>0</v>
      </c>
      <c r="BI52" s="38">
        <f t="shared" si="29"/>
        <v>0</v>
      </c>
      <c r="BJ52" s="38"/>
      <c r="BK52" s="38">
        <f t="shared" si="30"/>
        <v>0</v>
      </c>
      <c r="BL52" s="38">
        <f t="shared" si="31"/>
        <v>0</v>
      </c>
      <c r="BM52" s="38"/>
      <c r="BN52" s="38">
        <f t="shared" si="32"/>
        <v>0</v>
      </c>
      <c r="BO52" s="38">
        <f t="shared" si="33"/>
        <v>0</v>
      </c>
      <c r="BP52" s="38"/>
      <c r="BQ52" s="38">
        <f t="shared" si="34"/>
        <v>0</v>
      </c>
      <c r="BR52" s="38">
        <f t="shared" si="35"/>
        <v>0</v>
      </c>
      <c r="BS52" s="38"/>
      <c r="BT52" s="38">
        <f t="shared" si="36"/>
        <v>0</v>
      </c>
      <c r="BU52" s="38">
        <f t="shared" si="37"/>
        <v>0</v>
      </c>
      <c r="BV52" s="39">
        <f t="shared" si="51"/>
        <v>38</v>
      </c>
      <c r="BW52" s="39">
        <f t="shared" ca="1" si="52"/>
        <v>839.8</v>
      </c>
      <c r="BX52" s="40">
        <f t="shared" ca="1" si="53"/>
        <v>0</v>
      </c>
      <c r="BY52" s="40">
        <f t="shared" si="47"/>
        <v>0</v>
      </c>
      <c r="BZ52" s="39">
        <f t="shared" ca="1" si="39"/>
        <v>0</v>
      </c>
      <c r="CA52" s="116">
        <f t="shared" ca="1" si="45"/>
        <v>0</v>
      </c>
      <c r="CB52" s="42"/>
      <c r="CC52" s="43">
        <f t="shared" si="46"/>
        <v>2</v>
      </c>
      <c r="CD52" s="44" t="str">
        <f t="shared" si="56"/>
        <v>MEDIDO</v>
      </c>
      <c r="CE52" s="45"/>
      <c r="CF52" s="46"/>
      <c r="CG52" s="47"/>
    </row>
    <row r="53" spans="1:85" s="2" customFormat="1" ht="30" customHeight="1" x14ac:dyDescent="0.2">
      <c r="A53" s="2" t="s">
        <v>443</v>
      </c>
      <c r="C53" s="127" t="s">
        <v>144</v>
      </c>
      <c r="D53" s="34" t="s">
        <v>145</v>
      </c>
      <c r="E53" s="35" t="s">
        <v>107</v>
      </c>
      <c r="F53" s="111">
        <v>24</v>
      </c>
      <c r="G53" s="111"/>
      <c r="H53" s="112">
        <v>0</v>
      </c>
      <c r="I53" s="111">
        <f t="shared" si="41"/>
        <v>24</v>
      </c>
      <c r="J53" s="36">
        <v>42.98</v>
      </c>
      <c r="K53" s="37">
        <f t="shared" si="42"/>
        <v>1031.52</v>
      </c>
      <c r="L53" s="37"/>
      <c r="M53" s="37">
        <f t="shared" si="43"/>
        <v>0</v>
      </c>
      <c r="N53" s="38">
        <v>19</v>
      </c>
      <c r="O53" s="38">
        <f t="shared" si="0"/>
        <v>816.62</v>
      </c>
      <c r="P53" s="38">
        <f t="shared" si="1"/>
        <v>0</v>
      </c>
      <c r="Q53" s="38"/>
      <c r="R53" s="38">
        <f t="shared" si="2"/>
        <v>0</v>
      </c>
      <c r="S53" s="38">
        <f t="shared" si="3"/>
        <v>0</v>
      </c>
      <c r="T53" s="38"/>
      <c r="U53" s="38">
        <f t="shared" si="4"/>
        <v>0</v>
      </c>
      <c r="V53" s="38">
        <f t="shared" si="5"/>
        <v>0</v>
      </c>
      <c r="W53" s="38"/>
      <c r="X53" s="38">
        <f t="shared" si="48"/>
        <v>0</v>
      </c>
      <c r="Y53" s="38">
        <f t="shared" si="49"/>
        <v>0</v>
      </c>
      <c r="Z53" s="38"/>
      <c r="AA53" s="38">
        <f t="shared" si="6"/>
        <v>0</v>
      </c>
      <c r="AB53" s="38">
        <f t="shared" si="7"/>
        <v>0</v>
      </c>
      <c r="AC53" s="38"/>
      <c r="AD53" s="38">
        <f t="shared" si="8"/>
        <v>0</v>
      </c>
      <c r="AE53" s="38">
        <f t="shared" si="9"/>
        <v>0</v>
      </c>
      <c r="AF53" s="38"/>
      <c r="AG53" s="38">
        <f t="shared" si="10"/>
        <v>0</v>
      </c>
      <c r="AH53" s="38">
        <f t="shared" si="11"/>
        <v>0</v>
      </c>
      <c r="AI53" s="38"/>
      <c r="AJ53" s="38">
        <f t="shared" si="12"/>
        <v>0</v>
      </c>
      <c r="AK53" s="38">
        <f t="shared" si="13"/>
        <v>0</v>
      </c>
      <c r="AL53" s="38"/>
      <c r="AM53" s="38">
        <f t="shared" si="14"/>
        <v>0</v>
      </c>
      <c r="AN53" s="38">
        <f t="shared" si="15"/>
        <v>0</v>
      </c>
      <c r="AO53" s="38"/>
      <c r="AP53" s="38">
        <f t="shared" si="16"/>
        <v>0</v>
      </c>
      <c r="AQ53" s="38">
        <f t="shared" si="17"/>
        <v>0</v>
      </c>
      <c r="AR53" s="38"/>
      <c r="AS53" s="38">
        <f t="shared" si="18"/>
        <v>0</v>
      </c>
      <c r="AT53" s="38">
        <f t="shared" si="19"/>
        <v>0</v>
      </c>
      <c r="AU53" s="38"/>
      <c r="AV53" s="38">
        <f t="shared" si="20"/>
        <v>0</v>
      </c>
      <c r="AW53" s="38">
        <f t="shared" si="21"/>
        <v>0</v>
      </c>
      <c r="AX53" s="38"/>
      <c r="AY53" s="38">
        <f t="shared" si="22"/>
        <v>0</v>
      </c>
      <c r="AZ53" s="38">
        <f t="shared" si="23"/>
        <v>0</v>
      </c>
      <c r="BA53" s="38"/>
      <c r="BB53" s="38">
        <f t="shared" si="24"/>
        <v>0</v>
      </c>
      <c r="BC53" s="38">
        <f t="shared" si="25"/>
        <v>0</v>
      </c>
      <c r="BD53" s="38"/>
      <c r="BE53" s="38">
        <f t="shared" si="26"/>
        <v>0</v>
      </c>
      <c r="BF53" s="38">
        <f t="shared" si="27"/>
        <v>0</v>
      </c>
      <c r="BG53" s="38"/>
      <c r="BH53" s="38">
        <f t="shared" si="28"/>
        <v>0</v>
      </c>
      <c r="BI53" s="38">
        <f t="shared" si="29"/>
        <v>0</v>
      </c>
      <c r="BJ53" s="38"/>
      <c r="BK53" s="38">
        <f t="shared" si="30"/>
        <v>0</v>
      </c>
      <c r="BL53" s="38">
        <f t="shared" si="31"/>
        <v>0</v>
      </c>
      <c r="BM53" s="38"/>
      <c r="BN53" s="38">
        <f t="shared" si="32"/>
        <v>0</v>
      </c>
      <c r="BO53" s="38">
        <f t="shared" si="33"/>
        <v>0</v>
      </c>
      <c r="BP53" s="38"/>
      <c r="BQ53" s="38">
        <f t="shared" si="34"/>
        <v>0</v>
      </c>
      <c r="BR53" s="38">
        <f t="shared" si="35"/>
        <v>0</v>
      </c>
      <c r="BS53" s="38"/>
      <c r="BT53" s="38">
        <f t="shared" si="36"/>
        <v>0</v>
      </c>
      <c r="BU53" s="38">
        <f t="shared" si="37"/>
        <v>0</v>
      </c>
      <c r="BV53" s="39">
        <f t="shared" si="51"/>
        <v>19</v>
      </c>
      <c r="BW53" s="39">
        <f t="shared" ca="1" si="52"/>
        <v>816.62</v>
      </c>
      <c r="BX53" s="40">
        <f t="shared" ca="1" si="53"/>
        <v>0</v>
      </c>
      <c r="BY53" s="40">
        <f t="shared" si="47"/>
        <v>5</v>
      </c>
      <c r="BZ53" s="39">
        <f t="shared" ca="1" si="39"/>
        <v>214.9</v>
      </c>
      <c r="CA53" s="116">
        <f t="shared" ca="1" si="45"/>
        <v>0</v>
      </c>
      <c r="CB53" s="42"/>
      <c r="CC53" s="43">
        <f t="shared" si="46"/>
        <v>0</v>
      </c>
      <c r="CD53" s="44" t="str">
        <f t="shared" si="56"/>
        <v>NÃO MEDIDO</v>
      </c>
      <c r="CE53" s="45"/>
      <c r="CF53" s="46"/>
      <c r="CG53" s="47"/>
    </row>
    <row r="54" spans="1:85" s="2" customFormat="1" ht="30" customHeight="1" x14ac:dyDescent="0.2">
      <c r="A54" s="2" t="s">
        <v>443</v>
      </c>
      <c r="C54" s="127" t="s">
        <v>146</v>
      </c>
      <c r="D54" s="34" t="s">
        <v>147</v>
      </c>
      <c r="E54" s="35" t="s">
        <v>107</v>
      </c>
      <c r="F54" s="111">
        <v>33</v>
      </c>
      <c r="G54" s="111"/>
      <c r="H54" s="112">
        <v>2</v>
      </c>
      <c r="I54" s="111">
        <f t="shared" si="41"/>
        <v>35</v>
      </c>
      <c r="J54" s="36">
        <v>51.87</v>
      </c>
      <c r="K54" s="37">
        <f t="shared" si="42"/>
        <v>1815.45</v>
      </c>
      <c r="L54" s="37"/>
      <c r="M54" s="37">
        <f t="shared" si="43"/>
        <v>0</v>
      </c>
      <c r="N54" s="38">
        <v>33</v>
      </c>
      <c r="O54" s="38">
        <f t="shared" si="0"/>
        <v>1711.71</v>
      </c>
      <c r="P54" s="38">
        <f t="shared" si="1"/>
        <v>0</v>
      </c>
      <c r="Q54" s="38"/>
      <c r="R54" s="38">
        <f t="shared" si="2"/>
        <v>0</v>
      </c>
      <c r="S54" s="38">
        <f t="shared" si="3"/>
        <v>0</v>
      </c>
      <c r="T54" s="38"/>
      <c r="U54" s="38">
        <f t="shared" si="4"/>
        <v>0</v>
      </c>
      <c r="V54" s="38">
        <f t="shared" si="5"/>
        <v>0</v>
      </c>
      <c r="W54" s="38">
        <v>2</v>
      </c>
      <c r="X54" s="38">
        <f t="shared" si="48"/>
        <v>103.74</v>
      </c>
      <c r="Y54" s="38">
        <f t="shared" si="49"/>
        <v>0</v>
      </c>
      <c r="Z54" s="38"/>
      <c r="AA54" s="38">
        <f t="shared" si="6"/>
        <v>0</v>
      </c>
      <c r="AB54" s="38">
        <f t="shared" si="7"/>
        <v>0</v>
      </c>
      <c r="AC54" s="38"/>
      <c r="AD54" s="38">
        <f t="shared" si="8"/>
        <v>0</v>
      </c>
      <c r="AE54" s="38">
        <f t="shared" si="9"/>
        <v>0</v>
      </c>
      <c r="AF54" s="38"/>
      <c r="AG54" s="38">
        <f t="shared" si="10"/>
        <v>0</v>
      </c>
      <c r="AH54" s="38">
        <f t="shared" si="11"/>
        <v>0</v>
      </c>
      <c r="AI54" s="38"/>
      <c r="AJ54" s="38">
        <f t="shared" si="12"/>
        <v>0</v>
      </c>
      <c r="AK54" s="38">
        <f t="shared" si="13"/>
        <v>0</v>
      </c>
      <c r="AL54" s="38"/>
      <c r="AM54" s="38">
        <f t="shared" si="14"/>
        <v>0</v>
      </c>
      <c r="AN54" s="38">
        <f t="shared" si="15"/>
        <v>0</v>
      </c>
      <c r="AO54" s="38"/>
      <c r="AP54" s="38">
        <f t="shared" si="16"/>
        <v>0</v>
      </c>
      <c r="AQ54" s="38">
        <f t="shared" si="17"/>
        <v>0</v>
      </c>
      <c r="AR54" s="38"/>
      <c r="AS54" s="38">
        <f t="shared" si="18"/>
        <v>0</v>
      </c>
      <c r="AT54" s="38">
        <f t="shared" si="19"/>
        <v>0</v>
      </c>
      <c r="AU54" s="38"/>
      <c r="AV54" s="38">
        <f t="shared" si="20"/>
        <v>0</v>
      </c>
      <c r="AW54" s="38">
        <f t="shared" si="21"/>
        <v>0</v>
      </c>
      <c r="AX54" s="38"/>
      <c r="AY54" s="38">
        <f t="shared" si="22"/>
        <v>0</v>
      </c>
      <c r="AZ54" s="38">
        <f t="shared" si="23"/>
        <v>0</v>
      </c>
      <c r="BA54" s="38"/>
      <c r="BB54" s="38">
        <f t="shared" si="24"/>
        <v>0</v>
      </c>
      <c r="BC54" s="38">
        <f t="shared" si="25"/>
        <v>0</v>
      </c>
      <c r="BD54" s="38"/>
      <c r="BE54" s="38">
        <f t="shared" si="26"/>
        <v>0</v>
      </c>
      <c r="BF54" s="38">
        <f t="shared" si="27"/>
        <v>0</v>
      </c>
      <c r="BG54" s="38"/>
      <c r="BH54" s="38">
        <f t="shared" si="28"/>
        <v>0</v>
      </c>
      <c r="BI54" s="38">
        <f t="shared" si="29"/>
        <v>0</v>
      </c>
      <c r="BJ54" s="38"/>
      <c r="BK54" s="38">
        <f t="shared" si="30"/>
        <v>0</v>
      </c>
      <c r="BL54" s="38">
        <f t="shared" si="31"/>
        <v>0</v>
      </c>
      <c r="BM54" s="38"/>
      <c r="BN54" s="38">
        <f t="shared" si="32"/>
        <v>0</v>
      </c>
      <c r="BO54" s="38">
        <f t="shared" si="33"/>
        <v>0</v>
      </c>
      <c r="BP54" s="38"/>
      <c r="BQ54" s="38">
        <f t="shared" si="34"/>
        <v>0</v>
      </c>
      <c r="BR54" s="38">
        <f t="shared" si="35"/>
        <v>0</v>
      </c>
      <c r="BS54" s="38"/>
      <c r="BT54" s="38">
        <f t="shared" si="36"/>
        <v>0</v>
      </c>
      <c r="BU54" s="38">
        <f t="shared" si="37"/>
        <v>0</v>
      </c>
      <c r="BV54" s="39">
        <f t="shared" si="51"/>
        <v>35</v>
      </c>
      <c r="BW54" s="39">
        <f t="shared" ca="1" si="52"/>
        <v>1815.45</v>
      </c>
      <c r="BX54" s="40">
        <f t="shared" ca="1" si="53"/>
        <v>0</v>
      </c>
      <c r="BY54" s="40">
        <f t="shared" si="47"/>
        <v>0</v>
      </c>
      <c r="BZ54" s="39">
        <f t="shared" ca="1" si="39"/>
        <v>0</v>
      </c>
      <c r="CA54" s="116">
        <f t="shared" ca="1" si="45"/>
        <v>0</v>
      </c>
      <c r="CB54" s="42"/>
      <c r="CC54" s="43">
        <f t="shared" si="46"/>
        <v>0</v>
      </c>
      <c r="CD54" s="44" t="str">
        <f t="shared" si="56"/>
        <v>NÃO MEDIDO</v>
      </c>
      <c r="CE54" s="45"/>
      <c r="CF54" s="46"/>
      <c r="CG54" s="47"/>
    </row>
    <row r="55" spans="1:85" s="2" customFormat="1" ht="30" customHeight="1" x14ac:dyDescent="0.2">
      <c r="A55" s="2" t="s">
        <v>443</v>
      </c>
      <c r="C55" s="127" t="s">
        <v>148</v>
      </c>
      <c r="D55" s="34" t="s">
        <v>149</v>
      </c>
      <c r="E55" s="35" t="s">
        <v>110</v>
      </c>
      <c r="F55" s="111">
        <v>4</v>
      </c>
      <c r="G55" s="111"/>
      <c r="H55" s="112">
        <v>0</v>
      </c>
      <c r="I55" s="111">
        <f t="shared" si="41"/>
        <v>4</v>
      </c>
      <c r="J55" s="36">
        <v>19.91</v>
      </c>
      <c r="K55" s="37">
        <f t="shared" si="42"/>
        <v>79.64</v>
      </c>
      <c r="L55" s="37"/>
      <c r="M55" s="37">
        <f t="shared" si="43"/>
        <v>0</v>
      </c>
      <c r="N55" s="38">
        <v>3</v>
      </c>
      <c r="O55" s="38">
        <f t="shared" si="0"/>
        <v>59.73</v>
      </c>
      <c r="P55" s="38">
        <f t="shared" si="1"/>
        <v>0</v>
      </c>
      <c r="Q55" s="38"/>
      <c r="R55" s="38">
        <f t="shared" si="2"/>
        <v>0</v>
      </c>
      <c r="S55" s="38">
        <f t="shared" si="3"/>
        <v>0</v>
      </c>
      <c r="T55" s="38"/>
      <c r="U55" s="38">
        <f t="shared" si="4"/>
        <v>0</v>
      </c>
      <c r="V55" s="38">
        <f t="shared" si="5"/>
        <v>0</v>
      </c>
      <c r="W55" s="38"/>
      <c r="X55" s="38">
        <f t="shared" si="48"/>
        <v>0</v>
      </c>
      <c r="Y55" s="38">
        <f t="shared" si="49"/>
        <v>0</v>
      </c>
      <c r="Z55" s="38"/>
      <c r="AA55" s="38">
        <f t="shared" si="6"/>
        <v>0</v>
      </c>
      <c r="AB55" s="38">
        <f t="shared" si="7"/>
        <v>0</v>
      </c>
      <c r="AC55" s="38"/>
      <c r="AD55" s="38">
        <f t="shared" si="8"/>
        <v>0</v>
      </c>
      <c r="AE55" s="38">
        <f t="shared" si="9"/>
        <v>0</v>
      </c>
      <c r="AF55" s="38"/>
      <c r="AG55" s="38">
        <f t="shared" si="10"/>
        <v>0</v>
      </c>
      <c r="AH55" s="38">
        <f t="shared" si="11"/>
        <v>0</v>
      </c>
      <c r="AI55" s="38"/>
      <c r="AJ55" s="38">
        <f t="shared" si="12"/>
        <v>0</v>
      </c>
      <c r="AK55" s="38">
        <f t="shared" si="13"/>
        <v>0</v>
      </c>
      <c r="AL55" s="38"/>
      <c r="AM55" s="38">
        <f t="shared" si="14"/>
        <v>0</v>
      </c>
      <c r="AN55" s="38">
        <f t="shared" si="15"/>
        <v>0</v>
      </c>
      <c r="AO55" s="38"/>
      <c r="AP55" s="38">
        <f t="shared" si="16"/>
        <v>0</v>
      </c>
      <c r="AQ55" s="38">
        <f t="shared" si="17"/>
        <v>0</v>
      </c>
      <c r="AR55" s="38"/>
      <c r="AS55" s="38">
        <f t="shared" si="18"/>
        <v>0</v>
      </c>
      <c r="AT55" s="38">
        <f t="shared" si="19"/>
        <v>0</v>
      </c>
      <c r="AU55" s="38"/>
      <c r="AV55" s="38">
        <f t="shared" si="20"/>
        <v>0</v>
      </c>
      <c r="AW55" s="38">
        <f t="shared" si="21"/>
        <v>0</v>
      </c>
      <c r="AX55" s="38"/>
      <c r="AY55" s="38">
        <f t="shared" si="22"/>
        <v>0</v>
      </c>
      <c r="AZ55" s="38">
        <f t="shared" si="23"/>
        <v>0</v>
      </c>
      <c r="BA55" s="38"/>
      <c r="BB55" s="38">
        <f t="shared" si="24"/>
        <v>0</v>
      </c>
      <c r="BC55" s="38">
        <f t="shared" si="25"/>
        <v>0</v>
      </c>
      <c r="BD55" s="38"/>
      <c r="BE55" s="38">
        <f t="shared" si="26"/>
        <v>0</v>
      </c>
      <c r="BF55" s="38">
        <f t="shared" si="27"/>
        <v>0</v>
      </c>
      <c r="BG55" s="38"/>
      <c r="BH55" s="38">
        <f t="shared" si="28"/>
        <v>0</v>
      </c>
      <c r="BI55" s="38">
        <f t="shared" si="29"/>
        <v>0</v>
      </c>
      <c r="BJ55" s="38"/>
      <c r="BK55" s="38">
        <f t="shared" si="30"/>
        <v>0</v>
      </c>
      <c r="BL55" s="38">
        <f t="shared" si="31"/>
        <v>0</v>
      </c>
      <c r="BM55" s="38"/>
      <c r="BN55" s="38">
        <f t="shared" si="32"/>
        <v>0</v>
      </c>
      <c r="BO55" s="38">
        <f t="shared" si="33"/>
        <v>0</v>
      </c>
      <c r="BP55" s="38"/>
      <c r="BQ55" s="38">
        <f t="shared" si="34"/>
        <v>0</v>
      </c>
      <c r="BR55" s="38">
        <f t="shared" si="35"/>
        <v>0</v>
      </c>
      <c r="BS55" s="38"/>
      <c r="BT55" s="38">
        <f t="shared" si="36"/>
        <v>0</v>
      </c>
      <c r="BU55" s="38">
        <f t="shared" si="37"/>
        <v>0</v>
      </c>
      <c r="BV55" s="39">
        <f t="shared" si="51"/>
        <v>3</v>
      </c>
      <c r="BW55" s="39">
        <f t="shared" ca="1" si="52"/>
        <v>59.73</v>
      </c>
      <c r="BX55" s="40">
        <f t="shared" ca="1" si="53"/>
        <v>0</v>
      </c>
      <c r="BY55" s="40">
        <f t="shared" si="47"/>
        <v>1</v>
      </c>
      <c r="BZ55" s="39">
        <f t="shared" ca="1" si="39"/>
        <v>19.91</v>
      </c>
      <c r="CA55" s="116">
        <f t="shared" ca="1" si="45"/>
        <v>0</v>
      </c>
      <c r="CB55" s="42"/>
      <c r="CC55" s="43">
        <f t="shared" si="46"/>
        <v>0</v>
      </c>
      <c r="CD55" s="44" t="str">
        <f t="shared" si="56"/>
        <v>NÃO MEDIDO</v>
      </c>
      <c r="CE55" s="45"/>
      <c r="CF55" s="46"/>
      <c r="CG55" s="47"/>
    </row>
    <row r="56" spans="1:85" s="2" customFormat="1" ht="30" customHeight="1" x14ac:dyDescent="0.2">
      <c r="A56" s="2" t="s">
        <v>443</v>
      </c>
      <c r="C56" s="127" t="s">
        <v>150</v>
      </c>
      <c r="D56" s="34" t="s">
        <v>151</v>
      </c>
      <c r="E56" s="35" t="s">
        <v>110</v>
      </c>
      <c r="F56" s="111">
        <v>2</v>
      </c>
      <c r="G56" s="111"/>
      <c r="H56" s="112">
        <v>0</v>
      </c>
      <c r="I56" s="111">
        <f t="shared" si="41"/>
        <v>2</v>
      </c>
      <c r="J56" s="36">
        <v>15.5</v>
      </c>
      <c r="K56" s="37">
        <f t="shared" si="42"/>
        <v>31</v>
      </c>
      <c r="L56" s="37"/>
      <c r="M56" s="37">
        <f t="shared" si="43"/>
        <v>0</v>
      </c>
      <c r="N56" s="38">
        <v>1</v>
      </c>
      <c r="O56" s="38">
        <f t="shared" si="0"/>
        <v>15.5</v>
      </c>
      <c r="P56" s="38">
        <f t="shared" si="1"/>
        <v>0</v>
      </c>
      <c r="Q56" s="38"/>
      <c r="R56" s="38">
        <f t="shared" si="2"/>
        <v>0</v>
      </c>
      <c r="S56" s="38">
        <f t="shared" si="3"/>
        <v>0</v>
      </c>
      <c r="T56" s="38"/>
      <c r="U56" s="38">
        <f t="shared" si="4"/>
        <v>0</v>
      </c>
      <c r="V56" s="38">
        <f t="shared" si="5"/>
        <v>0</v>
      </c>
      <c r="W56" s="38"/>
      <c r="X56" s="38">
        <f t="shared" si="48"/>
        <v>0</v>
      </c>
      <c r="Y56" s="38">
        <f t="shared" si="49"/>
        <v>0</v>
      </c>
      <c r="Z56" s="38"/>
      <c r="AA56" s="38">
        <f t="shared" si="6"/>
        <v>0</v>
      </c>
      <c r="AB56" s="38">
        <f t="shared" si="7"/>
        <v>0</v>
      </c>
      <c r="AC56" s="38"/>
      <c r="AD56" s="38">
        <f t="shared" si="8"/>
        <v>0</v>
      </c>
      <c r="AE56" s="38">
        <f t="shared" si="9"/>
        <v>0</v>
      </c>
      <c r="AF56" s="38"/>
      <c r="AG56" s="38">
        <f t="shared" si="10"/>
        <v>0</v>
      </c>
      <c r="AH56" s="38">
        <f t="shared" si="11"/>
        <v>0</v>
      </c>
      <c r="AI56" s="38"/>
      <c r="AJ56" s="38">
        <f t="shared" si="12"/>
        <v>0</v>
      </c>
      <c r="AK56" s="38">
        <f t="shared" si="13"/>
        <v>0</v>
      </c>
      <c r="AL56" s="38"/>
      <c r="AM56" s="38">
        <f t="shared" si="14"/>
        <v>0</v>
      </c>
      <c r="AN56" s="38">
        <f t="shared" si="15"/>
        <v>0</v>
      </c>
      <c r="AO56" s="38"/>
      <c r="AP56" s="38">
        <f t="shared" si="16"/>
        <v>0</v>
      </c>
      <c r="AQ56" s="38">
        <f t="shared" si="17"/>
        <v>0</v>
      </c>
      <c r="AR56" s="38"/>
      <c r="AS56" s="38">
        <f t="shared" si="18"/>
        <v>0</v>
      </c>
      <c r="AT56" s="38">
        <f t="shared" si="19"/>
        <v>0</v>
      </c>
      <c r="AU56" s="38"/>
      <c r="AV56" s="38">
        <f t="shared" si="20"/>
        <v>0</v>
      </c>
      <c r="AW56" s="38">
        <f t="shared" si="21"/>
        <v>0</v>
      </c>
      <c r="AX56" s="38"/>
      <c r="AY56" s="38">
        <f t="shared" si="22"/>
        <v>0</v>
      </c>
      <c r="AZ56" s="38">
        <f t="shared" si="23"/>
        <v>0</v>
      </c>
      <c r="BA56" s="38"/>
      <c r="BB56" s="38">
        <f t="shared" si="24"/>
        <v>0</v>
      </c>
      <c r="BC56" s="38">
        <f t="shared" si="25"/>
        <v>0</v>
      </c>
      <c r="BD56" s="38"/>
      <c r="BE56" s="38">
        <f t="shared" si="26"/>
        <v>0</v>
      </c>
      <c r="BF56" s="38">
        <f t="shared" si="27"/>
        <v>0</v>
      </c>
      <c r="BG56" s="38"/>
      <c r="BH56" s="38">
        <f t="shared" si="28"/>
        <v>0</v>
      </c>
      <c r="BI56" s="38">
        <f t="shared" si="29"/>
        <v>0</v>
      </c>
      <c r="BJ56" s="38"/>
      <c r="BK56" s="38">
        <f t="shared" si="30"/>
        <v>0</v>
      </c>
      <c r="BL56" s="38">
        <f t="shared" si="31"/>
        <v>0</v>
      </c>
      <c r="BM56" s="38"/>
      <c r="BN56" s="38">
        <f t="shared" si="32"/>
        <v>0</v>
      </c>
      <c r="BO56" s="38">
        <f t="shared" si="33"/>
        <v>0</v>
      </c>
      <c r="BP56" s="38"/>
      <c r="BQ56" s="38">
        <f t="shared" si="34"/>
        <v>0</v>
      </c>
      <c r="BR56" s="38">
        <f t="shared" si="35"/>
        <v>0</v>
      </c>
      <c r="BS56" s="38"/>
      <c r="BT56" s="38">
        <f t="shared" si="36"/>
        <v>0</v>
      </c>
      <c r="BU56" s="38">
        <f t="shared" si="37"/>
        <v>0</v>
      </c>
      <c r="BV56" s="39">
        <f t="shared" si="51"/>
        <v>1</v>
      </c>
      <c r="BW56" s="39">
        <f t="shared" ca="1" si="52"/>
        <v>15.5</v>
      </c>
      <c r="BX56" s="40">
        <f t="shared" ca="1" si="53"/>
        <v>0</v>
      </c>
      <c r="BY56" s="40">
        <f t="shared" si="47"/>
        <v>1</v>
      </c>
      <c r="BZ56" s="39">
        <f t="shared" ca="1" si="39"/>
        <v>15.5</v>
      </c>
      <c r="CA56" s="116">
        <f t="shared" ca="1" si="45"/>
        <v>0</v>
      </c>
      <c r="CB56" s="42"/>
      <c r="CC56" s="43">
        <f t="shared" si="46"/>
        <v>0</v>
      </c>
      <c r="CD56" s="44" t="str">
        <f t="shared" si="56"/>
        <v>NÃO MEDIDO</v>
      </c>
      <c r="CE56" s="45"/>
      <c r="CF56" s="46"/>
      <c r="CG56" s="47"/>
    </row>
    <row r="57" spans="1:85" s="2" customFormat="1" ht="30" customHeight="1" x14ac:dyDescent="0.2">
      <c r="A57" s="2" t="s">
        <v>443</v>
      </c>
      <c r="C57" s="127" t="s">
        <v>152</v>
      </c>
      <c r="D57" s="34" t="s">
        <v>153</v>
      </c>
      <c r="E57" s="35" t="s">
        <v>107</v>
      </c>
      <c r="F57" s="111">
        <v>10</v>
      </c>
      <c r="G57" s="111"/>
      <c r="H57" s="112">
        <v>0</v>
      </c>
      <c r="I57" s="111">
        <f t="shared" si="41"/>
        <v>10</v>
      </c>
      <c r="J57" s="36">
        <v>20.190000000000001</v>
      </c>
      <c r="K57" s="37">
        <f t="shared" si="42"/>
        <v>201.9</v>
      </c>
      <c r="L57" s="37"/>
      <c r="M57" s="37">
        <f t="shared" si="43"/>
        <v>0</v>
      </c>
      <c r="N57" s="38">
        <v>3</v>
      </c>
      <c r="O57" s="38">
        <f t="shared" si="0"/>
        <v>60.57</v>
      </c>
      <c r="P57" s="38">
        <f t="shared" si="1"/>
        <v>0</v>
      </c>
      <c r="Q57" s="38"/>
      <c r="R57" s="38">
        <f t="shared" si="2"/>
        <v>0</v>
      </c>
      <c r="S57" s="38">
        <f t="shared" si="3"/>
        <v>0</v>
      </c>
      <c r="T57" s="38"/>
      <c r="U57" s="38">
        <f t="shared" si="4"/>
        <v>0</v>
      </c>
      <c r="V57" s="38">
        <f t="shared" si="5"/>
        <v>0</v>
      </c>
      <c r="W57" s="38"/>
      <c r="X57" s="38">
        <f t="shared" si="48"/>
        <v>0</v>
      </c>
      <c r="Y57" s="38">
        <f t="shared" si="49"/>
        <v>0</v>
      </c>
      <c r="Z57" s="38"/>
      <c r="AA57" s="38">
        <f t="shared" si="6"/>
        <v>0</v>
      </c>
      <c r="AB57" s="38">
        <f t="shared" si="7"/>
        <v>0</v>
      </c>
      <c r="AC57" s="38"/>
      <c r="AD57" s="38">
        <f t="shared" si="8"/>
        <v>0</v>
      </c>
      <c r="AE57" s="38">
        <f t="shared" si="9"/>
        <v>0</v>
      </c>
      <c r="AF57" s="38"/>
      <c r="AG57" s="38">
        <f t="shared" si="10"/>
        <v>0</v>
      </c>
      <c r="AH57" s="38">
        <f t="shared" si="11"/>
        <v>0</v>
      </c>
      <c r="AI57" s="38"/>
      <c r="AJ57" s="38">
        <f t="shared" si="12"/>
        <v>0</v>
      </c>
      <c r="AK57" s="38">
        <f t="shared" si="13"/>
        <v>0</v>
      </c>
      <c r="AL57" s="38"/>
      <c r="AM57" s="38">
        <f t="shared" si="14"/>
        <v>0</v>
      </c>
      <c r="AN57" s="38">
        <f t="shared" si="15"/>
        <v>0</v>
      </c>
      <c r="AO57" s="38"/>
      <c r="AP57" s="38">
        <f t="shared" si="16"/>
        <v>0</v>
      </c>
      <c r="AQ57" s="38">
        <f t="shared" si="17"/>
        <v>0</v>
      </c>
      <c r="AR57" s="38"/>
      <c r="AS57" s="38">
        <f t="shared" si="18"/>
        <v>0</v>
      </c>
      <c r="AT57" s="38">
        <f t="shared" si="19"/>
        <v>0</v>
      </c>
      <c r="AU57" s="38"/>
      <c r="AV57" s="38">
        <f t="shared" si="20"/>
        <v>0</v>
      </c>
      <c r="AW57" s="38">
        <f t="shared" si="21"/>
        <v>0</v>
      </c>
      <c r="AX57" s="38"/>
      <c r="AY57" s="38">
        <f t="shared" si="22"/>
        <v>0</v>
      </c>
      <c r="AZ57" s="38">
        <f t="shared" si="23"/>
        <v>0</v>
      </c>
      <c r="BA57" s="38"/>
      <c r="BB57" s="38">
        <f t="shared" si="24"/>
        <v>0</v>
      </c>
      <c r="BC57" s="38">
        <f t="shared" si="25"/>
        <v>0</v>
      </c>
      <c r="BD57" s="38"/>
      <c r="BE57" s="38">
        <f t="shared" si="26"/>
        <v>0</v>
      </c>
      <c r="BF57" s="38">
        <f t="shared" si="27"/>
        <v>0</v>
      </c>
      <c r="BG57" s="38"/>
      <c r="BH57" s="38">
        <f t="shared" si="28"/>
        <v>0</v>
      </c>
      <c r="BI57" s="38">
        <f t="shared" si="29"/>
        <v>0</v>
      </c>
      <c r="BJ57" s="38"/>
      <c r="BK57" s="38">
        <f t="shared" si="30"/>
        <v>0</v>
      </c>
      <c r="BL57" s="38">
        <f t="shared" si="31"/>
        <v>0</v>
      </c>
      <c r="BM57" s="38"/>
      <c r="BN57" s="38">
        <f t="shared" si="32"/>
        <v>0</v>
      </c>
      <c r="BO57" s="38">
        <f t="shared" si="33"/>
        <v>0</v>
      </c>
      <c r="BP57" s="38"/>
      <c r="BQ57" s="38">
        <f t="shared" si="34"/>
        <v>0</v>
      </c>
      <c r="BR57" s="38">
        <f t="shared" si="35"/>
        <v>0</v>
      </c>
      <c r="BS57" s="38"/>
      <c r="BT57" s="38">
        <f t="shared" si="36"/>
        <v>0</v>
      </c>
      <c r="BU57" s="38">
        <f t="shared" si="37"/>
        <v>0</v>
      </c>
      <c r="BV57" s="39">
        <f t="shared" si="51"/>
        <v>3</v>
      </c>
      <c r="BW57" s="39">
        <f t="shared" ca="1" si="52"/>
        <v>60.57</v>
      </c>
      <c r="BX57" s="40">
        <f t="shared" ca="1" si="53"/>
        <v>0</v>
      </c>
      <c r="BY57" s="40">
        <f t="shared" si="47"/>
        <v>7</v>
      </c>
      <c r="BZ57" s="39">
        <f t="shared" ca="1" si="39"/>
        <v>141.33000000000001</v>
      </c>
      <c r="CA57" s="116">
        <f t="shared" ca="1" si="45"/>
        <v>0</v>
      </c>
      <c r="CB57" s="42"/>
      <c r="CC57" s="43">
        <f t="shared" si="46"/>
        <v>0</v>
      </c>
      <c r="CD57" s="44" t="str">
        <f t="shared" si="56"/>
        <v>NÃO MEDIDO</v>
      </c>
      <c r="CE57" s="45"/>
      <c r="CF57" s="46"/>
      <c r="CG57" s="47"/>
    </row>
    <row r="58" spans="1:85" s="2" customFormat="1" ht="30" customHeight="1" x14ac:dyDescent="0.2">
      <c r="A58" s="2" t="s">
        <v>443</v>
      </c>
      <c r="C58" s="127" t="s">
        <v>154</v>
      </c>
      <c r="D58" s="34" t="s">
        <v>155</v>
      </c>
      <c r="E58" s="35" t="s">
        <v>107</v>
      </c>
      <c r="F58" s="111">
        <v>3</v>
      </c>
      <c r="G58" s="111"/>
      <c r="H58" s="112">
        <v>0</v>
      </c>
      <c r="I58" s="111">
        <f t="shared" si="41"/>
        <v>3</v>
      </c>
      <c r="J58" s="36">
        <v>43.14</v>
      </c>
      <c r="K58" s="37">
        <f t="shared" si="42"/>
        <v>129.41999999999999</v>
      </c>
      <c r="L58" s="37"/>
      <c r="M58" s="37">
        <f t="shared" si="43"/>
        <v>0</v>
      </c>
      <c r="N58" s="38">
        <v>3</v>
      </c>
      <c r="O58" s="38">
        <f t="shared" si="0"/>
        <v>129.41999999999999</v>
      </c>
      <c r="P58" s="38">
        <f t="shared" si="1"/>
        <v>0</v>
      </c>
      <c r="Q58" s="38"/>
      <c r="R58" s="38">
        <f t="shared" si="2"/>
        <v>0</v>
      </c>
      <c r="S58" s="38">
        <f t="shared" si="3"/>
        <v>0</v>
      </c>
      <c r="T58" s="38"/>
      <c r="U58" s="38">
        <f t="shared" si="4"/>
        <v>0</v>
      </c>
      <c r="V58" s="38">
        <f t="shared" si="5"/>
        <v>0</v>
      </c>
      <c r="W58" s="38"/>
      <c r="X58" s="38">
        <f t="shared" si="48"/>
        <v>0</v>
      </c>
      <c r="Y58" s="38">
        <f t="shared" si="49"/>
        <v>0</v>
      </c>
      <c r="Z58" s="38"/>
      <c r="AA58" s="38">
        <f t="shared" si="6"/>
        <v>0</v>
      </c>
      <c r="AB58" s="38">
        <f t="shared" si="7"/>
        <v>0</v>
      </c>
      <c r="AC58" s="38"/>
      <c r="AD58" s="38">
        <f t="shared" si="8"/>
        <v>0</v>
      </c>
      <c r="AE58" s="38">
        <f t="shared" si="9"/>
        <v>0</v>
      </c>
      <c r="AF58" s="38"/>
      <c r="AG58" s="38">
        <f t="shared" si="10"/>
        <v>0</v>
      </c>
      <c r="AH58" s="38">
        <f t="shared" si="11"/>
        <v>0</v>
      </c>
      <c r="AI58" s="38"/>
      <c r="AJ58" s="38">
        <f t="shared" si="12"/>
        <v>0</v>
      </c>
      <c r="AK58" s="38">
        <f t="shared" si="13"/>
        <v>0</v>
      </c>
      <c r="AL58" s="38"/>
      <c r="AM58" s="38">
        <f t="shared" si="14"/>
        <v>0</v>
      </c>
      <c r="AN58" s="38">
        <f t="shared" si="15"/>
        <v>0</v>
      </c>
      <c r="AO58" s="38"/>
      <c r="AP58" s="38">
        <f t="shared" si="16"/>
        <v>0</v>
      </c>
      <c r="AQ58" s="38">
        <f t="shared" si="17"/>
        <v>0</v>
      </c>
      <c r="AR58" s="38"/>
      <c r="AS58" s="38">
        <f t="shared" si="18"/>
        <v>0</v>
      </c>
      <c r="AT58" s="38">
        <f t="shared" si="19"/>
        <v>0</v>
      </c>
      <c r="AU58" s="38"/>
      <c r="AV58" s="38">
        <f t="shared" si="20"/>
        <v>0</v>
      </c>
      <c r="AW58" s="38">
        <f t="shared" si="21"/>
        <v>0</v>
      </c>
      <c r="AX58" s="38"/>
      <c r="AY58" s="38">
        <f t="shared" si="22"/>
        <v>0</v>
      </c>
      <c r="AZ58" s="38">
        <f t="shared" si="23"/>
        <v>0</v>
      </c>
      <c r="BA58" s="38"/>
      <c r="BB58" s="38">
        <f t="shared" si="24"/>
        <v>0</v>
      </c>
      <c r="BC58" s="38">
        <f t="shared" si="25"/>
        <v>0</v>
      </c>
      <c r="BD58" s="38"/>
      <c r="BE58" s="38">
        <f t="shared" si="26"/>
        <v>0</v>
      </c>
      <c r="BF58" s="38">
        <f t="shared" si="27"/>
        <v>0</v>
      </c>
      <c r="BG58" s="38"/>
      <c r="BH58" s="38">
        <f t="shared" si="28"/>
        <v>0</v>
      </c>
      <c r="BI58" s="38">
        <f t="shared" si="29"/>
        <v>0</v>
      </c>
      <c r="BJ58" s="38"/>
      <c r="BK58" s="38">
        <f t="shared" si="30"/>
        <v>0</v>
      </c>
      <c r="BL58" s="38">
        <f t="shared" si="31"/>
        <v>0</v>
      </c>
      <c r="BM58" s="38"/>
      <c r="BN58" s="38">
        <f t="shared" si="32"/>
        <v>0</v>
      </c>
      <c r="BO58" s="38">
        <f t="shared" si="33"/>
        <v>0</v>
      </c>
      <c r="BP58" s="38"/>
      <c r="BQ58" s="38">
        <f t="shared" si="34"/>
        <v>0</v>
      </c>
      <c r="BR58" s="38">
        <f t="shared" si="35"/>
        <v>0</v>
      </c>
      <c r="BS58" s="38"/>
      <c r="BT58" s="38">
        <f t="shared" si="36"/>
        <v>0</v>
      </c>
      <c r="BU58" s="38">
        <f t="shared" si="37"/>
        <v>0</v>
      </c>
      <c r="BV58" s="39">
        <f t="shared" si="51"/>
        <v>3</v>
      </c>
      <c r="BW58" s="39">
        <f t="shared" ca="1" si="52"/>
        <v>129.41999999999999</v>
      </c>
      <c r="BX58" s="40">
        <f t="shared" ca="1" si="53"/>
        <v>0</v>
      </c>
      <c r="BY58" s="40">
        <f t="shared" si="47"/>
        <v>0</v>
      </c>
      <c r="BZ58" s="39">
        <f t="shared" ca="1" si="39"/>
        <v>0</v>
      </c>
      <c r="CA58" s="116">
        <f t="shared" ca="1" si="45"/>
        <v>0</v>
      </c>
      <c r="CB58" s="42"/>
      <c r="CC58" s="43">
        <f t="shared" si="46"/>
        <v>0</v>
      </c>
      <c r="CD58" s="44" t="str">
        <f t="shared" si="56"/>
        <v>NÃO MEDIDO</v>
      </c>
      <c r="CE58" s="45"/>
      <c r="CF58" s="46"/>
      <c r="CG58" s="47"/>
    </row>
    <row r="59" spans="1:85" s="2" customFormat="1" ht="30" customHeight="1" x14ac:dyDescent="0.2">
      <c r="A59" s="2" t="s">
        <v>443</v>
      </c>
      <c r="C59" s="127" t="s">
        <v>156</v>
      </c>
      <c r="D59" s="34" t="s">
        <v>157</v>
      </c>
      <c r="E59" s="35" t="s">
        <v>107</v>
      </c>
      <c r="F59" s="111">
        <v>42</v>
      </c>
      <c r="G59" s="111"/>
      <c r="H59" s="112">
        <v>0</v>
      </c>
      <c r="I59" s="111">
        <f t="shared" si="41"/>
        <v>42</v>
      </c>
      <c r="J59" s="36">
        <v>48.6</v>
      </c>
      <c r="K59" s="37">
        <f t="shared" si="42"/>
        <v>2041.2</v>
      </c>
      <c r="L59" s="37"/>
      <c r="M59" s="37">
        <f t="shared" si="43"/>
        <v>0</v>
      </c>
      <c r="N59" s="38">
        <v>33.6</v>
      </c>
      <c r="O59" s="38">
        <f t="shared" si="0"/>
        <v>1632.96</v>
      </c>
      <c r="P59" s="38">
        <f t="shared" si="1"/>
        <v>0</v>
      </c>
      <c r="Q59" s="38"/>
      <c r="R59" s="38">
        <f t="shared" si="2"/>
        <v>0</v>
      </c>
      <c r="S59" s="38">
        <f t="shared" si="3"/>
        <v>0</v>
      </c>
      <c r="T59" s="38"/>
      <c r="U59" s="38">
        <f t="shared" si="4"/>
        <v>0</v>
      </c>
      <c r="V59" s="38">
        <f t="shared" si="5"/>
        <v>0</v>
      </c>
      <c r="W59" s="38"/>
      <c r="X59" s="38">
        <f t="shared" si="48"/>
        <v>0</v>
      </c>
      <c r="Y59" s="38">
        <f t="shared" si="49"/>
        <v>0</v>
      </c>
      <c r="Z59" s="38"/>
      <c r="AA59" s="38">
        <f t="shared" si="6"/>
        <v>0</v>
      </c>
      <c r="AB59" s="38">
        <f t="shared" si="7"/>
        <v>0</v>
      </c>
      <c r="AC59" s="38"/>
      <c r="AD59" s="38">
        <f t="shared" si="8"/>
        <v>0</v>
      </c>
      <c r="AE59" s="38">
        <f t="shared" si="9"/>
        <v>0</v>
      </c>
      <c r="AF59" s="38"/>
      <c r="AG59" s="38">
        <f t="shared" si="10"/>
        <v>0</v>
      </c>
      <c r="AH59" s="38">
        <f t="shared" si="11"/>
        <v>0</v>
      </c>
      <c r="AI59" s="38"/>
      <c r="AJ59" s="38">
        <f t="shared" si="12"/>
        <v>0</v>
      </c>
      <c r="AK59" s="38">
        <f t="shared" si="13"/>
        <v>0</v>
      </c>
      <c r="AL59" s="38"/>
      <c r="AM59" s="38">
        <f t="shared" si="14"/>
        <v>0</v>
      </c>
      <c r="AN59" s="38">
        <f t="shared" si="15"/>
        <v>0</v>
      </c>
      <c r="AO59" s="38"/>
      <c r="AP59" s="38">
        <f t="shared" si="16"/>
        <v>0</v>
      </c>
      <c r="AQ59" s="38">
        <f t="shared" si="17"/>
        <v>0</v>
      </c>
      <c r="AR59" s="38"/>
      <c r="AS59" s="38">
        <f t="shared" si="18"/>
        <v>0</v>
      </c>
      <c r="AT59" s="38">
        <f t="shared" si="19"/>
        <v>0</v>
      </c>
      <c r="AU59" s="38"/>
      <c r="AV59" s="38">
        <f t="shared" si="20"/>
        <v>0</v>
      </c>
      <c r="AW59" s="38">
        <f t="shared" si="21"/>
        <v>0</v>
      </c>
      <c r="AX59" s="38"/>
      <c r="AY59" s="38">
        <f t="shared" si="22"/>
        <v>0</v>
      </c>
      <c r="AZ59" s="38">
        <f t="shared" si="23"/>
        <v>0</v>
      </c>
      <c r="BA59" s="38"/>
      <c r="BB59" s="38">
        <f t="shared" si="24"/>
        <v>0</v>
      </c>
      <c r="BC59" s="38">
        <f t="shared" si="25"/>
        <v>0</v>
      </c>
      <c r="BD59" s="38"/>
      <c r="BE59" s="38">
        <f t="shared" si="26"/>
        <v>0</v>
      </c>
      <c r="BF59" s="38">
        <f t="shared" si="27"/>
        <v>0</v>
      </c>
      <c r="BG59" s="38"/>
      <c r="BH59" s="38">
        <f t="shared" si="28"/>
        <v>0</v>
      </c>
      <c r="BI59" s="38">
        <f t="shared" si="29"/>
        <v>0</v>
      </c>
      <c r="BJ59" s="38"/>
      <c r="BK59" s="38">
        <f t="shared" si="30"/>
        <v>0</v>
      </c>
      <c r="BL59" s="38">
        <f t="shared" si="31"/>
        <v>0</v>
      </c>
      <c r="BM59" s="38"/>
      <c r="BN59" s="38">
        <f t="shared" si="32"/>
        <v>0</v>
      </c>
      <c r="BO59" s="38">
        <f t="shared" si="33"/>
        <v>0</v>
      </c>
      <c r="BP59" s="38"/>
      <c r="BQ59" s="38">
        <f t="shared" si="34"/>
        <v>0</v>
      </c>
      <c r="BR59" s="38">
        <f t="shared" si="35"/>
        <v>0</v>
      </c>
      <c r="BS59" s="38"/>
      <c r="BT59" s="38">
        <f t="shared" si="36"/>
        <v>0</v>
      </c>
      <c r="BU59" s="38">
        <f t="shared" si="37"/>
        <v>0</v>
      </c>
      <c r="BV59" s="39">
        <f t="shared" si="51"/>
        <v>33.6</v>
      </c>
      <c r="BW59" s="39">
        <f t="shared" ca="1" si="52"/>
        <v>1632.96</v>
      </c>
      <c r="BX59" s="40">
        <f t="shared" ca="1" si="53"/>
        <v>0</v>
      </c>
      <c r="BY59" s="40">
        <f t="shared" si="47"/>
        <v>8.4</v>
      </c>
      <c r="BZ59" s="39">
        <f t="shared" ca="1" si="39"/>
        <v>408.24</v>
      </c>
      <c r="CA59" s="116">
        <f t="shared" ca="1" si="45"/>
        <v>0</v>
      </c>
      <c r="CB59" s="42"/>
      <c r="CC59" s="43">
        <f t="shared" si="46"/>
        <v>0</v>
      </c>
      <c r="CD59" s="44" t="str">
        <f t="shared" si="56"/>
        <v>NÃO MEDIDO</v>
      </c>
      <c r="CE59" s="45"/>
      <c r="CF59" s="46"/>
      <c r="CG59" s="47"/>
    </row>
    <row r="60" spans="1:85" s="2" customFormat="1" ht="30" customHeight="1" x14ac:dyDescent="0.2">
      <c r="A60" s="2" t="s">
        <v>443</v>
      </c>
      <c r="C60" s="127" t="s">
        <v>158</v>
      </c>
      <c r="D60" s="34" t="s">
        <v>159</v>
      </c>
      <c r="E60" s="35" t="s">
        <v>110</v>
      </c>
      <c r="F60" s="111">
        <v>3</v>
      </c>
      <c r="G60" s="111"/>
      <c r="H60" s="112">
        <v>0</v>
      </c>
      <c r="I60" s="111">
        <f t="shared" si="41"/>
        <v>3</v>
      </c>
      <c r="J60" s="36">
        <v>55.18</v>
      </c>
      <c r="K60" s="37">
        <f t="shared" si="42"/>
        <v>165.54</v>
      </c>
      <c r="L60" s="37"/>
      <c r="M60" s="37">
        <f t="shared" si="43"/>
        <v>0</v>
      </c>
      <c r="N60" s="38">
        <v>3</v>
      </c>
      <c r="O60" s="38">
        <f t="shared" si="0"/>
        <v>165.54</v>
      </c>
      <c r="P60" s="38">
        <f t="shared" si="1"/>
        <v>0</v>
      </c>
      <c r="Q60" s="38"/>
      <c r="R60" s="38">
        <f t="shared" si="2"/>
        <v>0</v>
      </c>
      <c r="S60" s="38">
        <f t="shared" si="3"/>
        <v>0</v>
      </c>
      <c r="T60" s="38"/>
      <c r="U60" s="38">
        <f t="shared" si="4"/>
        <v>0</v>
      </c>
      <c r="V60" s="38">
        <f t="shared" si="5"/>
        <v>0</v>
      </c>
      <c r="W60" s="38"/>
      <c r="X60" s="38">
        <f t="shared" si="48"/>
        <v>0</v>
      </c>
      <c r="Y60" s="38">
        <f t="shared" si="49"/>
        <v>0</v>
      </c>
      <c r="Z60" s="38"/>
      <c r="AA60" s="38">
        <f t="shared" si="6"/>
        <v>0</v>
      </c>
      <c r="AB60" s="38">
        <f t="shared" si="7"/>
        <v>0</v>
      </c>
      <c r="AC60" s="38"/>
      <c r="AD60" s="38">
        <f t="shared" si="8"/>
        <v>0</v>
      </c>
      <c r="AE60" s="38">
        <f t="shared" si="9"/>
        <v>0</v>
      </c>
      <c r="AF60" s="38"/>
      <c r="AG60" s="38">
        <f t="shared" si="10"/>
        <v>0</v>
      </c>
      <c r="AH60" s="38">
        <f t="shared" si="11"/>
        <v>0</v>
      </c>
      <c r="AI60" s="38"/>
      <c r="AJ60" s="38">
        <f t="shared" si="12"/>
        <v>0</v>
      </c>
      <c r="AK60" s="38">
        <f t="shared" si="13"/>
        <v>0</v>
      </c>
      <c r="AL60" s="38"/>
      <c r="AM60" s="38">
        <f t="shared" si="14"/>
        <v>0</v>
      </c>
      <c r="AN60" s="38">
        <f t="shared" si="15"/>
        <v>0</v>
      </c>
      <c r="AO60" s="38"/>
      <c r="AP60" s="38">
        <f t="shared" si="16"/>
        <v>0</v>
      </c>
      <c r="AQ60" s="38">
        <f t="shared" si="17"/>
        <v>0</v>
      </c>
      <c r="AR60" s="38"/>
      <c r="AS60" s="38">
        <f t="shared" si="18"/>
        <v>0</v>
      </c>
      <c r="AT60" s="38">
        <f t="shared" si="19"/>
        <v>0</v>
      </c>
      <c r="AU60" s="38"/>
      <c r="AV60" s="38">
        <f t="shared" si="20"/>
        <v>0</v>
      </c>
      <c r="AW60" s="38">
        <f t="shared" si="21"/>
        <v>0</v>
      </c>
      <c r="AX60" s="38"/>
      <c r="AY60" s="38">
        <f t="shared" si="22"/>
        <v>0</v>
      </c>
      <c r="AZ60" s="38">
        <f t="shared" si="23"/>
        <v>0</v>
      </c>
      <c r="BA60" s="38"/>
      <c r="BB60" s="38">
        <f t="shared" si="24"/>
        <v>0</v>
      </c>
      <c r="BC60" s="38">
        <f t="shared" si="25"/>
        <v>0</v>
      </c>
      <c r="BD60" s="38"/>
      <c r="BE60" s="38">
        <f t="shared" si="26"/>
        <v>0</v>
      </c>
      <c r="BF60" s="38">
        <f t="shared" si="27"/>
        <v>0</v>
      </c>
      <c r="BG60" s="38"/>
      <c r="BH60" s="38">
        <f t="shared" si="28"/>
        <v>0</v>
      </c>
      <c r="BI60" s="38">
        <f t="shared" si="29"/>
        <v>0</v>
      </c>
      <c r="BJ60" s="38"/>
      <c r="BK60" s="38">
        <f t="shared" si="30"/>
        <v>0</v>
      </c>
      <c r="BL60" s="38">
        <f t="shared" si="31"/>
        <v>0</v>
      </c>
      <c r="BM60" s="38"/>
      <c r="BN60" s="38">
        <f t="shared" si="32"/>
        <v>0</v>
      </c>
      <c r="BO60" s="38">
        <f t="shared" si="33"/>
        <v>0</v>
      </c>
      <c r="BP60" s="38"/>
      <c r="BQ60" s="38">
        <f t="shared" si="34"/>
        <v>0</v>
      </c>
      <c r="BR60" s="38">
        <f t="shared" si="35"/>
        <v>0</v>
      </c>
      <c r="BS60" s="38"/>
      <c r="BT60" s="38">
        <f t="shared" si="36"/>
        <v>0</v>
      </c>
      <c r="BU60" s="38">
        <f t="shared" si="37"/>
        <v>0</v>
      </c>
      <c r="BV60" s="39">
        <f t="shared" si="51"/>
        <v>3</v>
      </c>
      <c r="BW60" s="39">
        <f t="shared" ca="1" si="52"/>
        <v>165.54</v>
      </c>
      <c r="BX60" s="40">
        <f t="shared" ca="1" si="53"/>
        <v>0</v>
      </c>
      <c r="BY60" s="40">
        <f t="shared" si="47"/>
        <v>0</v>
      </c>
      <c r="BZ60" s="39">
        <f t="shared" ca="1" si="39"/>
        <v>0</v>
      </c>
      <c r="CA60" s="116">
        <f t="shared" ca="1" si="45"/>
        <v>0</v>
      </c>
      <c r="CB60" s="42"/>
      <c r="CC60" s="43">
        <f t="shared" si="46"/>
        <v>0</v>
      </c>
      <c r="CD60" s="44" t="str">
        <f t="shared" si="56"/>
        <v>NÃO MEDIDO</v>
      </c>
      <c r="CE60" s="45"/>
      <c r="CF60" s="46"/>
      <c r="CG60" s="47"/>
    </row>
    <row r="61" spans="1:85" s="2" customFormat="1" ht="30" customHeight="1" x14ac:dyDescent="0.2">
      <c r="A61" s="2" t="s">
        <v>443</v>
      </c>
      <c r="C61" s="127" t="s">
        <v>160</v>
      </c>
      <c r="D61" s="34" t="s">
        <v>161</v>
      </c>
      <c r="E61" s="35" t="s">
        <v>110</v>
      </c>
      <c r="F61" s="111">
        <v>4</v>
      </c>
      <c r="G61" s="111"/>
      <c r="H61" s="112">
        <v>0</v>
      </c>
      <c r="I61" s="111">
        <f t="shared" si="41"/>
        <v>4</v>
      </c>
      <c r="J61" s="36">
        <v>97.49</v>
      </c>
      <c r="K61" s="37">
        <f t="shared" si="42"/>
        <v>389.96</v>
      </c>
      <c r="L61" s="37"/>
      <c r="M61" s="37">
        <f t="shared" si="43"/>
        <v>0</v>
      </c>
      <c r="N61" s="38">
        <v>3</v>
      </c>
      <c r="O61" s="38">
        <f t="shared" si="0"/>
        <v>292.47000000000003</v>
      </c>
      <c r="P61" s="38">
        <f t="shared" si="1"/>
        <v>0</v>
      </c>
      <c r="Q61" s="38"/>
      <c r="R61" s="38">
        <f t="shared" si="2"/>
        <v>0</v>
      </c>
      <c r="S61" s="38">
        <f t="shared" si="3"/>
        <v>0</v>
      </c>
      <c r="T61" s="38"/>
      <c r="U61" s="38">
        <f t="shared" si="4"/>
        <v>0</v>
      </c>
      <c r="V61" s="38">
        <f t="shared" si="5"/>
        <v>0</v>
      </c>
      <c r="W61" s="38"/>
      <c r="X61" s="38">
        <f t="shared" si="48"/>
        <v>0</v>
      </c>
      <c r="Y61" s="38">
        <f t="shared" si="49"/>
        <v>0</v>
      </c>
      <c r="Z61" s="38"/>
      <c r="AA61" s="38">
        <f t="shared" si="6"/>
        <v>0</v>
      </c>
      <c r="AB61" s="38">
        <f t="shared" si="7"/>
        <v>0</v>
      </c>
      <c r="AC61" s="38"/>
      <c r="AD61" s="38">
        <f t="shared" si="8"/>
        <v>0</v>
      </c>
      <c r="AE61" s="38">
        <f t="shared" si="9"/>
        <v>0</v>
      </c>
      <c r="AF61" s="38"/>
      <c r="AG61" s="38">
        <f t="shared" si="10"/>
        <v>0</v>
      </c>
      <c r="AH61" s="38">
        <f t="shared" si="11"/>
        <v>0</v>
      </c>
      <c r="AI61" s="38"/>
      <c r="AJ61" s="38">
        <f t="shared" si="12"/>
        <v>0</v>
      </c>
      <c r="AK61" s="38">
        <f t="shared" si="13"/>
        <v>0</v>
      </c>
      <c r="AL61" s="38"/>
      <c r="AM61" s="38">
        <f t="shared" si="14"/>
        <v>0</v>
      </c>
      <c r="AN61" s="38">
        <f t="shared" si="15"/>
        <v>0</v>
      </c>
      <c r="AO61" s="38"/>
      <c r="AP61" s="38">
        <f t="shared" si="16"/>
        <v>0</v>
      </c>
      <c r="AQ61" s="38">
        <f t="shared" si="17"/>
        <v>0</v>
      </c>
      <c r="AR61" s="38"/>
      <c r="AS61" s="38">
        <f t="shared" si="18"/>
        <v>0</v>
      </c>
      <c r="AT61" s="38">
        <f t="shared" si="19"/>
        <v>0</v>
      </c>
      <c r="AU61" s="38"/>
      <c r="AV61" s="38">
        <f t="shared" si="20"/>
        <v>0</v>
      </c>
      <c r="AW61" s="38">
        <f t="shared" si="21"/>
        <v>0</v>
      </c>
      <c r="AX61" s="38"/>
      <c r="AY61" s="38">
        <f t="shared" si="22"/>
        <v>0</v>
      </c>
      <c r="AZ61" s="38">
        <f t="shared" si="23"/>
        <v>0</v>
      </c>
      <c r="BA61" s="38"/>
      <c r="BB61" s="38">
        <f t="shared" si="24"/>
        <v>0</v>
      </c>
      <c r="BC61" s="38">
        <f t="shared" si="25"/>
        <v>0</v>
      </c>
      <c r="BD61" s="38"/>
      <c r="BE61" s="38">
        <f t="shared" si="26"/>
        <v>0</v>
      </c>
      <c r="BF61" s="38">
        <f t="shared" si="27"/>
        <v>0</v>
      </c>
      <c r="BG61" s="38"/>
      <c r="BH61" s="38">
        <f t="shared" si="28"/>
        <v>0</v>
      </c>
      <c r="BI61" s="38">
        <f t="shared" si="29"/>
        <v>0</v>
      </c>
      <c r="BJ61" s="38"/>
      <c r="BK61" s="38">
        <f t="shared" si="30"/>
        <v>0</v>
      </c>
      <c r="BL61" s="38">
        <f t="shared" si="31"/>
        <v>0</v>
      </c>
      <c r="BM61" s="38"/>
      <c r="BN61" s="38">
        <f t="shared" si="32"/>
        <v>0</v>
      </c>
      <c r="BO61" s="38">
        <f t="shared" si="33"/>
        <v>0</v>
      </c>
      <c r="BP61" s="38"/>
      <c r="BQ61" s="38">
        <f t="shared" si="34"/>
        <v>0</v>
      </c>
      <c r="BR61" s="38">
        <f t="shared" si="35"/>
        <v>0</v>
      </c>
      <c r="BS61" s="38"/>
      <c r="BT61" s="38">
        <f t="shared" si="36"/>
        <v>0</v>
      </c>
      <c r="BU61" s="38">
        <f t="shared" si="37"/>
        <v>0</v>
      </c>
      <c r="BV61" s="39">
        <f t="shared" si="51"/>
        <v>3</v>
      </c>
      <c r="BW61" s="39">
        <f t="shared" ca="1" si="52"/>
        <v>292.47000000000003</v>
      </c>
      <c r="BX61" s="40">
        <f t="shared" ca="1" si="53"/>
        <v>0</v>
      </c>
      <c r="BY61" s="40">
        <f t="shared" si="47"/>
        <v>1</v>
      </c>
      <c r="BZ61" s="39">
        <f t="shared" ca="1" si="39"/>
        <v>97.49</v>
      </c>
      <c r="CA61" s="116">
        <f t="shared" ca="1" si="45"/>
        <v>0</v>
      </c>
      <c r="CB61" s="42"/>
      <c r="CC61" s="43">
        <f t="shared" si="46"/>
        <v>0</v>
      </c>
      <c r="CD61" s="44" t="str">
        <f t="shared" si="56"/>
        <v>NÃO MEDIDO</v>
      </c>
      <c r="CE61" s="45"/>
      <c r="CF61" s="46"/>
      <c r="CG61" s="47"/>
    </row>
    <row r="62" spans="1:85" s="2" customFormat="1" ht="30" customHeight="1" x14ac:dyDescent="0.2">
      <c r="A62" s="2" t="s">
        <v>443</v>
      </c>
      <c r="C62" s="127" t="s">
        <v>162</v>
      </c>
      <c r="D62" s="34" t="s">
        <v>163</v>
      </c>
      <c r="E62" s="35" t="s">
        <v>110</v>
      </c>
      <c r="F62" s="111">
        <v>1</v>
      </c>
      <c r="G62" s="111"/>
      <c r="H62" s="112">
        <v>0</v>
      </c>
      <c r="I62" s="111">
        <f t="shared" si="41"/>
        <v>1</v>
      </c>
      <c r="J62" s="36">
        <v>306.77999999999997</v>
      </c>
      <c r="K62" s="37">
        <f t="shared" si="42"/>
        <v>306.77999999999997</v>
      </c>
      <c r="L62" s="37"/>
      <c r="M62" s="37">
        <f t="shared" si="43"/>
        <v>0</v>
      </c>
      <c r="N62" s="38">
        <v>1</v>
      </c>
      <c r="O62" s="38">
        <f t="shared" si="0"/>
        <v>306.77999999999997</v>
      </c>
      <c r="P62" s="38">
        <f t="shared" si="1"/>
        <v>0</v>
      </c>
      <c r="Q62" s="38"/>
      <c r="R62" s="38">
        <f t="shared" si="2"/>
        <v>0</v>
      </c>
      <c r="S62" s="38">
        <f t="shared" si="3"/>
        <v>0</v>
      </c>
      <c r="T62" s="38"/>
      <c r="U62" s="38">
        <f t="shared" si="4"/>
        <v>0</v>
      </c>
      <c r="V62" s="38">
        <f t="shared" si="5"/>
        <v>0</v>
      </c>
      <c r="W62" s="38"/>
      <c r="X62" s="38">
        <f t="shared" si="48"/>
        <v>0</v>
      </c>
      <c r="Y62" s="38">
        <f t="shared" si="49"/>
        <v>0</v>
      </c>
      <c r="Z62" s="38"/>
      <c r="AA62" s="38">
        <f t="shared" si="6"/>
        <v>0</v>
      </c>
      <c r="AB62" s="38">
        <f t="shared" si="7"/>
        <v>0</v>
      </c>
      <c r="AC62" s="38"/>
      <c r="AD62" s="38">
        <f t="shared" si="8"/>
        <v>0</v>
      </c>
      <c r="AE62" s="38">
        <f t="shared" si="9"/>
        <v>0</v>
      </c>
      <c r="AF62" s="38"/>
      <c r="AG62" s="38">
        <f t="shared" si="10"/>
        <v>0</v>
      </c>
      <c r="AH62" s="38">
        <f t="shared" si="11"/>
        <v>0</v>
      </c>
      <c r="AI62" s="38"/>
      <c r="AJ62" s="38">
        <f t="shared" si="12"/>
        <v>0</v>
      </c>
      <c r="AK62" s="38">
        <f t="shared" si="13"/>
        <v>0</v>
      </c>
      <c r="AL62" s="38"/>
      <c r="AM62" s="38">
        <f t="shared" si="14"/>
        <v>0</v>
      </c>
      <c r="AN62" s="38">
        <f t="shared" si="15"/>
        <v>0</v>
      </c>
      <c r="AO62" s="38"/>
      <c r="AP62" s="38">
        <f t="shared" si="16"/>
        <v>0</v>
      </c>
      <c r="AQ62" s="38">
        <f t="shared" si="17"/>
        <v>0</v>
      </c>
      <c r="AR62" s="38"/>
      <c r="AS62" s="38">
        <f t="shared" si="18"/>
        <v>0</v>
      </c>
      <c r="AT62" s="38">
        <f t="shared" si="19"/>
        <v>0</v>
      </c>
      <c r="AU62" s="38"/>
      <c r="AV62" s="38">
        <f t="shared" si="20"/>
        <v>0</v>
      </c>
      <c r="AW62" s="38">
        <f t="shared" si="21"/>
        <v>0</v>
      </c>
      <c r="AX62" s="38"/>
      <c r="AY62" s="38">
        <f t="shared" si="22"/>
        <v>0</v>
      </c>
      <c r="AZ62" s="38">
        <f t="shared" si="23"/>
        <v>0</v>
      </c>
      <c r="BA62" s="38"/>
      <c r="BB62" s="38">
        <f t="shared" si="24"/>
        <v>0</v>
      </c>
      <c r="BC62" s="38">
        <f t="shared" si="25"/>
        <v>0</v>
      </c>
      <c r="BD62" s="38"/>
      <c r="BE62" s="38">
        <f t="shared" si="26"/>
        <v>0</v>
      </c>
      <c r="BF62" s="38">
        <f t="shared" si="27"/>
        <v>0</v>
      </c>
      <c r="BG62" s="38"/>
      <c r="BH62" s="38">
        <f t="shared" si="28"/>
        <v>0</v>
      </c>
      <c r="BI62" s="38">
        <f t="shared" si="29"/>
        <v>0</v>
      </c>
      <c r="BJ62" s="38"/>
      <c r="BK62" s="38">
        <f t="shared" si="30"/>
        <v>0</v>
      </c>
      <c r="BL62" s="38">
        <f t="shared" si="31"/>
        <v>0</v>
      </c>
      <c r="BM62" s="38"/>
      <c r="BN62" s="38">
        <f t="shared" si="32"/>
        <v>0</v>
      </c>
      <c r="BO62" s="38">
        <f t="shared" si="33"/>
        <v>0</v>
      </c>
      <c r="BP62" s="38"/>
      <c r="BQ62" s="38">
        <f t="shared" si="34"/>
        <v>0</v>
      </c>
      <c r="BR62" s="38">
        <f t="shared" si="35"/>
        <v>0</v>
      </c>
      <c r="BS62" s="38"/>
      <c r="BT62" s="38">
        <f t="shared" si="36"/>
        <v>0</v>
      </c>
      <c r="BU62" s="38">
        <f t="shared" si="37"/>
        <v>0</v>
      </c>
      <c r="BV62" s="39">
        <f t="shared" si="51"/>
        <v>1</v>
      </c>
      <c r="BW62" s="39">
        <f t="shared" ca="1" si="52"/>
        <v>306.77999999999997</v>
      </c>
      <c r="BX62" s="40">
        <f t="shared" ca="1" si="53"/>
        <v>0</v>
      </c>
      <c r="BY62" s="40">
        <f t="shared" si="47"/>
        <v>0</v>
      </c>
      <c r="BZ62" s="39">
        <f t="shared" ca="1" si="39"/>
        <v>0</v>
      </c>
      <c r="CA62" s="116">
        <f t="shared" ca="1" si="45"/>
        <v>0</v>
      </c>
      <c r="CB62" s="42"/>
      <c r="CC62" s="43">
        <f t="shared" si="46"/>
        <v>0</v>
      </c>
      <c r="CD62" s="44" t="str">
        <f t="shared" si="56"/>
        <v>NÃO MEDIDO</v>
      </c>
      <c r="CE62" s="45"/>
      <c r="CF62" s="46"/>
      <c r="CG62" s="47"/>
    </row>
    <row r="63" spans="1:85" s="2" customFormat="1" ht="30" customHeight="1" x14ac:dyDescent="0.2">
      <c r="A63" s="2" t="s">
        <v>443</v>
      </c>
      <c r="C63" s="127" t="s">
        <v>164</v>
      </c>
      <c r="D63" s="34" t="s">
        <v>165</v>
      </c>
      <c r="E63" s="35" t="s">
        <v>110</v>
      </c>
      <c r="F63" s="111">
        <v>1</v>
      </c>
      <c r="G63" s="111"/>
      <c r="H63" s="112">
        <v>0</v>
      </c>
      <c r="I63" s="111">
        <f t="shared" si="41"/>
        <v>1</v>
      </c>
      <c r="J63" s="36">
        <v>87.61</v>
      </c>
      <c r="K63" s="37">
        <f t="shared" si="42"/>
        <v>87.61</v>
      </c>
      <c r="L63" s="37"/>
      <c r="M63" s="37">
        <f t="shared" si="43"/>
        <v>0</v>
      </c>
      <c r="N63" s="38">
        <v>1</v>
      </c>
      <c r="O63" s="38">
        <f t="shared" si="0"/>
        <v>87.61</v>
      </c>
      <c r="P63" s="38">
        <f t="shared" si="1"/>
        <v>0</v>
      </c>
      <c r="Q63" s="38"/>
      <c r="R63" s="38">
        <f t="shared" si="2"/>
        <v>0</v>
      </c>
      <c r="S63" s="38">
        <f t="shared" si="3"/>
        <v>0</v>
      </c>
      <c r="T63" s="38"/>
      <c r="U63" s="38">
        <f t="shared" si="4"/>
        <v>0</v>
      </c>
      <c r="V63" s="38">
        <f t="shared" si="5"/>
        <v>0</v>
      </c>
      <c r="W63" s="38"/>
      <c r="X63" s="38">
        <f t="shared" si="48"/>
        <v>0</v>
      </c>
      <c r="Y63" s="38">
        <f t="shared" si="49"/>
        <v>0</v>
      </c>
      <c r="Z63" s="38"/>
      <c r="AA63" s="38">
        <f t="shared" si="6"/>
        <v>0</v>
      </c>
      <c r="AB63" s="38">
        <f t="shared" si="7"/>
        <v>0</v>
      </c>
      <c r="AC63" s="38"/>
      <c r="AD63" s="38">
        <f t="shared" si="8"/>
        <v>0</v>
      </c>
      <c r="AE63" s="38">
        <f t="shared" si="9"/>
        <v>0</v>
      </c>
      <c r="AF63" s="38"/>
      <c r="AG63" s="38">
        <f t="shared" si="10"/>
        <v>0</v>
      </c>
      <c r="AH63" s="38">
        <f t="shared" si="11"/>
        <v>0</v>
      </c>
      <c r="AI63" s="38"/>
      <c r="AJ63" s="38">
        <f t="shared" si="12"/>
        <v>0</v>
      </c>
      <c r="AK63" s="38">
        <f t="shared" si="13"/>
        <v>0</v>
      </c>
      <c r="AL63" s="38"/>
      <c r="AM63" s="38">
        <f t="shared" si="14"/>
        <v>0</v>
      </c>
      <c r="AN63" s="38">
        <f t="shared" si="15"/>
        <v>0</v>
      </c>
      <c r="AO63" s="38"/>
      <c r="AP63" s="38">
        <f t="shared" si="16"/>
        <v>0</v>
      </c>
      <c r="AQ63" s="38">
        <f t="shared" si="17"/>
        <v>0</v>
      </c>
      <c r="AR63" s="38"/>
      <c r="AS63" s="38">
        <f t="shared" si="18"/>
        <v>0</v>
      </c>
      <c r="AT63" s="38">
        <f t="shared" si="19"/>
        <v>0</v>
      </c>
      <c r="AU63" s="38"/>
      <c r="AV63" s="38">
        <f t="shared" si="20"/>
        <v>0</v>
      </c>
      <c r="AW63" s="38">
        <f t="shared" si="21"/>
        <v>0</v>
      </c>
      <c r="AX63" s="38"/>
      <c r="AY63" s="38">
        <f t="shared" si="22"/>
        <v>0</v>
      </c>
      <c r="AZ63" s="38">
        <f t="shared" si="23"/>
        <v>0</v>
      </c>
      <c r="BA63" s="38"/>
      <c r="BB63" s="38">
        <f t="shared" si="24"/>
        <v>0</v>
      </c>
      <c r="BC63" s="38">
        <f t="shared" si="25"/>
        <v>0</v>
      </c>
      <c r="BD63" s="38"/>
      <c r="BE63" s="38">
        <f t="shared" si="26"/>
        <v>0</v>
      </c>
      <c r="BF63" s="38">
        <f t="shared" si="27"/>
        <v>0</v>
      </c>
      <c r="BG63" s="38"/>
      <c r="BH63" s="38">
        <f t="shared" si="28"/>
        <v>0</v>
      </c>
      <c r="BI63" s="38">
        <f t="shared" si="29"/>
        <v>0</v>
      </c>
      <c r="BJ63" s="38"/>
      <c r="BK63" s="38">
        <f t="shared" si="30"/>
        <v>0</v>
      </c>
      <c r="BL63" s="38">
        <f t="shared" si="31"/>
        <v>0</v>
      </c>
      <c r="BM63" s="38"/>
      <c r="BN63" s="38">
        <f t="shared" si="32"/>
        <v>0</v>
      </c>
      <c r="BO63" s="38">
        <f t="shared" si="33"/>
        <v>0</v>
      </c>
      <c r="BP63" s="38"/>
      <c r="BQ63" s="38">
        <f t="shared" si="34"/>
        <v>0</v>
      </c>
      <c r="BR63" s="38">
        <f t="shared" si="35"/>
        <v>0</v>
      </c>
      <c r="BS63" s="38"/>
      <c r="BT63" s="38">
        <f t="shared" si="36"/>
        <v>0</v>
      </c>
      <c r="BU63" s="38">
        <f t="shared" si="37"/>
        <v>0</v>
      </c>
      <c r="BV63" s="39">
        <f t="shared" si="51"/>
        <v>1</v>
      </c>
      <c r="BW63" s="39">
        <f t="shared" ca="1" si="52"/>
        <v>87.61</v>
      </c>
      <c r="BX63" s="40">
        <f t="shared" ca="1" si="53"/>
        <v>0</v>
      </c>
      <c r="BY63" s="40">
        <f t="shared" si="47"/>
        <v>0</v>
      </c>
      <c r="BZ63" s="39">
        <f t="shared" ca="1" si="39"/>
        <v>0</v>
      </c>
      <c r="CA63" s="116">
        <f t="shared" ca="1" si="45"/>
        <v>0</v>
      </c>
      <c r="CB63" s="42"/>
      <c r="CC63" s="43">
        <f t="shared" si="46"/>
        <v>0</v>
      </c>
      <c r="CD63" s="44" t="str">
        <f t="shared" si="56"/>
        <v>NÃO MEDIDO</v>
      </c>
      <c r="CE63" s="45"/>
      <c r="CF63" s="46"/>
      <c r="CG63" s="47"/>
    </row>
    <row r="64" spans="1:85" s="2" customFormat="1" ht="30" customHeight="1" x14ac:dyDescent="0.2">
      <c r="A64" s="2" t="s">
        <v>443</v>
      </c>
      <c r="C64" s="127" t="s">
        <v>166</v>
      </c>
      <c r="D64" s="34" t="s">
        <v>167</v>
      </c>
      <c r="E64" s="35" t="s">
        <v>110</v>
      </c>
      <c r="F64" s="111">
        <v>2</v>
      </c>
      <c r="G64" s="111"/>
      <c r="H64" s="112">
        <v>0</v>
      </c>
      <c r="I64" s="111">
        <f t="shared" si="41"/>
        <v>2</v>
      </c>
      <c r="J64" s="36">
        <v>126.41</v>
      </c>
      <c r="K64" s="37">
        <f t="shared" si="42"/>
        <v>252.82</v>
      </c>
      <c r="L64" s="37"/>
      <c r="M64" s="37">
        <f t="shared" si="43"/>
        <v>0</v>
      </c>
      <c r="N64" s="38">
        <v>2</v>
      </c>
      <c r="O64" s="38">
        <f t="shared" si="0"/>
        <v>252.82</v>
      </c>
      <c r="P64" s="38">
        <f t="shared" si="1"/>
        <v>0</v>
      </c>
      <c r="Q64" s="38"/>
      <c r="R64" s="38">
        <f t="shared" si="2"/>
        <v>0</v>
      </c>
      <c r="S64" s="38">
        <f t="shared" si="3"/>
        <v>0</v>
      </c>
      <c r="T64" s="38"/>
      <c r="U64" s="38">
        <f t="shared" si="4"/>
        <v>0</v>
      </c>
      <c r="V64" s="38">
        <f t="shared" si="5"/>
        <v>0</v>
      </c>
      <c r="W64" s="38"/>
      <c r="X64" s="38">
        <f t="shared" si="48"/>
        <v>0</v>
      </c>
      <c r="Y64" s="38">
        <f t="shared" si="49"/>
        <v>0</v>
      </c>
      <c r="Z64" s="38"/>
      <c r="AA64" s="38">
        <f t="shared" si="6"/>
        <v>0</v>
      </c>
      <c r="AB64" s="38">
        <f t="shared" si="7"/>
        <v>0</v>
      </c>
      <c r="AC64" s="38"/>
      <c r="AD64" s="38">
        <f t="shared" si="8"/>
        <v>0</v>
      </c>
      <c r="AE64" s="38">
        <f t="shared" si="9"/>
        <v>0</v>
      </c>
      <c r="AF64" s="38"/>
      <c r="AG64" s="38">
        <f t="shared" si="10"/>
        <v>0</v>
      </c>
      <c r="AH64" s="38">
        <f t="shared" si="11"/>
        <v>0</v>
      </c>
      <c r="AI64" s="38"/>
      <c r="AJ64" s="38">
        <f t="shared" si="12"/>
        <v>0</v>
      </c>
      <c r="AK64" s="38">
        <f t="shared" si="13"/>
        <v>0</v>
      </c>
      <c r="AL64" s="38"/>
      <c r="AM64" s="38">
        <f t="shared" si="14"/>
        <v>0</v>
      </c>
      <c r="AN64" s="38">
        <f t="shared" si="15"/>
        <v>0</v>
      </c>
      <c r="AO64" s="38"/>
      <c r="AP64" s="38">
        <f t="shared" si="16"/>
        <v>0</v>
      </c>
      <c r="AQ64" s="38">
        <f t="shared" si="17"/>
        <v>0</v>
      </c>
      <c r="AR64" s="38"/>
      <c r="AS64" s="38">
        <f t="shared" si="18"/>
        <v>0</v>
      </c>
      <c r="AT64" s="38">
        <f t="shared" si="19"/>
        <v>0</v>
      </c>
      <c r="AU64" s="38"/>
      <c r="AV64" s="38">
        <f t="shared" si="20"/>
        <v>0</v>
      </c>
      <c r="AW64" s="38">
        <f t="shared" si="21"/>
        <v>0</v>
      </c>
      <c r="AX64" s="38"/>
      <c r="AY64" s="38">
        <f t="shared" si="22"/>
        <v>0</v>
      </c>
      <c r="AZ64" s="38">
        <f t="shared" si="23"/>
        <v>0</v>
      </c>
      <c r="BA64" s="38"/>
      <c r="BB64" s="38">
        <f t="shared" si="24"/>
        <v>0</v>
      </c>
      <c r="BC64" s="38">
        <f t="shared" si="25"/>
        <v>0</v>
      </c>
      <c r="BD64" s="38"/>
      <c r="BE64" s="38">
        <f t="shared" si="26"/>
        <v>0</v>
      </c>
      <c r="BF64" s="38">
        <f t="shared" si="27"/>
        <v>0</v>
      </c>
      <c r="BG64" s="38"/>
      <c r="BH64" s="38">
        <f t="shared" si="28"/>
        <v>0</v>
      </c>
      <c r="BI64" s="38">
        <f t="shared" si="29"/>
        <v>0</v>
      </c>
      <c r="BJ64" s="38"/>
      <c r="BK64" s="38">
        <f t="shared" si="30"/>
        <v>0</v>
      </c>
      <c r="BL64" s="38">
        <f t="shared" si="31"/>
        <v>0</v>
      </c>
      <c r="BM64" s="38"/>
      <c r="BN64" s="38">
        <f t="shared" si="32"/>
        <v>0</v>
      </c>
      <c r="BO64" s="38">
        <f t="shared" si="33"/>
        <v>0</v>
      </c>
      <c r="BP64" s="38"/>
      <c r="BQ64" s="38">
        <f t="shared" si="34"/>
        <v>0</v>
      </c>
      <c r="BR64" s="38">
        <f t="shared" si="35"/>
        <v>0</v>
      </c>
      <c r="BS64" s="38"/>
      <c r="BT64" s="38">
        <f t="shared" si="36"/>
        <v>0</v>
      </c>
      <c r="BU64" s="38">
        <f t="shared" si="37"/>
        <v>0</v>
      </c>
      <c r="BV64" s="39">
        <f t="shared" si="51"/>
        <v>2</v>
      </c>
      <c r="BW64" s="39">
        <f t="shared" ca="1" si="52"/>
        <v>252.82</v>
      </c>
      <c r="BX64" s="40">
        <f t="shared" ca="1" si="53"/>
        <v>0</v>
      </c>
      <c r="BY64" s="40">
        <f t="shared" si="47"/>
        <v>0</v>
      </c>
      <c r="BZ64" s="39">
        <f t="shared" ca="1" si="39"/>
        <v>0</v>
      </c>
      <c r="CA64" s="116">
        <f t="shared" ca="1" si="45"/>
        <v>0</v>
      </c>
      <c r="CB64" s="42"/>
      <c r="CC64" s="43">
        <f t="shared" si="46"/>
        <v>0</v>
      </c>
      <c r="CD64" s="44" t="str">
        <f t="shared" si="56"/>
        <v>NÃO MEDIDO</v>
      </c>
      <c r="CE64" s="45"/>
      <c r="CF64" s="46"/>
      <c r="CG64" s="47"/>
    </row>
    <row r="65" spans="1:85" s="2" customFormat="1" ht="30" customHeight="1" x14ac:dyDescent="0.2">
      <c r="A65" s="2" t="s">
        <v>443</v>
      </c>
      <c r="C65" s="127" t="s">
        <v>168</v>
      </c>
      <c r="D65" s="34" t="s">
        <v>169</v>
      </c>
      <c r="E65" s="35" t="s">
        <v>110</v>
      </c>
      <c r="F65" s="111">
        <v>1</v>
      </c>
      <c r="G65" s="111"/>
      <c r="H65" s="112">
        <v>0</v>
      </c>
      <c r="I65" s="111">
        <f t="shared" si="41"/>
        <v>1</v>
      </c>
      <c r="J65" s="36">
        <v>261.05</v>
      </c>
      <c r="K65" s="37">
        <f t="shared" si="42"/>
        <v>261.05</v>
      </c>
      <c r="L65" s="37"/>
      <c r="M65" s="37">
        <f t="shared" si="43"/>
        <v>0</v>
      </c>
      <c r="N65" s="38"/>
      <c r="O65" s="38">
        <f t="shared" si="0"/>
        <v>0</v>
      </c>
      <c r="P65" s="38">
        <f t="shared" si="1"/>
        <v>0</v>
      </c>
      <c r="Q65" s="38"/>
      <c r="R65" s="38">
        <f t="shared" si="2"/>
        <v>0</v>
      </c>
      <c r="S65" s="38">
        <f t="shared" si="3"/>
        <v>0</v>
      </c>
      <c r="T65" s="38"/>
      <c r="U65" s="38">
        <f t="shared" si="4"/>
        <v>0</v>
      </c>
      <c r="V65" s="38">
        <f t="shared" si="5"/>
        <v>0</v>
      </c>
      <c r="W65" s="38"/>
      <c r="X65" s="38">
        <f t="shared" si="48"/>
        <v>0</v>
      </c>
      <c r="Y65" s="38">
        <f t="shared" si="49"/>
        <v>0</v>
      </c>
      <c r="Z65" s="38"/>
      <c r="AA65" s="38">
        <f t="shared" si="6"/>
        <v>0</v>
      </c>
      <c r="AB65" s="38">
        <f t="shared" si="7"/>
        <v>0</v>
      </c>
      <c r="AC65" s="38"/>
      <c r="AD65" s="38">
        <f t="shared" si="8"/>
        <v>0</v>
      </c>
      <c r="AE65" s="38">
        <f t="shared" si="9"/>
        <v>0</v>
      </c>
      <c r="AF65" s="38"/>
      <c r="AG65" s="38">
        <f t="shared" si="10"/>
        <v>0</v>
      </c>
      <c r="AH65" s="38">
        <f t="shared" si="11"/>
        <v>0</v>
      </c>
      <c r="AI65" s="38"/>
      <c r="AJ65" s="38">
        <f t="shared" si="12"/>
        <v>0</v>
      </c>
      <c r="AK65" s="38">
        <f t="shared" si="13"/>
        <v>0</v>
      </c>
      <c r="AL65" s="38"/>
      <c r="AM65" s="38">
        <f t="shared" si="14"/>
        <v>0</v>
      </c>
      <c r="AN65" s="38">
        <f t="shared" si="15"/>
        <v>0</v>
      </c>
      <c r="AO65" s="38"/>
      <c r="AP65" s="38">
        <f t="shared" si="16"/>
        <v>0</v>
      </c>
      <c r="AQ65" s="38">
        <f t="shared" si="17"/>
        <v>0</v>
      </c>
      <c r="AR65" s="38"/>
      <c r="AS65" s="38">
        <f t="shared" si="18"/>
        <v>0</v>
      </c>
      <c r="AT65" s="38">
        <f t="shared" si="19"/>
        <v>0</v>
      </c>
      <c r="AU65" s="38"/>
      <c r="AV65" s="38">
        <f t="shared" si="20"/>
        <v>0</v>
      </c>
      <c r="AW65" s="38">
        <f t="shared" si="21"/>
        <v>0</v>
      </c>
      <c r="AX65" s="38"/>
      <c r="AY65" s="38">
        <f t="shared" si="22"/>
        <v>0</v>
      </c>
      <c r="AZ65" s="38">
        <f t="shared" si="23"/>
        <v>0</v>
      </c>
      <c r="BA65" s="38"/>
      <c r="BB65" s="38">
        <f t="shared" si="24"/>
        <v>0</v>
      </c>
      <c r="BC65" s="38">
        <f t="shared" si="25"/>
        <v>0</v>
      </c>
      <c r="BD65" s="38"/>
      <c r="BE65" s="38">
        <f t="shared" si="26"/>
        <v>0</v>
      </c>
      <c r="BF65" s="38">
        <f t="shared" si="27"/>
        <v>0</v>
      </c>
      <c r="BG65" s="38"/>
      <c r="BH65" s="38">
        <f t="shared" si="28"/>
        <v>0</v>
      </c>
      <c r="BI65" s="38">
        <f t="shared" si="29"/>
        <v>0</v>
      </c>
      <c r="BJ65" s="38"/>
      <c r="BK65" s="38">
        <f t="shared" si="30"/>
        <v>0</v>
      </c>
      <c r="BL65" s="38">
        <f t="shared" si="31"/>
        <v>0</v>
      </c>
      <c r="BM65" s="38"/>
      <c r="BN65" s="38">
        <f t="shared" si="32"/>
        <v>0</v>
      </c>
      <c r="BO65" s="38">
        <f t="shared" si="33"/>
        <v>0</v>
      </c>
      <c r="BP65" s="38"/>
      <c r="BQ65" s="38">
        <f t="shared" si="34"/>
        <v>0</v>
      </c>
      <c r="BR65" s="38">
        <f t="shared" si="35"/>
        <v>0</v>
      </c>
      <c r="BS65" s="38"/>
      <c r="BT65" s="38">
        <f t="shared" si="36"/>
        <v>0</v>
      </c>
      <c r="BU65" s="38">
        <f t="shared" si="37"/>
        <v>0</v>
      </c>
      <c r="BV65" s="39">
        <f t="shared" si="51"/>
        <v>0</v>
      </c>
      <c r="BW65" s="39">
        <f t="shared" ca="1" si="52"/>
        <v>0</v>
      </c>
      <c r="BX65" s="40">
        <f t="shared" ca="1" si="53"/>
        <v>0</v>
      </c>
      <c r="BY65" s="40">
        <f t="shared" si="47"/>
        <v>1</v>
      </c>
      <c r="BZ65" s="39">
        <f t="shared" ca="1" si="39"/>
        <v>261.05</v>
      </c>
      <c r="CA65" s="116">
        <f t="shared" ca="1" si="45"/>
        <v>0</v>
      </c>
      <c r="CB65" s="42"/>
      <c r="CC65" s="43">
        <f t="shared" si="46"/>
        <v>0</v>
      </c>
      <c r="CD65" s="44" t="str">
        <f t="shared" si="56"/>
        <v>NÃO MEDIDO</v>
      </c>
      <c r="CE65" s="45"/>
      <c r="CF65" s="46"/>
      <c r="CG65" s="47"/>
    </row>
    <row r="66" spans="1:85" s="2" customFormat="1" ht="30" customHeight="1" x14ac:dyDescent="0.2">
      <c r="A66" s="2" t="s">
        <v>443</v>
      </c>
      <c r="C66" s="127" t="s">
        <v>170</v>
      </c>
      <c r="D66" s="34" t="s">
        <v>171</v>
      </c>
      <c r="E66" s="35" t="s">
        <v>110</v>
      </c>
      <c r="F66" s="111">
        <v>10</v>
      </c>
      <c r="G66" s="111"/>
      <c r="H66" s="112">
        <v>0</v>
      </c>
      <c r="I66" s="111">
        <f t="shared" si="41"/>
        <v>10</v>
      </c>
      <c r="J66" s="36">
        <v>17.37</v>
      </c>
      <c r="K66" s="37">
        <f t="shared" si="42"/>
        <v>173.7</v>
      </c>
      <c r="L66" s="37"/>
      <c r="M66" s="37">
        <f t="shared" si="43"/>
        <v>0</v>
      </c>
      <c r="N66" s="38">
        <v>10</v>
      </c>
      <c r="O66" s="38">
        <f t="shared" si="0"/>
        <v>173.7</v>
      </c>
      <c r="P66" s="38">
        <f t="shared" si="1"/>
        <v>0</v>
      </c>
      <c r="Q66" s="38"/>
      <c r="R66" s="38">
        <f t="shared" si="2"/>
        <v>0</v>
      </c>
      <c r="S66" s="38">
        <f t="shared" si="3"/>
        <v>0</v>
      </c>
      <c r="T66" s="38"/>
      <c r="U66" s="38">
        <f t="shared" si="4"/>
        <v>0</v>
      </c>
      <c r="V66" s="38">
        <f t="shared" si="5"/>
        <v>0</v>
      </c>
      <c r="W66" s="38"/>
      <c r="X66" s="38">
        <f t="shared" si="48"/>
        <v>0</v>
      </c>
      <c r="Y66" s="38">
        <f t="shared" si="49"/>
        <v>0</v>
      </c>
      <c r="Z66" s="38"/>
      <c r="AA66" s="38">
        <f t="shared" si="6"/>
        <v>0</v>
      </c>
      <c r="AB66" s="38">
        <f t="shared" si="7"/>
        <v>0</v>
      </c>
      <c r="AC66" s="38"/>
      <c r="AD66" s="38">
        <f t="shared" si="8"/>
        <v>0</v>
      </c>
      <c r="AE66" s="38">
        <f t="shared" si="9"/>
        <v>0</v>
      </c>
      <c r="AF66" s="38"/>
      <c r="AG66" s="38">
        <f t="shared" si="10"/>
        <v>0</v>
      </c>
      <c r="AH66" s="38">
        <f t="shared" si="11"/>
        <v>0</v>
      </c>
      <c r="AI66" s="38"/>
      <c r="AJ66" s="38">
        <f t="shared" si="12"/>
        <v>0</v>
      </c>
      <c r="AK66" s="38">
        <f t="shared" si="13"/>
        <v>0</v>
      </c>
      <c r="AL66" s="38"/>
      <c r="AM66" s="38">
        <f t="shared" si="14"/>
        <v>0</v>
      </c>
      <c r="AN66" s="38">
        <f t="shared" si="15"/>
        <v>0</v>
      </c>
      <c r="AO66" s="38"/>
      <c r="AP66" s="38">
        <f t="shared" si="16"/>
        <v>0</v>
      </c>
      <c r="AQ66" s="38">
        <f t="shared" si="17"/>
        <v>0</v>
      </c>
      <c r="AR66" s="38"/>
      <c r="AS66" s="38">
        <f t="shared" si="18"/>
        <v>0</v>
      </c>
      <c r="AT66" s="38">
        <f t="shared" si="19"/>
        <v>0</v>
      </c>
      <c r="AU66" s="38"/>
      <c r="AV66" s="38">
        <f t="shared" si="20"/>
        <v>0</v>
      </c>
      <c r="AW66" s="38">
        <f t="shared" si="21"/>
        <v>0</v>
      </c>
      <c r="AX66" s="38"/>
      <c r="AY66" s="38">
        <f t="shared" si="22"/>
        <v>0</v>
      </c>
      <c r="AZ66" s="38">
        <f t="shared" si="23"/>
        <v>0</v>
      </c>
      <c r="BA66" s="38"/>
      <c r="BB66" s="38">
        <f t="shared" si="24"/>
        <v>0</v>
      </c>
      <c r="BC66" s="38">
        <f t="shared" si="25"/>
        <v>0</v>
      </c>
      <c r="BD66" s="38"/>
      <c r="BE66" s="38">
        <f t="shared" si="26"/>
        <v>0</v>
      </c>
      <c r="BF66" s="38">
        <f t="shared" si="27"/>
        <v>0</v>
      </c>
      <c r="BG66" s="38"/>
      <c r="BH66" s="38">
        <f t="shared" si="28"/>
        <v>0</v>
      </c>
      <c r="BI66" s="38">
        <f t="shared" si="29"/>
        <v>0</v>
      </c>
      <c r="BJ66" s="38"/>
      <c r="BK66" s="38">
        <f t="shared" si="30"/>
        <v>0</v>
      </c>
      <c r="BL66" s="38">
        <f t="shared" si="31"/>
        <v>0</v>
      </c>
      <c r="BM66" s="38"/>
      <c r="BN66" s="38">
        <f t="shared" si="32"/>
        <v>0</v>
      </c>
      <c r="BO66" s="38">
        <f t="shared" si="33"/>
        <v>0</v>
      </c>
      <c r="BP66" s="38"/>
      <c r="BQ66" s="38">
        <f t="shared" si="34"/>
        <v>0</v>
      </c>
      <c r="BR66" s="38">
        <f t="shared" si="35"/>
        <v>0</v>
      </c>
      <c r="BS66" s="38"/>
      <c r="BT66" s="38">
        <f t="shared" si="36"/>
        <v>0</v>
      </c>
      <c r="BU66" s="38">
        <f t="shared" si="37"/>
        <v>0</v>
      </c>
      <c r="BV66" s="39">
        <f t="shared" si="51"/>
        <v>10</v>
      </c>
      <c r="BW66" s="39">
        <f t="shared" ca="1" si="52"/>
        <v>173.7</v>
      </c>
      <c r="BX66" s="40">
        <f t="shared" ca="1" si="53"/>
        <v>0</v>
      </c>
      <c r="BY66" s="40">
        <f t="shared" si="47"/>
        <v>0</v>
      </c>
      <c r="BZ66" s="39">
        <f t="shared" ca="1" si="39"/>
        <v>0</v>
      </c>
      <c r="CA66" s="116">
        <f t="shared" ca="1" si="45"/>
        <v>0</v>
      </c>
      <c r="CB66" s="42"/>
      <c r="CC66" s="43">
        <f t="shared" si="46"/>
        <v>0</v>
      </c>
      <c r="CD66" s="44" t="str">
        <f t="shared" si="56"/>
        <v>NÃO MEDIDO</v>
      </c>
      <c r="CE66" s="45"/>
      <c r="CF66" s="46"/>
      <c r="CG66" s="47"/>
    </row>
    <row r="67" spans="1:85" s="2" customFormat="1" ht="30" customHeight="1" x14ac:dyDescent="0.2">
      <c r="A67" s="2" t="s">
        <v>443</v>
      </c>
      <c r="C67" s="127" t="s">
        <v>172</v>
      </c>
      <c r="D67" s="34" t="s">
        <v>173</v>
      </c>
      <c r="E67" s="35" t="s">
        <v>110</v>
      </c>
      <c r="F67" s="111">
        <v>1</v>
      </c>
      <c r="G67" s="111"/>
      <c r="H67" s="112">
        <v>0</v>
      </c>
      <c r="I67" s="111">
        <f t="shared" si="41"/>
        <v>1</v>
      </c>
      <c r="J67" s="36">
        <v>151.11000000000001</v>
      </c>
      <c r="K67" s="37">
        <f t="shared" si="42"/>
        <v>151.11000000000001</v>
      </c>
      <c r="L67" s="37"/>
      <c r="M67" s="37">
        <f t="shared" si="43"/>
        <v>0</v>
      </c>
      <c r="N67" s="38">
        <v>1</v>
      </c>
      <c r="O67" s="38">
        <f t="shared" si="0"/>
        <v>151.11000000000001</v>
      </c>
      <c r="P67" s="38">
        <f t="shared" si="1"/>
        <v>0</v>
      </c>
      <c r="Q67" s="38"/>
      <c r="R67" s="38">
        <f t="shared" si="2"/>
        <v>0</v>
      </c>
      <c r="S67" s="38">
        <f t="shared" si="3"/>
        <v>0</v>
      </c>
      <c r="T67" s="38"/>
      <c r="U67" s="38">
        <f t="shared" si="4"/>
        <v>0</v>
      </c>
      <c r="V67" s="38">
        <f t="shared" si="5"/>
        <v>0</v>
      </c>
      <c r="W67" s="38"/>
      <c r="X67" s="38">
        <f t="shared" si="48"/>
        <v>0</v>
      </c>
      <c r="Y67" s="38">
        <f t="shared" si="49"/>
        <v>0</v>
      </c>
      <c r="Z67" s="38"/>
      <c r="AA67" s="38">
        <f t="shared" si="6"/>
        <v>0</v>
      </c>
      <c r="AB67" s="38">
        <f t="shared" si="7"/>
        <v>0</v>
      </c>
      <c r="AC67" s="38"/>
      <c r="AD67" s="38">
        <f t="shared" si="8"/>
        <v>0</v>
      </c>
      <c r="AE67" s="38">
        <f t="shared" si="9"/>
        <v>0</v>
      </c>
      <c r="AF67" s="38"/>
      <c r="AG67" s="38">
        <f t="shared" si="10"/>
        <v>0</v>
      </c>
      <c r="AH67" s="38">
        <f t="shared" si="11"/>
        <v>0</v>
      </c>
      <c r="AI67" s="38"/>
      <c r="AJ67" s="38">
        <f t="shared" si="12"/>
        <v>0</v>
      </c>
      <c r="AK67" s="38">
        <f t="shared" si="13"/>
        <v>0</v>
      </c>
      <c r="AL67" s="38"/>
      <c r="AM67" s="38">
        <f t="shared" si="14"/>
        <v>0</v>
      </c>
      <c r="AN67" s="38">
        <f t="shared" si="15"/>
        <v>0</v>
      </c>
      <c r="AO67" s="38"/>
      <c r="AP67" s="38">
        <f t="shared" si="16"/>
        <v>0</v>
      </c>
      <c r="AQ67" s="38">
        <f t="shared" si="17"/>
        <v>0</v>
      </c>
      <c r="AR67" s="38"/>
      <c r="AS67" s="38">
        <f t="shared" si="18"/>
        <v>0</v>
      </c>
      <c r="AT67" s="38">
        <f t="shared" si="19"/>
        <v>0</v>
      </c>
      <c r="AU67" s="38"/>
      <c r="AV67" s="38">
        <f t="shared" si="20"/>
        <v>0</v>
      </c>
      <c r="AW67" s="38">
        <f t="shared" si="21"/>
        <v>0</v>
      </c>
      <c r="AX67" s="38"/>
      <c r="AY67" s="38">
        <f t="shared" si="22"/>
        <v>0</v>
      </c>
      <c r="AZ67" s="38">
        <f t="shared" si="23"/>
        <v>0</v>
      </c>
      <c r="BA67" s="38"/>
      <c r="BB67" s="38">
        <f t="shared" si="24"/>
        <v>0</v>
      </c>
      <c r="BC67" s="38">
        <f t="shared" si="25"/>
        <v>0</v>
      </c>
      <c r="BD67" s="38"/>
      <c r="BE67" s="38">
        <f t="shared" si="26"/>
        <v>0</v>
      </c>
      <c r="BF67" s="38">
        <f t="shared" si="27"/>
        <v>0</v>
      </c>
      <c r="BG67" s="38"/>
      <c r="BH67" s="38">
        <f t="shared" si="28"/>
        <v>0</v>
      </c>
      <c r="BI67" s="38">
        <f t="shared" si="29"/>
        <v>0</v>
      </c>
      <c r="BJ67" s="38"/>
      <c r="BK67" s="38">
        <f t="shared" si="30"/>
        <v>0</v>
      </c>
      <c r="BL67" s="38">
        <f t="shared" si="31"/>
        <v>0</v>
      </c>
      <c r="BM67" s="38"/>
      <c r="BN67" s="38">
        <f t="shared" si="32"/>
        <v>0</v>
      </c>
      <c r="BO67" s="38">
        <f t="shared" si="33"/>
        <v>0</v>
      </c>
      <c r="BP67" s="38"/>
      <c r="BQ67" s="38">
        <f t="shared" si="34"/>
        <v>0</v>
      </c>
      <c r="BR67" s="38">
        <f t="shared" si="35"/>
        <v>0</v>
      </c>
      <c r="BS67" s="38"/>
      <c r="BT67" s="38">
        <f t="shared" si="36"/>
        <v>0</v>
      </c>
      <c r="BU67" s="38">
        <f t="shared" si="37"/>
        <v>0</v>
      </c>
      <c r="BV67" s="39">
        <f t="shared" si="51"/>
        <v>1</v>
      </c>
      <c r="BW67" s="39">
        <f t="shared" ca="1" si="52"/>
        <v>151.11000000000001</v>
      </c>
      <c r="BX67" s="40">
        <f t="shared" ca="1" si="53"/>
        <v>0</v>
      </c>
      <c r="BY67" s="40">
        <f t="shared" si="47"/>
        <v>0</v>
      </c>
      <c r="BZ67" s="39">
        <f t="shared" ca="1" si="39"/>
        <v>0</v>
      </c>
      <c r="CA67" s="116">
        <f t="shared" ca="1" si="45"/>
        <v>0</v>
      </c>
      <c r="CB67" s="42"/>
      <c r="CC67" s="43">
        <f t="shared" si="46"/>
        <v>0</v>
      </c>
      <c r="CD67" s="44" t="str">
        <f t="shared" si="54"/>
        <v>NÃO MEDIDO</v>
      </c>
      <c r="CE67" s="45"/>
      <c r="CF67" s="46"/>
      <c r="CG67" s="47"/>
    </row>
    <row r="68" spans="1:85" s="2" customFormat="1" ht="30" customHeight="1" x14ac:dyDescent="0.2">
      <c r="A68" s="1" t="s">
        <v>442</v>
      </c>
      <c r="B68" s="1"/>
      <c r="C68" s="127">
        <v>20600</v>
      </c>
      <c r="D68" s="34" t="s">
        <v>174</v>
      </c>
      <c r="E68" s="35"/>
      <c r="F68" s="111"/>
      <c r="G68" s="111"/>
      <c r="H68" s="112">
        <v>0</v>
      </c>
      <c r="I68" s="111">
        <f t="shared" si="41"/>
        <v>0</v>
      </c>
      <c r="J68" s="36"/>
      <c r="K68" s="37">
        <f t="shared" si="42"/>
        <v>0</v>
      </c>
      <c r="L68" s="37"/>
      <c r="M68" s="37">
        <f t="shared" si="43"/>
        <v>0</v>
      </c>
      <c r="N68" s="38"/>
      <c r="O68" s="38">
        <f t="shared" si="0"/>
        <v>0</v>
      </c>
      <c r="P68" s="38">
        <f t="shared" si="1"/>
        <v>0</v>
      </c>
      <c r="Q68" s="38"/>
      <c r="R68" s="38">
        <f t="shared" si="2"/>
        <v>0</v>
      </c>
      <c r="S68" s="38">
        <f t="shared" si="3"/>
        <v>0</v>
      </c>
      <c r="T68" s="38"/>
      <c r="U68" s="38">
        <f t="shared" si="4"/>
        <v>0</v>
      </c>
      <c r="V68" s="38">
        <f t="shared" si="5"/>
        <v>0</v>
      </c>
      <c r="W68" s="38"/>
      <c r="X68" s="38">
        <f t="shared" si="48"/>
        <v>0</v>
      </c>
      <c r="Y68" s="38">
        <f t="shared" si="49"/>
        <v>0</v>
      </c>
      <c r="Z68" s="38"/>
      <c r="AA68" s="38">
        <f t="shared" si="6"/>
        <v>0</v>
      </c>
      <c r="AB68" s="38">
        <f t="shared" si="7"/>
        <v>0</v>
      </c>
      <c r="AC68" s="38"/>
      <c r="AD68" s="38">
        <f t="shared" si="8"/>
        <v>0</v>
      </c>
      <c r="AE68" s="38">
        <f t="shared" si="9"/>
        <v>0</v>
      </c>
      <c r="AF68" s="38"/>
      <c r="AG68" s="38">
        <f t="shared" si="10"/>
        <v>0</v>
      </c>
      <c r="AH68" s="38">
        <f t="shared" si="11"/>
        <v>0</v>
      </c>
      <c r="AI68" s="38"/>
      <c r="AJ68" s="38">
        <f t="shared" si="12"/>
        <v>0</v>
      </c>
      <c r="AK68" s="38">
        <f t="shared" si="13"/>
        <v>0</v>
      </c>
      <c r="AL68" s="38"/>
      <c r="AM68" s="38">
        <f t="shared" si="14"/>
        <v>0</v>
      </c>
      <c r="AN68" s="38">
        <f t="shared" si="15"/>
        <v>0</v>
      </c>
      <c r="AO68" s="38"/>
      <c r="AP68" s="38">
        <f t="shared" si="16"/>
        <v>0</v>
      </c>
      <c r="AQ68" s="38">
        <f t="shared" si="17"/>
        <v>0</v>
      </c>
      <c r="AR68" s="38"/>
      <c r="AS68" s="38">
        <f t="shared" si="18"/>
        <v>0</v>
      </c>
      <c r="AT68" s="38">
        <f t="shared" si="19"/>
        <v>0</v>
      </c>
      <c r="AU68" s="38"/>
      <c r="AV68" s="38">
        <f t="shared" si="20"/>
        <v>0</v>
      </c>
      <c r="AW68" s="38">
        <f t="shared" si="21"/>
        <v>0</v>
      </c>
      <c r="AX68" s="38"/>
      <c r="AY68" s="38">
        <f t="shared" si="22"/>
        <v>0</v>
      </c>
      <c r="AZ68" s="38">
        <f t="shared" si="23"/>
        <v>0</v>
      </c>
      <c r="BA68" s="38"/>
      <c r="BB68" s="38">
        <f t="shared" si="24"/>
        <v>0</v>
      </c>
      <c r="BC68" s="38">
        <f t="shared" si="25"/>
        <v>0</v>
      </c>
      <c r="BD68" s="38"/>
      <c r="BE68" s="38">
        <f t="shared" si="26"/>
        <v>0</v>
      </c>
      <c r="BF68" s="38">
        <f t="shared" si="27"/>
        <v>0</v>
      </c>
      <c r="BG68" s="38"/>
      <c r="BH68" s="38">
        <f t="shared" si="28"/>
        <v>0</v>
      </c>
      <c r="BI68" s="38">
        <f t="shared" si="29"/>
        <v>0</v>
      </c>
      <c r="BJ68" s="38"/>
      <c r="BK68" s="38">
        <f t="shared" si="30"/>
        <v>0</v>
      </c>
      <c r="BL68" s="38">
        <f t="shared" si="31"/>
        <v>0</v>
      </c>
      <c r="BM68" s="38"/>
      <c r="BN68" s="38">
        <f t="shared" si="32"/>
        <v>0</v>
      </c>
      <c r="BO68" s="38">
        <f t="shared" si="33"/>
        <v>0</v>
      </c>
      <c r="BP68" s="38"/>
      <c r="BQ68" s="38">
        <f t="shared" si="34"/>
        <v>0</v>
      </c>
      <c r="BR68" s="38">
        <f t="shared" si="35"/>
        <v>0</v>
      </c>
      <c r="BS68" s="38"/>
      <c r="BT68" s="38">
        <f t="shared" si="36"/>
        <v>0</v>
      </c>
      <c r="BU68" s="38">
        <f t="shared" si="37"/>
        <v>0</v>
      </c>
      <c r="BV68" s="39">
        <f t="shared" si="51"/>
        <v>0</v>
      </c>
      <c r="BW68" s="39">
        <f t="shared" ca="1" si="52"/>
        <v>0</v>
      </c>
      <c r="BX68" s="40">
        <f t="shared" ca="1" si="53"/>
        <v>0</v>
      </c>
      <c r="BY68" s="40">
        <f t="shared" si="47"/>
        <v>0</v>
      </c>
      <c r="BZ68" s="39">
        <f t="shared" ca="1" si="39"/>
        <v>0</v>
      </c>
      <c r="CA68" s="116">
        <f t="shared" ca="1" si="45"/>
        <v>0</v>
      </c>
      <c r="CB68" s="42"/>
      <c r="CC68" s="43">
        <f t="shared" si="46"/>
        <v>0</v>
      </c>
      <c r="CD68" s="44" t="str">
        <f>IF(COUNTIF(CD69:CD78,"MEDIDO")&gt;0,"MEDIDO","NÃO MEDIDO")</f>
        <v>NÃO MEDIDO</v>
      </c>
      <c r="CE68" s="45"/>
      <c r="CF68" s="46"/>
      <c r="CG68" s="47"/>
    </row>
    <row r="69" spans="1:85" s="2" customFormat="1" ht="30" customHeight="1" x14ac:dyDescent="0.2">
      <c r="A69" s="2" t="s">
        <v>443</v>
      </c>
      <c r="C69" s="127" t="s">
        <v>175</v>
      </c>
      <c r="D69" s="34" t="s">
        <v>176</v>
      </c>
      <c r="E69" s="35" t="s">
        <v>95</v>
      </c>
      <c r="F69" s="111">
        <v>15</v>
      </c>
      <c r="G69" s="111"/>
      <c r="H69" s="112">
        <v>0</v>
      </c>
      <c r="I69" s="111">
        <f t="shared" si="41"/>
        <v>15</v>
      </c>
      <c r="J69" s="36">
        <v>4.82</v>
      </c>
      <c r="K69" s="37">
        <f t="shared" si="42"/>
        <v>72.3</v>
      </c>
      <c r="L69" s="37"/>
      <c r="M69" s="37">
        <f t="shared" si="43"/>
        <v>0</v>
      </c>
      <c r="N69" s="38"/>
      <c r="O69" s="38">
        <f t="shared" si="0"/>
        <v>0</v>
      </c>
      <c r="P69" s="38">
        <f t="shared" si="1"/>
        <v>0</v>
      </c>
      <c r="Q69" s="38"/>
      <c r="R69" s="38">
        <f t="shared" si="2"/>
        <v>0</v>
      </c>
      <c r="S69" s="38">
        <f t="shared" si="3"/>
        <v>0</v>
      </c>
      <c r="T69" s="38"/>
      <c r="U69" s="38">
        <f t="shared" si="4"/>
        <v>0</v>
      </c>
      <c r="V69" s="38">
        <f t="shared" si="5"/>
        <v>0</v>
      </c>
      <c r="W69" s="38"/>
      <c r="X69" s="38">
        <f t="shared" si="48"/>
        <v>0</v>
      </c>
      <c r="Y69" s="38">
        <f t="shared" si="49"/>
        <v>0</v>
      </c>
      <c r="Z69" s="38"/>
      <c r="AA69" s="38">
        <f t="shared" si="6"/>
        <v>0</v>
      </c>
      <c r="AB69" s="38">
        <f t="shared" si="7"/>
        <v>0</v>
      </c>
      <c r="AC69" s="38"/>
      <c r="AD69" s="38">
        <f t="shared" si="8"/>
        <v>0</v>
      </c>
      <c r="AE69" s="38">
        <f t="shared" si="9"/>
        <v>0</v>
      </c>
      <c r="AF69" s="38"/>
      <c r="AG69" s="38">
        <f t="shared" si="10"/>
        <v>0</v>
      </c>
      <c r="AH69" s="38">
        <f t="shared" si="11"/>
        <v>0</v>
      </c>
      <c r="AI69" s="38"/>
      <c r="AJ69" s="38">
        <f t="shared" si="12"/>
        <v>0</v>
      </c>
      <c r="AK69" s="38">
        <f t="shared" si="13"/>
        <v>0</v>
      </c>
      <c r="AL69" s="38"/>
      <c r="AM69" s="38">
        <f t="shared" si="14"/>
        <v>0</v>
      </c>
      <c r="AN69" s="38">
        <f t="shared" si="15"/>
        <v>0</v>
      </c>
      <c r="AO69" s="38"/>
      <c r="AP69" s="38">
        <f t="shared" si="16"/>
        <v>0</v>
      </c>
      <c r="AQ69" s="38">
        <f t="shared" si="17"/>
        <v>0</v>
      </c>
      <c r="AR69" s="38"/>
      <c r="AS69" s="38">
        <f t="shared" si="18"/>
        <v>0</v>
      </c>
      <c r="AT69" s="38">
        <f t="shared" si="19"/>
        <v>0</v>
      </c>
      <c r="AU69" s="38"/>
      <c r="AV69" s="38">
        <f t="shared" si="20"/>
        <v>0</v>
      </c>
      <c r="AW69" s="38">
        <f t="shared" si="21"/>
        <v>0</v>
      </c>
      <c r="AX69" s="38"/>
      <c r="AY69" s="38">
        <f t="shared" si="22"/>
        <v>0</v>
      </c>
      <c r="AZ69" s="38">
        <f t="shared" si="23"/>
        <v>0</v>
      </c>
      <c r="BA69" s="38"/>
      <c r="BB69" s="38">
        <f t="shared" si="24"/>
        <v>0</v>
      </c>
      <c r="BC69" s="38">
        <f t="shared" si="25"/>
        <v>0</v>
      </c>
      <c r="BD69" s="38"/>
      <c r="BE69" s="38">
        <f t="shared" si="26"/>
        <v>0</v>
      </c>
      <c r="BF69" s="38">
        <f t="shared" si="27"/>
        <v>0</v>
      </c>
      <c r="BG69" s="38"/>
      <c r="BH69" s="38">
        <f t="shared" si="28"/>
        <v>0</v>
      </c>
      <c r="BI69" s="38">
        <f t="shared" si="29"/>
        <v>0</v>
      </c>
      <c r="BJ69" s="38"/>
      <c r="BK69" s="38">
        <f t="shared" si="30"/>
        <v>0</v>
      </c>
      <c r="BL69" s="38">
        <f t="shared" si="31"/>
        <v>0</v>
      </c>
      <c r="BM69" s="38"/>
      <c r="BN69" s="38">
        <f t="shared" si="32"/>
        <v>0</v>
      </c>
      <c r="BO69" s="38">
        <f t="shared" si="33"/>
        <v>0</v>
      </c>
      <c r="BP69" s="38"/>
      <c r="BQ69" s="38">
        <f t="shared" si="34"/>
        <v>0</v>
      </c>
      <c r="BR69" s="38">
        <f t="shared" si="35"/>
        <v>0</v>
      </c>
      <c r="BS69" s="38"/>
      <c r="BT69" s="38">
        <f t="shared" si="36"/>
        <v>0</v>
      </c>
      <c r="BU69" s="38">
        <f t="shared" si="37"/>
        <v>0</v>
      </c>
      <c r="BV69" s="39">
        <f t="shared" si="51"/>
        <v>0</v>
      </c>
      <c r="BW69" s="39">
        <f t="shared" ca="1" si="52"/>
        <v>0</v>
      </c>
      <c r="BX69" s="40">
        <f t="shared" ca="1" si="53"/>
        <v>0</v>
      </c>
      <c r="BY69" s="40">
        <f t="shared" si="47"/>
        <v>15</v>
      </c>
      <c r="BZ69" s="39">
        <f t="shared" ca="1" si="39"/>
        <v>72.3</v>
      </c>
      <c r="CA69" s="116">
        <f t="shared" ca="1" si="45"/>
        <v>0</v>
      </c>
      <c r="CB69" s="42"/>
      <c r="CC69" s="43">
        <f t="shared" si="46"/>
        <v>0</v>
      </c>
      <c r="CD69" s="44" t="str">
        <f t="shared" ref="CD69:CD78" si="57">IF(CC69&lt;&gt;0,"MEDIDO","NÃO MEDIDO")</f>
        <v>NÃO MEDIDO</v>
      </c>
      <c r="CE69" s="45"/>
      <c r="CF69" s="46"/>
      <c r="CG69" s="47"/>
    </row>
    <row r="70" spans="1:85" s="2" customFormat="1" ht="30" customHeight="1" x14ac:dyDescent="0.2">
      <c r="A70" s="2" t="s">
        <v>443</v>
      </c>
      <c r="C70" s="127" t="s">
        <v>177</v>
      </c>
      <c r="D70" s="34" t="s">
        <v>178</v>
      </c>
      <c r="E70" s="35" t="s">
        <v>110</v>
      </c>
      <c r="F70" s="111">
        <v>6</v>
      </c>
      <c r="G70" s="111"/>
      <c r="H70" s="112">
        <v>0</v>
      </c>
      <c r="I70" s="111">
        <f t="shared" si="41"/>
        <v>6</v>
      </c>
      <c r="J70" s="36">
        <v>5.91</v>
      </c>
      <c r="K70" s="37">
        <f t="shared" si="42"/>
        <v>35.46</v>
      </c>
      <c r="L70" s="37"/>
      <c r="M70" s="37">
        <f t="shared" si="43"/>
        <v>0</v>
      </c>
      <c r="N70" s="38"/>
      <c r="O70" s="38">
        <f t="shared" si="0"/>
        <v>0</v>
      </c>
      <c r="P70" s="38">
        <f t="shared" si="1"/>
        <v>0</v>
      </c>
      <c r="Q70" s="38"/>
      <c r="R70" s="38">
        <f t="shared" si="2"/>
        <v>0</v>
      </c>
      <c r="S70" s="38">
        <f t="shared" si="3"/>
        <v>0</v>
      </c>
      <c r="T70" s="38"/>
      <c r="U70" s="38">
        <f t="shared" si="4"/>
        <v>0</v>
      </c>
      <c r="V70" s="38">
        <f t="shared" si="5"/>
        <v>0</v>
      </c>
      <c r="W70" s="38"/>
      <c r="X70" s="38">
        <f t="shared" si="48"/>
        <v>0</v>
      </c>
      <c r="Y70" s="38">
        <f t="shared" si="49"/>
        <v>0</v>
      </c>
      <c r="Z70" s="38"/>
      <c r="AA70" s="38">
        <f t="shared" si="6"/>
        <v>0</v>
      </c>
      <c r="AB70" s="38">
        <f t="shared" si="7"/>
        <v>0</v>
      </c>
      <c r="AC70" s="38"/>
      <c r="AD70" s="38">
        <f t="shared" si="8"/>
        <v>0</v>
      </c>
      <c r="AE70" s="38">
        <f t="shared" si="9"/>
        <v>0</v>
      </c>
      <c r="AF70" s="38"/>
      <c r="AG70" s="38">
        <f t="shared" si="10"/>
        <v>0</v>
      </c>
      <c r="AH70" s="38">
        <f t="shared" si="11"/>
        <v>0</v>
      </c>
      <c r="AI70" s="38"/>
      <c r="AJ70" s="38">
        <f t="shared" si="12"/>
        <v>0</v>
      </c>
      <c r="AK70" s="38">
        <f t="shared" si="13"/>
        <v>0</v>
      </c>
      <c r="AL70" s="38"/>
      <c r="AM70" s="38">
        <f t="shared" si="14"/>
        <v>0</v>
      </c>
      <c r="AN70" s="38">
        <f t="shared" si="15"/>
        <v>0</v>
      </c>
      <c r="AO70" s="38"/>
      <c r="AP70" s="38">
        <f t="shared" si="16"/>
        <v>0</v>
      </c>
      <c r="AQ70" s="38">
        <f t="shared" si="17"/>
        <v>0</v>
      </c>
      <c r="AR70" s="38"/>
      <c r="AS70" s="38">
        <f t="shared" si="18"/>
        <v>0</v>
      </c>
      <c r="AT70" s="38">
        <f t="shared" si="19"/>
        <v>0</v>
      </c>
      <c r="AU70" s="38"/>
      <c r="AV70" s="38">
        <f t="shared" si="20"/>
        <v>0</v>
      </c>
      <c r="AW70" s="38">
        <f t="shared" si="21"/>
        <v>0</v>
      </c>
      <c r="AX70" s="38"/>
      <c r="AY70" s="38">
        <f t="shared" si="22"/>
        <v>0</v>
      </c>
      <c r="AZ70" s="38">
        <f t="shared" si="23"/>
        <v>0</v>
      </c>
      <c r="BA70" s="38"/>
      <c r="BB70" s="38">
        <f t="shared" si="24"/>
        <v>0</v>
      </c>
      <c r="BC70" s="38">
        <f t="shared" si="25"/>
        <v>0</v>
      </c>
      <c r="BD70" s="38"/>
      <c r="BE70" s="38">
        <f t="shared" si="26"/>
        <v>0</v>
      </c>
      <c r="BF70" s="38">
        <f t="shared" si="27"/>
        <v>0</v>
      </c>
      <c r="BG70" s="38"/>
      <c r="BH70" s="38">
        <f t="shared" si="28"/>
        <v>0</v>
      </c>
      <c r="BI70" s="38">
        <f t="shared" si="29"/>
        <v>0</v>
      </c>
      <c r="BJ70" s="38"/>
      <c r="BK70" s="38">
        <f t="shared" si="30"/>
        <v>0</v>
      </c>
      <c r="BL70" s="38">
        <f t="shared" si="31"/>
        <v>0</v>
      </c>
      <c r="BM70" s="38"/>
      <c r="BN70" s="38">
        <f t="shared" si="32"/>
        <v>0</v>
      </c>
      <c r="BO70" s="38">
        <f t="shared" si="33"/>
        <v>0</v>
      </c>
      <c r="BP70" s="38"/>
      <c r="BQ70" s="38">
        <f t="shared" si="34"/>
        <v>0</v>
      </c>
      <c r="BR70" s="38">
        <f t="shared" si="35"/>
        <v>0</v>
      </c>
      <c r="BS70" s="38"/>
      <c r="BT70" s="38">
        <f t="shared" si="36"/>
        <v>0</v>
      </c>
      <c r="BU70" s="38">
        <f t="shared" si="37"/>
        <v>0</v>
      </c>
      <c r="BV70" s="39">
        <f t="shared" si="51"/>
        <v>0</v>
      </c>
      <c r="BW70" s="39">
        <f t="shared" ca="1" si="52"/>
        <v>0</v>
      </c>
      <c r="BX70" s="40">
        <f t="shared" ca="1" si="53"/>
        <v>0</v>
      </c>
      <c r="BY70" s="40">
        <f t="shared" si="47"/>
        <v>6</v>
      </c>
      <c r="BZ70" s="39">
        <f t="shared" ca="1" si="39"/>
        <v>35.46</v>
      </c>
      <c r="CA70" s="116">
        <f t="shared" ca="1" si="45"/>
        <v>0</v>
      </c>
      <c r="CB70" s="42"/>
      <c r="CC70" s="43">
        <f t="shared" si="46"/>
        <v>0</v>
      </c>
      <c r="CD70" s="44" t="str">
        <f t="shared" si="57"/>
        <v>NÃO MEDIDO</v>
      </c>
      <c r="CE70" s="45"/>
      <c r="CF70" s="46"/>
      <c r="CG70" s="47"/>
    </row>
    <row r="71" spans="1:85" s="2" customFormat="1" ht="30" customHeight="1" x14ac:dyDescent="0.2">
      <c r="A71" s="2" t="s">
        <v>443</v>
      </c>
      <c r="C71" s="127" t="s">
        <v>179</v>
      </c>
      <c r="D71" s="34" t="s">
        <v>180</v>
      </c>
      <c r="E71" s="35" t="s">
        <v>107</v>
      </c>
      <c r="F71" s="111">
        <v>12</v>
      </c>
      <c r="G71" s="111"/>
      <c r="H71" s="112">
        <v>0</v>
      </c>
      <c r="I71" s="111">
        <f t="shared" si="41"/>
        <v>12</v>
      </c>
      <c r="J71" s="36">
        <v>36.71</v>
      </c>
      <c r="K71" s="37">
        <f t="shared" si="42"/>
        <v>440.52</v>
      </c>
      <c r="L71" s="37"/>
      <c r="M71" s="37">
        <f t="shared" si="43"/>
        <v>0</v>
      </c>
      <c r="N71" s="38"/>
      <c r="O71" s="38">
        <f t="shared" si="0"/>
        <v>0</v>
      </c>
      <c r="P71" s="38">
        <f t="shared" si="1"/>
        <v>0</v>
      </c>
      <c r="Q71" s="38"/>
      <c r="R71" s="38">
        <f t="shared" si="2"/>
        <v>0</v>
      </c>
      <c r="S71" s="38">
        <f t="shared" si="3"/>
        <v>0</v>
      </c>
      <c r="T71" s="38"/>
      <c r="U71" s="38">
        <f t="shared" si="4"/>
        <v>0</v>
      </c>
      <c r="V71" s="38">
        <f t="shared" si="5"/>
        <v>0</v>
      </c>
      <c r="W71" s="38"/>
      <c r="X71" s="38">
        <f t="shared" si="48"/>
        <v>0</v>
      </c>
      <c r="Y71" s="38">
        <f t="shared" si="49"/>
        <v>0</v>
      </c>
      <c r="Z71" s="38"/>
      <c r="AA71" s="38">
        <f t="shared" si="6"/>
        <v>0</v>
      </c>
      <c r="AB71" s="38">
        <f t="shared" si="7"/>
        <v>0</v>
      </c>
      <c r="AC71" s="38"/>
      <c r="AD71" s="38">
        <f t="shared" si="8"/>
        <v>0</v>
      </c>
      <c r="AE71" s="38">
        <f t="shared" si="9"/>
        <v>0</v>
      </c>
      <c r="AF71" s="38"/>
      <c r="AG71" s="38">
        <f t="shared" si="10"/>
        <v>0</v>
      </c>
      <c r="AH71" s="38">
        <f t="shared" si="11"/>
        <v>0</v>
      </c>
      <c r="AI71" s="38"/>
      <c r="AJ71" s="38">
        <f t="shared" si="12"/>
        <v>0</v>
      </c>
      <c r="AK71" s="38">
        <f t="shared" si="13"/>
        <v>0</v>
      </c>
      <c r="AL71" s="38"/>
      <c r="AM71" s="38">
        <f t="shared" si="14"/>
        <v>0</v>
      </c>
      <c r="AN71" s="38">
        <f t="shared" si="15"/>
        <v>0</v>
      </c>
      <c r="AO71" s="38"/>
      <c r="AP71" s="38">
        <f t="shared" si="16"/>
        <v>0</v>
      </c>
      <c r="AQ71" s="38">
        <f t="shared" si="17"/>
        <v>0</v>
      </c>
      <c r="AR71" s="38"/>
      <c r="AS71" s="38">
        <f t="shared" si="18"/>
        <v>0</v>
      </c>
      <c r="AT71" s="38">
        <f t="shared" si="19"/>
        <v>0</v>
      </c>
      <c r="AU71" s="38"/>
      <c r="AV71" s="38">
        <f t="shared" si="20"/>
        <v>0</v>
      </c>
      <c r="AW71" s="38">
        <f t="shared" si="21"/>
        <v>0</v>
      </c>
      <c r="AX71" s="38"/>
      <c r="AY71" s="38">
        <f t="shared" si="22"/>
        <v>0</v>
      </c>
      <c r="AZ71" s="38">
        <f t="shared" si="23"/>
        <v>0</v>
      </c>
      <c r="BA71" s="38"/>
      <c r="BB71" s="38">
        <f t="shared" si="24"/>
        <v>0</v>
      </c>
      <c r="BC71" s="38">
        <f t="shared" si="25"/>
        <v>0</v>
      </c>
      <c r="BD71" s="38"/>
      <c r="BE71" s="38">
        <f t="shared" si="26"/>
        <v>0</v>
      </c>
      <c r="BF71" s="38">
        <f t="shared" si="27"/>
        <v>0</v>
      </c>
      <c r="BG71" s="38"/>
      <c r="BH71" s="38">
        <f t="shared" si="28"/>
        <v>0</v>
      </c>
      <c r="BI71" s="38">
        <f t="shared" si="29"/>
        <v>0</v>
      </c>
      <c r="BJ71" s="38"/>
      <c r="BK71" s="38">
        <f t="shared" si="30"/>
        <v>0</v>
      </c>
      <c r="BL71" s="38">
        <f t="shared" si="31"/>
        <v>0</v>
      </c>
      <c r="BM71" s="38"/>
      <c r="BN71" s="38">
        <f t="shared" si="32"/>
        <v>0</v>
      </c>
      <c r="BO71" s="38">
        <f t="shared" si="33"/>
        <v>0</v>
      </c>
      <c r="BP71" s="38"/>
      <c r="BQ71" s="38">
        <f t="shared" si="34"/>
        <v>0</v>
      </c>
      <c r="BR71" s="38">
        <f t="shared" si="35"/>
        <v>0</v>
      </c>
      <c r="BS71" s="38"/>
      <c r="BT71" s="38">
        <f t="shared" si="36"/>
        <v>0</v>
      </c>
      <c r="BU71" s="38">
        <f t="shared" si="37"/>
        <v>0</v>
      </c>
      <c r="BV71" s="39">
        <f t="shared" si="51"/>
        <v>0</v>
      </c>
      <c r="BW71" s="39">
        <f t="shared" ca="1" si="52"/>
        <v>0</v>
      </c>
      <c r="BX71" s="40">
        <f t="shared" ca="1" si="53"/>
        <v>0</v>
      </c>
      <c r="BY71" s="40">
        <f t="shared" si="47"/>
        <v>12</v>
      </c>
      <c r="BZ71" s="39">
        <f t="shared" ca="1" si="39"/>
        <v>440.52</v>
      </c>
      <c r="CA71" s="116">
        <f t="shared" ca="1" si="45"/>
        <v>0</v>
      </c>
      <c r="CB71" s="42"/>
      <c r="CC71" s="43">
        <f t="shared" si="46"/>
        <v>0</v>
      </c>
      <c r="CD71" s="44" t="str">
        <f t="shared" si="57"/>
        <v>NÃO MEDIDO</v>
      </c>
      <c r="CE71" s="45"/>
      <c r="CF71" s="46"/>
      <c r="CG71" s="47"/>
    </row>
    <row r="72" spans="1:85" s="2" customFormat="1" ht="30" customHeight="1" x14ac:dyDescent="0.2">
      <c r="A72" s="2" t="s">
        <v>443</v>
      </c>
      <c r="C72" s="127" t="s">
        <v>181</v>
      </c>
      <c r="D72" s="34" t="s">
        <v>182</v>
      </c>
      <c r="E72" s="35" t="s">
        <v>110</v>
      </c>
      <c r="F72" s="111">
        <v>3</v>
      </c>
      <c r="G72" s="111"/>
      <c r="H72" s="112">
        <v>0</v>
      </c>
      <c r="I72" s="111">
        <f t="shared" si="41"/>
        <v>3</v>
      </c>
      <c r="J72" s="36">
        <v>92.39</v>
      </c>
      <c r="K72" s="37">
        <f t="shared" si="42"/>
        <v>277.17</v>
      </c>
      <c r="L72" s="37"/>
      <c r="M72" s="37">
        <f t="shared" si="43"/>
        <v>0</v>
      </c>
      <c r="N72" s="38"/>
      <c r="O72" s="38">
        <f t="shared" si="0"/>
        <v>0</v>
      </c>
      <c r="P72" s="38">
        <f t="shared" si="1"/>
        <v>0</v>
      </c>
      <c r="Q72" s="38"/>
      <c r="R72" s="38">
        <f t="shared" si="2"/>
        <v>0</v>
      </c>
      <c r="S72" s="38">
        <f t="shared" si="3"/>
        <v>0</v>
      </c>
      <c r="T72" s="38"/>
      <c r="U72" s="38">
        <f t="shared" si="4"/>
        <v>0</v>
      </c>
      <c r="V72" s="38">
        <f t="shared" si="5"/>
        <v>0</v>
      </c>
      <c r="W72" s="38"/>
      <c r="X72" s="38">
        <f t="shared" si="48"/>
        <v>0</v>
      </c>
      <c r="Y72" s="38">
        <f t="shared" si="49"/>
        <v>0</v>
      </c>
      <c r="Z72" s="38"/>
      <c r="AA72" s="38">
        <f t="shared" si="6"/>
        <v>0</v>
      </c>
      <c r="AB72" s="38">
        <f t="shared" si="7"/>
        <v>0</v>
      </c>
      <c r="AC72" s="38"/>
      <c r="AD72" s="38">
        <f t="shared" si="8"/>
        <v>0</v>
      </c>
      <c r="AE72" s="38">
        <f t="shared" si="9"/>
        <v>0</v>
      </c>
      <c r="AF72" s="38"/>
      <c r="AG72" s="38">
        <f t="shared" si="10"/>
        <v>0</v>
      </c>
      <c r="AH72" s="38">
        <f t="shared" si="11"/>
        <v>0</v>
      </c>
      <c r="AI72" s="38"/>
      <c r="AJ72" s="38">
        <f t="shared" si="12"/>
        <v>0</v>
      </c>
      <c r="AK72" s="38">
        <f t="shared" si="13"/>
        <v>0</v>
      </c>
      <c r="AL72" s="38"/>
      <c r="AM72" s="38">
        <f t="shared" si="14"/>
        <v>0</v>
      </c>
      <c r="AN72" s="38">
        <f t="shared" si="15"/>
        <v>0</v>
      </c>
      <c r="AO72" s="38"/>
      <c r="AP72" s="38">
        <f t="shared" si="16"/>
        <v>0</v>
      </c>
      <c r="AQ72" s="38">
        <f t="shared" si="17"/>
        <v>0</v>
      </c>
      <c r="AR72" s="38"/>
      <c r="AS72" s="38">
        <f t="shared" si="18"/>
        <v>0</v>
      </c>
      <c r="AT72" s="38">
        <f t="shared" si="19"/>
        <v>0</v>
      </c>
      <c r="AU72" s="38"/>
      <c r="AV72" s="38">
        <f t="shared" si="20"/>
        <v>0</v>
      </c>
      <c r="AW72" s="38">
        <f t="shared" si="21"/>
        <v>0</v>
      </c>
      <c r="AX72" s="38"/>
      <c r="AY72" s="38">
        <f t="shared" si="22"/>
        <v>0</v>
      </c>
      <c r="AZ72" s="38">
        <f t="shared" si="23"/>
        <v>0</v>
      </c>
      <c r="BA72" s="38"/>
      <c r="BB72" s="38">
        <f t="shared" si="24"/>
        <v>0</v>
      </c>
      <c r="BC72" s="38">
        <f t="shared" si="25"/>
        <v>0</v>
      </c>
      <c r="BD72" s="38"/>
      <c r="BE72" s="38">
        <f t="shared" si="26"/>
        <v>0</v>
      </c>
      <c r="BF72" s="38">
        <f t="shared" si="27"/>
        <v>0</v>
      </c>
      <c r="BG72" s="38"/>
      <c r="BH72" s="38">
        <f t="shared" si="28"/>
        <v>0</v>
      </c>
      <c r="BI72" s="38">
        <f t="shared" si="29"/>
        <v>0</v>
      </c>
      <c r="BJ72" s="38"/>
      <c r="BK72" s="38">
        <f t="shared" si="30"/>
        <v>0</v>
      </c>
      <c r="BL72" s="38">
        <f t="shared" si="31"/>
        <v>0</v>
      </c>
      <c r="BM72" s="38"/>
      <c r="BN72" s="38">
        <f t="shared" si="32"/>
        <v>0</v>
      </c>
      <c r="BO72" s="38">
        <f t="shared" si="33"/>
        <v>0</v>
      </c>
      <c r="BP72" s="38"/>
      <c r="BQ72" s="38">
        <f t="shared" si="34"/>
        <v>0</v>
      </c>
      <c r="BR72" s="38">
        <f t="shared" si="35"/>
        <v>0</v>
      </c>
      <c r="BS72" s="38"/>
      <c r="BT72" s="38">
        <f t="shared" si="36"/>
        <v>0</v>
      </c>
      <c r="BU72" s="38">
        <f t="shared" si="37"/>
        <v>0</v>
      </c>
      <c r="BV72" s="39">
        <f t="shared" si="51"/>
        <v>0</v>
      </c>
      <c r="BW72" s="39">
        <f t="shared" ca="1" si="52"/>
        <v>0</v>
      </c>
      <c r="BX72" s="40">
        <f t="shared" ca="1" si="53"/>
        <v>0</v>
      </c>
      <c r="BY72" s="40">
        <f t="shared" si="47"/>
        <v>3</v>
      </c>
      <c r="BZ72" s="39">
        <f t="shared" ca="1" si="39"/>
        <v>277.17</v>
      </c>
      <c r="CA72" s="116">
        <f t="shared" ca="1" si="45"/>
        <v>0</v>
      </c>
      <c r="CB72" s="42"/>
      <c r="CC72" s="43">
        <f t="shared" si="46"/>
        <v>0</v>
      </c>
      <c r="CD72" s="44" t="str">
        <f t="shared" si="57"/>
        <v>NÃO MEDIDO</v>
      </c>
      <c r="CE72" s="45"/>
      <c r="CF72" s="46"/>
      <c r="CG72" s="47"/>
    </row>
    <row r="73" spans="1:85" s="2" customFormat="1" ht="30" customHeight="1" x14ac:dyDescent="0.2">
      <c r="A73" s="2" t="s">
        <v>443</v>
      </c>
      <c r="C73" s="127" t="s">
        <v>183</v>
      </c>
      <c r="D73" s="34" t="s">
        <v>184</v>
      </c>
      <c r="E73" s="35" t="s">
        <v>110</v>
      </c>
      <c r="F73" s="111">
        <v>2</v>
      </c>
      <c r="G73" s="111"/>
      <c r="H73" s="112">
        <v>0</v>
      </c>
      <c r="I73" s="111">
        <f t="shared" si="41"/>
        <v>2</v>
      </c>
      <c r="J73" s="36">
        <v>9.8000000000000007</v>
      </c>
      <c r="K73" s="37">
        <f t="shared" si="42"/>
        <v>19.600000000000001</v>
      </c>
      <c r="L73" s="37"/>
      <c r="M73" s="37">
        <f t="shared" si="43"/>
        <v>0</v>
      </c>
      <c r="N73" s="38"/>
      <c r="O73" s="38">
        <f t="shared" si="0"/>
        <v>0</v>
      </c>
      <c r="P73" s="38">
        <f t="shared" si="1"/>
        <v>0</v>
      </c>
      <c r="Q73" s="38"/>
      <c r="R73" s="38">
        <f t="shared" si="2"/>
        <v>0</v>
      </c>
      <c r="S73" s="38">
        <f t="shared" si="3"/>
        <v>0</v>
      </c>
      <c r="T73" s="38"/>
      <c r="U73" s="38">
        <f t="shared" si="4"/>
        <v>0</v>
      </c>
      <c r="V73" s="38">
        <f t="shared" si="5"/>
        <v>0</v>
      </c>
      <c r="W73" s="38"/>
      <c r="X73" s="38">
        <f t="shared" si="48"/>
        <v>0</v>
      </c>
      <c r="Y73" s="38">
        <f t="shared" si="49"/>
        <v>0</v>
      </c>
      <c r="Z73" s="38"/>
      <c r="AA73" s="38">
        <f t="shared" si="6"/>
        <v>0</v>
      </c>
      <c r="AB73" s="38">
        <f t="shared" si="7"/>
        <v>0</v>
      </c>
      <c r="AC73" s="38"/>
      <c r="AD73" s="38">
        <f t="shared" si="8"/>
        <v>0</v>
      </c>
      <c r="AE73" s="38">
        <f t="shared" si="9"/>
        <v>0</v>
      </c>
      <c r="AF73" s="38"/>
      <c r="AG73" s="38">
        <f t="shared" si="10"/>
        <v>0</v>
      </c>
      <c r="AH73" s="38">
        <f t="shared" si="11"/>
        <v>0</v>
      </c>
      <c r="AI73" s="38"/>
      <c r="AJ73" s="38">
        <f t="shared" si="12"/>
        <v>0</v>
      </c>
      <c r="AK73" s="38">
        <f t="shared" si="13"/>
        <v>0</v>
      </c>
      <c r="AL73" s="38"/>
      <c r="AM73" s="38">
        <f t="shared" si="14"/>
        <v>0</v>
      </c>
      <c r="AN73" s="38">
        <f t="shared" si="15"/>
        <v>0</v>
      </c>
      <c r="AO73" s="38"/>
      <c r="AP73" s="38">
        <f t="shared" si="16"/>
        <v>0</v>
      </c>
      <c r="AQ73" s="38">
        <f t="shared" si="17"/>
        <v>0</v>
      </c>
      <c r="AR73" s="38"/>
      <c r="AS73" s="38">
        <f t="shared" si="18"/>
        <v>0</v>
      </c>
      <c r="AT73" s="38">
        <f t="shared" si="19"/>
        <v>0</v>
      </c>
      <c r="AU73" s="38"/>
      <c r="AV73" s="38">
        <f t="shared" si="20"/>
        <v>0</v>
      </c>
      <c r="AW73" s="38">
        <f t="shared" si="21"/>
        <v>0</v>
      </c>
      <c r="AX73" s="38"/>
      <c r="AY73" s="38">
        <f t="shared" si="22"/>
        <v>0</v>
      </c>
      <c r="AZ73" s="38">
        <f t="shared" si="23"/>
        <v>0</v>
      </c>
      <c r="BA73" s="38"/>
      <c r="BB73" s="38">
        <f t="shared" si="24"/>
        <v>0</v>
      </c>
      <c r="BC73" s="38">
        <f t="shared" si="25"/>
        <v>0</v>
      </c>
      <c r="BD73" s="38"/>
      <c r="BE73" s="38">
        <f t="shared" si="26"/>
        <v>0</v>
      </c>
      <c r="BF73" s="38">
        <f t="shared" si="27"/>
        <v>0</v>
      </c>
      <c r="BG73" s="38"/>
      <c r="BH73" s="38">
        <f t="shared" si="28"/>
        <v>0</v>
      </c>
      <c r="BI73" s="38">
        <f t="shared" si="29"/>
        <v>0</v>
      </c>
      <c r="BJ73" s="38"/>
      <c r="BK73" s="38">
        <f t="shared" si="30"/>
        <v>0</v>
      </c>
      <c r="BL73" s="38">
        <f t="shared" si="31"/>
        <v>0</v>
      </c>
      <c r="BM73" s="38"/>
      <c r="BN73" s="38">
        <f t="shared" si="32"/>
        <v>0</v>
      </c>
      <c r="BO73" s="38">
        <f t="shared" si="33"/>
        <v>0</v>
      </c>
      <c r="BP73" s="38"/>
      <c r="BQ73" s="38">
        <f t="shared" si="34"/>
        <v>0</v>
      </c>
      <c r="BR73" s="38">
        <f t="shared" si="35"/>
        <v>0</v>
      </c>
      <c r="BS73" s="38"/>
      <c r="BT73" s="38">
        <f t="shared" si="36"/>
        <v>0</v>
      </c>
      <c r="BU73" s="38">
        <f t="shared" si="37"/>
        <v>0</v>
      </c>
      <c r="BV73" s="39">
        <f t="shared" si="51"/>
        <v>0</v>
      </c>
      <c r="BW73" s="39">
        <f t="shared" ca="1" si="52"/>
        <v>0</v>
      </c>
      <c r="BX73" s="40">
        <f t="shared" ca="1" si="53"/>
        <v>0</v>
      </c>
      <c r="BY73" s="40">
        <f t="shared" si="47"/>
        <v>2</v>
      </c>
      <c r="BZ73" s="39">
        <f t="shared" ca="1" si="39"/>
        <v>19.600000000000001</v>
      </c>
      <c r="CA73" s="116">
        <f t="shared" ca="1" si="45"/>
        <v>0</v>
      </c>
      <c r="CB73" s="42"/>
      <c r="CC73" s="43">
        <f t="shared" si="46"/>
        <v>0</v>
      </c>
      <c r="CD73" s="44" t="str">
        <f t="shared" si="57"/>
        <v>NÃO MEDIDO</v>
      </c>
      <c r="CE73" s="45"/>
      <c r="CF73" s="46"/>
      <c r="CG73" s="47"/>
    </row>
    <row r="74" spans="1:85" s="2" customFormat="1" ht="52.5" customHeight="1" x14ac:dyDescent="0.2">
      <c r="A74" s="2" t="s">
        <v>443</v>
      </c>
      <c r="C74" s="127" t="s">
        <v>185</v>
      </c>
      <c r="D74" s="34" t="s">
        <v>186</v>
      </c>
      <c r="E74" s="35" t="s">
        <v>107</v>
      </c>
      <c r="F74" s="111">
        <v>6</v>
      </c>
      <c r="G74" s="111"/>
      <c r="H74" s="112">
        <v>0</v>
      </c>
      <c r="I74" s="111">
        <f t="shared" si="41"/>
        <v>6</v>
      </c>
      <c r="J74" s="36">
        <v>14.78</v>
      </c>
      <c r="K74" s="37">
        <f t="shared" si="42"/>
        <v>88.68</v>
      </c>
      <c r="L74" s="37"/>
      <c r="M74" s="37">
        <f t="shared" si="43"/>
        <v>0</v>
      </c>
      <c r="N74" s="38"/>
      <c r="O74" s="38">
        <f t="shared" si="0"/>
        <v>0</v>
      </c>
      <c r="P74" s="38">
        <f t="shared" si="1"/>
        <v>0</v>
      </c>
      <c r="Q74" s="38"/>
      <c r="R74" s="38">
        <f t="shared" si="2"/>
        <v>0</v>
      </c>
      <c r="S74" s="38">
        <f t="shared" si="3"/>
        <v>0</v>
      </c>
      <c r="T74" s="38"/>
      <c r="U74" s="38">
        <f t="shared" si="4"/>
        <v>0</v>
      </c>
      <c r="V74" s="38">
        <f t="shared" si="5"/>
        <v>0</v>
      </c>
      <c r="W74" s="38"/>
      <c r="X74" s="38">
        <f t="shared" si="48"/>
        <v>0</v>
      </c>
      <c r="Y74" s="38">
        <f t="shared" si="49"/>
        <v>0</v>
      </c>
      <c r="Z74" s="38"/>
      <c r="AA74" s="38">
        <f t="shared" si="6"/>
        <v>0</v>
      </c>
      <c r="AB74" s="38">
        <f t="shared" si="7"/>
        <v>0</v>
      </c>
      <c r="AC74" s="38"/>
      <c r="AD74" s="38">
        <f t="shared" si="8"/>
        <v>0</v>
      </c>
      <c r="AE74" s="38">
        <f t="shared" si="9"/>
        <v>0</v>
      </c>
      <c r="AF74" s="38"/>
      <c r="AG74" s="38">
        <f t="shared" si="10"/>
        <v>0</v>
      </c>
      <c r="AH74" s="38">
        <f t="shared" si="11"/>
        <v>0</v>
      </c>
      <c r="AI74" s="38"/>
      <c r="AJ74" s="38">
        <f t="shared" si="12"/>
        <v>0</v>
      </c>
      <c r="AK74" s="38">
        <f t="shared" si="13"/>
        <v>0</v>
      </c>
      <c r="AL74" s="38"/>
      <c r="AM74" s="38">
        <f t="shared" si="14"/>
        <v>0</v>
      </c>
      <c r="AN74" s="38">
        <f t="shared" si="15"/>
        <v>0</v>
      </c>
      <c r="AO74" s="38"/>
      <c r="AP74" s="38">
        <f t="shared" si="16"/>
        <v>0</v>
      </c>
      <c r="AQ74" s="38">
        <f t="shared" si="17"/>
        <v>0</v>
      </c>
      <c r="AR74" s="38"/>
      <c r="AS74" s="38">
        <f t="shared" si="18"/>
        <v>0</v>
      </c>
      <c r="AT74" s="38">
        <f t="shared" si="19"/>
        <v>0</v>
      </c>
      <c r="AU74" s="38"/>
      <c r="AV74" s="38">
        <f t="shared" si="20"/>
        <v>0</v>
      </c>
      <c r="AW74" s="38">
        <f t="shared" si="21"/>
        <v>0</v>
      </c>
      <c r="AX74" s="38"/>
      <c r="AY74" s="38">
        <f t="shared" si="22"/>
        <v>0</v>
      </c>
      <c r="AZ74" s="38">
        <f t="shared" si="23"/>
        <v>0</v>
      </c>
      <c r="BA74" s="38"/>
      <c r="BB74" s="38">
        <f t="shared" si="24"/>
        <v>0</v>
      </c>
      <c r="BC74" s="38">
        <f t="shared" si="25"/>
        <v>0</v>
      </c>
      <c r="BD74" s="38"/>
      <c r="BE74" s="38">
        <f t="shared" si="26"/>
        <v>0</v>
      </c>
      <c r="BF74" s="38">
        <f t="shared" si="27"/>
        <v>0</v>
      </c>
      <c r="BG74" s="38"/>
      <c r="BH74" s="38">
        <f t="shared" si="28"/>
        <v>0</v>
      </c>
      <c r="BI74" s="38">
        <f t="shared" si="29"/>
        <v>0</v>
      </c>
      <c r="BJ74" s="38"/>
      <c r="BK74" s="38">
        <f t="shared" si="30"/>
        <v>0</v>
      </c>
      <c r="BL74" s="38">
        <f t="shared" si="31"/>
        <v>0</v>
      </c>
      <c r="BM74" s="38"/>
      <c r="BN74" s="38">
        <f t="shared" si="32"/>
        <v>0</v>
      </c>
      <c r="BO74" s="38">
        <f t="shared" si="33"/>
        <v>0</v>
      </c>
      <c r="BP74" s="38"/>
      <c r="BQ74" s="38">
        <f t="shared" si="34"/>
        <v>0</v>
      </c>
      <c r="BR74" s="38">
        <f t="shared" si="35"/>
        <v>0</v>
      </c>
      <c r="BS74" s="38"/>
      <c r="BT74" s="38">
        <f t="shared" si="36"/>
        <v>0</v>
      </c>
      <c r="BU74" s="38">
        <f t="shared" si="37"/>
        <v>0</v>
      </c>
      <c r="BV74" s="39">
        <f t="shared" si="51"/>
        <v>0</v>
      </c>
      <c r="BW74" s="39">
        <f t="shared" ca="1" si="52"/>
        <v>0</v>
      </c>
      <c r="BX74" s="40">
        <f t="shared" ca="1" si="53"/>
        <v>0</v>
      </c>
      <c r="BY74" s="40">
        <f t="shared" si="47"/>
        <v>6</v>
      </c>
      <c r="BZ74" s="39">
        <f t="shared" ca="1" si="39"/>
        <v>88.68</v>
      </c>
      <c r="CA74" s="116">
        <f t="shared" ca="1" si="45"/>
        <v>0</v>
      </c>
      <c r="CB74" s="42"/>
      <c r="CC74" s="43">
        <f t="shared" si="46"/>
        <v>0</v>
      </c>
      <c r="CD74" s="44" t="str">
        <f t="shared" si="57"/>
        <v>NÃO MEDIDO</v>
      </c>
      <c r="CE74" s="45"/>
      <c r="CF74" s="46"/>
      <c r="CG74" s="47"/>
    </row>
    <row r="75" spans="1:85" s="2" customFormat="1" ht="56.25" customHeight="1" x14ac:dyDescent="0.2">
      <c r="A75" s="2" t="s">
        <v>443</v>
      </c>
      <c r="C75" s="127" t="s">
        <v>187</v>
      </c>
      <c r="D75" s="34" t="s">
        <v>188</v>
      </c>
      <c r="E75" s="35" t="s">
        <v>110</v>
      </c>
      <c r="F75" s="111">
        <v>1</v>
      </c>
      <c r="G75" s="111"/>
      <c r="H75" s="112">
        <v>0</v>
      </c>
      <c r="I75" s="111">
        <f t="shared" si="41"/>
        <v>1</v>
      </c>
      <c r="J75" s="36">
        <v>91.54</v>
      </c>
      <c r="K75" s="37">
        <f t="shared" si="42"/>
        <v>91.54</v>
      </c>
      <c r="L75" s="37"/>
      <c r="M75" s="37">
        <f t="shared" si="43"/>
        <v>0</v>
      </c>
      <c r="N75" s="38"/>
      <c r="O75" s="38">
        <f t="shared" si="0"/>
        <v>0</v>
      </c>
      <c r="P75" s="38">
        <f t="shared" si="1"/>
        <v>0</v>
      </c>
      <c r="Q75" s="38"/>
      <c r="R75" s="38">
        <f t="shared" si="2"/>
        <v>0</v>
      </c>
      <c r="S75" s="38">
        <f t="shared" si="3"/>
        <v>0</v>
      </c>
      <c r="T75" s="38"/>
      <c r="U75" s="38">
        <f t="shared" si="4"/>
        <v>0</v>
      </c>
      <c r="V75" s="38">
        <f t="shared" si="5"/>
        <v>0</v>
      </c>
      <c r="W75" s="38"/>
      <c r="X75" s="38">
        <f t="shared" si="48"/>
        <v>0</v>
      </c>
      <c r="Y75" s="38">
        <f t="shared" si="49"/>
        <v>0</v>
      </c>
      <c r="Z75" s="38"/>
      <c r="AA75" s="38">
        <f t="shared" si="6"/>
        <v>0</v>
      </c>
      <c r="AB75" s="38">
        <f t="shared" si="7"/>
        <v>0</v>
      </c>
      <c r="AC75" s="38"/>
      <c r="AD75" s="38">
        <f t="shared" si="8"/>
        <v>0</v>
      </c>
      <c r="AE75" s="38">
        <f t="shared" si="9"/>
        <v>0</v>
      </c>
      <c r="AF75" s="38"/>
      <c r="AG75" s="38">
        <f t="shared" si="10"/>
        <v>0</v>
      </c>
      <c r="AH75" s="38">
        <f t="shared" si="11"/>
        <v>0</v>
      </c>
      <c r="AI75" s="38"/>
      <c r="AJ75" s="38">
        <f t="shared" si="12"/>
        <v>0</v>
      </c>
      <c r="AK75" s="38">
        <f t="shared" si="13"/>
        <v>0</v>
      </c>
      <c r="AL75" s="38"/>
      <c r="AM75" s="38">
        <f t="shared" si="14"/>
        <v>0</v>
      </c>
      <c r="AN75" s="38">
        <f t="shared" si="15"/>
        <v>0</v>
      </c>
      <c r="AO75" s="38"/>
      <c r="AP75" s="38">
        <f t="shared" si="16"/>
        <v>0</v>
      </c>
      <c r="AQ75" s="38">
        <f t="shared" si="17"/>
        <v>0</v>
      </c>
      <c r="AR75" s="38"/>
      <c r="AS75" s="38">
        <f t="shared" si="18"/>
        <v>0</v>
      </c>
      <c r="AT75" s="38">
        <f t="shared" si="19"/>
        <v>0</v>
      </c>
      <c r="AU75" s="38"/>
      <c r="AV75" s="38">
        <f t="shared" si="20"/>
        <v>0</v>
      </c>
      <c r="AW75" s="38">
        <f t="shared" si="21"/>
        <v>0</v>
      </c>
      <c r="AX75" s="38"/>
      <c r="AY75" s="38">
        <f t="shared" si="22"/>
        <v>0</v>
      </c>
      <c r="AZ75" s="38">
        <f t="shared" si="23"/>
        <v>0</v>
      </c>
      <c r="BA75" s="38"/>
      <c r="BB75" s="38">
        <f t="shared" si="24"/>
        <v>0</v>
      </c>
      <c r="BC75" s="38">
        <f t="shared" si="25"/>
        <v>0</v>
      </c>
      <c r="BD75" s="38"/>
      <c r="BE75" s="38">
        <f t="shared" si="26"/>
        <v>0</v>
      </c>
      <c r="BF75" s="38">
        <f t="shared" si="27"/>
        <v>0</v>
      </c>
      <c r="BG75" s="38"/>
      <c r="BH75" s="38">
        <f t="shared" si="28"/>
        <v>0</v>
      </c>
      <c r="BI75" s="38">
        <f t="shared" si="29"/>
        <v>0</v>
      </c>
      <c r="BJ75" s="38"/>
      <c r="BK75" s="38">
        <f t="shared" si="30"/>
        <v>0</v>
      </c>
      <c r="BL75" s="38">
        <f t="shared" si="31"/>
        <v>0</v>
      </c>
      <c r="BM75" s="38"/>
      <c r="BN75" s="38">
        <f t="shared" si="32"/>
        <v>0</v>
      </c>
      <c r="BO75" s="38">
        <f t="shared" si="33"/>
        <v>0</v>
      </c>
      <c r="BP75" s="38"/>
      <c r="BQ75" s="38">
        <f t="shared" si="34"/>
        <v>0</v>
      </c>
      <c r="BR75" s="38">
        <f t="shared" si="35"/>
        <v>0</v>
      </c>
      <c r="BS75" s="38"/>
      <c r="BT75" s="38">
        <f t="shared" si="36"/>
        <v>0</v>
      </c>
      <c r="BU75" s="38">
        <f t="shared" si="37"/>
        <v>0</v>
      </c>
      <c r="BV75" s="39">
        <f t="shared" si="51"/>
        <v>0</v>
      </c>
      <c r="BW75" s="39">
        <f t="shared" ca="1" si="52"/>
        <v>0</v>
      </c>
      <c r="BX75" s="40">
        <f t="shared" ca="1" si="53"/>
        <v>0</v>
      </c>
      <c r="BY75" s="40">
        <f t="shared" si="47"/>
        <v>1</v>
      </c>
      <c r="BZ75" s="39">
        <f t="shared" ca="1" si="39"/>
        <v>91.54</v>
      </c>
      <c r="CA75" s="116">
        <f t="shared" ca="1" si="45"/>
        <v>0</v>
      </c>
      <c r="CB75" s="42"/>
      <c r="CC75" s="43">
        <f t="shared" si="46"/>
        <v>0</v>
      </c>
      <c r="CD75" s="44" t="str">
        <f t="shared" si="57"/>
        <v>NÃO MEDIDO</v>
      </c>
      <c r="CE75" s="45"/>
      <c r="CF75" s="46"/>
      <c r="CG75" s="47"/>
    </row>
    <row r="76" spans="1:85" s="2" customFormat="1" ht="50.25" customHeight="1" x14ac:dyDescent="0.2">
      <c r="A76" s="2" t="s">
        <v>443</v>
      </c>
      <c r="C76" s="127" t="s">
        <v>189</v>
      </c>
      <c r="D76" s="34" t="s">
        <v>190</v>
      </c>
      <c r="E76" s="35" t="s">
        <v>107</v>
      </c>
      <c r="F76" s="111">
        <v>65</v>
      </c>
      <c r="G76" s="111"/>
      <c r="H76" s="112">
        <v>0</v>
      </c>
      <c r="I76" s="111">
        <f t="shared" si="41"/>
        <v>65</v>
      </c>
      <c r="J76" s="36">
        <v>5.78</v>
      </c>
      <c r="K76" s="37">
        <f t="shared" si="42"/>
        <v>375.7</v>
      </c>
      <c r="L76" s="37"/>
      <c r="M76" s="37">
        <f t="shared" si="43"/>
        <v>0</v>
      </c>
      <c r="N76" s="38"/>
      <c r="O76" s="38">
        <f t="shared" si="0"/>
        <v>0</v>
      </c>
      <c r="P76" s="38">
        <f t="shared" si="1"/>
        <v>0</v>
      </c>
      <c r="Q76" s="38"/>
      <c r="R76" s="38">
        <f t="shared" si="2"/>
        <v>0</v>
      </c>
      <c r="S76" s="38">
        <f t="shared" si="3"/>
        <v>0</v>
      </c>
      <c r="T76" s="38"/>
      <c r="U76" s="38">
        <f t="shared" si="4"/>
        <v>0</v>
      </c>
      <c r="V76" s="38">
        <f t="shared" si="5"/>
        <v>0</v>
      </c>
      <c r="W76" s="38"/>
      <c r="X76" s="38">
        <f t="shared" si="48"/>
        <v>0</v>
      </c>
      <c r="Y76" s="38">
        <f t="shared" si="49"/>
        <v>0</v>
      </c>
      <c r="Z76" s="38"/>
      <c r="AA76" s="38">
        <f t="shared" si="6"/>
        <v>0</v>
      </c>
      <c r="AB76" s="38">
        <f t="shared" si="7"/>
        <v>0</v>
      </c>
      <c r="AC76" s="38"/>
      <c r="AD76" s="38">
        <f t="shared" si="8"/>
        <v>0</v>
      </c>
      <c r="AE76" s="38">
        <f t="shared" si="9"/>
        <v>0</v>
      </c>
      <c r="AF76" s="38"/>
      <c r="AG76" s="38">
        <f t="shared" si="10"/>
        <v>0</v>
      </c>
      <c r="AH76" s="38">
        <f t="shared" si="11"/>
        <v>0</v>
      </c>
      <c r="AI76" s="38"/>
      <c r="AJ76" s="38">
        <f t="shared" si="12"/>
        <v>0</v>
      </c>
      <c r="AK76" s="38">
        <f t="shared" si="13"/>
        <v>0</v>
      </c>
      <c r="AL76" s="38"/>
      <c r="AM76" s="38">
        <f t="shared" si="14"/>
        <v>0</v>
      </c>
      <c r="AN76" s="38">
        <f t="shared" si="15"/>
        <v>0</v>
      </c>
      <c r="AO76" s="38"/>
      <c r="AP76" s="38">
        <f t="shared" si="16"/>
        <v>0</v>
      </c>
      <c r="AQ76" s="38">
        <f t="shared" si="17"/>
        <v>0</v>
      </c>
      <c r="AR76" s="38"/>
      <c r="AS76" s="38">
        <f t="shared" si="18"/>
        <v>0</v>
      </c>
      <c r="AT76" s="38">
        <f t="shared" si="19"/>
        <v>0</v>
      </c>
      <c r="AU76" s="38"/>
      <c r="AV76" s="38">
        <f t="shared" si="20"/>
        <v>0</v>
      </c>
      <c r="AW76" s="38">
        <f t="shared" si="21"/>
        <v>0</v>
      </c>
      <c r="AX76" s="38"/>
      <c r="AY76" s="38">
        <f t="shared" si="22"/>
        <v>0</v>
      </c>
      <c r="AZ76" s="38">
        <f t="shared" si="23"/>
        <v>0</v>
      </c>
      <c r="BA76" s="38"/>
      <c r="BB76" s="38">
        <f t="shared" si="24"/>
        <v>0</v>
      </c>
      <c r="BC76" s="38">
        <f t="shared" si="25"/>
        <v>0</v>
      </c>
      <c r="BD76" s="38"/>
      <c r="BE76" s="38">
        <f t="shared" si="26"/>
        <v>0</v>
      </c>
      <c r="BF76" s="38">
        <f t="shared" si="27"/>
        <v>0</v>
      </c>
      <c r="BG76" s="38"/>
      <c r="BH76" s="38">
        <f t="shared" si="28"/>
        <v>0</v>
      </c>
      <c r="BI76" s="38">
        <f t="shared" si="29"/>
        <v>0</v>
      </c>
      <c r="BJ76" s="38"/>
      <c r="BK76" s="38">
        <f t="shared" si="30"/>
        <v>0</v>
      </c>
      <c r="BL76" s="38">
        <f t="shared" si="31"/>
        <v>0</v>
      </c>
      <c r="BM76" s="38"/>
      <c r="BN76" s="38">
        <f t="shared" si="32"/>
        <v>0</v>
      </c>
      <c r="BO76" s="38">
        <f t="shared" si="33"/>
        <v>0</v>
      </c>
      <c r="BP76" s="38"/>
      <c r="BQ76" s="38">
        <f t="shared" si="34"/>
        <v>0</v>
      </c>
      <c r="BR76" s="38">
        <f t="shared" si="35"/>
        <v>0</v>
      </c>
      <c r="BS76" s="38"/>
      <c r="BT76" s="38">
        <f t="shared" si="36"/>
        <v>0</v>
      </c>
      <c r="BU76" s="38">
        <f t="shared" si="37"/>
        <v>0</v>
      </c>
      <c r="BV76" s="39">
        <f t="shared" si="51"/>
        <v>0</v>
      </c>
      <c r="BW76" s="39">
        <f t="shared" ca="1" si="52"/>
        <v>0</v>
      </c>
      <c r="BX76" s="40">
        <f t="shared" ca="1" si="53"/>
        <v>0</v>
      </c>
      <c r="BY76" s="40">
        <f t="shared" si="47"/>
        <v>65</v>
      </c>
      <c r="BZ76" s="39">
        <f t="shared" ca="1" si="39"/>
        <v>375.7</v>
      </c>
      <c r="CA76" s="116">
        <f t="shared" ca="1" si="45"/>
        <v>0</v>
      </c>
      <c r="CB76" s="42"/>
      <c r="CC76" s="43">
        <f t="shared" si="46"/>
        <v>0</v>
      </c>
      <c r="CD76" s="44" t="str">
        <f t="shared" si="57"/>
        <v>NÃO MEDIDO</v>
      </c>
      <c r="CE76" s="45"/>
      <c r="CF76" s="46"/>
      <c r="CG76" s="47"/>
    </row>
    <row r="77" spans="1:85" s="2" customFormat="1" ht="30" customHeight="1" x14ac:dyDescent="0.2">
      <c r="A77" s="2" t="s">
        <v>443</v>
      </c>
      <c r="C77" s="127" t="s">
        <v>191</v>
      </c>
      <c r="D77" s="34" t="s">
        <v>192</v>
      </c>
      <c r="E77" s="35" t="s">
        <v>193</v>
      </c>
      <c r="F77" s="111">
        <v>1</v>
      </c>
      <c r="G77" s="111"/>
      <c r="H77" s="112">
        <v>0</v>
      </c>
      <c r="I77" s="111">
        <f t="shared" si="41"/>
        <v>1</v>
      </c>
      <c r="J77" s="36">
        <v>40.11</v>
      </c>
      <c r="K77" s="37">
        <f t="shared" si="42"/>
        <v>40.11</v>
      </c>
      <c r="L77" s="37"/>
      <c r="M77" s="37">
        <f t="shared" si="43"/>
        <v>0</v>
      </c>
      <c r="N77" s="38"/>
      <c r="O77" s="38">
        <f t="shared" si="0"/>
        <v>0</v>
      </c>
      <c r="P77" s="38">
        <f t="shared" si="1"/>
        <v>0</v>
      </c>
      <c r="Q77" s="38"/>
      <c r="R77" s="38">
        <f t="shared" si="2"/>
        <v>0</v>
      </c>
      <c r="S77" s="38">
        <f t="shared" si="3"/>
        <v>0</v>
      </c>
      <c r="T77" s="38"/>
      <c r="U77" s="38">
        <f t="shared" si="4"/>
        <v>0</v>
      </c>
      <c r="V77" s="38">
        <f t="shared" si="5"/>
        <v>0</v>
      </c>
      <c r="W77" s="38"/>
      <c r="X77" s="38">
        <f t="shared" si="48"/>
        <v>0</v>
      </c>
      <c r="Y77" s="38">
        <f t="shared" si="49"/>
        <v>0</v>
      </c>
      <c r="Z77" s="38"/>
      <c r="AA77" s="38">
        <f t="shared" si="6"/>
        <v>0</v>
      </c>
      <c r="AB77" s="38">
        <f t="shared" si="7"/>
        <v>0</v>
      </c>
      <c r="AC77" s="38"/>
      <c r="AD77" s="38">
        <f t="shared" si="8"/>
        <v>0</v>
      </c>
      <c r="AE77" s="38">
        <f t="shared" si="9"/>
        <v>0</v>
      </c>
      <c r="AF77" s="38"/>
      <c r="AG77" s="38">
        <f t="shared" si="10"/>
        <v>0</v>
      </c>
      <c r="AH77" s="38">
        <f t="shared" si="11"/>
        <v>0</v>
      </c>
      <c r="AI77" s="38"/>
      <c r="AJ77" s="38">
        <f t="shared" si="12"/>
        <v>0</v>
      </c>
      <c r="AK77" s="38">
        <f t="shared" si="13"/>
        <v>0</v>
      </c>
      <c r="AL77" s="38"/>
      <c r="AM77" s="38">
        <f t="shared" si="14"/>
        <v>0</v>
      </c>
      <c r="AN77" s="38">
        <f t="shared" si="15"/>
        <v>0</v>
      </c>
      <c r="AO77" s="38"/>
      <c r="AP77" s="38">
        <f t="shared" si="16"/>
        <v>0</v>
      </c>
      <c r="AQ77" s="38">
        <f t="shared" si="17"/>
        <v>0</v>
      </c>
      <c r="AR77" s="38"/>
      <c r="AS77" s="38">
        <f t="shared" si="18"/>
        <v>0</v>
      </c>
      <c r="AT77" s="38">
        <f t="shared" si="19"/>
        <v>0</v>
      </c>
      <c r="AU77" s="38"/>
      <c r="AV77" s="38">
        <f t="shared" si="20"/>
        <v>0</v>
      </c>
      <c r="AW77" s="38">
        <f t="shared" si="21"/>
        <v>0</v>
      </c>
      <c r="AX77" s="38"/>
      <c r="AY77" s="38">
        <f t="shared" si="22"/>
        <v>0</v>
      </c>
      <c r="AZ77" s="38">
        <f t="shared" si="23"/>
        <v>0</v>
      </c>
      <c r="BA77" s="38"/>
      <c r="BB77" s="38">
        <f t="shared" si="24"/>
        <v>0</v>
      </c>
      <c r="BC77" s="38">
        <f t="shared" si="25"/>
        <v>0</v>
      </c>
      <c r="BD77" s="38"/>
      <c r="BE77" s="38">
        <f t="shared" si="26"/>
        <v>0</v>
      </c>
      <c r="BF77" s="38">
        <f t="shared" si="27"/>
        <v>0</v>
      </c>
      <c r="BG77" s="38"/>
      <c r="BH77" s="38">
        <f t="shared" si="28"/>
        <v>0</v>
      </c>
      <c r="BI77" s="38">
        <f t="shared" si="29"/>
        <v>0</v>
      </c>
      <c r="BJ77" s="38"/>
      <c r="BK77" s="38">
        <f t="shared" si="30"/>
        <v>0</v>
      </c>
      <c r="BL77" s="38">
        <f t="shared" si="31"/>
        <v>0</v>
      </c>
      <c r="BM77" s="38"/>
      <c r="BN77" s="38">
        <f t="shared" si="32"/>
        <v>0</v>
      </c>
      <c r="BO77" s="38">
        <f t="shared" si="33"/>
        <v>0</v>
      </c>
      <c r="BP77" s="38"/>
      <c r="BQ77" s="38">
        <f t="shared" si="34"/>
        <v>0</v>
      </c>
      <c r="BR77" s="38">
        <f t="shared" si="35"/>
        <v>0</v>
      </c>
      <c r="BS77" s="38"/>
      <c r="BT77" s="38">
        <f t="shared" si="36"/>
        <v>0</v>
      </c>
      <c r="BU77" s="38">
        <f t="shared" si="37"/>
        <v>0</v>
      </c>
      <c r="BV77" s="39">
        <f t="shared" si="51"/>
        <v>0</v>
      </c>
      <c r="BW77" s="39">
        <f t="shared" ca="1" si="52"/>
        <v>0</v>
      </c>
      <c r="BX77" s="40">
        <f t="shared" ca="1" si="53"/>
        <v>0</v>
      </c>
      <c r="BY77" s="40">
        <f t="shared" si="47"/>
        <v>1</v>
      </c>
      <c r="BZ77" s="39">
        <f t="shared" ca="1" si="39"/>
        <v>40.11</v>
      </c>
      <c r="CA77" s="116">
        <f t="shared" ca="1" si="45"/>
        <v>0</v>
      </c>
      <c r="CB77" s="42"/>
      <c r="CC77" s="43">
        <f t="shared" si="46"/>
        <v>0</v>
      </c>
      <c r="CD77" s="44" t="str">
        <f t="shared" si="57"/>
        <v>NÃO MEDIDO</v>
      </c>
      <c r="CE77" s="45"/>
      <c r="CF77" s="46"/>
      <c r="CG77" s="47"/>
    </row>
    <row r="78" spans="1:85" s="2" customFormat="1" ht="30" customHeight="1" x14ac:dyDescent="0.2">
      <c r="A78" s="2" t="s">
        <v>443</v>
      </c>
      <c r="C78" s="127" t="s">
        <v>194</v>
      </c>
      <c r="D78" s="34" t="s">
        <v>195</v>
      </c>
      <c r="E78" s="35" t="s">
        <v>110</v>
      </c>
      <c r="F78" s="111">
        <v>6</v>
      </c>
      <c r="G78" s="111"/>
      <c r="H78" s="112">
        <v>0</v>
      </c>
      <c r="I78" s="111">
        <f t="shared" si="41"/>
        <v>6</v>
      </c>
      <c r="J78" s="36">
        <v>7.71</v>
      </c>
      <c r="K78" s="37">
        <f t="shared" si="42"/>
        <v>46.26</v>
      </c>
      <c r="L78" s="37"/>
      <c r="M78" s="37">
        <f t="shared" si="43"/>
        <v>0</v>
      </c>
      <c r="N78" s="38"/>
      <c r="O78" s="38">
        <f t="shared" si="0"/>
        <v>0</v>
      </c>
      <c r="P78" s="38">
        <f t="shared" si="1"/>
        <v>0</v>
      </c>
      <c r="Q78" s="38"/>
      <c r="R78" s="38">
        <f t="shared" si="2"/>
        <v>0</v>
      </c>
      <c r="S78" s="38">
        <f t="shared" si="3"/>
        <v>0</v>
      </c>
      <c r="T78" s="38"/>
      <c r="U78" s="38">
        <f t="shared" si="4"/>
        <v>0</v>
      </c>
      <c r="V78" s="38">
        <f t="shared" si="5"/>
        <v>0</v>
      </c>
      <c r="W78" s="38"/>
      <c r="X78" s="38">
        <f t="shared" si="48"/>
        <v>0</v>
      </c>
      <c r="Y78" s="38">
        <f t="shared" si="49"/>
        <v>0</v>
      </c>
      <c r="Z78" s="38"/>
      <c r="AA78" s="38">
        <f t="shared" si="6"/>
        <v>0</v>
      </c>
      <c r="AB78" s="38">
        <f t="shared" si="7"/>
        <v>0</v>
      </c>
      <c r="AC78" s="38"/>
      <c r="AD78" s="38">
        <f t="shared" si="8"/>
        <v>0</v>
      </c>
      <c r="AE78" s="38">
        <f t="shared" si="9"/>
        <v>0</v>
      </c>
      <c r="AF78" s="38"/>
      <c r="AG78" s="38">
        <f t="shared" si="10"/>
        <v>0</v>
      </c>
      <c r="AH78" s="38">
        <f t="shared" si="11"/>
        <v>0</v>
      </c>
      <c r="AI78" s="38"/>
      <c r="AJ78" s="38">
        <f t="shared" si="12"/>
        <v>0</v>
      </c>
      <c r="AK78" s="38">
        <f t="shared" si="13"/>
        <v>0</v>
      </c>
      <c r="AL78" s="38"/>
      <c r="AM78" s="38">
        <f t="shared" si="14"/>
        <v>0</v>
      </c>
      <c r="AN78" s="38">
        <f t="shared" si="15"/>
        <v>0</v>
      </c>
      <c r="AO78" s="38"/>
      <c r="AP78" s="38">
        <f t="shared" si="16"/>
        <v>0</v>
      </c>
      <c r="AQ78" s="38">
        <f t="shared" si="17"/>
        <v>0</v>
      </c>
      <c r="AR78" s="38"/>
      <c r="AS78" s="38">
        <f t="shared" si="18"/>
        <v>0</v>
      </c>
      <c r="AT78" s="38">
        <f t="shared" si="19"/>
        <v>0</v>
      </c>
      <c r="AU78" s="38"/>
      <c r="AV78" s="38">
        <f t="shared" si="20"/>
        <v>0</v>
      </c>
      <c r="AW78" s="38">
        <f t="shared" si="21"/>
        <v>0</v>
      </c>
      <c r="AX78" s="38"/>
      <c r="AY78" s="38">
        <f t="shared" si="22"/>
        <v>0</v>
      </c>
      <c r="AZ78" s="38">
        <f t="shared" si="23"/>
        <v>0</v>
      </c>
      <c r="BA78" s="38"/>
      <c r="BB78" s="38">
        <f t="shared" si="24"/>
        <v>0</v>
      </c>
      <c r="BC78" s="38">
        <f t="shared" si="25"/>
        <v>0</v>
      </c>
      <c r="BD78" s="38"/>
      <c r="BE78" s="38">
        <f t="shared" si="26"/>
        <v>0</v>
      </c>
      <c r="BF78" s="38">
        <f t="shared" si="27"/>
        <v>0</v>
      </c>
      <c r="BG78" s="38"/>
      <c r="BH78" s="38">
        <f t="shared" si="28"/>
        <v>0</v>
      </c>
      <c r="BI78" s="38">
        <f t="shared" si="29"/>
        <v>0</v>
      </c>
      <c r="BJ78" s="38"/>
      <c r="BK78" s="38">
        <f t="shared" si="30"/>
        <v>0</v>
      </c>
      <c r="BL78" s="38">
        <f t="shared" si="31"/>
        <v>0</v>
      </c>
      <c r="BM78" s="38"/>
      <c r="BN78" s="38">
        <f t="shared" si="32"/>
        <v>0</v>
      </c>
      <c r="BO78" s="38">
        <f t="shared" si="33"/>
        <v>0</v>
      </c>
      <c r="BP78" s="38"/>
      <c r="BQ78" s="38">
        <f t="shared" si="34"/>
        <v>0</v>
      </c>
      <c r="BR78" s="38">
        <f t="shared" si="35"/>
        <v>0</v>
      </c>
      <c r="BS78" s="38"/>
      <c r="BT78" s="38">
        <f t="shared" si="36"/>
        <v>0</v>
      </c>
      <c r="BU78" s="38">
        <f t="shared" si="37"/>
        <v>0</v>
      </c>
      <c r="BV78" s="39">
        <f t="shared" si="51"/>
        <v>0</v>
      </c>
      <c r="BW78" s="39">
        <f t="shared" ca="1" si="52"/>
        <v>0</v>
      </c>
      <c r="BX78" s="40">
        <f t="shared" ca="1" si="53"/>
        <v>0</v>
      </c>
      <c r="BY78" s="40">
        <f t="shared" si="47"/>
        <v>6</v>
      </c>
      <c r="BZ78" s="39">
        <f t="shared" ca="1" si="39"/>
        <v>46.26</v>
      </c>
      <c r="CA78" s="116">
        <f t="shared" ca="1" si="45"/>
        <v>0</v>
      </c>
      <c r="CB78" s="42"/>
      <c r="CC78" s="43">
        <f t="shared" si="46"/>
        <v>0</v>
      </c>
      <c r="CD78" s="44" t="str">
        <f t="shared" si="57"/>
        <v>NÃO MEDIDO</v>
      </c>
      <c r="CE78" s="45"/>
      <c r="CF78" s="46"/>
      <c r="CG78" s="47"/>
    </row>
    <row r="79" spans="1:85" s="2" customFormat="1" ht="30" customHeight="1" x14ac:dyDescent="0.2">
      <c r="A79" s="1" t="s">
        <v>442</v>
      </c>
      <c r="B79" s="1"/>
      <c r="C79" s="127">
        <v>20700</v>
      </c>
      <c r="D79" s="34" t="s">
        <v>196</v>
      </c>
      <c r="E79" s="35"/>
      <c r="F79" s="111"/>
      <c r="G79" s="111"/>
      <c r="H79" s="112">
        <v>0</v>
      </c>
      <c r="I79" s="111">
        <f t="shared" si="41"/>
        <v>0</v>
      </c>
      <c r="J79" s="36"/>
      <c r="K79" s="37">
        <f t="shared" si="42"/>
        <v>0</v>
      </c>
      <c r="L79" s="37"/>
      <c r="M79" s="37">
        <f t="shared" si="43"/>
        <v>0</v>
      </c>
      <c r="N79" s="38"/>
      <c r="O79" s="38">
        <f t="shared" si="0"/>
        <v>0</v>
      </c>
      <c r="P79" s="38">
        <f t="shared" si="1"/>
        <v>0</v>
      </c>
      <c r="Q79" s="38"/>
      <c r="R79" s="38">
        <f t="shared" si="2"/>
        <v>0</v>
      </c>
      <c r="S79" s="38">
        <f t="shared" si="3"/>
        <v>0</v>
      </c>
      <c r="T79" s="38"/>
      <c r="U79" s="38">
        <f t="shared" si="4"/>
        <v>0</v>
      </c>
      <c r="V79" s="38">
        <f t="shared" si="5"/>
        <v>0</v>
      </c>
      <c r="W79" s="38"/>
      <c r="X79" s="38">
        <f t="shared" si="48"/>
        <v>0</v>
      </c>
      <c r="Y79" s="38">
        <f t="shared" si="49"/>
        <v>0</v>
      </c>
      <c r="Z79" s="38"/>
      <c r="AA79" s="38">
        <f t="shared" si="6"/>
        <v>0</v>
      </c>
      <c r="AB79" s="38">
        <f t="shared" si="7"/>
        <v>0</v>
      </c>
      <c r="AC79" s="38"/>
      <c r="AD79" s="38">
        <f t="shared" si="8"/>
        <v>0</v>
      </c>
      <c r="AE79" s="38">
        <f t="shared" si="9"/>
        <v>0</v>
      </c>
      <c r="AF79" s="38"/>
      <c r="AG79" s="38">
        <f t="shared" si="10"/>
        <v>0</v>
      </c>
      <c r="AH79" s="38">
        <f t="shared" si="11"/>
        <v>0</v>
      </c>
      <c r="AI79" s="38"/>
      <c r="AJ79" s="38">
        <f t="shared" si="12"/>
        <v>0</v>
      </c>
      <c r="AK79" s="38">
        <f t="shared" si="13"/>
        <v>0</v>
      </c>
      <c r="AL79" s="38"/>
      <c r="AM79" s="38">
        <f t="shared" si="14"/>
        <v>0</v>
      </c>
      <c r="AN79" s="38">
        <f t="shared" si="15"/>
        <v>0</v>
      </c>
      <c r="AO79" s="38"/>
      <c r="AP79" s="38">
        <f t="shared" si="16"/>
        <v>0</v>
      </c>
      <c r="AQ79" s="38">
        <f t="shared" si="17"/>
        <v>0</v>
      </c>
      <c r="AR79" s="38"/>
      <c r="AS79" s="38">
        <f t="shared" si="18"/>
        <v>0</v>
      </c>
      <c r="AT79" s="38">
        <f t="shared" si="19"/>
        <v>0</v>
      </c>
      <c r="AU79" s="38"/>
      <c r="AV79" s="38">
        <f t="shared" si="20"/>
        <v>0</v>
      </c>
      <c r="AW79" s="38">
        <f t="shared" si="21"/>
        <v>0</v>
      </c>
      <c r="AX79" s="38"/>
      <c r="AY79" s="38">
        <f t="shared" si="22"/>
        <v>0</v>
      </c>
      <c r="AZ79" s="38">
        <f t="shared" si="23"/>
        <v>0</v>
      </c>
      <c r="BA79" s="38"/>
      <c r="BB79" s="38">
        <f t="shared" si="24"/>
        <v>0</v>
      </c>
      <c r="BC79" s="38">
        <f t="shared" si="25"/>
        <v>0</v>
      </c>
      <c r="BD79" s="38"/>
      <c r="BE79" s="38">
        <f t="shared" si="26"/>
        <v>0</v>
      </c>
      <c r="BF79" s="38">
        <f t="shared" si="27"/>
        <v>0</v>
      </c>
      <c r="BG79" s="38"/>
      <c r="BH79" s="38">
        <f t="shared" si="28"/>
        <v>0</v>
      </c>
      <c r="BI79" s="38">
        <f t="shared" si="29"/>
        <v>0</v>
      </c>
      <c r="BJ79" s="38"/>
      <c r="BK79" s="38">
        <f t="shared" si="30"/>
        <v>0</v>
      </c>
      <c r="BL79" s="38">
        <f t="shared" si="31"/>
        <v>0</v>
      </c>
      <c r="BM79" s="38"/>
      <c r="BN79" s="38">
        <f t="shared" si="32"/>
        <v>0</v>
      </c>
      <c r="BO79" s="38">
        <f t="shared" si="33"/>
        <v>0</v>
      </c>
      <c r="BP79" s="38"/>
      <c r="BQ79" s="38">
        <f t="shared" si="34"/>
        <v>0</v>
      </c>
      <c r="BR79" s="38">
        <f t="shared" si="35"/>
        <v>0</v>
      </c>
      <c r="BS79" s="38"/>
      <c r="BT79" s="38">
        <f t="shared" si="36"/>
        <v>0</v>
      </c>
      <c r="BU79" s="38">
        <f t="shared" si="37"/>
        <v>0</v>
      </c>
      <c r="BV79" s="39">
        <f t="shared" si="51"/>
        <v>0</v>
      </c>
      <c r="BW79" s="39">
        <f t="shared" ca="1" si="52"/>
        <v>0</v>
      </c>
      <c r="BX79" s="40">
        <f t="shared" ca="1" si="53"/>
        <v>0</v>
      </c>
      <c r="BY79" s="40">
        <f t="shared" si="47"/>
        <v>0</v>
      </c>
      <c r="BZ79" s="39">
        <f t="shared" ca="1" si="39"/>
        <v>0</v>
      </c>
      <c r="CA79" s="116">
        <f t="shared" ca="1" si="45"/>
        <v>0</v>
      </c>
      <c r="CB79" s="42"/>
      <c r="CC79" s="43">
        <f t="shared" si="46"/>
        <v>1</v>
      </c>
      <c r="CD79" s="44" t="str">
        <f>IF(COUNTIF(CD80:CD144,"MEDIDO")&gt;0,"MEDIDO","NÃO MEDIDO")</f>
        <v>MEDIDO</v>
      </c>
      <c r="CE79" s="45"/>
      <c r="CF79" s="46"/>
      <c r="CG79" s="47"/>
    </row>
    <row r="80" spans="1:85" s="2" customFormat="1" ht="30" customHeight="1" x14ac:dyDescent="0.2">
      <c r="A80" s="2" t="s">
        <v>443</v>
      </c>
      <c r="C80" s="127" t="s">
        <v>197</v>
      </c>
      <c r="D80" s="34" t="s">
        <v>198</v>
      </c>
      <c r="E80" s="35" t="s">
        <v>110</v>
      </c>
      <c r="F80" s="111">
        <v>2</v>
      </c>
      <c r="G80" s="111"/>
      <c r="H80" s="112">
        <v>0</v>
      </c>
      <c r="I80" s="111">
        <f t="shared" si="41"/>
        <v>2</v>
      </c>
      <c r="J80" s="36">
        <v>237.34</v>
      </c>
      <c r="K80" s="37">
        <f t="shared" si="42"/>
        <v>474.68</v>
      </c>
      <c r="L80" s="37"/>
      <c r="M80" s="37">
        <f t="shared" si="43"/>
        <v>0</v>
      </c>
      <c r="N80" s="38"/>
      <c r="O80" s="38">
        <f t="shared" si="0"/>
        <v>0</v>
      </c>
      <c r="P80" s="38">
        <f t="shared" si="1"/>
        <v>0</v>
      </c>
      <c r="Q80" s="38"/>
      <c r="R80" s="38">
        <f t="shared" si="2"/>
        <v>0</v>
      </c>
      <c r="S80" s="38">
        <f t="shared" si="3"/>
        <v>0</v>
      </c>
      <c r="T80" s="38"/>
      <c r="U80" s="38">
        <f t="shared" si="4"/>
        <v>0</v>
      </c>
      <c r="V80" s="38">
        <f t="shared" si="5"/>
        <v>0</v>
      </c>
      <c r="W80" s="38"/>
      <c r="X80" s="38">
        <f t="shared" si="48"/>
        <v>0</v>
      </c>
      <c r="Y80" s="38">
        <f t="shared" si="49"/>
        <v>0</v>
      </c>
      <c r="Z80" s="38"/>
      <c r="AA80" s="38">
        <f t="shared" si="6"/>
        <v>0</v>
      </c>
      <c r="AB80" s="38">
        <f t="shared" si="7"/>
        <v>0</v>
      </c>
      <c r="AC80" s="38"/>
      <c r="AD80" s="38">
        <f t="shared" si="8"/>
        <v>0</v>
      </c>
      <c r="AE80" s="38">
        <f t="shared" si="9"/>
        <v>0</v>
      </c>
      <c r="AF80" s="38"/>
      <c r="AG80" s="38">
        <f t="shared" si="10"/>
        <v>0</v>
      </c>
      <c r="AH80" s="38">
        <f t="shared" si="11"/>
        <v>0</v>
      </c>
      <c r="AI80" s="38"/>
      <c r="AJ80" s="38">
        <f t="shared" si="12"/>
        <v>0</v>
      </c>
      <c r="AK80" s="38">
        <f t="shared" si="13"/>
        <v>0</v>
      </c>
      <c r="AL80" s="38"/>
      <c r="AM80" s="38">
        <f t="shared" si="14"/>
        <v>0</v>
      </c>
      <c r="AN80" s="38">
        <f t="shared" si="15"/>
        <v>0</v>
      </c>
      <c r="AO80" s="38"/>
      <c r="AP80" s="38">
        <f t="shared" si="16"/>
        <v>0</v>
      </c>
      <c r="AQ80" s="38">
        <f t="shared" si="17"/>
        <v>0</v>
      </c>
      <c r="AR80" s="38"/>
      <c r="AS80" s="38">
        <f t="shared" si="18"/>
        <v>0</v>
      </c>
      <c r="AT80" s="38">
        <f t="shared" si="19"/>
        <v>0</v>
      </c>
      <c r="AU80" s="38"/>
      <c r="AV80" s="38">
        <f t="shared" si="20"/>
        <v>0</v>
      </c>
      <c r="AW80" s="38">
        <f t="shared" si="21"/>
        <v>0</v>
      </c>
      <c r="AX80" s="38"/>
      <c r="AY80" s="38">
        <f t="shared" si="22"/>
        <v>0</v>
      </c>
      <c r="AZ80" s="38">
        <f t="shared" si="23"/>
        <v>0</v>
      </c>
      <c r="BA80" s="38"/>
      <c r="BB80" s="38">
        <f t="shared" si="24"/>
        <v>0</v>
      </c>
      <c r="BC80" s="38">
        <f t="shared" si="25"/>
        <v>0</v>
      </c>
      <c r="BD80" s="38"/>
      <c r="BE80" s="38">
        <f t="shared" si="26"/>
        <v>0</v>
      </c>
      <c r="BF80" s="38">
        <f t="shared" si="27"/>
        <v>0</v>
      </c>
      <c r="BG80" s="38"/>
      <c r="BH80" s="38">
        <f t="shared" si="28"/>
        <v>0</v>
      </c>
      <c r="BI80" s="38">
        <f t="shared" si="29"/>
        <v>0</v>
      </c>
      <c r="BJ80" s="38"/>
      <c r="BK80" s="38">
        <f t="shared" si="30"/>
        <v>0</v>
      </c>
      <c r="BL80" s="38">
        <f t="shared" si="31"/>
        <v>0</v>
      </c>
      <c r="BM80" s="38"/>
      <c r="BN80" s="38">
        <f t="shared" si="32"/>
        <v>0</v>
      </c>
      <c r="BO80" s="38">
        <f t="shared" si="33"/>
        <v>0</v>
      </c>
      <c r="BP80" s="38"/>
      <c r="BQ80" s="38">
        <f t="shared" si="34"/>
        <v>0</v>
      </c>
      <c r="BR80" s="38">
        <f t="shared" si="35"/>
        <v>0</v>
      </c>
      <c r="BS80" s="38"/>
      <c r="BT80" s="38">
        <f t="shared" si="36"/>
        <v>0</v>
      </c>
      <c r="BU80" s="38">
        <f t="shared" si="37"/>
        <v>0</v>
      </c>
      <c r="BV80" s="39">
        <f t="shared" si="51"/>
        <v>0</v>
      </c>
      <c r="BW80" s="39">
        <f t="shared" ca="1" si="52"/>
        <v>0</v>
      </c>
      <c r="BX80" s="40">
        <f t="shared" ca="1" si="53"/>
        <v>0</v>
      </c>
      <c r="BY80" s="40">
        <f t="shared" si="47"/>
        <v>2</v>
      </c>
      <c r="BZ80" s="39">
        <f t="shared" ca="1" si="39"/>
        <v>474.68</v>
      </c>
      <c r="CA80" s="116">
        <f t="shared" ca="1" si="45"/>
        <v>0</v>
      </c>
      <c r="CB80" s="42"/>
      <c r="CC80" s="43">
        <f t="shared" si="46"/>
        <v>4</v>
      </c>
      <c r="CD80" s="44" t="str">
        <f t="shared" ref="CD80:CD143" si="58">IF(CC80&lt;&gt;0,"MEDIDO","NÃO MEDIDO")</f>
        <v>MEDIDO</v>
      </c>
      <c r="CE80" s="45"/>
      <c r="CF80" s="46"/>
      <c r="CG80" s="47"/>
    </row>
    <row r="81" spans="1:85" s="2" customFormat="1" ht="30" customHeight="1" x14ac:dyDescent="0.2">
      <c r="A81" s="2" t="s">
        <v>443</v>
      </c>
      <c r="C81" s="127" t="s">
        <v>199</v>
      </c>
      <c r="D81" s="34" t="s">
        <v>200</v>
      </c>
      <c r="E81" s="35" t="s">
        <v>110</v>
      </c>
      <c r="F81" s="111">
        <v>1</v>
      </c>
      <c r="G81" s="111"/>
      <c r="H81" s="112">
        <v>0</v>
      </c>
      <c r="I81" s="111">
        <f t="shared" si="41"/>
        <v>1</v>
      </c>
      <c r="J81" s="36">
        <v>83.86</v>
      </c>
      <c r="K81" s="37">
        <f t="shared" si="42"/>
        <v>83.86</v>
      </c>
      <c r="L81" s="37"/>
      <c r="M81" s="37">
        <f t="shared" si="43"/>
        <v>0</v>
      </c>
      <c r="N81" s="38"/>
      <c r="O81" s="38">
        <f t="shared" ref="O81:O144" si="59">ROUND(N81*$J81,2)</f>
        <v>0</v>
      </c>
      <c r="P81" s="38">
        <f t="shared" ref="P81:P144" si="60">ROUND(N81*$L81,2)</f>
        <v>0</v>
      </c>
      <c r="Q81" s="38"/>
      <c r="R81" s="38">
        <f t="shared" ref="R81:R144" si="61">ROUND(Q81*$J81,2)</f>
        <v>0</v>
      </c>
      <c r="S81" s="38">
        <f t="shared" ref="S81:S144" si="62">ROUND(Q81*$L81,2)</f>
        <v>0</v>
      </c>
      <c r="T81" s="38"/>
      <c r="U81" s="38">
        <f t="shared" ref="U81:U144" si="63">ROUND(T81*$J81,2)</f>
        <v>0</v>
      </c>
      <c r="V81" s="38">
        <f t="shared" ref="V81:V144" si="64">ROUND(T81*$L81,2)</f>
        <v>0</v>
      </c>
      <c r="W81" s="38">
        <v>1</v>
      </c>
      <c r="X81" s="38">
        <f t="shared" si="48"/>
        <v>83.86</v>
      </c>
      <c r="Y81" s="38">
        <f t="shared" si="49"/>
        <v>0</v>
      </c>
      <c r="Z81" s="38"/>
      <c r="AA81" s="38">
        <f t="shared" ref="AA81:AA144" si="65">ROUND(Z81*$J81,2)</f>
        <v>0</v>
      </c>
      <c r="AB81" s="38">
        <f t="shared" ref="AB81:AB144" si="66">ROUND(Z81*$L81,2)</f>
        <v>0</v>
      </c>
      <c r="AC81" s="38"/>
      <c r="AD81" s="38">
        <f t="shared" ref="AD81:AD144" si="67">ROUND(AC81*$J81,2)</f>
        <v>0</v>
      </c>
      <c r="AE81" s="38">
        <f t="shared" ref="AE81:AE144" si="68">ROUND(AC81*$L81,2)</f>
        <v>0</v>
      </c>
      <c r="AF81" s="38"/>
      <c r="AG81" s="38">
        <f t="shared" ref="AG81:AG144" si="69">ROUND(AF81*$J81,2)</f>
        <v>0</v>
      </c>
      <c r="AH81" s="38">
        <f t="shared" ref="AH81:AH144" si="70">ROUND(AF81*$L81,2)</f>
        <v>0</v>
      </c>
      <c r="AI81" s="38"/>
      <c r="AJ81" s="38">
        <f t="shared" ref="AJ81:AJ144" si="71">ROUND(AI81*$J81,2)</f>
        <v>0</v>
      </c>
      <c r="AK81" s="38">
        <f t="shared" ref="AK81:AK144" si="72">ROUND(AI81*$L81,2)</f>
        <v>0</v>
      </c>
      <c r="AL81" s="38"/>
      <c r="AM81" s="38">
        <f t="shared" ref="AM81:AM144" si="73">ROUND(AL81*$J81,2)</f>
        <v>0</v>
      </c>
      <c r="AN81" s="38">
        <f t="shared" ref="AN81:AN144" si="74">ROUND(AL81*$L81,2)</f>
        <v>0</v>
      </c>
      <c r="AO81" s="38"/>
      <c r="AP81" s="38">
        <f t="shared" ref="AP81:AP144" si="75">ROUND(AO81*$J81,2)</f>
        <v>0</v>
      </c>
      <c r="AQ81" s="38">
        <f t="shared" ref="AQ81:AQ144" si="76">ROUND(AO81*$L81,2)</f>
        <v>0</v>
      </c>
      <c r="AR81" s="38"/>
      <c r="AS81" s="38">
        <f t="shared" ref="AS81:AS144" si="77">ROUND(AR81*$J81,2)</f>
        <v>0</v>
      </c>
      <c r="AT81" s="38">
        <f t="shared" ref="AT81:AT144" si="78">ROUND(AR81*$L81,2)</f>
        <v>0</v>
      </c>
      <c r="AU81" s="38"/>
      <c r="AV81" s="38">
        <f t="shared" ref="AV81:AV144" si="79">ROUND(AU81*$J81,2)</f>
        <v>0</v>
      </c>
      <c r="AW81" s="38">
        <f t="shared" ref="AW81:AW144" si="80">ROUND(AU81*$L81,2)</f>
        <v>0</v>
      </c>
      <c r="AX81" s="38"/>
      <c r="AY81" s="38">
        <f t="shared" ref="AY81:AY144" si="81">ROUND(AX81*$J81,2)</f>
        <v>0</v>
      </c>
      <c r="AZ81" s="38">
        <f t="shared" ref="AZ81:AZ144" si="82">ROUND(AX81*$L81,2)</f>
        <v>0</v>
      </c>
      <c r="BA81" s="38"/>
      <c r="BB81" s="38">
        <f t="shared" ref="BB81:BB144" si="83">ROUND(BA81*$J81,2)</f>
        <v>0</v>
      </c>
      <c r="BC81" s="38">
        <f t="shared" ref="BC81:BC144" si="84">ROUND(BA81*$L81,2)</f>
        <v>0</v>
      </c>
      <c r="BD81" s="38"/>
      <c r="BE81" s="38">
        <f t="shared" ref="BE81:BE144" si="85">ROUND(BD81*$J81,2)</f>
        <v>0</v>
      </c>
      <c r="BF81" s="38">
        <f t="shared" ref="BF81:BF144" si="86">ROUND(BD81*$L81,2)</f>
        <v>0</v>
      </c>
      <c r="BG81" s="38"/>
      <c r="BH81" s="38">
        <f t="shared" ref="BH81:BH144" si="87">ROUND(BG81*$J81,2)</f>
        <v>0</v>
      </c>
      <c r="BI81" s="38">
        <f t="shared" ref="BI81:BI144" si="88">ROUND(BG81*$L81,2)</f>
        <v>0</v>
      </c>
      <c r="BJ81" s="38"/>
      <c r="BK81" s="38">
        <f t="shared" ref="BK81:BK144" si="89">ROUND(BJ81*$J81,2)</f>
        <v>0</v>
      </c>
      <c r="BL81" s="38">
        <f t="shared" ref="BL81:BL144" si="90">ROUND(BJ81*$L81,2)</f>
        <v>0</v>
      </c>
      <c r="BM81" s="38"/>
      <c r="BN81" s="38">
        <f t="shared" ref="BN81:BN144" si="91">ROUND(BM81*$J81,2)</f>
        <v>0</v>
      </c>
      <c r="BO81" s="38">
        <f t="shared" ref="BO81:BO144" si="92">ROUND(BM81*$L81,2)</f>
        <v>0</v>
      </c>
      <c r="BP81" s="38"/>
      <c r="BQ81" s="38">
        <f t="shared" ref="BQ81:BQ144" si="93">ROUND(BP81*$J81,2)</f>
        <v>0</v>
      </c>
      <c r="BR81" s="38">
        <f t="shared" ref="BR81:BR144" si="94">ROUND(BP81*$L81,2)</f>
        <v>0</v>
      </c>
      <c r="BS81" s="38"/>
      <c r="BT81" s="38">
        <f t="shared" ref="BT81:BT144" si="95">ROUND(BS81*$J81,2)</f>
        <v>0</v>
      </c>
      <c r="BU81" s="38">
        <f t="shared" ref="BU81:BU144" si="96">ROUND(BS81*$L81,2)</f>
        <v>0</v>
      </c>
      <c r="BV81" s="39">
        <f t="shared" si="51"/>
        <v>1</v>
      </c>
      <c r="BW81" s="39">
        <f t="shared" ca="1" si="52"/>
        <v>83.86</v>
      </c>
      <c r="BX81" s="40">
        <f t="shared" ca="1" si="53"/>
        <v>0</v>
      </c>
      <c r="BY81" s="40">
        <f t="shared" si="47"/>
        <v>0</v>
      </c>
      <c r="BZ81" s="39">
        <f t="shared" ca="1" si="39"/>
        <v>0</v>
      </c>
      <c r="CA81" s="116">
        <f t="shared" ca="1" si="45"/>
        <v>0</v>
      </c>
      <c r="CB81" s="42"/>
      <c r="CC81" s="43">
        <f t="shared" si="46"/>
        <v>0</v>
      </c>
      <c r="CD81" s="44" t="str">
        <f t="shared" si="58"/>
        <v>NÃO MEDIDO</v>
      </c>
      <c r="CE81" s="45"/>
      <c r="CF81" s="46"/>
      <c r="CG81" s="47"/>
    </row>
    <row r="82" spans="1:85" s="2" customFormat="1" ht="30" customHeight="1" x14ac:dyDescent="0.2">
      <c r="A82" s="2" t="s">
        <v>443</v>
      </c>
      <c r="C82" s="127" t="s">
        <v>201</v>
      </c>
      <c r="D82" s="34" t="s">
        <v>202</v>
      </c>
      <c r="E82" s="35" t="s">
        <v>107</v>
      </c>
      <c r="F82" s="111">
        <v>58</v>
      </c>
      <c r="G82" s="111"/>
      <c r="H82" s="112">
        <v>0</v>
      </c>
      <c r="I82" s="111">
        <f t="shared" ref="I82:I145" si="97">F82+G82+H82</f>
        <v>58</v>
      </c>
      <c r="J82" s="36">
        <v>5.77</v>
      </c>
      <c r="K82" s="37">
        <f t="shared" ref="K82:K145" si="98">ROUND(($F82*$J82),2)+ROUND(($G82*$J82),2)+ROUND(($H82*$J82),2)</f>
        <v>334.66</v>
      </c>
      <c r="L82" s="37"/>
      <c r="M82" s="37">
        <f t="shared" ref="M82:M145" si="99">ROUND(($F82*$L82),2)+ROUND(($G82*$L82),2)+ROUND(($H82*$L82),2)</f>
        <v>0</v>
      </c>
      <c r="N82" s="38"/>
      <c r="O82" s="38">
        <f t="shared" si="59"/>
        <v>0</v>
      </c>
      <c r="P82" s="38">
        <f t="shared" si="60"/>
        <v>0</v>
      </c>
      <c r="Q82" s="38"/>
      <c r="R82" s="38">
        <f t="shared" si="61"/>
        <v>0</v>
      </c>
      <c r="S82" s="38">
        <f t="shared" si="62"/>
        <v>0</v>
      </c>
      <c r="T82" s="38"/>
      <c r="U82" s="38">
        <f t="shared" si="63"/>
        <v>0</v>
      </c>
      <c r="V82" s="38">
        <f t="shared" si="64"/>
        <v>0</v>
      </c>
      <c r="W82" s="38">
        <v>4</v>
      </c>
      <c r="X82" s="38">
        <f t="shared" ref="X82:X145" si="100">ROUND(W82*$J82,2)</f>
        <v>23.08</v>
      </c>
      <c r="Y82" s="38">
        <f t="shared" ref="Y82:Y145" si="101">ROUND(W82*$L82,2)</f>
        <v>0</v>
      </c>
      <c r="Z82" s="38"/>
      <c r="AA82" s="38">
        <f t="shared" si="65"/>
        <v>0</v>
      </c>
      <c r="AB82" s="38">
        <f t="shared" si="66"/>
        <v>0</v>
      </c>
      <c r="AC82" s="38"/>
      <c r="AD82" s="38">
        <f t="shared" si="67"/>
        <v>0</v>
      </c>
      <c r="AE82" s="38">
        <f t="shared" si="68"/>
        <v>0</v>
      </c>
      <c r="AF82" s="38"/>
      <c r="AG82" s="38">
        <f t="shared" si="69"/>
        <v>0</v>
      </c>
      <c r="AH82" s="38">
        <f t="shared" si="70"/>
        <v>0</v>
      </c>
      <c r="AI82" s="38"/>
      <c r="AJ82" s="38">
        <f t="shared" si="71"/>
        <v>0</v>
      </c>
      <c r="AK82" s="38">
        <f t="shared" si="72"/>
        <v>0</v>
      </c>
      <c r="AL82" s="38"/>
      <c r="AM82" s="38">
        <f t="shared" si="73"/>
        <v>0</v>
      </c>
      <c r="AN82" s="38">
        <f t="shared" si="74"/>
        <v>0</v>
      </c>
      <c r="AO82" s="38"/>
      <c r="AP82" s="38">
        <f t="shared" si="75"/>
        <v>0</v>
      </c>
      <c r="AQ82" s="38">
        <f t="shared" si="76"/>
        <v>0</v>
      </c>
      <c r="AR82" s="38"/>
      <c r="AS82" s="38">
        <f t="shared" si="77"/>
        <v>0</v>
      </c>
      <c r="AT82" s="38">
        <f t="shared" si="78"/>
        <v>0</v>
      </c>
      <c r="AU82" s="38"/>
      <c r="AV82" s="38">
        <f t="shared" si="79"/>
        <v>0</v>
      </c>
      <c r="AW82" s="38">
        <f t="shared" si="80"/>
        <v>0</v>
      </c>
      <c r="AX82" s="38"/>
      <c r="AY82" s="38">
        <f t="shared" si="81"/>
        <v>0</v>
      </c>
      <c r="AZ82" s="38">
        <f t="shared" si="82"/>
        <v>0</v>
      </c>
      <c r="BA82" s="38"/>
      <c r="BB82" s="38">
        <f t="shared" si="83"/>
        <v>0</v>
      </c>
      <c r="BC82" s="38">
        <f t="shared" si="84"/>
        <v>0</v>
      </c>
      <c r="BD82" s="38"/>
      <c r="BE82" s="38">
        <f t="shared" si="85"/>
        <v>0</v>
      </c>
      <c r="BF82" s="38">
        <f t="shared" si="86"/>
        <v>0</v>
      </c>
      <c r="BG82" s="38"/>
      <c r="BH82" s="38">
        <f t="shared" si="87"/>
        <v>0</v>
      </c>
      <c r="BI82" s="38">
        <f t="shared" si="88"/>
        <v>0</v>
      </c>
      <c r="BJ82" s="38"/>
      <c r="BK82" s="38">
        <f t="shared" si="89"/>
        <v>0</v>
      </c>
      <c r="BL82" s="38">
        <f t="shared" si="90"/>
        <v>0</v>
      </c>
      <c r="BM82" s="38"/>
      <c r="BN82" s="38">
        <f t="shared" si="91"/>
        <v>0</v>
      </c>
      <c r="BO82" s="38">
        <f t="shared" si="92"/>
        <v>0</v>
      </c>
      <c r="BP82" s="38"/>
      <c r="BQ82" s="38">
        <f t="shared" si="93"/>
        <v>0</v>
      </c>
      <c r="BR82" s="38">
        <f t="shared" si="94"/>
        <v>0</v>
      </c>
      <c r="BS82" s="38"/>
      <c r="BT82" s="38">
        <f t="shared" si="95"/>
        <v>0</v>
      </c>
      <c r="BU82" s="38">
        <f t="shared" si="96"/>
        <v>0</v>
      </c>
      <c r="BV82" s="39">
        <f t="shared" si="51"/>
        <v>4</v>
      </c>
      <c r="BW82" s="39">
        <f t="shared" ca="1" si="52"/>
        <v>23.08</v>
      </c>
      <c r="BX82" s="40">
        <f t="shared" ca="1" si="53"/>
        <v>0</v>
      </c>
      <c r="BY82" s="40">
        <f t="shared" ref="BY82:BY145" si="102">I82-BV82</f>
        <v>54</v>
      </c>
      <c r="BZ82" s="39">
        <f t="shared" ref="BZ82:BZ145" ca="1" si="103">K82-BW82</f>
        <v>311.58</v>
      </c>
      <c r="CA82" s="116">
        <f t="shared" ref="CA82:CA145" ca="1" si="104">M82-BX82</f>
        <v>0</v>
      </c>
      <c r="CB82" s="42"/>
      <c r="CC82" s="43">
        <f t="shared" ref="CC82:CC145" si="105">INDEX($N$12:$BU$223,ROW()-9,MATCH($CC$12,$N$12:$BU$12,0))</f>
        <v>0</v>
      </c>
      <c r="CD82" s="44" t="str">
        <f t="shared" si="58"/>
        <v>NÃO MEDIDO</v>
      </c>
      <c r="CE82" s="45"/>
      <c r="CF82" s="46"/>
      <c r="CG82" s="47"/>
    </row>
    <row r="83" spans="1:85" s="2" customFormat="1" ht="30" customHeight="1" x14ac:dyDescent="0.2">
      <c r="A83" s="2" t="s">
        <v>443</v>
      </c>
      <c r="C83" s="127" t="s">
        <v>203</v>
      </c>
      <c r="D83" s="34" t="s">
        <v>204</v>
      </c>
      <c r="E83" s="35" t="s">
        <v>110</v>
      </c>
      <c r="F83" s="111">
        <v>6</v>
      </c>
      <c r="G83" s="111"/>
      <c r="H83" s="112">
        <v>0</v>
      </c>
      <c r="I83" s="111">
        <f t="shared" si="97"/>
        <v>6</v>
      </c>
      <c r="J83" s="36">
        <v>39.119999999999997</v>
      </c>
      <c r="K83" s="37">
        <f t="shared" si="98"/>
        <v>234.72</v>
      </c>
      <c r="L83" s="37"/>
      <c r="M83" s="37">
        <f t="shared" si="99"/>
        <v>0</v>
      </c>
      <c r="N83" s="38"/>
      <c r="O83" s="38">
        <f t="shared" si="59"/>
        <v>0</v>
      </c>
      <c r="P83" s="38">
        <f t="shared" si="60"/>
        <v>0</v>
      </c>
      <c r="Q83" s="38">
        <v>6</v>
      </c>
      <c r="R83" s="38">
        <f t="shared" si="61"/>
        <v>234.72</v>
      </c>
      <c r="S83" s="38">
        <f t="shared" si="62"/>
        <v>0</v>
      </c>
      <c r="T83" s="38"/>
      <c r="U83" s="38">
        <f t="shared" si="63"/>
        <v>0</v>
      </c>
      <c r="V83" s="38">
        <f t="shared" si="64"/>
        <v>0</v>
      </c>
      <c r="W83" s="38"/>
      <c r="X83" s="38">
        <f t="shared" si="100"/>
        <v>0</v>
      </c>
      <c r="Y83" s="38">
        <f t="shared" si="101"/>
        <v>0</v>
      </c>
      <c r="Z83" s="38"/>
      <c r="AA83" s="38">
        <f t="shared" si="65"/>
        <v>0</v>
      </c>
      <c r="AB83" s="38">
        <f t="shared" si="66"/>
        <v>0</v>
      </c>
      <c r="AC83" s="38"/>
      <c r="AD83" s="38">
        <f t="shared" si="67"/>
        <v>0</v>
      </c>
      <c r="AE83" s="38">
        <f t="shared" si="68"/>
        <v>0</v>
      </c>
      <c r="AF83" s="38"/>
      <c r="AG83" s="38">
        <f t="shared" si="69"/>
        <v>0</v>
      </c>
      <c r="AH83" s="38">
        <f t="shared" si="70"/>
        <v>0</v>
      </c>
      <c r="AI83" s="38"/>
      <c r="AJ83" s="38">
        <f t="shared" si="71"/>
        <v>0</v>
      </c>
      <c r="AK83" s="38">
        <f t="shared" si="72"/>
        <v>0</v>
      </c>
      <c r="AL83" s="38"/>
      <c r="AM83" s="38">
        <f t="shared" si="73"/>
        <v>0</v>
      </c>
      <c r="AN83" s="38">
        <f t="shared" si="74"/>
        <v>0</v>
      </c>
      <c r="AO83" s="38"/>
      <c r="AP83" s="38">
        <f t="shared" si="75"/>
        <v>0</v>
      </c>
      <c r="AQ83" s="38">
        <f t="shared" si="76"/>
        <v>0</v>
      </c>
      <c r="AR83" s="38"/>
      <c r="AS83" s="38">
        <f t="shared" si="77"/>
        <v>0</v>
      </c>
      <c r="AT83" s="38">
        <f t="shared" si="78"/>
        <v>0</v>
      </c>
      <c r="AU83" s="38"/>
      <c r="AV83" s="38">
        <f t="shared" si="79"/>
        <v>0</v>
      </c>
      <c r="AW83" s="38">
        <f t="shared" si="80"/>
        <v>0</v>
      </c>
      <c r="AX83" s="38"/>
      <c r="AY83" s="38">
        <f t="shared" si="81"/>
        <v>0</v>
      </c>
      <c r="AZ83" s="38">
        <f t="shared" si="82"/>
        <v>0</v>
      </c>
      <c r="BA83" s="38"/>
      <c r="BB83" s="38">
        <f t="shared" si="83"/>
        <v>0</v>
      </c>
      <c r="BC83" s="38">
        <f t="shared" si="84"/>
        <v>0</v>
      </c>
      <c r="BD83" s="38"/>
      <c r="BE83" s="38">
        <f t="shared" si="85"/>
        <v>0</v>
      </c>
      <c r="BF83" s="38">
        <f t="shared" si="86"/>
        <v>0</v>
      </c>
      <c r="BG83" s="38"/>
      <c r="BH83" s="38">
        <f t="shared" si="87"/>
        <v>0</v>
      </c>
      <c r="BI83" s="38">
        <f t="shared" si="88"/>
        <v>0</v>
      </c>
      <c r="BJ83" s="38"/>
      <c r="BK83" s="38">
        <f t="shared" si="89"/>
        <v>0</v>
      </c>
      <c r="BL83" s="38">
        <f t="shared" si="90"/>
        <v>0</v>
      </c>
      <c r="BM83" s="38"/>
      <c r="BN83" s="38">
        <f t="shared" si="91"/>
        <v>0</v>
      </c>
      <c r="BO83" s="38">
        <f t="shared" si="92"/>
        <v>0</v>
      </c>
      <c r="BP83" s="38"/>
      <c r="BQ83" s="38">
        <f t="shared" si="93"/>
        <v>0</v>
      </c>
      <c r="BR83" s="38">
        <f t="shared" si="94"/>
        <v>0</v>
      </c>
      <c r="BS83" s="38"/>
      <c r="BT83" s="38">
        <f t="shared" si="95"/>
        <v>0</v>
      </c>
      <c r="BU83" s="38">
        <f t="shared" si="96"/>
        <v>0</v>
      </c>
      <c r="BV83" s="39">
        <f t="shared" si="51"/>
        <v>6</v>
      </c>
      <c r="BW83" s="39">
        <f t="shared" ca="1" si="52"/>
        <v>234.72</v>
      </c>
      <c r="BX83" s="40">
        <f t="shared" ca="1" si="53"/>
        <v>0</v>
      </c>
      <c r="BY83" s="40">
        <f t="shared" si="102"/>
        <v>0</v>
      </c>
      <c r="BZ83" s="39">
        <f t="shared" ca="1" si="103"/>
        <v>0</v>
      </c>
      <c r="CA83" s="116">
        <f t="shared" ca="1" si="104"/>
        <v>0</v>
      </c>
      <c r="CB83" s="42"/>
      <c r="CC83" s="43">
        <f t="shared" si="105"/>
        <v>0</v>
      </c>
      <c r="CD83" s="44" t="str">
        <f t="shared" si="58"/>
        <v>NÃO MEDIDO</v>
      </c>
      <c r="CE83" s="45"/>
      <c r="CF83" s="46"/>
      <c r="CG83" s="47"/>
    </row>
    <row r="84" spans="1:85" s="2" customFormat="1" ht="30" customHeight="1" x14ac:dyDescent="0.2">
      <c r="A84" s="2" t="s">
        <v>443</v>
      </c>
      <c r="C84" s="127" t="s">
        <v>205</v>
      </c>
      <c r="D84" s="34" t="s">
        <v>206</v>
      </c>
      <c r="E84" s="35" t="s">
        <v>110</v>
      </c>
      <c r="F84" s="111">
        <v>4</v>
      </c>
      <c r="G84" s="111"/>
      <c r="H84" s="112">
        <v>0</v>
      </c>
      <c r="I84" s="111">
        <f t="shared" si="97"/>
        <v>4</v>
      </c>
      <c r="J84" s="36">
        <v>140.46</v>
      </c>
      <c r="K84" s="37">
        <f t="shared" si="98"/>
        <v>561.84</v>
      </c>
      <c r="L84" s="37"/>
      <c r="M84" s="37">
        <f t="shared" si="99"/>
        <v>0</v>
      </c>
      <c r="N84" s="38"/>
      <c r="O84" s="38">
        <f t="shared" si="59"/>
        <v>0</v>
      </c>
      <c r="P84" s="38">
        <f t="shared" si="60"/>
        <v>0</v>
      </c>
      <c r="Q84" s="38">
        <v>4</v>
      </c>
      <c r="R84" s="38">
        <f t="shared" si="61"/>
        <v>561.84</v>
      </c>
      <c r="S84" s="38">
        <f t="shared" si="62"/>
        <v>0</v>
      </c>
      <c r="T84" s="38"/>
      <c r="U84" s="38">
        <f t="shared" si="63"/>
        <v>0</v>
      </c>
      <c r="V84" s="38">
        <f t="shared" si="64"/>
        <v>0</v>
      </c>
      <c r="W84" s="38"/>
      <c r="X84" s="38">
        <f t="shared" si="100"/>
        <v>0</v>
      </c>
      <c r="Y84" s="38">
        <f t="shared" si="101"/>
        <v>0</v>
      </c>
      <c r="Z84" s="38"/>
      <c r="AA84" s="38">
        <f t="shared" si="65"/>
        <v>0</v>
      </c>
      <c r="AB84" s="38">
        <f t="shared" si="66"/>
        <v>0</v>
      </c>
      <c r="AC84" s="38"/>
      <c r="AD84" s="38">
        <f t="shared" si="67"/>
        <v>0</v>
      </c>
      <c r="AE84" s="38">
        <f t="shared" si="68"/>
        <v>0</v>
      </c>
      <c r="AF84" s="38"/>
      <c r="AG84" s="38">
        <f t="shared" si="69"/>
        <v>0</v>
      </c>
      <c r="AH84" s="38">
        <f t="shared" si="70"/>
        <v>0</v>
      </c>
      <c r="AI84" s="38"/>
      <c r="AJ84" s="38">
        <f t="shared" si="71"/>
        <v>0</v>
      </c>
      <c r="AK84" s="38">
        <f t="shared" si="72"/>
        <v>0</v>
      </c>
      <c r="AL84" s="38"/>
      <c r="AM84" s="38">
        <f t="shared" si="73"/>
        <v>0</v>
      </c>
      <c r="AN84" s="38">
        <f t="shared" si="74"/>
        <v>0</v>
      </c>
      <c r="AO84" s="38"/>
      <c r="AP84" s="38">
        <f t="shared" si="75"/>
        <v>0</v>
      </c>
      <c r="AQ84" s="38">
        <f t="shared" si="76"/>
        <v>0</v>
      </c>
      <c r="AR84" s="38"/>
      <c r="AS84" s="38">
        <f t="shared" si="77"/>
        <v>0</v>
      </c>
      <c r="AT84" s="38">
        <f t="shared" si="78"/>
        <v>0</v>
      </c>
      <c r="AU84" s="38"/>
      <c r="AV84" s="38">
        <f t="shared" si="79"/>
        <v>0</v>
      </c>
      <c r="AW84" s="38">
        <f t="shared" si="80"/>
        <v>0</v>
      </c>
      <c r="AX84" s="38"/>
      <c r="AY84" s="38">
        <f t="shared" si="81"/>
        <v>0</v>
      </c>
      <c r="AZ84" s="38">
        <f t="shared" si="82"/>
        <v>0</v>
      </c>
      <c r="BA84" s="38"/>
      <c r="BB84" s="38">
        <f t="shared" si="83"/>
        <v>0</v>
      </c>
      <c r="BC84" s="38">
        <f t="shared" si="84"/>
        <v>0</v>
      </c>
      <c r="BD84" s="38"/>
      <c r="BE84" s="38">
        <f t="shared" si="85"/>
        <v>0</v>
      </c>
      <c r="BF84" s="38">
        <f t="shared" si="86"/>
        <v>0</v>
      </c>
      <c r="BG84" s="38"/>
      <c r="BH84" s="38">
        <f t="shared" si="87"/>
        <v>0</v>
      </c>
      <c r="BI84" s="38">
        <f t="shared" si="88"/>
        <v>0</v>
      </c>
      <c r="BJ84" s="38"/>
      <c r="BK84" s="38">
        <f t="shared" si="89"/>
        <v>0</v>
      </c>
      <c r="BL84" s="38">
        <f t="shared" si="90"/>
        <v>0</v>
      </c>
      <c r="BM84" s="38"/>
      <c r="BN84" s="38">
        <f t="shared" si="91"/>
        <v>0</v>
      </c>
      <c r="BO84" s="38">
        <f t="shared" si="92"/>
        <v>0</v>
      </c>
      <c r="BP84" s="38"/>
      <c r="BQ84" s="38">
        <f t="shared" si="93"/>
        <v>0</v>
      </c>
      <c r="BR84" s="38">
        <f t="shared" si="94"/>
        <v>0</v>
      </c>
      <c r="BS84" s="38"/>
      <c r="BT84" s="38">
        <f t="shared" si="95"/>
        <v>0</v>
      </c>
      <c r="BU84" s="38">
        <f t="shared" si="96"/>
        <v>0</v>
      </c>
      <c r="BV84" s="39">
        <f t="shared" si="51"/>
        <v>4</v>
      </c>
      <c r="BW84" s="39">
        <f t="shared" ca="1" si="52"/>
        <v>561.84</v>
      </c>
      <c r="BX84" s="40">
        <f t="shared" ca="1" si="53"/>
        <v>0</v>
      </c>
      <c r="BY84" s="40">
        <f t="shared" si="102"/>
        <v>0</v>
      </c>
      <c r="BZ84" s="39">
        <f t="shared" ca="1" si="103"/>
        <v>0</v>
      </c>
      <c r="CA84" s="116">
        <f t="shared" ca="1" si="104"/>
        <v>0</v>
      </c>
      <c r="CB84" s="42"/>
      <c r="CC84" s="43">
        <f t="shared" si="105"/>
        <v>0</v>
      </c>
      <c r="CD84" s="44" t="str">
        <f t="shared" si="58"/>
        <v>NÃO MEDIDO</v>
      </c>
      <c r="CE84" s="45"/>
      <c r="CF84" s="46"/>
      <c r="CG84" s="47"/>
    </row>
    <row r="85" spans="1:85" s="2" customFormat="1" ht="30" customHeight="1" x14ac:dyDescent="0.2">
      <c r="A85" s="2" t="s">
        <v>443</v>
      </c>
      <c r="C85" s="127" t="s">
        <v>207</v>
      </c>
      <c r="D85" s="34" t="s">
        <v>208</v>
      </c>
      <c r="E85" s="35" t="s">
        <v>110</v>
      </c>
      <c r="F85" s="111">
        <v>30</v>
      </c>
      <c r="G85" s="111"/>
      <c r="H85" s="112">
        <v>0</v>
      </c>
      <c r="I85" s="111">
        <f t="shared" si="97"/>
        <v>30</v>
      </c>
      <c r="J85" s="36">
        <v>11.74</v>
      </c>
      <c r="K85" s="37">
        <f t="shared" si="98"/>
        <v>352.2</v>
      </c>
      <c r="L85" s="37"/>
      <c r="M85" s="37">
        <f t="shared" si="99"/>
        <v>0</v>
      </c>
      <c r="N85" s="38"/>
      <c r="O85" s="38">
        <f t="shared" si="59"/>
        <v>0</v>
      </c>
      <c r="P85" s="38">
        <f t="shared" si="60"/>
        <v>0</v>
      </c>
      <c r="Q85" s="38">
        <v>23</v>
      </c>
      <c r="R85" s="38">
        <f t="shared" si="61"/>
        <v>270.02</v>
      </c>
      <c r="S85" s="38">
        <f t="shared" si="62"/>
        <v>0</v>
      </c>
      <c r="T85" s="38"/>
      <c r="U85" s="38">
        <f t="shared" si="63"/>
        <v>0</v>
      </c>
      <c r="V85" s="38">
        <f t="shared" si="64"/>
        <v>0</v>
      </c>
      <c r="W85" s="38"/>
      <c r="X85" s="38">
        <f t="shared" si="100"/>
        <v>0</v>
      </c>
      <c r="Y85" s="38">
        <f t="shared" si="101"/>
        <v>0</v>
      </c>
      <c r="Z85" s="38"/>
      <c r="AA85" s="38">
        <f t="shared" si="65"/>
        <v>0</v>
      </c>
      <c r="AB85" s="38">
        <f t="shared" si="66"/>
        <v>0</v>
      </c>
      <c r="AC85" s="38"/>
      <c r="AD85" s="38">
        <f t="shared" si="67"/>
        <v>0</v>
      </c>
      <c r="AE85" s="38">
        <f t="shared" si="68"/>
        <v>0</v>
      </c>
      <c r="AF85" s="38"/>
      <c r="AG85" s="38">
        <f t="shared" si="69"/>
        <v>0</v>
      </c>
      <c r="AH85" s="38">
        <f t="shared" si="70"/>
        <v>0</v>
      </c>
      <c r="AI85" s="38"/>
      <c r="AJ85" s="38">
        <f t="shared" si="71"/>
        <v>0</v>
      </c>
      <c r="AK85" s="38">
        <f t="shared" si="72"/>
        <v>0</v>
      </c>
      <c r="AL85" s="38"/>
      <c r="AM85" s="38">
        <f t="shared" si="73"/>
        <v>0</v>
      </c>
      <c r="AN85" s="38">
        <f t="shared" si="74"/>
        <v>0</v>
      </c>
      <c r="AO85" s="38"/>
      <c r="AP85" s="38">
        <f t="shared" si="75"/>
        <v>0</v>
      </c>
      <c r="AQ85" s="38">
        <f t="shared" si="76"/>
        <v>0</v>
      </c>
      <c r="AR85" s="38"/>
      <c r="AS85" s="38">
        <f t="shared" si="77"/>
        <v>0</v>
      </c>
      <c r="AT85" s="38">
        <f t="shared" si="78"/>
        <v>0</v>
      </c>
      <c r="AU85" s="38"/>
      <c r="AV85" s="38">
        <f t="shared" si="79"/>
        <v>0</v>
      </c>
      <c r="AW85" s="38">
        <f t="shared" si="80"/>
        <v>0</v>
      </c>
      <c r="AX85" s="38"/>
      <c r="AY85" s="38">
        <f t="shared" si="81"/>
        <v>0</v>
      </c>
      <c r="AZ85" s="38">
        <f t="shared" si="82"/>
        <v>0</v>
      </c>
      <c r="BA85" s="38"/>
      <c r="BB85" s="38">
        <f t="shared" si="83"/>
        <v>0</v>
      </c>
      <c r="BC85" s="38">
        <f t="shared" si="84"/>
        <v>0</v>
      </c>
      <c r="BD85" s="38"/>
      <c r="BE85" s="38">
        <f t="shared" si="85"/>
        <v>0</v>
      </c>
      <c r="BF85" s="38">
        <f t="shared" si="86"/>
        <v>0</v>
      </c>
      <c r="BG85" s="38"/>
      <c r="BH85" s="38">
        <f t="shared" si="87"/>
        <v>0</v>
      </c>
      <c r="BI85" s="38">
        <f t="shared" si="88"/>
        <v>0</v>
      </c>
      <c r="BJ85" s="38"/>
      <c r="BK85" s="38">
        <f t="shared" si="89"/>
        <v>0</v>
      </c>
      <c r="BL85" s="38">
        <f t="shared" si="90"/>
        <v>0</v>
      </c>
      <c r="BM85" s="38"/>
      <c r="BN85" s="38">
        <f t="shared" si="91"/>
        <v>0</v>
      </c>
      <c r="BO85" s="38">
        <f t="shared" si="92"/>
        <v>0</v>
      </c>
      <c r="BP85" s="38"/>
      <c r="BQ85" s="38">
        <f t="shared" si="93"/>
        <v>0</v>
      </c>
      <c r="BR85" s="38">
        <f t="shared" si="94"/>
        <v>0</v>
      </c>
      <c r="BS85" s="38"/>
      <c r="BT85" s="38">
        <f t="shared" si="95"/>
        <v>0</v>
      </c>
      <c r="BU85" s="38">
        <f t="shared" si="96"/>
        <v>0</v>
      </c>
      <c r="BV85" s="39">
        <f t="shared" si="51"/>
        <v>23</v>
      </c>
      <c r="BW85" s="39">
        <f t="shared" ca="1" si="52"/>
        <v>270.02</v>
      </c>
      <c r="BX85" s="40">
        <f t="shared" ca="1" si="53"/>
        <v>0</v>
      </c>
      <c r="BY85" s="40">
        <f t="shared" si="102"/>
        <v>7</v>
      </c>
      <c r="BZ85" s="39">
        <f t="shared" ca="1" si="103"/>
        <v>82.18</v>
      </c>
      <c r="CA85" s="116">
        <f t="shared" ca="1" si="104"/>
        <v>0</v>
      </c>
      <c r="CB85" s="42"/>
      <c r="CC85" s="43">
        <f t="shared" si="105"/>
        <v>0</v>
      </c>
      <c r="CD85" s="44" t="str">
        <f t="shared" si="58"/>
        <v>NÃO MEDIDO</v>
      </c>
      <c r="CE85" s="45"/>
      <c r="CF85" s="46"/>
      <c r="CG85" s="47"/>
    </row>
    <row r="86" spans="1:85" s="2" customFormat="1" ht="30" customHeight="1" x14ac:dyDescent="0.2">
      <c r="A86" s="2" t="s">
        <v>443</v>
      </c>
      <c r="C86" s="127" t="s">
        <v>209</v>
      </c>
      <c r="D86" s="34" t="s">
        <v>210</v>
      </c>
      <c r="E86" s="35" t="s">
        <v>110</v>
      </c>
      <c r="F86" s="111">
        <v>6</v>
      </c>
      <c r="G86" s="111"/>
      <c r="H86" s="112">
        <v>0</v>
      </c>
      <c r="I86" s="111">
        <f t="shared" si="97"/>
        <v>6</v>
      </c>
      <c r="J86" s="36">
        <v>13.93</v>
      </c>
      <c r="K86" s="37">
        <f t="shared" si="98"/>
        <v>83.58</v>
      </c>
      <c r="L86" s="37"/>
      <c r="M86" s="37">
        <f t="shared" si="99"/>
        <v>0</v>
      </c>
      <c r="N86" s="38"/>
      <c r="O86" s="38">
        <f t="shared" si="59"/>
        <v>0</v>
      </c>
      <c r="P86" s="38">
        <f t="shared" si="60"/>
        <v>0</v>
      </c>
      <c r="Q86" s="38">
        <v>2</v>
      </c>
      <c r="R86" s="38">
        <f t="shared" si="61"/>
        <v>27.86</v>
      </c>
      <c r="S86" s="38">
        <f t="shared" si="62"/>
        <v>0</v>
      </c>
      <c r="T86" s="38"/>
      <c r="U86" s="38">
        <f t="shared" si="63"/>
        <v>0</v>
      </c>
      <c r="V86" s="38">
        <f t="shared" si="64"/>
        <v>0</v>
      </c>
      <c r="W86" s="38"/>
      <c r="X86" s="38">
        <f t="shared" si="100"/>
        <v>0</v>
      </c>
      <c r="Y86" s="38">
        <f t="shared" si="101"/>
        <v>0</v>
      </c>
      <c r="Z86" s="38"/>
      <c r="AA86" s="38">
        <f t="shared" si="65"/>
        <v>0</v>
      </c>
      <c r="AB86" s="38">
        <f t="shared" si="66"/>
        <v>0</v>
      </c>
      <c r="AC86" s="38"/>
      <c r="AD86" s="38">
        <f t="shared" si="67"/>
        <v>0</v>
      </c>
      <c r="AE86" s="38">
        <f t="shared" si="68"/>
        <v>0</v>
      </c>
      <c r="AF86" s="38"/>
      <c r="AG86" s="38">
        <f t="shared" si="69"/>
        <v>0</v>
      </c>
      <c r="AH86" s="38">
        <f t="shared" si="70"/>
        <v>0</v>
      </c>
      <c r="AI86" s="38"/>
      <c r="AJ86" s="38">
        <f t="shared" si="71"/>
        <v>0</v>
      </c>
      <c r="AK86" s="38">
        <f t="shared" si="72"/>
        <v>0</v>
      </c>
      <c r="AL86" s="38"/>
      <c r="AM86" s="38">
        <f t="shared" si="73"/>
        <v>0</v>
      </c>
      <c r="AN86" s="38">
        <f t="shared" si="74"/>
        <v>0</v>
      </c>
      <c r="AO86" s="38"/>
      <c r="AP86" s="38">
        <f t="shared" si="75"/>
        <v>0</v>
      </c>
      <c r="AQ86" s="38">
        <f t="shared" si="76"/>
        <v>0</v>
      </c>
      <c r="AR86" s="38"/>
      <c r="AS86" s="38">
        <f t="shared" si="77"/>
        <v>0</v>
      </c>
      <c r="AT86" s="38">
        <f t="shared" si="78"/>
        <v>0</v>
      </c>
      <c r="AU86" s="38"/>
      <c r="AV86" s="38">
        <f t="shared" si="79"/>
        <v>0</v>
      </c>
      <c r="AW86" s="38">
        <f t="shared" si="80"/>
        <v>0</v>
      </c>
      <c r="AX86" s="38"/>
      <c r="AY86" s="38">
        <f t="shared" si="81"/>
        <v>0</v>
      </c>
      <c r="AZ86" s="38">
        <f t="shared" si="82"/>
        <v>0</v>
      </c>
      <c r="BA86" s="38"/>
      <c r="BB86" s="38">
        <f t="shared" si="83"/>
        <v>0</v>
      </c>
      <c r="BC86" s="38">
        <f t="shared" si="84"/>
        <v>0</v>
      </c>
      <c r="BD86" s="38"/>
      <c r="BE86" s="38">
        <f t="shared" si="85"/>
        <v>0</v>
      </c>
      <c r="BF86" s="38">
        <f t="shared" si="86"/>
        <v>0</v>
      </c>
      <c r="BG86" s="38"/>
      <c r="BH86" s="38">
        <f t="shared" si="87"/>
        <v>0</v>
      </c>
      <c r="BI86" s="38">
        <f t="shared" si="88"/>
        <v>0</v>
      </c>
      <c r="BJ86" s="38"/>
      <c r="BK86" s="38">
        <f t="shared" si="89"/>
        <v>0</v>
      </c>
      <c r="BL86" s="38">
        <f t="shared" si="90"/>
        <v>0</v>
      </c>
      <c r="BM86" s="38"/>
      <c r="BN86" s="38">
        <f t="shared" si="91"/>
        <v>0</v>
      </c>
      <c r="BO86" s="38">
        <f t="shared" si="92"/>
        <v>0</v>
      </c>
      <c r="BP86" s="38"/>
      <c r="BQ86" s="38">
        <f t="shared" si="93"/>
        <v>0</v>
      </c>
      <c r="BR86" s="38">
        <f t="shared" si="94"/>
        <v>0</v>
      </c>
      <c r="BS86" s="38"/>
      <c r="BT86" s="38">
        <f t="shared" si="95"/>
        <v>0</v>
      </c>
      <c r="BU86" s="38">
        <f t="shared" si="96"/>
        <v>0</v>
      </c>
      <c r="BV86" s="39">
        <f t="shared" si="51"/>
        <v>2</v>
      </c>
      <c r="BW86" s="39">
        <f t="shared" ca="1" si="52"/>
        <v>27.86</v>
      </c>
      <c r="BX86" s="40">
        <f t="shared" ca="1" si="53"/>
        <v>0</v>
      </c>
      <c r="BY86" s="40">
        <f t="shared" si="102"/>
        <v>4</v>
      </c>
      <c r="BZ86" s="39">
        <f t="shared" ca="1" si="103"/>
        <v>55.72</v>
      </c>
      <c r="CA86" s="116">
        <f t="shared" ca="1" si="104"/>
        <v>0</v>
      </c>
      <c r="CB86" s="42"/>
      <c r="CC86" s="43">
        <f t="shared" si="105"/>
        <v>0</v>
      </c>
      <c r="CD86" s="44" t="str">
        <f t="shared" si="58"/>
        <v>NÃO MEDIDO</v>
      </c>
      <c r="CE86" s="45"/>
      <c r="CF86" s="46"/>
      <c r="CG86" s="47"/>
    </row>
    <row r="87" spans="1:85" s="2" customFormat="1" ht="30" customHeight="1" x14ac:dyDescent="0.2">
      <c r="A87" s="2" t="s">
        <v>443</v>
      </c>
      <c r="C87" s="127" t="s">
        <v>211</v>
      </c>
      <c r="D87" s="34" t="s">
        <v>212</v>
      </c>
      <c r="E87" s="35" t="s">
        <v>110</v>
      </c>
      <c r="F87" s="111">
        <v>24</v>
      </c>
      <c r="G87" s="111"/>
      <c r="H87" s="112">
        <v>0</v>
      </c>
      <c r="I87" s="111">
        <f t="shared" si="97"/>
        <v>24</v>
      </c>
      <c r="J87" s="36">
        <v>18.75</v>
      </c>
      <c r="K87" s="37">
        <f t="shared" si="98"/>
        <v>450</v>
      </c>
      <c r="L87" s="37"/>
      <c r="M87" s="37">
        <f t="shared" si="99"/>
        <v>0</v>
      </c>
      <c r="N87" s="38"/>
      <c r="O87" s="38">
        <f t="shared" si="59"/>
        <v>0</v>
      </c>
      <c r="P87" s="38">
        <f t="shared" si="60"/>
        <v>0</v>
      </c>
      <c r="Q87" s="38">
        <v>8</v>
      </c>
      <c r="R87" s="38">
        <f t="shared" si="61"/>
        <v>150</v>
      </c>
      <c r="S87" s="38">
        <f t="shared" si="62"/>
        <v>0</v>
      </c>
      <c r="T87" s="38"/>
      <c r="U87" s="38">
        <f t="shared" si="63"/>
        <v>0</v>
      </c>
      <c r="V87" s="38">
        <f t="shared" si="64"/>
        <v>0</v>
      </c>
      <c r="W87" s="38"/>
      <c r="X87" s="38">
        <f t="shared" si="100"/>
        <v>0</v>
      </c>
      <c r="Y87" s="38">
        <f t="shared" si="101"/>
        <v>0</v>
      </c>
      <c r="Z87" s="38"/>
      <c r="AA87" s="38">
        <f t="shared" si="65"/>
        <v>0</v>
      </c>
      <c r="AB87" s="38">
        <f t="shared" si="66"/>
        <v>0</v>
      </c>
      <c r="AC87" s="38"/>
      <c r="AD87" s="38">
        <f t="shared" si="67"/>
        <v>0</v>
      </c>
      <c r="AE87" s="38">
        <f t="shared" si="68"/>
        <v>0</v>
      </c>
      <c r="AF87" s="38"/>
      <c r="AG87" s="38">
        <f t="shared" si="69"/>
        <v>0</v>
      </c>
      <c r="AH87" s="38">
        <f t="shared" si="70"/>
        <v>0</v>
      </c>
      <c r="AI87" s="38"/>
      <c r="AJ87" s="38">
        <f t="shared" si="71"/>
        <v>0</v>
      </c>
      <c r="AK87" s="38">
        <f t="shared" si="72"/>
        <v>0</v>
      </c>
      <c r="AL87" s="38"/>
      <c r="AM87" s="38">
        <f t="shared" si="73"/>
        <v>0</v>
      </c>
      <c r="AN87" s="38">
        <f t="shared" si="74"/>
        <v>0</v>
      </c>
      <c r="AO87" s="38"/>
      <c r="AP87" s="38">
        <f t="shared" si="75"/>
        <v>0</v>
      </c>
      <c r="AQ87" s="38">
        <f t="shared" si="76"/>
        <v>0</v>
      </c>
      <c r="AR87" s="38"/>
      <c r="AS87" s="38">
        <f t="shared" si="77"/>
        <v>0</v>
      </c>
      <c r="AT87" s="38">
        <f t="shared" si="78"/>
        <v>0</v>
      </c>
      <c r="AU87" s="38"/>
      <c r="AV87" s="38">
        <f t="shared" si="79"/>
        <v>0</v>
      </c>
      <c r="AW87" s="38">
        <f t="shared" si="80"/>
        <v>0</v>
      </c>
      <c r="AX87" s="38"/>
      <c r="AY87" s="38">
        <f t="shared" si="81"/>
        <v>0</v>
      </c>
      <c r="AZ87" s="38">
        <f t="shared" si="82"/>
        <v>0</v>
      </c>
      <c r="BA87" s="38"/>
      <c r="BB87" s="38">
        <f t="shared" si="83"/>
        <v>0</v>
      </c>
      <c r="BC87" s="38">
        <f t="shared" si="84"/>
        <v>0</v>
      </c>
      <c r="BD87" s="38"/>
      <c r="BE87" s="38">
        <f t="shared" si="85"/>
        <v>0</v>
      </c>
      <c r="BF87" s="38">
        <f t="shared" si="86"/>
        <v>0</v>
      </c>
      <c r="BG87" s="38"/>
      <c r="BH87" s="38">
        <f t="shared" si="87"/>
        <v>0</v>
      </c>
      <c r="BI87" s="38">
        <f t="shared" si="88"/>
        <v>0</v>
      </c>
      <c r="BJ87" s="38"/>
      <c r="BK87" s="38">
        <f t="shared" si="89"/>
        <v>0</v>
      </c>
      <c r="BL87" s="38">
        <f t="shared" si="90"/>
        <v>0</v>
      </c>
      <c r="BM87" s="38"/>
      <c r="BN87" s="38">
        <f t="shared" si="91"/>
        <v>0</v>
      </c>
      <c r="BO87" s="38">
        <f t="shared" si="92"/>
        <v>0</v>
      </c>
      <c r="BP87" s="38"/>
      <c r="BQ87" s="38">
        <f t="shared" si="93"/>
        <v>0</v>
      </c>
      <c r="BR87" s="38">
        <f t="shared" si="94"/>
        <v>0</v>
      </c>
      <c r="BS87" s="38"/>
      <c r="BT87" s="38">
        <f t="shared" si="95"/>
        <v>0</v>
      </c>
      <c r="BU87" s="38">
        <f t="shared" si="96"/>
        <v>0</v>
      </c>
      <c r="BV87" s="39">
        <f t="shared" ref="BV87:BV150" si="106">SUMIF($N$11:$BU$11,"QUANTIDADE",N87:BU87)</f>
        <v>8</v>
      </c>
      <c r="BW87" s="39">
        <f t="shared" ref="BW87:BW150" ca="1" si="107">SUMIF($N$12:$Y$13,"COM DESCONTO",N87:Y87)</f>
        <v>150</v>
      </c>
      <c r="BX87" s="40">
        <f t="shared" ref="BX87:BX150" ca="1" si="108">SUMIF($N$12:$BU$13,"SEM DESCONTO",N87:Y87)</f>
        <v>0</v>
      </c>
      <c r="BY87" s="40">
        <f t="shared" si="102"/>
        <v>16</v>
      </c>
      <c r="BZ87" s="39">
        <f t="shared" ca="1" si="103"/>
        <v>300</v>
      </c>
      <c r="CA87" s="116">
        <f t="shared" ca="1" si="104"/>
        <v>0</v>
      </c>
      <c r="CB87" s="42"/>
      <c r="CC87" s="43">
        <f t="shared" si="105"/>
        <v>0</v>
      </c>
      <c r="CD87" s="44" t="str">
        <f t="shared" si="58"/>
        <v>NÃO MEDIDO</v>
      </c>
      <c r="CE87" s="45"/>
      <c r="CF87" s="46"/>
      <c r="CG87" s="47"/>
    </row>
    <row r="88" spans="1:85" s="2" customFormat="1" ht="30" customHeight="1" x14ac:dyDescent="0.2">
      <c r="A88" s="2" t="s">
        <v>443</v>
      </c>
      <c r="C88" s="127" t="s">
        <v>213</v>
      </c>
      <c r="D88" s="34" t="s">
        <v>214</v>
      </c>
      <c r="E88" s="35" t="s">
        <v>110</v>
      </c>
      <c r="F88" s="111">
        <v>65</v>
      </c>
      <c r="G88" s="111"/>
      <c r="H88" s="112">
        <v>0</v>
      </c>
      <c r="I88" s="111">
        <f t="shared" si="97"/>
        <v>65</v>
      </c>
      <c r="J88" s="36">
        <v>5.09</v>
      </c>
      <c r="K88" s="37">
        <f t="shared" si="98"/>
        <v>330.85</v>
      </c>
      <c r="L88" s="37"/>
      <c r="M88" s="37">
        <f t="shared" si="99"/>
        <v>0</v>
      </c>
      <c r="N88" s="38"/>
      <c r="O88" s="38">
        <f t="shared" si="59"/>
        <v>0</v>
      </c>
      <c r="P88" s="38">
        <f t="shared" si="60"/>
        <v>0</v>
      </c>
      <c r="Q88" s="38">
        <v>44</v>
      </c>
      <c r="R88" s="38">
        <f t="shared" si="61"/>
        <v>223.96</v>
      </c>
      <c r="S88" s="38">
        <f t="shared" si="62"/>
        <v>0</v>
      </c>
      <c r="T88" s="38"/>
      <c r="U88" s="38">
        <f t="shared" si="63"/>
        <v>0</v>
      </c>
      <c r="V88" s="38">
        <f t="shared" si="64"/>
        <v>0</v>
      </c>
      <c r="W88" s="38"/>
      <c r="X88" s="38">
        <f t="shared" si="100"/>
        <v>0</v>
      </c>
      <c r="Y88" s="38">
        <f t="shared" si="101"/>
        <v>0</v>
      </c>
      <c r="Z88" s="38"/>
      <c r="AA88" s="38">
        <f t="shared" si="65"/>
        <v>0</v>
      </c>
      <c r="AB88" s="38">
        <f t="shared" si="66"/>
        <v>0</v>
      </c>
      <c r="AC88" s="38"/>
      <c r="AD88" s="38">
        <f t="shared" si="67"/>
        <v>0</v>
      </c>
      <c r="AE88" s="38">
        <f t="shared" si="68"/>
        <v>0</v>
      </c>
      <c r="AF88" s="38"/>
      <c r="AG88" s="38">
        <f t="shared" si="69"/>
        <v>0</v>
      </c>
      <c r="AH88" s="38">
        <f t="shared" si="70"/>
        <v>0</v>
      </c>
      <c r="AI88" s="38"/>
      <c r="AJ88" s="38">
        <f t="shared" si="71"/>
        <v>0</v>
      </c>
      <c r="AK88" s="38">
        <f t="shared" si="72"/>
        <v>0</v>
      </c>
      <c r="AL88" s="38"/>
      <c r="AM88" s="38">
        <f t="shared" si="73"/>
        <v>0</v>
      </c>
      <c r="AN88" s="38">
        <f t="shared" si="74"/>
        <v>0</v>
      </c>
      <c r="AO88" s="38"/>
      <c r="AP88" s="38">
        <f t="shared" si="75"/>
        <v>0</v>
      </c>
      <c r="AQ88" s="38">
        <f t="shared" si="76"/>
        <v>0</v>
      </c>
      <c r="AR88" s="38"/>
      <c r="AS88" s="38">
        <f t="shared" si="77"/>
        <v>0</v>
      </c>
      <c r="AT88" s="38">
        <f t="shared" si="78"/>
        <v>0</v>
      </c>
      <c r="AU88" s="38"/>
      <c r="AV88" s="38">
        <f t="shared" si="79"/>
        <v>0</v>
      </c>
      <c r="AW88" s="38">
        <f t="shared" si="80"/>
        <v>0</v>
      </c>
      <c r="AX88" s="38"/>
      <c r="AY88" s="38">
        <f t="shared" si="81"/>
        <v>0</v>
      </c>
      <c r="AZ88" s="38">
        <f t="shared" si="82"/>
        <v>0</v>
      </c>
      <c r="BA88" s="38"/>
      <c r="BB88" s="38">
        <f t="shared" si="83"/>
        <v>0</v>
      </c>
      <c r="BC88" s="38">
        <f t="shared" si="84"/>
        <v>0</v>
      </c>
      <c r="BD88" s="38"/>
      <c r="BE88" s="38">
        <f t="shared" si="85"/>
        <v>0</v>
      </c>
      <c r="BF88" s="38">
        <f t="shared" si="86"/>
        <v>0</v>
      </c>
      <c r="BG88" s="38"/>
      <c r="BH88" s="38">
        <f t="shared" si="87"/>
        <v>0</v>
      </c>
      <c r="BI88" s="38">
        <f t="shared" si="88"/>
        <v>0</v>
      </c>
      <c r="BJ88" s="38"/>
      <c r="BK88" s="38">
        <f t="shared" si="89"/>
        <v>0</v>
      </c>
      <c r="BL88" s="38">
        <f t="shared" si="90"/>
        <v>0</v>
      </c>
      <c r="BM88" s="38"/>
      <c r="BN88" s="38">
        <f t="shared" si="91"/>
        <v>0</v>
      </c>
      <c r="BO88" s="38">
        <f t="shared" si="92"/>
        <v>0</v>
      </c>
      <c r="BP88" s="38"/>
      <c r="BQ88" s="38">
        <f t="shared" si="93"/>
        <v>0</v>
      </c>
      <c r="BR88" s="38">
        <f t="shared" si="94"/>
        <v>0</v>
      </c>
      <c r="BS88" s="38"/>
      <c r="BT88" s="38">
        <f t="shared" si="95"/>
        <v>0</v>
      </c>
      <c r="BU88" s="38">
        <f t="shared" si="96"/>
        <v>0</v>
      </c>
      <c r="BV88" s="39">
        <f t="shared" si="106"/>
        <v>44</v>
      </c>
      <c r="BW88" s="39">
        <f t="shared" ca="1" si="107"/>
        <v>223.96</v>
      </c>
      <c r="BX88" s="40">
        <f t="shared" ca="1" si="108"/>
        <v>0</v>
      </c>
      <c r="BY88" s="40">
        <f t="shared" si="102"/>
        <v>21</v>
      </c>
      <c r="BZ88" s="39">
        <f t="shared" ca="1" si="103"/>
        <v>106.89</v>
      </c>
      <c r="CA88" s="116">
        <f t="shared" ca="1" si="104"/>
        <v>0</v>
      </c>
      <c r="CB88" s="42"/>
      <c r="CC88" s="43">
        <f t="shared" si="105"/>
        <v>0</v>
      </c>
      <c r="CD88" s="44" t="str">
        <f t="shared" si="58"/>
        <v>NÃO MEDIDO</v>
      </c>
      <c r="CE88" s="45"/>
      <c r="CF88" s="46"/>
      <c r="CG88" s="47"/>
    </row>
    <row r="89" spans="1:85" s="2" customFormat="1" ht="30" customHeight="1" x14ac:dyDescent="0.2">
      <c r="A89" s="2" t="s">
        <v>443</v>
      </c>
      <c r="C89" s="127" t="s">
        <v>215</v>
      </c>
      <c r="D89" s="34" t="s">
        <v>216</v>
      </c>
      <c r="E89" s="35" t="s">
        <v>110</v>
      </c>
      <c r="F89" s="111">
        <v>40</v>
      </c>
      <c r="G89" s="111"/>
      <c r="H89" s="112">
        <v>0</v>
      </c>
      <c r="I89" s="111">
        <f t="shared" si="97"/>
        <v>40</v>
      </c>
      <c r="J89" s="36">
        <v>5.23</v>
      </c>
      <c r="K89" s="37">
        <f t="shared" si="98"/>
        <v>209.2</v>
      </c>
      <c r="L89" s="37"/>
      <c r="M89" s="37">
        <f t="shared" si="99"/>
        <v>0</v>
      </c>
      <c r="N89" s="38"/>
      <c r="O89" s="38">
        <f t="shared" si="59"/>
        <v>0</v>
      </c>
      <c r="P89" s="38">
        <f t="shared" si="60"/>
        <v>0</v>
      </c>
      <c r="Q89" s="38">
        <v>32</v>
      </c>
      <c r="R89" s="38">
        <f t="shared" si="61"/>
        <v>167.36</v>
      </c>
      <c r="S89" s="38">
        <f t="shared" si="62"/>
        <v>0</v>
      </c>
      <c r="T89" s="38"/>
      <c r="U89" s="38">
        <f t="shared" si="63"/>
        <v>0</v>
      </c>
      <c r="V89" s="38">
        <f t="shared" si="64"/>
        <v>0</v>
      </c>
      <c r="W89" s="38"/>
      <c r="X89" s="38">
        <f t="shared" si="100"/>
        <v>0</v>
      </c>
      <c r="Y89" s="38">
        <f t="shared" si="101"/>
        <v>0</v>
      </c>
      <c r="Z89" s="38"/>
      <c r="AA89" s="38">
        <f t="shared" si="65"/>
        <v>0</v>
      </c>
      <c r="AB89" s="38">
        <f t="shared" si="66"/>
        <v>0</v>
      </c>
      <c r="AC89" s="38"/>
      <c r="AD89" s="38">
        <f t="shared" si="67"/>
        <v>0</v>
      </c>
      <c r="AE89" s="38">
        <f t="shared" si="68"/>
        <v>0</v>
      </c>
      <c r="AF89" s="38"/>
      <c r="AG89" s="38">
        <f t="shared" si="69"/>
        <v>0</v>
      </c>
      <c r="AH89" s="38">
        <f t="shared" si="70"/>
        <v>0</v>
      </c>
      <c r="AI89" s="38"/>
      <c r="AJ89" s="38">
        <f t="shared" si="71"/>
        <v>0</v>
      </c>
      <c r="AK89" s="38">
        <f t="shared" si="72"/>
        <v>0</v>
      </c>
      <c r="AL89" s="38"/>
      <c r="AM89" s="38">
        <f t="shared" si="73"/>
        <v>0</v>
      </c>
      <c r="AN89" s="38">
        <f t="shared" si="74"/>
        <v>0</v>
      </c>
      <c r="AO89" s="38"/>
      <c r="AP89" s="38">
        <f t="shared" si="75"/>
        <v>0</v>
      </c>
      <c r="AQ89" s="38">
        <f t="shared" si="76"/>
        <v>0</v>
      </c>
      <c r="AR89" s="38"/>
      <c r="AS89" s="38">
        <f t="shared" si="77"/>
        <v>0</v>
      </c>
      <c r="AT89" s="38">
        <f t="shared" si="78"/>
        <v>0</v>
      </c>
      <c r="AU89" s="38"/>
      <c r="AV89" s="38">
        <f t="shared" si="79"/>
        <v>0</v>
      </c>
      <c r="AW89" s="38">
        <f t="shared" si="80"/>
        <v>0</v>
      </c>
      <c r="AX89" s="38"/>
      <c r="AY89" s="38">
        <f t="shared" si="81"/>
        <v>0</v>
      </c>
      <c r="AZ89" s="38">
        <f t="shared" si="82"/>
        <v>0</v>
      </c>
      <c r="BA89" s="38"/>
      <c r="BB89" s="38">
        <f t="shared" si="83"/>
        <v>0</v>
      </c>
      <c r="BC89" s="38">
        <f t="shared" si="84"/>
        <v>0</v>
      </c>
      <c r="BD89" s="38"/>
      <c r="BE89" s="38">
        <f t="shared" si="85"/>
        <v>0</v>
      </c>
      <c r="BF89" s="38">
        <f t="shared" si="86"/>
        <v>0</v>
      </c>
      <c r="BG89" s="38"/>
      <c r="BH89" s="38">
        <f t="shared" si="87"/>
        <v>0</v>
      </c>
      <c r="BI89" s="38">
        <f t="shared" si="88"/>
        <v>0</v>
      </c>
      <c r="BJ89" s="38"/>
      <c r="BK89" s="38">
        <f t="shared" si="89"/>
        <v>0</v>
      </c>
      <c r="BL89" s="38">
        <f t="shared" si="90"/>
        <v>0</v>
      </c>
      <c r="BM89" s="38"/>
      <c r="BN89" s="38">
        <f t="shared" si="91"/>
        <v>0</v>
      </c>
      <c r="BO89" s="38">
        <f t="shared" si="92"/>
        <v>0</v>
      </c>
      <c r="BP89" s="38"/>
      <c r="BQ89" s="38">
        <f t="shared" si="93"/>
        <v>0</v>
      </c>
      <c r="BR89" s="38">
        <f t="shared" si="94"/>
        <v>0</v>
      </c>
      <c r="BS89" s="38"/>
      <c r="BT89" s="38">
        <f t="shared" si="95"/>
        <v>0</v>
      </c>
      <c r="BU89" s="38">
        <f t="shared" si="96"/>
        <v>0</v>
      </c>
      <c r="BV89" s="39">
        <f t="shared" si="106"/>
        <v>32</v>
      </c>
      <c r="BW89" s="39">
        <f t="shared" ca="1" si="107"/>
        <v>167.36</v>
      </c>
      <c r="BX89" s="40">
        <f t="shared" ca="1" si="108"/>
        <v>0</v>
      </c>
      <c r="BY89" s="40">
        <f t="shared" si="102"/>
        <v>8</v>
      </c>
      <c r="BZ89" s="39">
        <f t="shared" ca="1" si="103"/>
        <v>41.84</v>
      </c>
      <c r="CA89" s="116">
        <f t="shared" ca="1" si="104"/>
        <v>0</v>
      </c>
      <c r="CB89" s="42"/>
      <c r="CC89" s="43">
        <f t="shared" si="105"/>
        <v>0</v>
      </c>
      <c r="CD89" s="44" t="str">
        <f t="shared" si="58"/>
        <v>NÃO MEDIDO</v>
      </c>
      <c r="CE89" s="45"/>
      <c r="CF89" s="46"/>
      <c r="CG89" s="47"/>
    </row>
    <row r="90" spans="1:85" s="2" customFormat="1" ht="30" customHeight="1" x14ac:dyDescent="0.2">
      <c r="A90" s="2" t="s">
        <v>443</v>
      </c>
      <c r="C90" s="127" t="s">
        <v>177</v>
      </c>
      <c r="D90" s="34" t="s">
        <v>178</v>
      </c>
      <c r="E90" s="35" t="s">
        <v>110</v>
      </c>
      <c r="F90" s="111">
        <v>4</v>
      </c>
      <c r="G90" s="111"/>
      <c r="H90" s="112">
        <v>0</v>
      </c>
      <c r="I90" s="111">
        <f t="shared" si="97"/>
        <v>4</v>
      </c>
      <c r="J90" s="36">
        <v>5.91</v>
      </c>
      <c r="K90" s="37">
        <f t="shared" si="98"/>
        <v>23.64</v>
      </c>
      <c r="L90" s="37"/>
      <c r="M90" s="37">
        <f t="shared" si="99"/>
        <v>0</v>
      </c>
      <c r="N90" s="38"/>
      <c r="O90" s="38">
        <f t="shared" si="59"/>
        <v>0</v>
      </c>
      <c r="P90" s="38">
        <f t="shared" si="60"/>
        <v>0</v>
      </c>
      <c r="Q90" s="38">
        <v>4</v>
      </c>
      <c r="R90" s="38">
        <f t="shared" si="61"/>
        <v>23.64</v>
      </c>
      <c r="S90" s="38">
        <f t="shared" si="62"/>
        <v>0</v>
      </c>
      <c r="T90" s="38"/>
      <c r="U90" s="38">
        <f t="shared" si="63"/>
        <v>0</v>
      </c>
      <c r="V90" s="38">
        <f t="shared" si="64"/>
        <v>0</v>
      </c>
      <c r="W90" s="38"/>
      <c r="X90" s="38">
        <f t="shared" si="100"/>
        <v>0</v>
      </c>
      <c r="Y90" s="38">
        <f t="shared" si="101"/>
        <v>0</v>
      </c>
      <c r="Z90" s="38"/>
      <c r="AA90" s="38">
        <f t="shared" si="65"/>
        <v>0</v>
      </c>
      <c r="AB90" s="38">
        <f t="shared" si="66"/>
        <v>0</v>
      </c>
      <c r="AC90" s="38"/>
      <c r="AD90" s="38">
        <f t="shared" si="67"/>
        <v>0</v>
      </c>
      <c r="AE90" s="38">
        <f t="shared" si="68"/>
        <v>0</v>
      </c>
      <c r="AF90" s="38"/>
      <c r="AG90" s="38">
        <f t="shared" si="69"/>
        <v>0</v>
      </c>
      <c r="AH90" s="38">
        <f t="shared" si="70"/>
        <v>0</v>
      </c>
      <c r="AI90" s="38"/>
      <c r="AJ90" s="38">
        <f t="shared" si="71"/>
        <v>0</v>
      </c>
      <c r="AK90" s="38">
        <f t="shared" si="72"/>
        <v>0</v>
      </c>
      <c r="AL90" s="38"/>
      <c r="AM90" s="38">
        <f t="shared" si="73"/>
        <v>0</v>
      </c>
      <c r="AN90" s="38">
        <f t="shared" si="74"/>
        <v>0</v>
      </c>
      <c r="AO90" s="38"/>
      <c r="AP90" s="38">
        <f t="shared" si="75"/>
        <v>0</v>
      </c>
      <c r="AQ90" s="38">
        <f t="shared" si="76"/>
        <v>0</v>
      </c>
      <c r="AR90" s="38"/>
      <c r="AS90" s="38">
        <f t="shared" si="77"/>
        <v>0</v>
      </c>
      <c r="AT90" s="38">
        <f t="shared" si="78"/>
        <v>0</v>
      </c>
      <c r="AU90" s="38"/>
      <c r="AV90" s="38">
        <f t="shared" si="79"/>
        <v>0</v>
      </c>
      <c r="AW90" s="38">
        <f t="shared" si="80"/>
        <v>0</v>
      </c>
      <c r="AX90" s="38"/>
      <c r="AY90" s="38">
        <f t="shared" si="81"/>
        <v>0</v>
      </c>
      <c r="AZ90" s="38">
        <f t="shared" si="82"/>
        <v>0</v>
      </c>
      <c r="BA90" s="38"/>
      <c r="BB90" s="38">
        <f t="shared" si="83"/>
        <v>0</v>
      </c>
      <c r="BC90" s="38">
        <f t="shared" si="84"/>
        <v>0</v>
      </c>
      <c r="BD90" s="38"/>
      <c r="BE90" s="38">
        <f t="shared" si="85"/>
        <v>0</v>
      </c>
      <c r="BF90" s="38">
        <f t="shared" si="86"/>
        <v>0</v>
      </c>
      <c r="BG90" s="38"/>
      <c r="BH90" s="38">
        <f t="shared" si="87"/>
        <v>0</v>
      </c>
      <c r="BI90" s="38">
        <f t="shared" si="88"/>
        <v>0</v>
      </c>
      <c r="BJ90" s="38"/>
      <c r="BK90" s="38">
        <f t="shared" si="89"/>
        <v>0</v>
      </c>
      <c r="BL90" s="38">
        <f t="shared" si="90"/>
        <v>0</v>
      </c>
      <c r="BM90" s="38"/>
      <c r="BN90" s="38">
        <f t="shared" si="91"/>
        <v>0</v>
      </c>
      <c r="BO90" s="38">
        <f t="shared" si="92"/>
        <v>0</v>
      </c>
      <c r="BP90" s="38"/>
      <c r="BQ90" s="38">
        <f t="shared" si="93"/>
        <v>0</v>
      </c>
      <c r="BR90" s="38">
        <f t="shared" si="94"/>
        <v>0</v>
      </c>
      <c r="BS90" s="38"/>
      <c r="BT90" s="38">
        <f t="shared" si="95"/>
        <v>0</v>
      </c>
      <c r="BU90" s="38">
        <f t="shared" si="96"/>
        <v>0</v>
      </c>
      <c r="BV90" s="39">
        <f t="shared" si="106"/>
        <v>4</v>
      </c>
      <c r="BW90" s="39">
        <f t="shared" ca="1" si="107"/>
        <v>23.64</v>
      </c>
      <c r="BX90" s="40">
        <f t="shared" ca="1" si="108"/>
        <v>0</v>
      </c>
      <c r="BY90" s="40">
        <f t="shared" si="102"/>
        <v>0</v>
      </c>
      <c r="BZ90" s="39">
        <f t="shared" ca="1" si="103"/>
        <v>0</v>
      </c>
      <c r="CA90" s="116">
        <f t="shared" ca="1" si="104"/>
        <v>0</v>
      </c>
      <c r="CB90" s="42"/>
      <c r="CC90" s="43">
        <f t="shared" si="105"/>
        <v>0</v>
      </c>
      <c r="CD90" s="44" t="str">
        <f t="shared" si="58"/>
        <v>NÃO MEDIDO</v>
      </c>
      <c r="CE90" s="45"/>
      <c r="CF90" s="46"/>
      <c r="CG90" s="47"/>
    </row>
    <row r="91" spans="1:85" s="2" customFormat="1" ht="30" customHeight="1" x14ac:dyDescent="0.2">
      <c r="A91" s="2" t="s">
        <v>443</v>
      </c>
      <c r="C91" s="127" t="s">
        <v>217</v>
      </c>
      <c r="D91" s="34" t="s">
        <v>218</v>
      </c>
      <c r="E91" s="35" t="s">
        <v>110</v>
      </c>
      <c r="F91" s="111">
        <v>4</v>
      </c>
      <c r="G91" s="111"/>
      <c r="H91" s="112">
        <v>0</v>
      </c>
      <c r="I91" s="111">
        <f t="shared" si="97"/>
        <v>4</v>
      </c>
      <c r="J91" s="36">
        <v>6.76</v>
      </c>
      <c r="K91" s="37">
        <f t="shared" si="98"/>
        <v>27.04</v>
      </c>
      <c r="L91" s="37"/>
      <c r="M91" s="37">
        <f t="shared" si="99"/>
        <v>0</v>
      </c>
      <c r="N91" s="38"/>
      <c r="O91" s="38">
        <f t="shared" si="59"/>
        <v>0</v>
      </c>
      <c r="P91" s="38">
        <f t="shared" si="60"/>
        <v>0</v>
      </c>
      <c r="Q91" s="38">
        <v>4</v>
      </c>
      <c r="R91" s="38">
        <f t="shared" si="61"/>
        <v>27.04</v>
      </c>
      <c r="S91" s="38">
        <f t="shared" si="62"/>
        <v>0</v>
      </c>
      <c r="T91" s="38"/>
      <c r="U91" s="38">
        <f t="shared" si="63"/>
        <v>0</v>
      </c>
      <c r="V91" s="38">
        <f t="shared" si="64"/>
        <v>0</v>
      </c>
      <c r="W91" s="38"/>
      <c r="X91" s="38">
        <f t="shared" si="100"/>
        <v>0</v>
      </c>
      <c r="Y91" s="38">
        <f t="shared" si="101"/>
        <v>0</v>
      </c>
      <c r="Z91" s="38"/>
      <c r="AA91" s="38">
        <f t="shared" si="65"/>
        <v>0</v>
      </c>
      <c r="AB91" s="38">
        <f t="shared" si="66"/>
        <v>0</v>
      </c>
      <c r="AC91" s="38"/>
      <c r="AD91" s="38">
        <f t="shared" si="67"/>
        <v>0</v>
      </c>
      <c r="AE91" s="38">
        <f t="shared" si="68"/>
        <v>0</v>
      </c>
      <c r="AF91" s="38"/>
      <c r="AG91" s="38">
        <f t="shared" si="69"/>
        <v>0</v>
      </c>
      <c r="AH91" s="38">
        <f t="shared" si="70"/>
        <v>0</v>
      </c>
      <c r="AI91" s="38"/>
      <c r="AJ91" s="38">
        <f t="shared" si="71"/>
        <v>0</v>
      </c>
      <c r="AK91" s="38">
        <f t="shared" si="72"/>
        <v>0</v>
      </c>
      <c r="AL91" s="38"/>
      <c r="AM91" s="38">
        <f t="shared" si="73"/>
        <v>0</v>
      </c>
      <c r="AN91" s="38">
        <f t="shared" si="74"/>
        <v>0</v>
      </c>
      <c r="AO91" s="38"/>
      <c r="AP91" s="38">
        <f t="shared" si="75"/>
        <v>0</v>
      </c>
      <c r="AQ91" s="38">
        <f t="shared" si="76"/>
        <v>0</v>
      </c>
      <c r="AR91" s="38"/>
      <c r="AS91" s="38">
        <f t="shared" si="77"/>
        <v>0</v>
      </c>
      <c r="AT91" s="38">
        <f t="shared" si="78"/>
        <v>0</v>
      </c>
      <c r="AU91" s="38"/>
      <c r="AV91" s="38">
        <f t="shared" si="79"/>
        <v>0</v>
      </c>
      <c r="AW91" s="38">
        <f t="shared" si="80"/>
        <v>0</v>
      </c>
      <c r="AX91" s="38"/>
      <c r="AY91" s="38">
        <f t="shared" si="81"/>
        <v>0</v>
      </c>
      <c r="AZ91" s="38">
        <f t="shared" si="82"/>
        <v>0</v>
      </c>
      <c r="BA91" s="38"/>
      <c r="BB91" s="38">
        <f t="shared" si="83"/>
        <v>0</v>
      </c>
      <c r="BC91" s="38">
        <f t="shared" si="84"/>
        <v>0</v>
      </c>
      <c r="BD91" s="38"/>
      <c r="BE91" s="38">
        <f t="shared" si="85"/>
        <v>0</v>
      </c>
      <c r="BF91" s="38">
        <f t="shared" si="86"/>
        <v>0</v>
      </c>
      <c r="BG91" s="38"/>
      <c r="BH91" s="38">
        <f t="shared" si="87"/>
        <v>0</v>
      </c>
      <c r="BI91" s="38">
        <f t="shared" si="88"/>
        <v>0</v>
      </c>
      <c r="BJ91" s="38"/>
      <c r="BK91" s="38">
        <f t="shared" si="89"/>
        <v>0</v>
      </c>
      <c r="BL91" s="38">
        <f t="shared" si="90"/>
        <v>0</v>
      </c>
      <c r="BM91" s="38"/>
      <c r="BN91" s="38">
        <f t="shared" si="91"/>
        <v>0</v>
      </c>
      <c r="BO91" s="38">
        <f t="shared" si="92"/>
        <v>0</v>
      </c>
      <c r="BP91" s="38"/>
      <c r="BQ91" s="38">
        <f t="shared" si="93"/>
        <v>0</v>
      </c>
      <c r="BR91" s="38">
        <f t="shared" si="94"/>
        <v>0</v>
      </c>
      <c r="BS91" s="38"/>
      <c r="BT91" s="38">
        <f t="shared" si="95"/>
        <v>0</v>
      </c>
      <c r="BU91" s="38">
        <f t="shared" si="96"/>
        <v>0</v>
      </c>
      <c r="BV91" s="39">
        <f t="shared" si="106"/>
        <v>4</v>
      </c>
      <c r="BW91" s="39">
        <f t="shared" ca="1" si="107"/>
        <v>27.04</v>
      </c>
      <c r="BX91" s="40">
        <f t="shared" ca="1" si="108"/>
        <v>0</v>
      </c>
      <c r="BY91" s="40">
        <f t="shared" si="102"/>
        <v>0</v>
      </c>
      <c r="BZ91" s="39">
        <f t="shared" ca="1" si="103"/>
        <v>0</v>
      </c>
      <c r="CA91" s="116">
        <f t="shared" ca="1" si="104"/>
        <v>0</v>
      </c>
      <c r="CB91" s="42"/>
      <c r="CC91" s="43">
        <f t="shared" si="105"/>
        <v>0</v>
      </c>
      <c r="CD91" s="44" t="str">
        <f t="shared" si="58"/>
        <v>NÃO MEDIDO</v>
      </c>
      <c r="CE91" s="45"/>
      <c r="CF91" s="46"/>
      <c r="CG91" s="47"/>
    </row>
    <row r="92" spans="1:85" s="2" customFormat="1" ht="30" customHeight="1" x14ac:dyDescent="0.2">
      <c r="A92" s="2" t="s">
        <v>443</v>
      </c>
      <c r="C92" s="127" t="s">
        <v>219</v>
      </c>
      <c r="D92" s="34" t="s">
        <v>220</v>
      </c>
      <c r="E92" s="35" t="s">
        <v>107</v>
      </c>
      <c r="F92" s="111">
        <v>85</v>
      </c>
      <c r="G92" s="111"/>
      <c r="H92" s="112">
        <v>0</v>
      </c>
      <c r="I92" s="111">
        <f t="shared" si="97"/>
        <v>85</v>
      </c>
      <c r="J92" s="36">
        <v>21</v>
      </c>
      <c r="K92" s="37">
        <f t="shared" si="98"/>
        <v>1785</v>
      </c>
      <c r="L92" s="37"/>
      <c r="M92" s="37">
        <f t="shared" si="99"/>
        <v>0</v>
      </c>
      <c r="N92" s="38"/>
      <c r="O92" s="38">
        <f t="shared" si="59"/>
        <v>0</v>
      </c>
      <c r="P92" s="38">
        <f t="shared" si="60"/>
        <v>0</v>
      </c>
      <c r="Q92" s="38">
        <v>66</v>
      </c>
      <c r="R92" s="38">
        <f t="shared" si="61"/>
        <v>1386</v>
      </c>
      <c r="S92" s="38">
        <f t="shared" si="62"/>
        <v>0</v>
      </c>
      <c r="T92" s="38"/>
      <c r="U92" s="38">
        <f t="shared" si="63"/>
        <v>0</v>
      </c>
      <c r="V92" s="38">
        <f t="shared" si="64"/>
        <v>0</v>
      </c>
      <c r="W92" s="38"/>
      <c r="X92" s="38">
        <f t="shared" si="100"/>
        <v>0</v>
      </c>
      <c r="Y92" s="38">
        <f t="shared" si="101"/>
        <v>0</v>
      </c>
      <c r="Z92" s="38"/>
      <c r="AA92" s="38">
        <f t="shared" si="65"/>
        <v>0</v>
      </c>
      <c r="AB92" s="38">
        <f t="shared" si="66"/>
        <v>0</v>
      </c>
      <c r="AC92" s="38"/>
      <c r="AD92" s="38">
        <f t="shared" si="67"/>
        <v>0</v>
      </c>
      <c r="AE92" s="38">
        <f t="shared" si="68"/>
        <v>0</v>
      </c>
      <c r="AF92" s="38"/>
      <c r="AG92" s="38">
        <f t="shared" si="69"/>
        <v>0</v>
      </c>
      <c r="AH92" s="38">
        <f t="shared" si="70"/>
        <v>0</v>
      </c>
      <c r="AI92" s="38"/>
      <c r="AJ92" s="38">
        <f t="shared" si="71"/>
        <v>0</v>
      </c>
      <c r="AK92" s="38">
        <f t="shared" si="72"/>
        <v>0</v>
      </c>
      <c r="AL92" s="38"/>
      <c r="AM92" s="38">
        <f t="shared" si="73"/>
        <v>0</v>
      </c>
      <c r="AN92" s="38">
        <f t="shared" si="74"/>
        <v>0</v>
      </c>
      <c r="AO92" s="38"/>
      <c r="AP92" s="38">
        <f t="shared" si="75"/>
        <v>0</v>
      </c>
      <c r="AQ92" s="38">
        <f t="shared" si="76"/>
        <v>0</v>
      </c>
      <c r="AR92" s="38"/>
      <c r="AS92" s="38">
        <f t="shared" si="77"/>
        <v>0</v>
      </c>
      <c r="AT92" s="38">
        <f t="shared" si="78"/>
        <v>0</v>
      </c>
      <c r="AU92" s="38"/>
      <c r="AV92" s="38">
        <f t="shared" si="79"/>
        <v>0</v>
      </c>
      <c r="AW92" s="38">
        <f t="shared" si="80"/>
        <v>0</v>
      </c>
      <c r="AX92" s="38"/>
      <c r="AY92" s="38">
        <f t="shared" si="81"/>
        <v>0</v>
      </c>
      <c r="AZ92" s="38">
        <f t="shared" si="82"/>
        <v>0</v>
      </c>
      <c r="BA92" s="38"/>
      <c r="BB92" s="38">
        <f t="shared" si="83"/>
        <v>0</v>
      </c>
      <c r="BC92" s="38">
        <f t="shared" si="84"/>
        <v>0</v>
      </c>
      <c r="BD92" s="38"/>
      <c r="BE92" s="38">
        <f t="shared" si="85"/>
        <v>0</v>
      </c>
      <c r="BF92" s="38">
        <f t="shared" si="86"/>
        <v>0</v>
      </c>
      <c r="BG92" s="38"/>
      <c r="BH92" s="38">
        <f t="shared" si="87"/>
        <v>0</v>
      </c>
      <c r="BI92" s="38">
        <f t="shared" si="88"/>
        <v>0</v>
      </c>
      <c r="BJ92" s="38"/>
      <c r="BK92" s="38">
        <f t="shared" si="89"/>
        <v>0</v>
      </c>
      <c r="BL92" s="38">
        <f t="shared" si="90"/>
        <v>0</v>
      </c>
      <c r="BM92" s="38"/>
      <c r="BN92" s="38">
        <f t="shared" si="91"/>
        <v>0</v>
      </c>
      <c r="BO92" s="38">
        <f t="shared" si="92"/>
        <v>0</v>
      </c>
      <c r="BP92" s="38"/>
      <c r="BQ92" s="38">
        <f t="shared" si="93"/>
        <v>0</v>
      </c>
      <c r="BR92" s="38">
        <f t="shared" si="94"/>
        <v>0</v>
      </c>
      <c r="BS92" s="38"/>
      <c r="BT92" s="38">
        <f t="shared" si="95"/>
        <v>0</v>
      </c>
      <c r="BU92" s="38">
        <f t="shared" si="96"/>
        <v>0</v>
      </c>
      <c r="BV92" s="39">
        <f t="shared" si="106"/>
        <v>66</v>
      </c>
      <c r="BW92" s="39">
        <f t="shared" ca="1" si="107"/>
        <v>1386</v>
      </c>
      <c r="BX92" s="40">
        <f t="shared" ca="1" si="108"/>
        <v>0</v>
      </c>
      <c r="BY92" s="40">
        <f t="shared" si="102"/>
        <v>19</v>
      </c>
      <c r="BZ92" s="39">
        <f t="shared" ca="1" si="103"/>
        <v>399</v>
      </c>
      <c r="CA92" s="116">
        <f t="shared" ca="1" si="104"/>
        <v>0</v>
      </c>
      <c r="CB92" s="42"/>
      <c r="CC92" s="43">
        <f t="shared" si="105"/>
        <v>0</v>
      </c>
      <c r="CD92" s="44" t="str">
        <f t="shared" si="58"/>
        <v>NÃO MEDIDO</v>
      </c>
      <c r="CE92" s="45"/>
      <c r="CF92" s="46"/>
      <c r="CG92" s="47"/>
    </row>
    <row r="93" spans="1:85" s="2" customFormat="1" ht="30" customHeight="1" x14ac:dyDescent="0.2">
      <c r="A93" s="2" t="s">
        <v>443</v>
      </c>
      <c r="C93" s="127" t="s">
        <v>221</v>
      </c>
      <c r="D93" s="34" t="s">
        <v>222</v>
      </c>
      <c r="E93" s="35" t="s">
        <v>107</v>
      </c>
      <c r="F93" s="111">
        <v>55</v>
      </c>
      <c r="G93" s="111"/>
      <c r="H93" s="112">
        <v>0</v>
      </c>
      <c r="I93" s="111">
        <f t="shared" si="97"/>
        <v>55</v>
      </c>
      <c r="J93" s="36">
        <v>27.41</v>
      </c>
      <c r="K93" s="37">
        <f t="shared" si="98"/>
        <v>1507.55</v>
      </c>
      <c r="L93" s="37"/>
      <c r="M93" s="37">
        <f t="shared" si="99"/>
        <v>0</v>
      </c>
      <c r="N93" s="38"/>
      <c r="O93" s="38">
        <f t="shared" si="59"/>
        <v>0</v>
      </c>
      <c r="P93" s="38">
        <f t="shared" si="60"/>
        <v>0</v>
      </c>
      <c r="Q93" s="38">
        <v>48</v>
      </c>
      <c r="R93" s="38">
        <f t="shared" si="61"/>
        <v>1315.68</v>
      </c>
      <c r="S93" s="38">
        <f t="shared" si="62"/>
        <v>0</v>
      </c>
      <c r="T93" s="38"/>
      <c r="U93" s="38">
        <f t="shared" si="63"/>
        <v>0</v>
      </c>
      <c r="V93" s="38">
        <f t="shared" si="64"/>
        <v>0</v>
      </c>
      <c r="W93" s="38"/>
      <c r="X93" s="38">
        <f t="shared" si="100"/>
        <v>0</v>
      </c>
      <c r="Y93" s="38">
        <f t="shared" si="101"/>
        <v>0</v>
      </c>
      <c r="Z93" s="38"/>
      <c r="AA93" s="38">
        <f t="shared" si="65"/>
        <v>0</v>
      </c>
      <c r="AB93" s="38">
        <f t="shared" si="66"/>
        <v>0</v>
      </c>
      <c r="AC93" s="38"/>
      <c r="AD93" s="38">
        <f t="shared" si="67"/>
        <v>0</v>
      </c>
      <c r="AE93" s="38">
        <f t="shared" si="68"/>
        <v>0</v>
      </c>
      <c r="AF93" s="38"/>
      <c r="AG93" s="38">
        <f t="shared" si="69"/>
        <v>0</v>
      </c>
      <c r="AH93" s="38">
        <f t="shared" si="70"/>
        <v>0</v>
      </c>
      <c r="AI93" s="38"/>
      <c r="AJ93" s="38">
        <f t="shared" si="71"/>
        <v>0</v>
      </c>
      <c r="AK93" s="38">
        <f t="shared" si="72"/>
        <v>0</v>
      </c>
      <c r="AL93" s="38"/>
      <c r="AM93" s="38">
        <f t="shared" si="73"/>
        <v>0</v>
      </c>
      <c r="AN93" s="38">
        <f t="shared" si="74"/>
        <v>0</v>
      </c>
      <c r="AO93" s="38"/>
      <c r="AP93" s="38">
        <f t="shared" si="75"/>
        <v>0</v>
      </c>
      <c r="AQ93" s="38">
        <f t="shared" si="76"/>
        <v>0</v>
      </c>
      <c r="AR93" s="38"/>
      <c r="AS93" s="38">
        <f t="shared" si="77"/>
        <v>0</v>
      </c>
      <c r="AT93" s="38">
        <f t="shared" si="78"/>
        <v>0</v>
      </c>
      <c r="AU93" s="38"/>
      <c r="AV93" s="38">
        <f t="shared" si="79"/>
        <v>0</v>
      </c>
      <c r="AW93" s="38">
        <f t="shared" si="80"/>
        <v>0</v>
      </c>
      <c r="AX93" s="38"/>
      <c r="AY93" s="38">
        <f t="shared" si="81"/>
        <v>0</v>
      </c>
      <c r="AZ93" s="38">
        <f t="shared" si="82"/>
        <v>0</v>
      </c>
      <c r="BA93" s="38"/>
      <c r="BB93" s="38">
        <f t="shared" si="83"/>
        <v>0</v>
      </c>
      <c r="BC93" s="38">
        <f t="shared" si="84"/>
        <v>0</v>
      </c>
      <c r="BD93" s="38"/>
      <c r="BE93" s="38">
        <f t="shared" si="85"/>
        <v>0</v>
      </c>
      <c r="BF93" s="38">
        <f t="shared" si="86"/>
        <v>0</v>
      </c>
      <c r="BG93" s="38"/>
      <c r="BH93" s="38">
        <f t="shared" si="87"/>
        <v>0</v>
      </c>
      <c r="BI93" s="38">
        <f t="shared" si="88"/>
        <v>0</v>
      </c>
      <c r="BJ93" s="38"/>
      <c r="BK93" s="38">
        <f t="shared" si="89"/>
        <v>0</v>
      </c>
      <c r="BL93" s="38">
        <f t="shared" si="90"/>
        <v>0</v>
      </c>
      <c r="BM93" s="38"/>
      <c r="BN93" s="38">
        <f t="shared" si="91"/>
        <v>0</v>
      </c>
      <c r="BO93" s="38">
        <f t="shared" si="92"/>
        <v>0</v>
      </c>
      <c r="BP93" s="38"/>
      <c r="BQ93" s="38">
        <f t="shared" si="93"/>
        <v>0</v>
      </c>
      <c r="BR93" s="38">
        <f t="shared" si="94"/>
        <v>0</v>
      </c>
      <c r="BS93" s="38"/>
      <c r="BT93" s="38">
        <f t="shared" si="95"/>
        <v>0</v>
      </c>
      <c r="BU93" s="38">
        <f t="shared" si="96"/>
        <v>0</v>
      </c>
      <c r="BV93" s="39">
        <f t="shared" si="106"/>
        <v>48</v>
      </c>
      <c r="BW93" s="39">
        <f t="shared" ca="1" si="107"/>
        <v>1315.68</v>
      </c>
      <c r="BX93" s="40">
        <f t="shared" ca="1" si="108"/>
        <v>0</v>
      </c>
      <c r="BY93" s="40">
        <f t="shared" si="102"/>
        <v>7</v>
      </c>
      <c r="BZ93" s="39">
        <f t="shared" ca="1" si="103"/>
        <v>191.87</v>
      </c>
      <c r="CA93" s="116">
        <f t="shared" ca="1" si="104"/>
        <v>0</v>
      </c>
      <c r="CB93" s="42"/>
      <c r="CC93" s="43">
        <f t="shared" si="105"/>
        <v>0</v>
      </c>
      <c r="CD93" s="44" t="str">
        <f t="shared" si="58"/>
        <v>NÃO MEDIDO</v>
      </c>
      <c r="CE93" s="45"/>
      <c r="CF93" s="46"/>
      <c r="CG93" s="47"/>
    </row>
    <row r="94" spans="1:85" s="2" customFormat="1" ht="30" customHeight="1" x14ac:dyDescent="0.2">
      <c r="A94" s="2" t="s">
        <v>443</v>
      </c>
      <c r="C94" s="127" t="s">
        <v>223</v>
      </c>
      <c r="D94" s="34" t="s">
        <v>224</v>
      </c>
      <c r="E94" s="35" t="s">
        <v>107</v>
      </c>
      <c r="F94" s="111">
        <v>12</v>
      </c>
      <c r="G94" s="111"/>
      <c r="H94" s="112">
        <v>0</v>
      </c>
      <c r="I94" s="111">
        <f t="shared" si="97"/>
        <v>12</v>
      </c>
      <c r="J94" s="36">
        <v>42.03</v>
      </c>
      <c r="K94" s="37">
        <f t="shared" si="98"/>
        <v>504.36</v>
      </c>
      <c r="L94" s="37"/>
      <c r="M94" s="37">
        <f t="shared" si="99"/>
        <v>0</v>
      </c>
      <c r="N94" s="38"/>
      <c r="O94" s="38">
        <f t="shared" si="59"/>
        <v>0</v>
      </c>
      <c r="P94" s="38">
        <f t="shared" si="60"/>
        <v>0</v>
      </c>
      <c r="Q94" s="38">
        <v>12</v>
      </c>
      <c r="R94" s="38">
        <f t="shared" si="61"/>
        <v>504.36</v>
      </c>
      <c r="S94" s="38">
        <f t="shared" si="62"/>
        <v>0</v>
      </c>
      <c r="T94" s="38"/>
      <c r="U94" s="38">
        <f t="shared" si="63"/>
        <v>0</v>
      </c>
      <c r="V94" s="38">
        <f t="shared" si="64"/>
        <v>0</v>
      </c>
      <c r="W94" s="38"/>
      <c r="X94" s="38">
        <f t="shared" si="100"/>
        <v>0</v>
      </c>
      <c r="Y94" s="38">
        <f t="shared" si="101"/>
        <v>0</v>
      </c>
      <c r="Z94" s="38"/>
      <c r="AA94" s="38">
        <f t="shared" si="65"/>
        <v>0</v>
      </c>
      <c r="AB94" s="38">
        <f t="shared" si="66"/>
        <v>0</v>
      </c>
      <c r="AC94" s="38"/>
      <c r="AD94" s="38">
        <f t="shared" si="67"/>
        <v>0</v>
      </c>
      <c r="AE94" s="38">
        <f t="shared" si="68"/>
        <v>0</v>
      </c>
      <c r="AF94" s="38"/>
      <c r="AG94" s="38">
        <f t="shared" si="69"/>
        <v>0</v>
      </c>
      <c r="AH94" s="38">
        <f t="shared" si="70"/>
        <v>0</v>
      </c>
      <c r="AI94" s="38"/>
      <c r="AJ94" s="38">
        <f t="shared" si="71"/>
        <v>0</v>
      </c>
      <c r="AK94" s="38">
        <f t="shared" si="72"/>
        <v>0</v>
      </c>
      <c r="AL94" s="38"/>
      <c r="AM94" s="38">
        <f t="shared" si="73"/>
        <v>0</v>
      </c>
      <c r="AN94" s="38">
        <f t="shared" si="74"/>
        <v>0</v>
      </c>
      <c r="AO94" s="38"/>
      <c r="AP94" s="38">
        <f t="shared" si="75"/>
        <v>0</v>
      </c>
      <c r="AQ94" s="38">
        <f t="shared" si="76"/>
        <v>0</v>
      </c>
      <c r="AR94" s="38"/>
      <c r="AS94" s="38">
        <f t="shared" si="77"/>
        <v>0</v>
      </c>
      <c r="AT94" s="38">
        <f t="shared" si="78"/>
        <v>0</v>
      </c>
      <c r="AU94" s="38"/>
      <c r="AV94" s="38">
        <f t="shared" si="79"/>
        <v>0</v>
      </c>
      <c r="AW94" s="38">
        <f t="shared" si="80"/>
        <v>0</v>
      </c>
      <c r="AX94" s="38"/>
      <c r="AY94" s="38">
        <f t="shared" si="81"/>
        <v>0</v>
      </c>
      <c r="AZ94" s="38">
        <f t="shared" si="82"/>
        <v>0</v>
      </c>
      <c r="BA94" s="38"/>
      <c r="BB94" s="38">
        <f t="shared" si="83"/>
        <v>0</v>
      </c>
      <c r="BC94" s="38">
        <f t="shared" si="84"/>
        <v>0</v>
      </c>
      <c r="BD94" s="38"/>
      <c r="BE94" s="38">
        <f t="shared" si="85"/>
        <v>0</v>
      </c>
      <c r="BF94" s="38">
        <f t="shared" si="86"/>
        <v>0</v>
      </c>
      <c r="BG94" s="38"/>
      <c r="BH94" s="38">
        <f t="shared" si="87"/>
        <v>0</v>
      </c>
      <c r="BI94" s="38">
        <f t="shared" si="88"/>
        <v>0</v>
      </c>
      <c r="BJ94" s="38"/>
      <c r="BK94" s="38">
        <f t="shared" si="89"/>
        <v>0</v>
      </c>
      <c r="BL94" s="38">
        <f t="shared" si="90"/>
        <v>0</v>
      </c>
      <c r="BM94" s="38"/>
      <c r="BN94" s="38">
        <f t="shared" si="91"/>
        <v>0</v>
      </c>
      <c r="BO94" s="38">
        <f t="shared" si="92"/>
        <v>0</v>
      </c>
      <c r="BP94" s="38"/>
      <c r="BQ94" s="38">
        <f t="shared" si="93"/>
        <v>0</v>
      </c>
      <c r="BR94" s="38">
        <f t="shared" si="94"/>
        <v>0</v>
      </c>
      <c r="BS94" s="38"/>
      <c r="BT94" s="38">
        <f t="shared" si="95"/>
        <v>0</v>
      </c>
      <c r="BU94" s="38">
        <f t="shared" si="96"/>
        <v>0</v>
      </c>
      <c r="BV94" s="39">
        <f t="shared" si="106"/>
        <v>12</v>
      </c>
      <c r="BW94" s="39">
        <f t="shared" ca="1" si="107"/>
        <v>504.36</v>
      </c>
      <c r="BX94" s="40">
        <f t="shared" ca="1" si="108"/>
        <v>0</v>
      </c>
      <c r="BY94" s="40">
        <f t="shared" si="102"/>
        <v>0</v>
      </c>
      <c r="BZ94" s="39">
        <f t="shared" ca="1" si="103"/>
        <v>0</v>
      </c>
      <c r="CA94" s="116">
        <f t="shared" ca="1" si="104"/>
        <v>0</v>
      </c>
      <c r="CB94" s="42"/>
      <c r="CC94" s="43">
        <f t="shared" si="105"/>
        <v>10</v>
      </c>
      <c r="CD94" s="44" t="str">
        <f t="shared" si="58"/>
        <v>MEDIDO</v>
      </c>
      <c r="CE94" s="45"/>
      <c r="CF94" s="46"/>
      <c r="CG94" s="47"/>
    </row>
    <row r="95" spans="1:85" s="2" customFormat="1" ht="30" customHeight="1" x14ac:dyDescent="0.2">
      <c r="A95" s="2" t="s">
        <v>443</v>
      </c>
      <c r="C95" s="127" t="s">
        <v>225</v>
      </c>
      <c r="D95" s="34" t="s">
        <v>226</v>
      </c>
      <c r="E95" s="35" t="s">
        <v>107</v>
      </c>
      <c r="F95" s="111">
        <v>73</v>
      </c>
      <c r="G95" s="111"/>
      <c r="H95" s="112">
        <v>0</v>
      </c>
      <c r="I95" s="111">
        <f t="shared" si="97"/>
        <v>73</v>
      </c>
      <c r="J95" s="36">
        <v>83.13</v>
      </c>
      <c r="K95" s="37">
        <f t="shared" si="98"/>
        <v>6068.49</v>
      </c>
      <c r="L95" s="37"/>
      <c r="M95" s="37">
        <f t="shared" si="99"/>
        <v>0</v>
      </c>
      <c r="N95" s="38"/>
      <c r="O95" s="38">
        <f t="shared" si="59"/>
        <v>0</v>
      </c>
      <c r="P95" s="38">
        <f t="shared" si="60"/>
        <v>0</v>
      </c>
      <c r="Q95" s="38">
        <v>60</v>
      </c>
      <c r="R95" s="38">
        <f t="shared" si="61"/>
        <v>4987.8</v>
      </c>
      <c r="S95" s="38">
        <f t="shared" si="62"/>
        <v>0</v>
      </c>
      <c r="T95" s="38"/>
      <c r="U95" s="38">
        <f t="shared" si="63"/>
        <v>0</v>
      </c>
      <c r="V95" s="38">
        <f t="shared" si="64"/>
        <v>0</v>
      </c>
      <c r="W95" s="38"/>
      <c r="X95" s="38">
        <f t="shared" si="100"/>
        <v>0</v>
      </c>
      <c r="Y95" s="38">
        <f t="shared" si="101"/>
        <v>0</v>
      </c>
      <c r="Z95" s="38"/>
      <c r="AA95" s="38">
        <f t="shared" si="65"/>
        <v>0</v>
      </c>
      <c r="AB95" s="38">
        <f t="shared" si="66"/>
        <v>0</v>
      </c>
      <c r="AC95" s="38"/>
      <c r="AD95" s="38">
        <f t="shared" si="67"/>
        <v>0</v>
      </c>
      <c r="AE95" s="38">
        <f t="shared" si="68"/>
        <v>0</v>
      </c>
      <c r="AF95" s="38"/>
      <c r="AG95" s="38">
        <f t="shared" si="69"/>
        <v>0</v>
      </c>
      <c r="AH95" s="38">
        <f t="shared" si="70"/>
        <v>0</v>
      </c>
      <c r="AI95" s="38"/>
      <c r="AJ95" s="38">
        <f t="shared" si="71"/>
        <v>0</v>
      </c>
      <c r="AK95" s="38">
        <f t="shared" si="72"/>
        <v>0</v>
      </c>
      <c r="AL95" s="38"/>
      <c r="AM95" s="38">
        <f t="shared" si="73"/>
        <v>0</v>
      </c>
      <c r="AN95" s="38">
        <f t="shared" si="74"/>
        <v>0</v>
      </c>
      <c r="AO95" s="38"/>
      <c r="AP95" s="38">
        <f t="shared" si="75"/>
        <v>0</v>
      </c>
      <c r="AQ95" s="38">
        <f t="shared" si="76"/>
        <v>0</v>
      </c>
      <c r="AR95" s="38"/>
      <c r="AS95" s="38">
        <f t="shared" si="77"/>
        <v>0</v>
      </c>
      <c r="AT95" s="38">
        <f t="shared" si="78"/>
        <v>0</v>
      </c>
      <c r="AU95" s="38"/>
      <c r="AV95" s="38">
        <f t="shared" si="79"/>
        <v>0</v>
      </c>
      <c r="AW95" s="38">
        <f t="shared" si="80"/>
        <v>0</v>
      </c>
      <c r="AX95" s="38"/>
      <c r="AY95" s="38">
        <f t="shared" si="81"/>
        <v>0</v>
      </c>
      <c r="AZ95" s="38">
        <f t="shared" si="82"/>
        <v>0</v>
      </c>
      <c r="BA95" s="38"/>
      <c r="BB95" s="38">
        <f t="shared" si="83"/>
        <v>0</v>
      </c>
      <c r="BC95" s="38">
        <f t="shared" si="84"/>
        <v>0</v>
      </c>
      <c r="BD95" s="38"/>
      <c r="BE95" s="38">
        <f t="shared" si="85"/>
        <v>0</v>
      </c>
      <c r="BF95" s="38">
        <f t="shared" si="86"/>
        <v>0</v>
      </c>
      <c r="BG95" s="38"/>
      <c r="BH95" s="38">
        <f t="shared" si="87"/>
        <v>0</v>
      </c>
      <c r="BI95" s="38">
        <f t="shared" si="88"/>
        <v>0</v>
      </c>
      <c r="BJ95" s="38"/>
      <c r="BK95" s="38">
        <f t="shared" si="89"/>
        <v>0</v>
      </c>
      <c r="BL95" s="38">
        <f t="shared" si="90"/>
        <v>0</v>
      </c>
      <c r="BM95" s="38"/>
      <c r="BN95" s="38">
        <f t="shared" si="91"/>
        <v>0</v>
      </c>
      <c r="BO95" s="38">
        <f t="shared" si="92"/>
        <v>0</v>
      </c>
      <c r="BP95" s="38"/>
      <c r="BQ95" s="38">
        <f t="shared" si="93"/>
        <v>0</v>
      </c>
      <c r="BR95" s="38">
        <f t="shared" si="94"/>
        <v>0</v>
      </c>
      <c r="BS95" s="38"/>
      <c r="BT95" s="38">
        <f t="shared" si="95"/>
        <v>0</v>
      </c>
      <c r="BU95" s="38">
        <f t="shared" si="96"/>
        <v>0</v>
      </c>
      <c r="BV95" s="39">
        <f t="shared" si="106"/>
        <v>60</v>
      </c>
      <c r="BW95" s="39">
        <f t="shared" ca="1" si="107"/>
        <v>4987.8</v>
      </c>
      <c r="BX95" s="40">
        <f t="shared" ca="1" si="108"/>
        <v>0</v>
      </c>
      <c r="BY95" s="40">
        <f t="shared" si="102"/>
        <v>13</v>
      </c>
      <c r="BZ95" s="39">
        <f t="shared" ca="1" si="103"/>
        <v>1080.69</v>
      </c>
      <c r="CA95" s="116">
        <f t="shared" ca="1" si="104"/>
        <v>0</v>
      </c>
      <c r="CB95" s="42"/>
      <c r="CC95" s="43">
        <f t="shared" si="105"/>
        <v>0</v>
      </c>
      <c r="CD95" s="44" t="str">
        <f t="shared" si="58"/>
        <v>NÃO MEDIDO</v>
      </c>
      <c r="CE95" s="45"/>
      <c r="CF95" s="46"/>
      <c r="CG95" s="47"/>
    </row>
    <row r="96" spans="1:85" s="2" customFormat="1" ht="30" customHeight="1" x14ac:dyDescent="0.2">
      <c r="A96" s="2" t="s">
        <v>443</v>
      </c>
      <c r="C96" s="127" t="s">
        <v>227</v>
      </c>
      <c r="D96" s="34" t="s">
        <v>228</v>
      </c>
      <c r="E96" s="35" t="s">
        <v>107</v>
      </c>
      <c r="F96" s="111">
        <v>14</v>
      </c>
      <c r="G96" s="111"/>
      <c r="H96" s="112">
        <v>0</v>
      </c>
      <c r="I96" s="111">
        <f t="shared" si="97"/>
        <v>14</v>
      </c>
      <c r="J96" s="36">
        <v>12.57</v>
      </c>
      <c r="K96" s="37">
        <f t="shared" si="98"/>
        <v>175.98</v>
      </c>
      <c r="L96" s="37"/>
      <c r="M96" s="37">
        <f t="shared" si="99"/>
        <v>0</v>
      </c>
      <c r="N96" s="38"/>
      <c r="O96" s="38">
        <f t="shared" si="59"/>
        <v>0</v>
      </c>
      <c r="P96" s="38">
        <f t="shared" si="60"/>
        <v>0</v>
      </c>
      <c r="Q96" s="38"/>
      <c r="R96" s="38">
        <f t="shared" si="61"/>
        <v>0</v>
      </c>
      <c r="S96" s="38">
        <f t="shared" si="62"/>
        <v>0</v>
      </c>
      <c r="T96" s="38"/>
      <c r="U96" s="38">
        <f t="shared" si="63"/>
        <v>0</v>
      </c>
      <c r="V96" s="38">
        <f t="shared" si="64"/>
        <v>0</v>
      </c>
      <c r="W96" s="38">
        <v>10</v>
      </c>
      <c r="X96" s="38">
        <f t="shared" si="100"/>
        <v>125.7</v>
      </c>
      <c r="Y96" s="38">
        <f t="shared" si="101"/>
        <v>0</v>
      </c>
      <c r="Z96" s="38"/>
      <c r="AA96" s="38">
        <f t="shared" si="65"/>
        <v>0</v>
      </c>
      <c r="AB96" s="38">
        <f t="shared" si="66"/>
        <v>0</v>
      </c>
      <c r="AC96" s="38"/>
      <c r="AD96" s="38">
        <f t="shared" si="67"/>
        <v>0</v>
      </c>
      <c r="AE96" s="38">
        <f t="shared" si="68"/>
        <v>0</v>
      </c>
      <c r="AF96" s="38"/>
      <c r="AG96" s="38">
        <f t="shared" si="69"/>
        <v>0</v>
      </c>
      <c r="AH96" s="38">
        <f t="shared" si="70"/>
        <v>0</v>
      </c>
      <c r="AI96" s="38"/>
      <c r="AJ96" s="38">
        <f t="shared" si="71"/>
        <v>0</v>
      </c>
      <c r="AK96" s="38">
        <f t="shared" si="72"/>
        <v>0</v>
      </c>
      <c r="AL96" s="38"/>
      <c r="AM96" s="38">
        <f t="shared" si="73"/>
        <v>0</v>
      </c>
      <c r="AN96" s="38">
        <f t="shared" si="74"/>
        <v>0</v>
      </c>
      <c r="AO96" s="38"/>
      <c r="AP96" s="38">
        <f t="shared" si="75"/>
        <v>0</v>
      </c>
      <c r="AQ96" s="38">
        <f t="shared" si="76"/>
        <v>0</v>
      </c>
      <c r="AR96" s="38"/>
      <c r="AS96" s="38">
        <f t="shared" si="77"/>
        <v>0</v>
      </c>
      <c r="AT96" s="38">
        <f t="shared" si="78"/>
        <v>0</v>
      </c>
      <c r="AU96" s="38"/>
      <c r="AV96" s="38">
        <f t="shared" si="79"/>
        <v>0</v>
      </c>
      <c r="AW96" s="38">
        <f t="shared" si="80"/>
        <v>0</v>
      </c>
      <c r="AX96" s="38"/>
      <c r="AY96" s="38">
        <f t="shared" si="81"/>
        <v>0</v>
      </c>
      <c r="AZ96" s="38">
        <f t="shared" si="82"/>
        <v>0</v>
      </c>
      <c r="BA96" s="38"/>
      <c r="BB96" s="38">
        <f t="shared" si="83"/>
        <v>0</v>
      </c>
      <c r="BC96" s="38">
        <f t="shared" si="84"/>
        <v>0</v>
      </c>
      <c r="BD96" s="38"/>
      <c r="BE96" s="38">
        <f t="shared" si="85"/>
        <v>0</v>
      </c>
      <c r="BF96" s="38">
        <f t="shared" si="86"/>
        <v>0</v>
      </c>
      <c r="BG96" s="38"/>
      <c r="BH96" s="38">
        <f t="shared" si="87"/>
        <v>0</v>
      </c>
      <c r="BI96" s="38">
        <f t="shared" si="88"/>
        <v>0</v>
      </c>
      <c r="BJ96" s="38"/>
      <c r="BK96" s="38">
        <f t="shared" si="89"/>
        <v>0</v>
      </c>
      <c r="BL96" s="38">
        <f t="shared" si="90"/>
        <v>0</v>
      </c>
      <c r="BM96" s="38"/>
      <c r="BN96" s="38">
        <f t="shared" si="91"/>
        <v>0</v>
      </c>
      <c r="BO96" s="38">
        <f t="shared" si="92"/>
        <v>0</v>
      </c>
      <c r="BP96" s="38"/>
      <c r="BQ96" s="38">
        <f t="shared" si="93"/>
        <v>0</v>
      </c>
      <c r="BR96" s="38">
        <f t="shared" si="94"/>
        <v>0</v>
      </c>
      <c r="BS96" s="38"/>
      <c r="BT96" s="38">
        <f t="shared" si="95"/>
        <v>0</v>
      </c>
      <c r="BU96" s="38">
        <f t="shared" si="96"/>
        <v>0</v>
      </c>
      <c r="BV96" s="39">
        <f t="shared" si="106"/>
        <v>10</v>
      </c>
      <c r="BW96" s="39">
        <f t="shared" ca="1" si="107"/>
        <v>125.7</v>
      </c>
      <c r="BX96" s="40">
        <f t="shared" ca="1" si="108"/>
        <v>0</v>
      </c>
      <c r="BY96" s="40">
        <f t="shared" si="102"/>
        <v>4</v>
      </c>
      <c r="BZ96" s="39">
        <f t="shared" ca="1" si="103"/>
        <v>50.28</v>
      </c>
      <c r="CA96" s="116">
        <f t="shared" ca="1" si="104"/>
        <v>0</v>
      </c>
      <c r="CB96" s="42"/>
      <c r="CC96" s="43">
        <f t="shared" si="105"/>
        <v>0</v>
      </c>
      <c r="CD96" s="44" t="str">
        <f t="shared" si="58"/>
        <v>NÃO MEDIDO</v>
      </c>
      <c r="CE96" s="45"/>
      <c r="CF96" s="46"/>
      <c r="CG96" s="47"/>
    </row>
    <row r="97" spans="1:85" s="2" customFormat="1" ht="30" customHeight="1" x14ac:dyDescent="0.2">
      <c r="A97" s="2" t="s">
        <v>443</v>
      </c>
      <c r="C97" s="127" t="s">
        <v>229</v>
      </c>
      <c r="D97" s="34" t="s">
        <v>230</v>
      </c>
      <c r="E97" s="35" t="s">
        <v>110</v>
      </c>
      <c r="F97" s="111">
        <v>2</v>
      </c>
      <c r="G97" s="111"/>
      <c r="H97" s="112">
        <v>0</v>
      </c>
      <c r="I97" s="111">
        <f t="shared" si="97"/>
        <v>2</v>
      </c>
      <c r="J97" s="36">
        <v>8.99</v>
      </c>
      <c r="K97" s="37">
        <f t="shared" si="98"/>
        <v>17.98</v>
      </c>
      <c r="L97" s="37"/>
      <c r="M97" s="37">
        <f t="shared" si="99"/>
        <v>0</v>
      </c>
      <c r="N97" s="38"/>
      <c r="O97" s="38">
        <f t="shared" si="59"/>
        <v>0</v>
      </c>
      <c r="P97" s="38">
        <f t="shared" si="60"/>
        <v>0</v>
      </c>
      <c r="Q97" s="38"/>
      <c r="R97" s="38">
        <f t="shared" si="61"/>
        <v>0</v>
      </c>
      <c r="S97" s="38">
        <f t="shared" si="62"/>
        <v>0</v>
      </c>
      <c r="T97" s="38"/>
      <c r="U97" s="38">
        <f t="shared" si="63"/>
        <v>0</v>
      </c>
      <c r="V97" s="38">
        <f t="shared" si="64"/>
        <v>0</v>
      </c>
      <c r="W97" s="38"/>
      <c r="X97" s="38">
        <f t="shared" si="100"/>
        <v>0</v>
      </c>
      <c r="Y97" s="38">
        <f t="shared" si="101"/>
        <v>0</v>
      </c>
      <c r="Z97" s="38"/>
      <c r="AA97" s="38">
        <f t="shared" si="65"/>
        <v>0</v>
      </c>
      <c r="AB97" s="38">
        <f t="shared" si="66"/>
        <v>0</v>
      </c>
      <c r="AC97" s="38"/>
      <c r="AD97" s="38">
        <f t="shared" si="67"/>
        <v>0</v>
      </c>
      <c r="AE97" s="38">
        <f t="shared" si="68"/>
        <v>0</v>
      </c>
      <c r="AF97" s="38"/>
      <c r="AG97" s="38">
        <f t="shared" si="69"/>
        <v>0</v>
      </c>
      <c r="AH97" s="38">
        <f t="shared" si="70"/>
        <v>0</v>
      </c>
      <c r="AI97" s="38"/>
      <c r="AJ97" s="38">
        <f t="shared" si="71"/>
        <v>0</v>
      </c>
      <c r="AK97" s="38">
        <f t="shared" si="72"/>
        <v>0</v>
      </c>
      <c r="AL97" s="38"/>
      <c r="AM97" s="38">
        <f t="shared" si="73"/>
        <v>0</v>
      </c>
      <c r="AN97" s="38">
        <f t="shared" si="74"/>
        <v>0</v>
      </c>
      <c r="AO97" s="38"/>
      <c r="AP97" s="38">
        <f t="shared" si="75"/>
        <v>0</v>
      </c>
      <c r="AQ97" s="38">
        <f t="shared" si="76"/>
        <v>0</v>
      </c>
      <c r="AR97" s="38"/>
      <c r="AS97" s="38">
        <f t="shared" si="77"/>
        <v>0</v>
      </c>
      <c r="AT97" s="38">
        <f t="shared" si="78"/>
        <v>0</v>
      </c>
      <c r="AU97" s="38"/>
      <c r="AV97" s="38">
        <f t="shared" si="79"/>
        <v>0</v>
      </c>
      <c r="AW97" s="38">
        <f t="shared" si="80"/>
        <v>0</v>
      </c>
      <c r="AX97" s="38"/>
      <c r="AY97" s="38">
        <f t="shared" si="81"/>
        <v>0</v>
      </c>
      <c r="AZ97" s="38">
        <f t="shared" si="82"/>
        <v>0</v>
      </c>
      <c r="BA97" s="38"/>
      <c r="BB97" s="38">
        <f t="shared" si="83"/>
        <v>0</v>
      </c>
      <c r="BC97" s="38">
        <f t="shared" si="84"/>
        <v>0</v>
      </c>
      <c r="BD97" s="38"/>
      <c r="BE97" s="38">
        <f t="shared" si="85"/>
        <v>0</v>
      </c>
      <c r="BF97" s="38">
        <f t="shared" si="86"/>
        <v>0</v>
      </c>
      <c r="BG97" s="38"/>
      <c r="BH97" s="38">
        <f t="shared" si="87"/>
        <v>0</v>
      </c>
      <c r="BI97" s="38">
        <f t="shared" si="88"/>
        <v>0</v>
      </c>
      <c r="BJ97" s="38"/>
      <c r="BK97" s="38">
        <f t="shared" si="89"/>
        <v>0</v>
      </c>
      <c r="BL97" s="38">
        <f t="shared" si="90"/>
        <v>0</v>
      </c>
      <c r="BM97" s="38"/>
      <c r="BN97" s="38">
        <f t="shared" si="91"/>
        <v>0</v>
      </c>
      <c r="BO97" s="38">
        <f t="shared" si="92"/>
        <v>0</v>
      </c>
      <c r="BP97" s="38"/>
      <c r="BQ97" s="38">
        <f t="shared" si="93"/>
        <v>0</v>
      </c>
      <c r="BR97" s="38">
        <f t="shared" si="94"/>
        <v>0</v>
      </c>
      <c r="BS97" s="38"/>
      <c r="BT97" s="38">
        <f t="shared" si="95"/>
        <v>0</v>
      </c>
      <c r="BU97" s="38">
        <f t="shared" si="96"/>
        <v>0</v>
      </c>
      <c r="BV97" s="39">
        <f t="shared" si="106"/>
        <v>0</v>
      </c>
      <c r="BW97" s="39">
        <f t="shared" ca="1" si="107"/>
        <v>0</v>
      </c>
      <c r="BX97" s="40">
        <f t="shared" ca="1" si="108"/>
        <v>0</v>
      </c>
      <c r="BY97" s="40">
        <f t="shared" si="102"/>
        <v>2</v>
      </c>
      <c r="BZ97" s="39">
        <f t="shared" ca="1" si="103"/>
        <v>17.98</v>
      </c>
      <c r="CA97" s="116">
        <f t="shared" ca="1" si="104"/>
        <v>0</v>
      </c>
      <c r="CB97" s="42"/>
      <c r="CC97" s="43">
        <f t="shared" si="105"/>
        <v>0</v>
      </c>
      <c r="CD97" s="44" t="str">
        <f t="shared" si="58"/>
        <v>NÃO MEDIDO</v>
      </c>
      <c r="CE97" s="45"/>
      <c r="CF97" s="46"/>
      <c r="CG97" s="47"/>
    </row>
    <row r="98" spans="1:85" s="2" customFormat="1" ht="30" customHeight="1" x14ac:dyDescent="0.2">
      <c r="A98" s="2" t="s">
        <v>443</v>
      </c>
      <c r="C98" s="127" t="s">
        <v>231</v>
      </c>
      <c r="D98" s="34" t="s">
        <v>232</v>
      </c>
      <c r="E98" s="35" t="s">
        <v>110</v>
      </c>
      <c r="F98" s="111">
        <v>1</v>
      </c>
      <c r="G98" s="111"/>
      <c r="H98" s="112">
        <v>0</v>
      </c>
      <c r="I98" s="111">
        <f t="shared" si="97"/>
        <v>1</v>
      </c>
      <c r="J98" s="36">
        <v>221.87</v>
      </c>
      <c r="K98" s="37">
        <f t="shared" si="98"/>
        <v>221.87</v>
      </c>
      <c r="L98" s="37"/>
      <c r="M98" s="37">
        <f t="shared" si="99"/>
        <v>0</v>
      </c>
      <c r="N98" s="38"/>
      <c r="O98" s="38">
        <f t="shared" si="59"/>
        <v>0</v>
      </c>
      <c r="P98" s="38">
        <f t="shared" si="60"/>
        <v>0</v>
      </c>
      <c r="Q98" s="38">
        <v>1</v>
      </c>
      <c r="R98" s="38">
        <f t="shared" si="61"/>
        <v>221.87</v>
      </c>
      <c r="S98" s="38">
        <f t="shared" si="62"/>
        <v>0</v>
      </c>
      <c r="T98" s="38"/>
      <c r="U98" s="38">
        <f t="shared" si="63"/>
        <v>0</v>
      </c>
      <c r="V98" s="38">
        <f t="shared" si="64"/>
        <v>0</v>
      </c>
      <c r="W98" s="38"/>
      <c r="X98" s="38">
        <f t="shared" si="100"/>
        <v>0</v>
      </c>
      <c r="Y98" s="38">
        <f t="shared" si="101"/>
        <v>0</v>
      </c>
      <c r="Z98" s="38"/>
      <c r="AA98" s="38">
        <f t="shared" si="65"/>
        <v>0</v>
      </c>
      <c r="AB98" s="38">
        <f t="shared" si="66"/>
        <v>0</v>
      </c>
      <c r="AC98" s="38"/>
      <c r="AD98" s="38">
        <f t="shared" si="67"/>
        <v>0</v>
      </c>
      <c r="AE98" s="38">
        <f t="shared" si="68"/>
        <v>0</v>
      </c>
      <c r="AF98" s="38"/>
      <c r="AG98" s="38">
        <f t="shared" si="69"/>
        <v>0</v>
      </c>
      <c r="AH98" s="38">
        <f t="shared" si="70"/>
        <v>0</v>
      </c>
      <c r="AI98" s="38"/>
      <c r="AJ98" s="38">
        <f t="shared" si="71"/>
        <v>0</v>
      </c>
      <c r="AK98" s="38">
        <f t="shared" si="72"/>
        <v>0</v>
      </c>
      <c r="AL98" s="38"/>
      <c r="AM98" s="38">
        <f t="shared" si="73"/>
        <v>0</v>
      </c>
      <c r="AN98" s="38">
        <f t="shared" si="74"/>
        <v>0</v>
      </c>
      <c r="AO98" s="38"/>
      <c r="AP98" s="38">
        <f t="shared" si="75"/>
        <v>0</v>
      </c>
      <c r="AQ98" s="38">
        <f t="shared" si="76"/>
        <v>0</v>
      </c>
      <c r="AR98" s="38"/>
      <c r="AS98" s="38">
        <f t="shared" si="77"/>
        <v>0</v>
      </c>
      <c r="AT98" s="38">
        <f t="shared" si="78"/>
        <v>0</v>
      </c>
      <c r="AU98" s="38"/>
      <c r="AV98" s="38">
        <f t="shared" si="79"/>
        <v>0</v>
      </c>
      <c r="AW98" s="38">
        <f t="shared" si="80"/>
        <v>0</v>
      </c>
      <c r="AX98" s="38"/>
      <c r="AY98" s="38">
        <f t="shared" si="81"/>
        <v>0</v>
      </c>
      <c r="AZ98" s="38">
        <f t="shared" si="82"/>
        <v>0</v>
      </c>
      <c r="BA98" s="38"/>
      <c r="BB98" s="38">
        <f t="shared" si="83"/>
        <v>0</v>
      </c>
      <c r="BC98" s="38">
        <f t="shared" si="84"/>
        <v>0</v>
      </c>
      <c r="BD98" s="38"/>
      <c r="BE98" s="38">
        <f t="shared" si="85"/>
        <v>0</v>
      </c>
      <c r="BF98" s="38">
        <f t="shared" si="86"/>
        <v>0</v>
      </c>
      <c r="BG98" s="38"/>
      <c r="BH98" s="38">
        <f t="shared" si="87"/>
        <v>0</v>
      </c>
      <c r="BI98" s="38">
        <f t="shared" si="88"/>
        <v>0</v>
      </c>
      <c r="BJ98" s="38"/>
      <c r="BK98" s="38">
        <f t="shared" si="89"/>
        <v>0</v>
      </c>
      <c r="BL98" s="38">
        <f t="shared" si="90"/>
        <v>0</v>
      </c>
      <c r="BM98" s="38"/>
      <c r="BN98" s="38">
        <f t="shared" si="91"/>
        <v>0</v>
      </c>
      <c r="BO98" s="38">
        <f t="shared" si="92"/>
        <v>0</v>
      </c>
      <c r="BP98" s="38"/>
      <c r="BQ98" s="38">
        <f t="shared" si="93"/>
        <v>0</v>
      </c>
      <c r="BR98" s="38">
        <f t="shared" si="94"/>
        <v>0</v>
      </c>
      <c r="BS98" s="38"/>
      <c r="BT98" s="38">
        <f t="shared" si="95"/>
        <v>0</v>
      </c>
      <c r="BU98" s="38">
        <f t="shared" si="96"/>
        <v>0</v>
      </c>
      <c r="BV98" s="39">
        <f t="shared" si="106"/>
        <v>1</v>
      </c>
      <c r="BW98" s="39">
        <f t="shared" ca="1" si="107"/>
        <v>221.87</v>
      </c>
      <c r="BX98" s="40">
        <f t="shared" ca="1" si="108"/>
        <v>0</v>
      </c>
      <c r="BY98" s="40">
        <f t="shared" si="102"/>
        <v>0</v>
      </c>
      <c r="BZ98" s="39">
        <f t="shared" ca="1" si="103"/>
        <v>0</v>
      </c>
      <c r="CA98" s="116">
        <f t="shared" ca="1" si="104"/>
        <v>0</v>
      </c>
      <c r="CB98" s="42"/>
      <c r="CC98" s="43">
        <f t="shared" si="105"/>
        <v>0</v>
      </c>
      <c r="CD98" s="44" t="str">
        <f t="shared" si="58"/>
        <v>NÃO MEDIDO</v>
      </c>
      <c r="CE98" s="45"/>
      <c r="CF98" s="46"/>
      <c r="CG98" s="47"/>
    </row>
    <row r="99" spans="1:85" s="2" customFormat="1" ht="30" customHeight="1" x14ac:dyDescent="0.2">
      <c r="A99" s="2" t="s">
        <v>443</v>
      </c>
      <c r="C99" s="127" t="s">
        <v>233</v>
      </c>
      <c r="D99" s="34" t="s">
        <v>234</v>
      </c>
      <c r="E99" s="35" t="s">
        <v>110</v>
      </c>
      <c r="F99" s="111">
        <v>16</v>
      </c>
      <c r="G99" s="111"/>
      <c r="H99" s="112">
        <v>0</v>
      </c>
      <c r="I99" s="111">
        <f t="shared" si="97"/>
        <v>16</v>
      </c>
      <c r="J99" s="36">
        <v>206.16</v>
      </c>
      <c r="K99" s="37">
        <f t="shared" si="98"/>
        <v>3298.56</v>
      </c>
      <c r="L99" s="37"/>
      <c r="M99" s="37">
        <f t="shared" si="99"/>
        <v>0</v>
      </c>
      <c r="N99" s="38"/>
      <c r="O99" s="38">
        <f t="shared" si="59"/>
        <v>0</v>
      </c>
      <c r="P99" s="38">
        <f t="shared" si="60"/>
        <v>0</v>
      </c>
      <c r="Q99" s="38">
        <v>5</v>
      </c>
      <c r="R99" s="38">
        <f t="shared" si="61"/>
        <v>1030.8</v>
      </c>
      <c r="S99" s="38">
        <f t="shared" si="62"/>
        <v>0</v>
      </c>
      <c r="T99" s="38"/>
      <c r="U99" s="38">
        <f t="shared" si="63"/>
        <v>0</v>
      </c>
      <c r="V99" s="38">
        <f t="shared" si="64"/>
        <v>0</v>
      </c>
      <c r="W99" s="38"/>
      <c r="X99" s="38">
        <f t="shared" si="100"/>
        <v>0</v>
      </c>
      <c r="Y99" s="38">
        <f t="shared" si="101"/>
        <v>0</v>
      </c>
      <c r="Z99" s="38"/>
      <c r="AA99" s="38">
        <f t="shared" si="65"/>
        <v>0</v>
      </c>
      <c r="AB99" s="38">
        <f t="shared" si="66"/>
        <v>0</v>
      </c>
      <c r="AC99" s="38"/>
      <c r="AD99" s="38">
        <f t="shared" si="67"/>
        <v>0</v>
      </c>
      <c r="AE99" s="38">
        <f t="shared" si="68"/>
        <v>0</v>
      </c>
      <c r="AF99" s="38"/>
      <c r="AG99" s="38">
        <f t="shared" si="69"/>
        <v>0</v>
      </c>
      <c r="AH99" s="38">
        <f t="shared" si="70"/>
        <v>0</v>
      </c>
      <c r="AI99" s="38"/>
      <c r="AJ99" s="38">
        <f t="shared" si="71"/>
        <v>0</v>
      </c>
      <c r="AK99" s="38">
        <f t="shared" si="72"/>
        <v>0</v>
      </c>
      <c r="AL99" s="38"/>
      <c r="AM99" s="38">
        <f t="shared" si="73"/>
        <v>0</v>
      </c>
      <c r="AN99" s="38">
        <f t="shared" si="74"/>
        <v>0</v>
      </c>
      <c r="AO99" s="38"/>
      <c r="AP99" s="38">
        <f t="shared" si="75"/>
        <v>0</v>
      </c>
      <c r="AQ99" s="38">
        <f t="shared" si="76"/>
        <v>0</v>
      </c>
      <c r="AR99" s="38"/>
      <c r="AS99" s="38">
        <f t="shared" si="77"/>
        <v>0</v>
      </c>
      <c r="AT99" s="38">
        <f t="shared" si="78"/>
        <v>0</v>
      </c>
      <c r="AU99" s="38"/>
      <c r="AV99" s="38">
        <f t="shared" si="79"/>
        <v>0</v>
      </c>
      <c r="AW99" s="38">
        <f t="shared" si="80"/>
        <v>0</v>
      </c>
      <c r="AX99" s="38"/>
      <c r="AY99" s="38">
        <f t="shared" si="81"/>
        <v>0</v>
      </c>
      <c r="AZ99" s="38">
        <f t="shared" si="82"/>
        <v>0</v>
      </c>
      <c r="BA99" s="38"/>
      <c r="BB99" s="38">
        <f t="shared" si="83"/>
        <v>0</v>
      </c>
      <c r="BC99" s="38">
        <f t="shared" si="84"/>
        <v>0</v>
      </c>
      <c r="BD99" s="38"/>
      <c r="BE99" s="38">
        <f t="shared" si="85"/>
        <v>0</v>
      </c>
      <c r="BF99" s="38">
        <f t="shared" si="86"/>
        <v>0</v>
      </c>
      <c r="BG99" s="38"/>
      <c r="BH99" s="38">
        <f t="shared" si="87"/>
        <v>0</v>
      </c>
      <c r="BI99" s="38">
        <f t="shared" si="88"/>
        <v>0</v>
      </c>
      <c r="BJ99" s="38"/>
      <c r="BK99" s="38">
        <f t="shared" si="89"/>
        <v>0</v>
      </c>
      <c r="BL99" s="38">
        <f t="shared" si="90"/>
        <v>0</v>
      </c>
      <c r="BM99" s="38"/>
      <c r="BN99" s="38">
        <f t="shared" si="91"/>
        <v>0</v>
      </c>
      <c r="BO99" s="38">
        <f t="shared" si="92"/>
        <v>0</v>
      </c>
      <c r="BP99" s="38"/>
      <c r="BQ99" s="38">
        <f t="shared" si="93"/>
        <v>0</v>
      </c>
      <c r="BR99" s="38">
        <f t="shared" si="94"/>
        <v>0</v>
      </c>
      <c r="BS99" s="38"/>
      <c r="BT99" s="38">
        <f t="shared" si="95"/>
        <v>0</v>
      </c>
      <c r="BU99" s="38">
        <f t="shared" si="96"/>
        <v>0</v>
      </c>
      <c r="BV99" s="39">
        <f t="shared" si="106"/>
        <v>5</v>
      </c>
      <c r="BW99" s="39">
        <f t="shared" ca="1" si="107"/>
        <v>1030.8</v>
      </c>
      <c r="BX99" s="40">
        <f t="shared" ca="1" si="108"/>
        <v>0</v>
      </c>
      <c r="BY99" s="40">
        <f t="shared" si="102"/>
        <v>11</v>
      </c>
      <c r="BZ99" s="39">
        <f t="shared" ca="1" si="103"/>
        <v>2267.7600000000002</v>
      </c>
      <c r="CA99" s="116">
        <f t="shared" ca="1" si="104"/>
        <v>0</v>
      </c>
      <c r="CB99" s="42"/>
      <c r="CC99" s="43">
        <f t="shared" si="105"/>
        <v>0</v>
      </c>
      <c r="CD99" s="44" t="str">
        <f t="shared" si="58"/>
        <v>NÃO MEDIDO</v>
      </c>
      <c r="CE99" s="45"/>
      <c r="CF99" s="46"/>
      <c r="CG99" s="47"/>
    </row>
    <row r="100" spans="1:85" s="2" customFormat="1" ht="30" customHeight="1" x14ac:dyDescent="0.2">
      <c r="A100" s="2" t="s">
        <v>443</v>
      </c>
      <c r="C100" s="127" t="s">
        <v>235</v>
      </c>
      <c r="D100" s="34" t="s">
        <v>236</v>
      </c>
      <c r="E100" s="35" t="s">
        <v>107</v>
      </c>
      <c r="F100" s="111">
        <v>100</v>
      </c>
      <c r="G100" s="111"/>
      <c r="H100" s="112">
        <v>0</v>
      </c>
      <c r="I100" s="111">
        <f t="shared" si="97"/>
        <v>100</v>
      </c>
      <c r="J100" s="36">
        <v>38.14</v>
      </c>
      <c r="K100" s="37">
        <f t="shared" si="98"/>
        <v>3814</v>
      </c>
      <c r="L100" s="37"/>
      <c r="M100" s="37">
        <f t="shared" si="99"/>
        <v>0</v>
      </c>
      <c r="N100" s="38"/>
      <c r="O100" s="38">
        <f t="shared" si="59"/>
        <v>0</v>
      </c>
      <c r="P100" s="38">
        <f t="shared" si="60"/>
        <v>0</v>
      </c>
      <c r="Q100" s="38">
        <v>80</v>
      </c>
      <c r="R100" s="38">
        <f t="shared" si="61"/>
        <v>3051.2</v>
      </c>
      <c r="S100" s="38">
        <f t="shared" si="62"/>
        <v>0</v>
      </c>
      <c r="T100" s="38"/>
      <c r="U100" s="38">
        <f t="shared" si="63"/>
        <v>0</v>
      </c>
      <c r="V100" s="38">
        <f t="shared" si="64"/>
        <v>0</v>
      </c>
      <c r="W100" s="38"/>
      <c r="X100" s="38">
        <f t="shared" si="100"/>
        <v>0</v>
      </c>
      <c r="Y100" s="38">
        <f t="shared" si="101"/>
        <v>0</v>
      </c>
      <c r="Z100" s="38"/>
      <c r="AA100" s="38">
        <f t="shared" si="65"/>
        <v>0</v>
      </c>
      <c r="AB100" s="38">
        <f t="shared" si="66"/>
        <v>0</v>
      </c>
      <c r="AC100" s="38"/>
      <c r="AD100" s="38">
        <f t="shared" si="67"/>
        <v>0</v>
      </c>
      <c r="AE100" s="38">
        <f t="shared" si="68"/>
        <v>0</v>
      </c>
      <c r="AF100" s="38"/>
      <c r="AG100" s="38">
        <f t="shared" si="69"/>
        <v>0</v>
      </c>
      <c r="AH100" s="38">
        <f t="shared" si="70"/>
        <v>0</v>
      </c>
      <c r="AI100" s="38"/>
      <c r="AJ100" s="38">
        <f t="shared" si="71"/>
        <v>0</v>
      </c>
      <c r="AK100" s="38">
        <f t="shared" si="72"/>
        <v>0</v>
      </c>
      <c r="AL100" s="38"/>
      <c r="AM100" s="38">
        <f t="shared" si="73"/>
        <v>0</v>
      </c>
      <c r="AN100" s="38">
        <f t="shared" si="74"/>
        <v>0</v>
      </c>
      <c r="AO100" s="38"/>
      <c r="AP100" s="38">
        <f t="shared" si="75"/>
        <v>0</v>
      </c>
      <c r="AQ100" s="38">
        <f t="shared" si="76"/>
        <v>0</v>
      </c>
      <c r="AR100" s="38"/>
      <c r="AS100" s="38">
        <f t="shared" si="77"/>
        <v>0</v>
      </c>
      <c r="AT100" s="38">
        <f t="shared" si="78"/>
        <v>0</v>
      </c>
      <c r="AU100" s="38"/>
      <c r="AV100" s="38">
        <f t="shared" si="79"/>
        <v>0</v>
      </c>
      <c r="AW100" s="38">
        <f t="shared" si="80"/>
        <v>0</v>
      </c>
      <c r="AX100" s="38"/>
      <c r="AY100" s="38">
        <f t="shared" si="81"/>
        <v>0</v>
      </c>
      <c r="AZ100" s="38">
        <f t="shared" si="82"/>
        <v>0</v>
      </c>
      <c r="BA100" s="38"/>
      <c r="BB100" s="38">
        <f t="shared" si="83"/>
        <v>0</v>
      </c>
      <c r="BC100" s="38">
        <f t="shared" si="84"/>
        <v>0</v>
      </c>
      <c r="BD100" s="38"/>
      <c r="BE100" s="38">
        <f t="shared" si="85"/>
        <v>0</v>
      </c>
      <c r="BF100" s="38">
        <f t="shared" si="86"/>
        <v>0</v>
      </c>
      <c r="BG100" s="38"/>
      <c r="BH100" s="38">
        <f t="shared" si="87"/>
        <v>0</v>
      </c>
      <c r="BI100" s="38">
        <f t="shared" si="88"/>
        <v>0</v>
      </c>
      <c r="BJ100" s="38"/>
      <c r="BK100" s="38">
        <f t="shared" si="89"/>
        <v>0</v>
      </c>
      <c r="BL100" s="38">
        <f t="shared" si="90"/>
        <v>0</v>
      </c>
      <c r="BM100" s="38"/>
      <c r="BN100" s="38">
        <f t="shared" si="91"/>
        <v>0</v>
      </c>
      <c r="BO100" s="38">
        <f t="shared" si="92"/>
        <v>0</v>
      </c>
      <c r="BP100" s="38"/>
      <c r="BQ100" s="38">
        <f t="shared" si="93"/>
        <v>0</v>
      </c>
      <c r="BR100" s="38">
        <f t="shared" si="94"/>
        <v>0</v>
      </c>
      <c r="BS100" s="38"/>
      <c r="BT100" s="38">
        <f t="shared" si="95"/>
        <v>0</v>
      </c>
      <c r="BU100" s="38">
        <f t="shared" si="96"/>
        <v>0</v>
      </c>
      <c r="BV100" s="39">
        <f t="shared" si="106"/>
        <v>80</v>
      </c>
      <c r="BW100" s="39">
        <f t="shared" ca="1" si="107"/>
        <v>3051.2</v>
      </c>
      <c r="BX100" s="40">
        <f t="shared" ca="1" si="108"/>
        <v>0</v>
      </c>
      <c r="BY100" s="40">
        <f t="shared" si="102"/>
        <v>20</v>
      </c>
      <c r="BZ100" s="39">
        <f t="shared" ca="1" si="103"/>
        <v>762.8</v>
      </c>
      <c r="CA100" s="116">
        <f t="shared" ca="1" si="104"/>
        <v>0</v>
      </c>
      <c r="CB100" s="42"/>
      <c r="CC100" s="43">
        <f t="shared" si="105"/>
        <v>0</v>
      </c>
      <c r="CD100" s="44" t="str">
        <f t="shared" si="58"/>
        <v>NÃO MEDIDO</v>
      </c>
      <c r="CE100" s="45"/>
      <c r="CF100" s="46"/>
      <c r="CG100" s="47"/>
    </row>
    <row r="101" spans="1:85" s="2" customFormat="1" ht="30" customHeight="1" x14ac:dyDescent="0.2">
      <c r="A101" s="2" t="s">
        <v>443</v>
      </c>
      <c r="C101" s="127" t="s">
        <v>237</v>
      </c>
      <c r="D101" s="34" t="s">
        <v>238</v>
      </c>
      <c r="E101" s="35" t="s">
        <v>107</v>
      </c>
      <c r="F101" s="111">
        <v>400</v>
      </c>
      <c r="G101" s="111"/>
      <c r="H101" s="112">
        <v>0</v>
      </c>
      <c r="I101" s="111">
        <f t="shared" si="97"/>
        <v>400</v>
      </c>
      <c r="J101" s="36">
        <v>72.209999999999994</v>
      </c>
      <c r="K101" s="37">
        <f t="shared" si="98"/>
        <v>28884</v>
      </c>
      <c r="L101" s="37"/>
      <c r="M101" s="37">
        <f t="shared" si="99"/>
        <v>0</v>
      </c>
      <c r="N101" s="38"/>
      <c r="O101" s="38">
        <f t="shared" si="59"/>
        <v>0</v>
      </c>
      <c r="P101" s="38">
        <f t="shared" si="60"/>
        <v>0</v>
      </c>
      <c r="Q101" s="38">
        <v>320</v>
      </c>
      <c r="R101" s="38">
        <f t="shared" si="61"/>
        <v>23107.200000000001</v>
      </c>
      <c r="S101" s="38">
        <f t="shared" si="62"/>
        <v>0</v>
      </c>
      <c r="T101" s="38"/>
      <c r="U101" s="38">
        <f t="shared" si="63"/>
        <v>0</v>
      </c>
      <c r="V101" s="38">
        <f t="shared" si="64"/>
        <v>0</v>
      </c>
      <c r="W101" s="38"/>
      <c r="X101" s="38">
        <f t="shared" si="100"/>
        <v>0</v>
      </c>
      <c r="Y101" s="38">
        <f t="shared" si="101"/>
        <v>0</v>
      </c>
      <c r="Z101" s="38"/>
      <c r="AA101" s="38">
        <f t="shared" si="65"/>
        <v>0</v>
      </c>
      <c r="AB101" s="38">
        <f t="shared" si="66"/>
        <v>0</v>
      </c>
      <c r="AC101" s="38"/>
      <c r="AD101" s="38">
        <f t="shared" si="67"/>
        <v>0</v>
      </c>
      <c r="AE101" s="38">
        <f t="shared" si="68"/>
        <v>0</v>
      </c>
      <c r="AF101" s="38"/>
      <c r="AG101" s="38">
        <f t="shared" si="69"/>
        <v>0</v>
      </c>
      <c r="AH101" s="38">
        <f t="shared" si="70"/>
        <v>0</v>
      </c>
      <c r="AI101" s="38"/>
      <c r="AJ101" s="38">
        <f t="shared" si="71"/>
        <v>0</v>
      </c>
      <c r="AK101" s="38">
        <f t="shared" si="72"/>
        <v>0</v>
      </c>
      <c r="AL101" s="38"/>
      <c r="AM101" s="38">
        <f t="shared" si="73"/>
        <v>0</v>
      </c>
      <c r="AN101" s="38">
        <f t="shared" si="74"/>
        <v>0</v>
      </c>
      <c r="AO101" s="38"/>
      <c r="AP101" s="38">
        <f t="shared" si="75"/>
        <v>0</v>
      </c>
      <c r="AQ101" s="38">
        <f t="shared" si="76"/>
        <v>0</v>
      </c>
      <c r="AR101" s="38"/>
      <c r="AS101" s="38">
        <f t="shared" si="77"/>
        <v>0</v>
      </c>
      <c r="AT101" s="38">
        <f t="shared" si="78"/>
        <v>0</v>
      </c>
      <c r="AU101" s="38"/>
      <c r="AV101" s="38">
        <f t="shared" si="79"/>
        <v>0</v>
      </c>
      <c r="AW101" s="38">
        <f t="shared" si="80"/>
        <v>0</v>
      </c>
      <c r="AX101" s="38"/>
      <c r="AY101" s="38">
        <f t="shared" si="81"/>
        <v>0</v>
      </c>
      <c r="AZ101" s="38">
        <f t="shared" si="82"/>
        <v>0</v>
      </c>
      <c r="BA101" s="38"/>
      <c r="BB101" s="38">
        <f t="shared" si="83"/>
        <v>0</v>
      </c>
      <c r="BC101" s="38">
        <f t="shared" si="84"/>
        <v>0</v>
      </c>
      <c r="BD101" s="38"/>
      <c r="BE101" s="38">
        <f t="shared" si="85"/>
        <v>0</v>
      </c>
      <c r="BF101" s="38">
        <f t="shared" si="86"/>
        <v>0</v>
      </c>
      <c r="BG101" s="38"/>
      <c r="BH101" s="38">
        <f t="shared" si="87"/>
        <v>0</v>
      </c>
      <c r="BI101" s="38">
        <f t="shared" si="88"/>
        <v>0</v>
      </c>
      <c r="BJ101" s="38"/>
      <c r="BK101" s="38">
        <f t="shared" si="89"/>
        <v>0</v>
      </c>
      <c r="BL101" s="38">
        <f t="shared" si="90"/>
        <v>0</v>
      </c>
      <c r="BM101" s="38"/>
      <c r="BN101" s="38">
        <f t="shared" si="91"/>
        <v>0</v>
      </c>
      <c r="BO101" s="38">
        <f t="shared" si="92"/>
        <v>0</v>
      </c>
      <c r="BP101" s="38"/>
      <c r="BQ101" s="38">
        <f t="shared" si="93"/>
        <v>0</v>
      </c>
      <c r="BR101" s="38">
        <f t="shared" si="94"/>
        <v>0</v>
      </c>
      <c r="BS101" s="38"/>
      <c r="BT101" s="38">
        <f t="shared" si="95"/>
        <v>0</v>
      </c>
      <c r="BU101" s="38">
        <f t="shared" si="96"/>
        <v>0</v>
      </c>
      <c r="BV101" s="39">
        <f t="shared" si="106"/>
        <v>320</v>
      </c>
      <c r="BW101" s="39">
        <f t="shared" ca="1" si="107"/>
        <v>23107.200000000001</v>
      </c>
      <c r="BX101" s="40">
        <f t="shared" ca="1" si="108"/>
        <v>0</v>
      </c>
      <c r="BY101" s="40">
        <f t="shared" si="102"/>
        <v>80</v>
      </c>
      <c r="BZ101" s="39">
        <f t="shared" ca="1" si="103"/>
        <v>5776.8</v>
      </c>
      <c r="CA101" s="116">
        <f t="shared" ca="1" si="104"/>
        <v>0</v>
      </c>
      <c r="CB101" s="42"/>
      <c r="CC101" s="43">
        <f t="shared" si="105"/>
        <v>0</v>
      </c>
      <c r="CD101" s="44" t="str">
        <f t="shared" si="58"/>
        <v>NÃO MEDIDO</v>
      </c>
      <c r="CE101" s="45"/>
      <c r="CF101" s="46"/>
      <c r="CG101" s="47"/>
    </row>
    <row r="102" spans="1:85" s="2" customFormat="1" ht="30" customHeight="1" x14ac:dyDescent="0.2">
      <c r="A102" s="2" t="s">
        <v>443</v>
      </c>
      <c r="C102" s="127" t="s">
        <v>239</v>
      </c>
      <c r="D102" s="34" t="s">
        <v>240</v>
      </c>
      <c r="E102" s="35" t="s">
        <v>110</v>
      </c>
      <c r="F102" s="111">
        <v>1</v>
      </c>
      <c r="G102" s="111"/>
      <c r="H102" s="112">
        <v>0</v>
      </c>
      <c r="I102" s="111">
        <f t="shared" si="97"/>
        <v>1</v>
      </c>
      <c r="J102" s="36">
        <v>62.19</v>
      </c>
      <c r="K102" s="37">
        <f t="shared" si="98"/>
        <v>62.19</v>
      </c>
      <c r="L102" s="37"/>
      <c r="M102" s="37">
        <f t="shared" si="99"/>
        <v>0</v>
      </c>
      <c r="N102" s="38"/>
      <c r="O102" s="38">
        <f t="shared" si="59"/>
        <v>0</v>
      </c>
      <c r="P102" s="38">
        <f t="shared" si="60"/>
        <v>0</v>
      </c>
      <c r="Q102" s="38">
        <v>1</v>
      </c>
      <c r="R102" s="38">
        <f t="shared" si="61"/>
        <v>62.19</v>
      </c>
      <c r="S102" s="38">
        <f t="shared" si="62"/>
        <v>0</v>
      </c>
      <c r="T102" s="38"/>
      <c r="U102" s="38">
        <f t="shared" si="63"/>
        <v>0</v>
      </c>
      <c r="V102" s="38">
        <f t="shared" si="64"/>
        <v>0</v>
      </c>
      <c r="W102" s="38"/>
      <c r="X102" s="38">
        <f t="shared" si="100"/>
        <v>0</v>
      </c>
      <c r="Y102" s="38">
        <f t="shared" si="101"/>
        <v>0</v>
      </c>
      <c r="Z102" s="38"/>
      <c r="AA102" s="38">
        <f t="shared" si="65"/>
        <v>0</v>
      </c>
      <c r="AB102" s="38">
        <f t="shared" si="66"/>
        <v>0</v>
      </c>
      <c r="AC102" s="38"/>
      <c r="AD102" s="38">
        <f t="shared" si="67"/>
        <v>0</v>
      </c>
      <c r="AE102" s="38">
        <f t="shared" si="68"/>
        <v>0</v>
      </c>
      <c r="AF102" s="38"/>
      <c r="AG102" s="38">
        <f t="shared" si="69"/>
        <v>0</v>
      </c>
      <c r="AH102" s="38">
        <f t="shared" si="70"/>
        <v>0</v>
      </c>
      <c r="AI102" s="38"/>
      <c r="AJ102" s="38">
        <f t="shared" si="71"/>
        <v>0</v>
      </c>
      <c r="AK102" s="38">
        <f t="shared" si="72"/>
        <v>0</v>
      </c>
      <c r="AL102" s="38"/>
      <c r="AM102" s="38">
        <f t="shared" si="73"/>
        <v>0</v>
      </c>
      <c r="AN102" s="38">
        <f t="shared" si="74"/>
        <v>0</v>
      </c>
      <c r="AO102" s="38"/>
      <c r="AP102" s="38">
        <f t="shared" si="75"/>
        <v>0</v>
      </c>
      <c r="AQ102" s="38">
        <f t="shared" si="76"/>
        <v>0</v>
      </c>
      <c r="AR102" s="38"/>
      <c r="AS102" s="38">
        <f t="shared" si="77"/>
        <v>0</v>
      </c>
      <c r="AT102" s="38">
        <f t="shared" si="78"/>
        <v>0</v>
      </c>
      <c r="AU102" s="38"/>
      <c r="AV102" s="38">
        <f t="shared" si="79"/>
        <v>0</v>
      </c>
      <c r="AW102" s="38">
        <f t="shared" si="80"/>
        <v>0</v>
      </c>
      <c r="AX102" s="38"/>
      <c r="AY102" s="38">
        <f t="shared" si="81"/>
        <v>0</v>
      </c>
      <c r="AZ102" s="38">
        <f t="shared" si="82"/>
        <v>0</v>
      </c>
      <c r="BA102" s="38"/>
      <c r="BB102" s="38">
        <f t="shared" si="83"/>
        <v>0</v>
      </c>
      <c r="BC102" s="38">
        <f t="shared" si="84"/>
        <v>0</v>
      </c>
      <c r="BD102" s="38"/>
      <c r="BE102" s="38">
        <f t="shared" si="85"/>
        <v>0</v>
      </c>
      <c r="BF102" s="38">
        <f t="shared" si="86"/>
        <v>0</v>
      </c>
      <c r="BG102" s="38"/>
      <c r="BH102" s="38">
        <f t="shared" si="87"/>
        <v>0</v>
      </c>
      <c r="BI102" s="38">
        <f t="shared" si="88"/>
        <v>0</v>
      </c>
      <c r="BJ102" s="38"/>
      <c r="BK102" s="38">
        <f t="shared" si="89"/>
        <v>0</v>
      </c>
      <c r="BL102" s="38">
        <f t="shared" si="90"/>
        <v>0</v>
      </c>
      <c r="BM102" s="38"/>
      <c r="BN102" s="38">
        <f t="shared" si="91"/>
        <v>0</v>
      </c>
      <c r="BO102" s="38">
        <f t="shared" si="92"/>
        <v>0</v>
      </c>
      <c r="BP102" s="38"/>
      <c r="BQ102" s="38">
        <f t="shared" si="93"/>
        <v>0</v>
      </c>
      <c r="BR102" s="38">
        <f t="shared" si="94"/>
        <v>0</v>
      </c>
      <c r="BS102" s="38"/>
      <c r="BT102" s="38">
        <f t="shared" si="95"/>
        <v>0</v>
      </c>
      <c r="BU102" s="38">
        <f t="shared" si="96"/>
        <v>0</v>
      </c>
      <c r="BV102" s="39">
        <f t="shared" si="106"/>
        <v>1</v>
      </c>
      <c r="BW102" s="39">
        <f t="shared" ca="1" si="107"/>
        <v>62.19</v>
      </c>
      <c r="BX102" s="40">
        <f t="shared" ca="1" si="108"/>
        <v>0</v>
      </c>
      <c r="BY102" s="40">
        <f t="shared" si="102"/>
        <v>0</v>
      </c>
      <c r="BZ102" s="39">
        <f t="shared" ca="1" si="103"/>
        <v>0</v>
      </c>
      <c r="CA102" s="116">
        <f t="shared" ca="1" si="104"/>
        <v>0</v>
      </c>
      <c r="CB102" s="42"/>
      <c r="CC102" s="43">
        <f t="shared" si="105"/>
        <v>0</v>
      </c>
      <c r="CD102" s="44" t="str">
        <f t="shared" si="58"/>
        <v>NÃO MEDIDO</v>
      </c>
      <c r="CE102" s="45"/>
      <c r="CF102" s="46"/>
      <c r="CG102" s="47"/>
    </row>
    <row r="103" spans="1:85" s="2" customFormat="1" ht="30" customHeight="1" x14ac:dyDescent="0.2">
      <c r="A103" s="2" t="s">
        <v>443</v>
      </c>
      <c r="C103" s="127" t="s">
        <v>241</v>
      </c>
      <c r="D103" s="34" t="s">
        <v>242</v>
      </c>
      <c r="E103" s="35" t="s">
        <v>110</v>
      </c>
      <c r="F103" s="111">
        <v>50</v>
      </c>
      <c r="G103" s="111"/>
      <c r="H103" s="112">
        <v>0</v>
      </c>
      <c r="I103" s="111">
        <f t="shared" si="97"/>
        <v>50</v>
      </c>
      <c r="J103" s="36">
        <v>1.38</v>
      </c>
      <c r="K103" s="37">
        <f t="shared" si="98"/>
        <v>69</v>
      </c>
      <c r="L103" s="37"/>
      <c r="M103" s="37">
        <f t="shared" si="99"/>
        <v>0</v>
      </c>
      <c r="N103" s="38"/>
      <c r="O103" s="38">
        <f t="shared" si="59"/>
        <v>0</v>
      </c>
      <c r="P103" s="38">
        <f t="shared" si="60"/>
        <v>0</v>
      </c>
      <c r="Q103" s="38">
        <v>12</v>
      </c>
      <c r="R103" s="38">
        <f t="shared" si="61"/>
        <v>16.559999999999999</v>
      </c>
      <c r="S103" s="38">
        <f t="shared" si="62"/>
        <v>0</v>
      </c>
      <c r="T103" s="38"/>
      <c r="U103" s="38">
        <f t="shared" si="63"/>
        <v>0</v>
      </c>
      <c r="V103" s="38">
        <f t="shared" si="64"/>
        <v>0</v>
      </c>
      <c r="W103" s="38"/>
      <c r="X103" s="38">
        <f t="shared" si="100"/>
        <v>0</v>
      </c>
      <c r="Y103" s="38">
        <f t="shared" si="101"/>
        <v>0</v>
      </c>
      <c r="Z103" s="38"/>
      <c r="AA103" s="38">
        <f t="shared" si="65"/>
        <v>0</v>
      </c>
      <c r="AB103" s="38">
        <f t="shared" si="66"/>
        <v>0</v>
      </c>
      <c r="AC103" s="38"/>
      <c r="AD103" s="38">
        <f t="shared" si="67"/>
        <v>0</v>
      </c>
      <c r="AE103" s="38">
        <f t="shared" si="68"/>
        <v>0</v>
      </c>
      <c r="AF103" s="38"/>
      <c r="AG103" s="38">
        <f t="shared" si="69"/>
        <v>0</v>
      </c>
      <c r="AH103" s="38">
        <f t="shared" si="70"/>
        <v>0</v>
      </c>
      <c r="AI103" s="38"/>
      <c r="AJ103" s="38">
        <f t="shared" si="71"/>
        <v>0</v>
      </c>
      <c r="AK103" s="38">
        <f t="shared" si="72"/>
        <v>0</v>
      </c>
      <c r="AL103" s="38"/>
      <c r="AM103" s="38">
        <f t="shared" si="73"/>
        <v>0</v>
      </c>
      <c r="AN103" s="38">
        <f t="shared" si="74"/>
        <v>0</v>
      </c>
      <c r="AO103" s="38"/>
      <c r="AP103" s="38">
        <f t="shared" si="75"/>
        <v>0</v>
      </c>
      <c r="AQ103" s="38">
        <f t="shared" si="76"/>
        <v>0</v>
      </c>
      <c r="AR103" s="38"/>
      <c r="AS103" s="38">
        <f t="shared" si="77"/>
        <v>0</v>
      </c>
      <c r="AT103" s="38">
        <f t="shared" si="78"/>
        <v>0</v>
      </c>
      <c r="AU103" s="38"/>
      <c r="AV103" s="38">
        <f t="shared" si="79"/>
        <v>0</v>
      </c>
      <c r="AW103" s="38">
        <f t="shared" si="80"/>
        <v>0</v>
      </c>
      <c r="AX103" s="38"/>
      <c r="AY103" s="38">
        <f t="shared" si="81"/>
        <v>0</v>
      </c>
      <c r="AZ103" s="38">
        <f t="shared" si="82"/>
        <v>0</v>
      </c>
      <c r="BA103" s="38"/>
      <c r="BB103" s="38">
        <f t="shared" si="83"/>
        <v>0</v>
      </c>
      <c r="BC103" s="38">
        <f t="shared" si="84"/>
        <v>0</v>
      </c>
      <c r="BD103" s="38"/>
      <c r="BE103" s="38">
        <f t="shared" si="85"/>
        <v>0</v>
      </c>
      <c r="BF103" s="38">
        <f t="shared" si="86"/>
        <v>0</v>
      </c>
      <c r="BG103" s="38"/>
      <c r="BH103" s="38">
        <f t="shared" si="87"/>
        <v>0</v>
      </c>
      <c r="BI103" s="38">
        <f t="shared" si="88"/>
        <v>0</v>
      </c>
      <c r="BJ103" s="38"/>
      <c r="BK103" s="38">
        <f t="shared" si="89"/>
        <v>0</v>
      </c>
      <c r="BL103" s="38">
        <f t="shared" si="90"/>
        <v>0</v>
      </c>
      <c r="BM103" s="38"/>
      <c r="BN103" s="38">
        <f t="shared" si="91"/>
        <v>0</v>
      </c>
      <c r="BO103" s="38">
        <f t="shared" si="92"/>
        <v>0</v>
      </c>
      <c r="BP103" s="38"/>
      <c r="BQ103" s="38">
        <f t="shared" si="93"/>
        <v>0</v>
      </c>
      <c r="BR103" s="38">
        <f t="shared" si="94"/>
        <v>0</v>
      </c>
      <c r="BS103" s="38"/>
      <c r="BT103" s="38">
        <f t="shared" si="95"/>
        <v>0</v>
      </c>
      <c r="BU103" s="38">
        <f t="shared" si="96"/>
        <v>0</v>
      </c>
      <c r="BV103" s="39">
        <f t="shared" si="106"/>
        <v>12</v>
      </c>
      <c r="BW103" s="39">
        <f t="shared" ca="1" si="107"/>
        <v>16.559999999999999</v>
      </c>
      <c r="BX103" s="40">
        <f t="shared" ca="1" si="108"/>
        <v>0</v>
      </c>
      <c r="BY103" s="40">
        <f t="shared" si="102"/>
        <v>38</v>
      </c>
      <c r="BZ103" s="39">
        <f t="shared" ca="1" si="103"/>
        <v>52.44</v>
      </c>
      <c r="CA103" s="116">
        <f t="shared" ca="1" si="104"/>
        <v>0</v>
      </c>
      <c r="CB103" s="42"/>
      <c r="CC103" s="43">
        <f t="shared" si="105"/>
        <v>30</v>
      </c>
      <c r="CD103" s="44" t="str">
        <f t="shared" si="58"/>
        <v>MEDIDO</v>
      </c>
      <c r="CE103" s="45"/>
      <c r="CF103" s="46"/>
      <c r="CG103" s="47"/>
    </row>
    <row r="104" spans="1:85" s="2" customFormat="1" ht="30" customHeight="1" x14ac:dyDescent="0.2">
      <c r="A104" s="2" t="s">
        <v>443</v>
      </c>
      <c r="C104" s="127" t="s">
        <v>243</v>
      </c>
      <c r="D104" s="34" t="s">
        <v>244</v>
      </c>
      <c r="E104" s="35" t="s">
        <v>110</v>
      </c>
      <c r="F104" s="111">
        <v>30</v>
      </c>
      <c r="G104" s="111"/>
      <c r="H104" s="112">
        <v>0</v>
      </c>
      <c r="I104" s="111">
        <f t="shared" si="97"/>
        <v>30</v>
      </c>
      <c r="J104" s="36">
        <v>1.97</v>
      </c>
      <c r="K104" s="37">
        <f t="shared" si="98"/>
        <v>59.1</v>
      </c>
      <c r="L104" s="37"/>
      <c r="M104" s="37">
        <f t="shared" si="99"/>
        <v>0</v>
      </c>
      <c r="N104" s="38"/>
      <c r="O104" s="38">
        <f t="shared" si="59"/>
        <v>0</v>
      </c>
      <c r="P104" s="38">
        <f t="shared" si="60"/>
        <v>0</v>
      </c>
      <c r="Q104" s="38">
        <v>4</v>
      </c>
      <c r="R104" s="38">
        <f t="shared" si="61"/>
        <v>7.88</v>
      </c>
      <c r="S104" s="38">
        <f t="shared" si="62"/>
        <v>0</v>
      </c>
      <c r="T104" s="38"/>
      <c r="U104" s="38">
        <f t="shared" si="63"/>
        <v>0</v>
      </c>
      <c r="V104" s="38">
        <f t="shared" si="64"/>
        <v>0</v>
      </c>
      <c r="W104" s="38"/>
      <c r="X104" s="38">
        <f t="shared" si="100"/>
        <v>0</v>
      </c>
      <c r="Y104" s="38">
        <f t="shared" si="101"/>
        <v>0</v>
      </c>
      <c r="Z104" s="38"/>
      <c r="AA104" s="38">
        <f t="shared" si="65"/>
        <v>0</v>
      </c>
      <c r="AB104" s="38">
        <f t="shared" si="66"/>
        <v>0</v>
      </c>
      <c r="AC104" s="38"/>
      <c r="AD104" s="38">
        <f t="shared" si="67"/>
        <v>0</v>
      </c>
      <c r="AE104" s="38">
        <f t="shared" si="68"/>
        <v>0</v>
      </c>
      <c r="AF104" s="38"/>
      <c r="AG104" s="38">
        <f t="shared" si="69"/>
        <v>0</v>
      </c>
      <c r="AH104" s="38">
        <f t="shared" si="70"/>
        <v>0</v>
      </c>
      <c r="AI104" s="38"/>
      <c r="AJ104" s="38">
        <f t="shared" si="71"/>
        <v>0</v>
      </c>
      <c r="AK104" s="38">
        <f t="shared" si="72"/>
        <v>0</v>
      </c>
      <c r="AL104" s="38"/>
      <c r="AM104" s="38">
        <f t="shared" si="73"/>
        <v>0</v>
      </c>
      <c r="AN104" s="38">
        <f t="shared" si="74"/>
        <v>0</v>
      </c>
      <c r="AO104" s="38"/>
      <c r="AP104" s="38">
        <f t="shared" si="75"/>
        <v>0</v>
      </c>
      <c r="AQ104" s="38">
        <f t="shared" si="76"/>
        <v>0</v>
      </c>
      <c r="AR104" s="38"/>
      <c r="AS104" s="38">
        <f t="shared" si="77"/>
        <v>0</v>
      </c>
      <c r="AT104" s="38">
        <f t="shared" si="78"/>
        <v>0</v>
      </c>
      <c r="AU104" s="38"/>
      <c r="AV104" s="38">
        <f t="shared" si="79"/>
        <v>0</v>
      </c>
      <c r="AW104" s="38">
        <f t="shared" si="80"/>
        <v>0</v>
      </c>
      <c r="AX104" s="38"/>
      <c r="AY104" s="38">
        <f t="shared" si="81"/>
        <v>0</v>
      </c>
      <c r="AZ104" s="38">
        <f t="shared" si="82"/>
        <v>0</v>
      </c>
      <c r="BA104" s="38"/>
      <c r="BB104" s="38">
        <f t="shared" si="83"/>
        <v>0</v>
      </c>
      <c r="BC104" s="38">
        <f t="shared" si="84"/>
        <v>0</v>
      </c>
      <c r="BD104" s="38"/>
      <c r="BE104" s="38">
        <f t="shared" si="85"/>
        <v>0</v>
      </c>
      <c r="BF104" s="38">
        <f t="shared" si="86"/>
        <v>0</v>
      </c>
      <c r="BG104" s="38"/>
      <c r="BH104" s="38">
        <f t="shared" si="87"/>
        <v>0</v>
      </c>
      <c r="BI104" s="38">
        <f t="shared" si="88"/>
        <v>0</v>
      </c>
      <c r="BJ104" s="38"/>
      <c r="BK104" s="38">
        <f t="shared" si="89"/>
        <v>0</v>
      </c>
      <c r="BL104" s="38">
        <f t="shared" si="90"/>
        <v>0</v>
      </c>
      <c r="BM104" s="38"/>
      <c r="BN104" s="38">
        <f t="shared" si="91"/>
        <v>0</v>
      </c>
      <c r="BO104" s="38">
        <f t="shared" si="92"/>
        <v>0</v>
      </c>
      <c r="BP104" s="38"/>
      <c r="BQ104" s="38">
        <f t="shared" si="93"/>
        <v>0</v>
      </c>
      <c r="BR104" s="38">
        <f t="shared" si="94"/>
        <v>0</v>
      </c>
      <c r="BS104" s="38"/>
      <c r="BT104" s="38">
        <f t="shared" si="95"/>
        <v>0</v>
      </c>
      <c r="BU104" s="38">
        <f t="shared" si="96"/>
        <v>0</v>
      </c>
      <c r="BV104" s="39">
        <f t="shared" si="106"/>
        <v>4</v>
      </c>
      <c r="BW104" s="39">
        <f t="shared" ca="1" si="107"/>
        <v>7.88</v>
      </c>
      <c r="BX104" s="40">
        <f t="shared" ca="1" si="108"/>
        <v>0</v>
      </c>
      <c r="BY104" s="40">
        <f t="shared" si="102"/>
        <v>26</v>
      </c>
      <c r="BZ104" s="39">
        <f t="shared" ca="1" si="103"/>
        <v>51.22</v>
      </c>
      <c r="CA104" s="116">
        <f t="shared" ca="1" si="104"/>
        <v>0</v>
      </c>
      <c r="CB104" s="42"/>
      <c r="CC104" s="43">
        <f t="shared" si="105"/>
        <v>0</v>
      </c>
      <c r="CD104" s="44" t="str">
        <f t="shared" si="58"/>
        <v>NÃO MEDIDO</v>
      </c>
      <c r="CE104" s="45"/>
      <c r="CF104" s="46"/>
      <c r="CG104" s="47"/>
    </row>
    <row r="105" spans="1:85" s="2" customFormat="1" ht="30" customHeight="1" x14ac:dyDescent="0.2">
      <c r="A105" s="2" t="s">
        <v>443</v>
      </c>
      <c r="C105" s="127" t="s">
        <v>245</v>
      </c>
      <c r="D105" s="34" t="s">
        <v>246</v>
      </c>
      <c r="E105" s="35" t="s">
        <v>107</v>
      </c>
      <c r="F105" s="111">
        <v>46</v>
      </c>
      <c r="G105" s="111"/>
      <c r="H105" s="112">
        <v>0</v>
      </c>
      <c r="I105" s="111">
        <f t="shared" si="97"/>
        <v>46</v>
      </c>
      <c r="J105" s="36">
        <v>2.0499999999999998</v>
      </c>
      <c r="K105" s="37">
        <f t="shared" si="98"/>
        <v>94.3</v>
      </c>
      <c r="L105" s="37"/>
      <c r="M105" s="37">
        <f t="shared" si="99"/>
        <v>0</v>
      </c>
      <c r="N105" s="38"/>
      <c r="O105" s="38">
        <f t="shared" si="59"/>
        <v>0</v>
      </c>
      <c r="P105" s="38">
        <f t="shared" si="60"/>
        <v>0</v>
      </c>
      <c r="Q105" s="38"/>
      <c r="R105" s="38">
        <f t="shared" si="61"/>
        <v>0</v>
      </c>
      <c r="S105" s="38">
        <f t="shared" si="62"/>
        <v>0</v>
      </c>
      <c r="T105" s="38"/>
      <c r="U105" s="38">
        <f t="shared" si="63"/>
        <v>0</v>
      </c>
      <c r="V105" s="38">
        <f t="shared" si="64"/>
        <v>0</v>
      </c>
      <c r="W105" s="38">
        <v>30</v>
      </c>
      <c r="X105" s="38">
        <f t="shared" si="100"/>
        <v>61.5</v>
      </c>
      <c r="Y105" s="38">
        <f t="shared" si="101"/>
        <v>0</v>
      </c>
      <c r="Z105" s="38"/>
      <c r="AA105" s="38">
        <f t="shared" si="65"/>
        <v>0</v>
      </c>
      <c r="AB105" s="38">
        <f t="shared" si="66"/>
        <v>0</v>
      </c>
      <c r="AC105" s="38"/>
      <c r="AD105" s="38">
        <f t="shared" si="67"/>
        <v>0</v>
      </c>
      <c r="AE105" s="38">
        <f t="shared" si="68"/>
        <v>0</v>
      </c>
      <c r="AF105" s="38"/>
      <c r="AG105" s="38">
        <f t="shared" si="69"/>
        <v>0</v>
      </c>
      <c r="AH105" s="38">
        <f t="shared" si="70"/>
        <v>0</v>
      </c>
      <c r="AI105" s="38"/>
      <c r="AJ105" s="38">
        <f t="shared" si="71"/>
        <v>0</v>
      </c>
      <c r="AK105" s="38">
        <f t="shared" si="72"/>
        <v>0</v>
      </c>
      <c r="AL105" s="38"/>
      <c r="AM105" s="38">
        <f t="shared" si="73"/>
        <v>0</v>
      </c>
      <c r="AN105" s="38">
        <f t="shared" si="74"/>
        <v>0</v>
      </c>
      <c r="AO105" s="38"/>
      <c r="AP105" s="38">
        <f t="shared" si="75"/>
        <v>0</v>
      </c>
      <c r="AQ105" s="38">
        <f t="shared" si="76"/>
        <v>0</v>
      </c>
      <c r="AR105" s="38"/>
      <c r="AS105" s="38">
        <f t="shared" si="77"/>
        <v>0</v>
      </c>
      <c r="AT105" s="38">
        <f t="shared" si="78"/>
        <v>0</v>
      </c>
      <c r="AU105" s="38"/>
      <c r="AV105" s="38">
        <f t="shared" si="79"/>
        <v>0</v>
      </c>
      <c r="AW105" s="38">
        <f t="shared" si="80"/>
        <v>0</v>
      </c>
      <c r="AX105" s="38"/>
      <c r="AY105" s="38">
        <f t="shared" si="81"/>
        <v>0</v>
      </c>
      <c r="AZ105" s="38">
        <f t="shared" si="82"/>
        <v>0</v>
      </c>
      <c r="BA105" s="38"/>
      <c r="BB105" s="38">
        <f t="shared" si="83"/>
        <v>0</v>
      </c>
      <c r="BC105" s="38">
        <f t="shared" si="84"/>
        <v>0</v>
      </c>
      <c r="BD105" s="38"/>
      <c r="BE105" s="38">
        <f t="shared" si="85"/>
        <v>0</v>
      </c>
      <c r="BF105" s="38">
        <f t="shared" si="86"/>
        <v>0</v>
      </c>
      <c r="BG105" s="38"/>
      <c r="BH105" s="38">
        <f t="shared" si="87"/>
        <v>0</v>
      </c>
      <c r="BI105" s="38">
        <f t="shared" si="88"/>
        <v>0</v>
      </c>
      <c r="BJ105" s="38"/>
      <c r="BK105" s="38">
        <f t="shared" si="89"/>
        <v>0</v>
      </c>
      <c r="BL105" s="38">
        <f t="shared" si="90"/>
        <v>0</v>
      </c>
      <c r="BM105" s="38"/>
      <c r="BN105" s="38">
        <f t="shared" si="91"/>
        <v>0</v>
      </c>
      <c r="BO105" s="38">
        <f t="shared" si="92"/>
        <v>0</v>
      </c>
      <c r="BP105" s="38"/>
      <c r="BQ105" s="38">
        <f t="shared" si="93"/>
        <v>0</v>
      </c>
      <c r="BR105" s="38">
        <f t="shared" si="94"/>
        <v>0</v>
      </c>
      <c r="BS105" s="38"/>
      <c r="BT105" s="38">
        <f t="shared" si="95"/>
        <v>0</v>
      </c>
      <c r="BU105" s="38">
        <f t="shared" si="96"/>
        <v>0</v>
      </c>
      <c r="BV105" s="39">
        <f t="shared" si="106"/>
        <v>30</v>
      </c>
      <c r="BW105" s="39">
        <f t="shared" ca="1" si="107"/>
        <v>61.5</v>
      </c>
      <c r="BX105" s="40">
        <f t="shared" ca="1" si="108"/>
        <v>0</v>
      </c>
      <c r="BY105" s="40">
        <f t="shared" si="102"/>
        <v>16</v>
      </c>
      <c r="BZ105" s="39">
        <f t="shared" ca="1" si="103"/>
        <v>32.799999999999997</v>
      </c>
      <c r="CA105" s="116">
        <f t="shared" ca="1" si="104"/>
        <v>0</v>
      </c>
      <c r="CB105" s="42"/>
      <c r="CC105" s="43">
        <f t="shared" si="105"/>
        <v>0</v>
      </c>
      <c r="CD105" s="44" t="str">
        <f t="shared" si="58"/>
        <v>NÃO MEDIDO</v>
      </c>
      <c r="CE105" s="45"/>
      <c r="CF105" s="46"/>
      <c r="CG105" s="47"/>
    </row>
    <row r="106" spans="1:85" s="2" customFormat="1" ht="30" customHeight="1" x14ac:dyDescent="0.2">
      <c r="A106" s="2" t="s">
        <v>443</v>
      </c>
      <c r="C106" s="127" t="s">
        <v>247</v>
      </c>
      <c r="D106" s="34" t="s">
        <v>248</v>
      </c>
      <c r="E106" s="35" t="s">
        <v>107</v>
      </c>
      <c r="F106" s="111">
        <v>46</v>
      </c>
      <c r="G106" s="111"/>
      <c r="H106" s="112">
        <v>0</v>
      </c>
      <c r="I106" s="111">
        <f t="shared" si="97"/>
        <v>46</v>
      </c>
      <c r="J106" s="36">
        <v>2.5</v>
      </c>
      <c r="K106" s="37">
        <f t="shared" si="98"/>
        <v>115</v>
      </c>
      <c r="L106" s="37"/>
      <c r="M106" s="37">
        <f t="shared" si="99"/>
        <v>0</v>
      </c>
      <c r="N106" s="38"/>
      <c r="O106" s="38">
        <f t="shared" si="59"/>
        <v>0</v>
      </c>
      <c r="P106" s="38">
        <f t="shared" si="60"/>
        <v>0</v>
      </c>
      <c r="Q106" s="38"/>
      <c r="R106" s="38">
        <f t="shared" si="61"/>
        <v>0</v>
      </c>
      <c r="S106" s="38">
        <f t="shared" si="62"/>
        <v>0</v>
      </c>
      <c r="T106" s="38"/>
      <c r="U106" s="38">
        <f t="shared" si="63"/>
        <v>0</v>
      </c>
      <c r="V106" s="38">
        <f t="shared" si="64"/>
        <v>0</v>
      </c>
      <c r="W106" s="38"/>
      <c r="X106" s="38">
        <f t="shared" si="100"/>
        <v>0</v>
      </c>
      <c r="Y106" s="38">
        <f t="shared" si="101"/>
        <v>0</v>
      </c>
      <c r="Z106" s="38"/>
      <c r="AA106" s="38">
        <f t="shared" si="65"/>
        <v>0</v>
      </c>
      <c r="AB106" s="38">
        <f t="shared" si="66"/>
        <v>0</v>
      </c>
      <c r="AC106" s="38"/>
      <c r="AD106" s="38">
        <f t="shared" si="67"/>
        <v>0</v>
      </c>
      <c r="AE106" s="38">
        <f t="shared" si="68"/>
        <v>0</v>
      </c>
      <c r="AF106" s="38"/>
      <c r="AG106" s="38">
        <f t="shared" si="69"/>
        <v>0</v>
      </c>
      <c r="AH106" s="38">
        <f t="shared" si="70"/>
        <v>0</v>
      </c>
      <c r="AI106" s="38"/>
      <c r="AJ106" s="38">
        <f t="shared" si="71"/>
        <v>0</v>
      </c>
      <c r="AK106" s="38">
        <f t="shared" si="72"/>
        <v>0</v>
      </c>
      <c r="AL106" s="38"/>
      <c r="AM106" s="38">
        <f t="shared" si="73"/>
        <v>0</v>
      </c>
      <c r="AN106" s="38">
        <f t="shared" si="74"/>
        <v>0</v>
      </c>
      <c r="AO106" s="38"/>
      <c r="AP106" s="38">
        <f t="shared" si="75"/>
        <v>0</v>
      </c>
      <c r="AQ106" s="38">
        <f t="shared" si="76"/>
        <v>0</v>
      </c>
      <c r="AR106" s="38"/>
      <c r="AS106" s="38">
        <f t="shared" si="77"/>
        <v>0</v>
      </c>
      <c r="AT106" s="38">
        <f t="shared" si="78"/>
        <v>0</v>
      </c>
      <c r="AU106" s="38"/>
      <c r="AV106" s="38">
        <f t="shared" si="79"/>
        <v>0</v>
      </c>
      <c r="AW106" s="38">
        <f t="shared" si="80"/>
        <v>0</v>
      </c>
      <c r="AX106" s="38"/>
      <c r="AY106" s="38">
        <f t="shared" si="81"/>
        <v>0</v>
      </c>
      <c r="AZ106" s="38">
        <f t="shared" si="82"/>
        <v>0</v>
      </c>
      <c r="BA106" s="38"/>
      <c r="BB106" s="38">
        <f t="shared" si="83"/>
        <v>0</v>
      </c>
      <c r="BC106" s="38">
        <f t="shared" si="84"/>
        <v>0</v>
      </c>
      <c r="BD106" s="38"/>
      <c r="BE106" s="38">
        <f t="shared" si="85"/>
        <v>0</v>
      </c>
      <c r="BF106" s="38">
        <f t="shared" si="86"/>
        <v>0</v>
      </c>
      <c r="BG106" s="38"/>
      <c r="BH106" s="38">
        <f t="shared" si="87"/>
        <v>0</v>
      </c>
      <c r="BI106" s="38">
        <f t="shared" si="88"/>
        <v>0</v>
      </c>
      <c r="BJ106" s="38"/>
      <c r="BK106" s="38">
        <f t="shared" si="89"/>
        <v>0</v>
      </c>
      <c r="BL106" s="38">
        <f t="shared" si="90"/>
        <v>0</v>
      </c>
      <c r="BM106" s="38"/>
      <c r="BN106" s="38">
        <f t="shared" si="91"/>
        <v>0</v>
      </c>
      <c r="BO106" s="38">
        <f t="shared" si="92"/>
        <v>0</v>
      </c>
      <c r="BP106" s="38"/>
      <c r="BQ106" s="38">
        <f t="shared" si="93"/>
        <v>0</v>
      </c>
      <c r="BR106" s="38">
        <f t="shared" si="94"/>
        <v>0</v>
      </c>
      <c r="BS106" s="38"/>
      <c r="BT106" s="38">
        <f t="shared" si="95"/>
        <v>0</v>
      </c>
      <c r="BU106" s="38">
        <f t="shared" si="96"/>
        <v>0</v>
      </c>
      <c r="BV106" s="39">
        <f t="shared" si="106"/>
        <v>0</v>
      </c>
      <c r="BW106" s="39">
        <f t="shared" ca="1" si="107"/>
        <v>0</v>
      </c>
      <c r="BX106" s="40">
        <f t="shared" ca="1" si="108"/>
        <v>0</v>
      </c>
      <c r="BY106" s="40">
        <f t="shared" si="102"/>
        <v>46</v>
      </c>
      <c r="BZ106" s="39">
        <f t="shared" ca="1" si="103"/>
        <v>115</v>
      </c>
      <c r="CA106" s="116">
        <f t="shared" ca="1" si="104"/>
        <v>0</v>
      </c>
      <c r="CB106" s="42"/>
      <c r="CC106" s="43">
        <f t="shared" si="105"/>
        <v>0</v>
      </c>
      <c r="CD106" s="44" t="str">
        <f t="shared" si="58"/>
        <v>NÃO MEDIDO</v>
      </c>
      <c r="CE106" s="45"/>
      <c r="CF106" s="46"/>
      <c r="CG106" s="47"/>
    </row>
    <row r="107" spans="1:85" s="2" customFormat="1" ht="30" customHeight="1" x14ac:dyDescent="0.2">
      <c r="A107" s="2" t="s">
        <v>443</v>
      </c>
      <c r="C107" s="127" t="s">
        <v>249</v>
      </c>
      <c r="D107" s="34" t="s">
        <v>250</v>
      </c>
      <c r="E107" s="35" t="s">
        <v>107</v>
      </c>
      <c r="F107" s="111">
        <v>10</v>
      </c>
      <c r="G107" s="111"/>
      <c r="H107" s="112">
        <v>0</v>
      </c>
      <c r="I107" s="111">
        <f t="shared" si="97"/>
        <v>10</v>
      </c>
      <c r="J107" s="36">
        <v>14.67</v>
      </c>
      <c r="K107" s="37">
        <f t="shared" si="98"/>
        <v>146.69999999999999</v>
      </c>
      <c r="L107" s="37"/>
      <c r="M107" s="37">
        <f t="shared" si="99"/>
        <v>0</v>
      </c>
      <c r="N107" s="38"/>
      <c r="O107" s="38">
        <f t="shared" si="59"/>
        <v>0</v>
      </c>
      <c r="P107" s="38">
        <f t="shared" si="60"/>
        <v>0</v>
      </c>
      <c r="Q107" s="38">
        <v>3</v>
      </c>
      <c r="R107" s="38">
        <f t="shared" si="61"/>
        <v>44.01</v>
      </c>
      <c r="S107" s="38">
        <f t="shared" si="62"/>
        <v>0</v>
      </c>
      <c r="T107" s="38"/>
      <c r="U107" s="38">
        <f t="shared" si="63"/>
        <v>0</v>
      </c>
      <c r="V107" s="38">
        <f t="shared" si="64"/>
        <v>0</v>
      </c>
      <c r="W107" s="38"/>
      <c r="X107" s="38">
        <f t="shared" si="100"/>
        <v>0</v>
      </c>
      <c r="Y107" s="38">
        <f t="shared" si="101"/>
        <v>0</v>
      </c>
      <c r="Z107" s="38"/>
      <c r="AA107" s="38">
        <f t="shared" si="65"/>
        <v>0</v>
      </c>
      <c r="AB107" s="38">
        <f t="shared" si="66"/>
        <v>0</v>
      </c>
      <c r="AC107" s="38"/>
      <c r="AD107" s="38">
        <f t="shared" si="67"/>
        <v>0</v>
      </c>
      <c r="AE107" s="38">
        <f t="shared" si="68"/>
        <v>0</v>
      </c>
      <c r="AF107" s="38"/>
      <c r="AG107" s="38">
        <f t="shared" si="69"/>
        <v>0</v>
      </c>
      <c r="AH107" s="38">
        <f t="shared" si="70"/>
        <v>0</v>
      </c>
      <c r="AI107" s="38"/>
      <c r="AJ107" s="38">
        <f t="shared" si="71"/>
        <v>0</v>
      </c>
      <c r="AK107" s="38">
        <f t="shared" si="72"/>
        <v>0</v>
      </c>
      <c r="AL107" s="38"/>
      <c r="AM107" s="38">
        <f t="shared" si="73"/>
        <v>0</v>
      </c>
      <c r="AN107" s="38">
        <f t="shared" si="74"/>
        <v>0</v>
      </c>
      <c r="AO107" s="38"/>
      <c r="AP107" s="38">
        <f t="shared" si="75"/>
        <v>0</v>
      </c>
      <c r="AQ107" s="38">
        <f t="shared" si="76"/>
        <v>0</v>
      </c>
      <c r="AR107" s="38"/>
      <c r="AS107" s="38">
        <f t="shared" si="77"/>
        <v>0</v>
      </c>
      <c r="AT107" s="38">
        <f t="shared" si="78"/>
        <v>0</v>
      </c>
      <c r="AU107" s="38"/>
      <c r="AV107" s="38">
        <f t="shared" si="79"/>
        <v>0</v>
      </c>
      <c r="AW107" s="38">
        <f t="shared" si="80"/>
        <v>0</v>
      </c>
      <c r="AX107" s="38"/>
      <c r="AY107" s="38">
        <f t="shared" si="81"/>
        <v>0</v>
      </c>
      <c r="AZ107" s="38">
        <f t="shared" si="82"/>
        <v>0</v>
      </c>
      <c r="BA107" s="38"/>
      <c r="BB107" s="38">
        <f t="shared" si="83"/>
        <v>0</v>
      </c>
      <c r="BC107" s="38">
        <f t="shared" si="84"/>
        <v>0</v>
      </c>
      <c r="BD107" s="38"/>
      <c r="BE107" s="38">
        <f t="shared" si="85"/>
        <v>0</v>
      </c>
      <c r="BF107" s="38">
        <f t="shared" si="86"/>
        <v>0</v>
      </c>
      <c r="BG107" s="38"/>
      <c r="BH107" s="38">
        <f t="shared" si="87"/>
        <v>0</v>
      </c>
      <c r="BI107" s="38">
        <f t="shared" si="88"/>
        <v>0</v>
      </c>
      <c r="BJ107" s="38"/>
      <c r="BK107" s="38">
        <f t="shared" si="89"/>
        <v>0</v>
      </c>
      <c r="BL107" s="38">
        <f t="shared" si="90"/>
        <v>0</v>
      </c>
      <c r="BM107" s="38"/>
      <c r="BN107" s="38">
        <f t="shared" si="91"/>
        <v>0</v>
      </c>
      <c r="BO107" s="38">
        <f t="shared" si="92"/>
        <v>0</v>
      </c>
      <c r="BP107" s="38"/>
      <c r="BQ107" s="38">
        <f t="shared" si="93"/>
        <v>0</v>
      </c>
      <c r="BR107" s="38">
        <f t="shared" si="94"/>
        <v>0</v>
      </c>
      <c r="BS107" s="38"/>
      <c r="BT107" s="38">
        <f t="shared" si="95"/>
        <v>0</v>
      </c>
      <c r="BU107" s="38">
        <f t="shared" si="96"/>
        <v>0</v>
      </c>
      <c r="BV107" s="39">
        <f t="shared" si="106"/>
        <v>3</v>
      </c>
      <c r="BW107" s="39">
        <f t="shared" ca="1" si="107"/>
        <v>44.01</v>
      </c>
      <c r="BX107" s="40">
        <f t="shared" ca="1" si="108"/>
        <v>0</v>
      </c>
      <c r="BY107" s="40">
        <f t="shared" si="102"/>
        <v>7</v>
      </c>
      <c r="BZ107" s="39">
        <f t="shared" ca="1" si="103"/>
        <v>102.69</v>
      </c>
      <c r="CA107" s="116">
        <f t="shared" ca="1" si="104"/>
        <v>0</v>
      </c>
      <c r="CB107" s="42"/>
      <c r="CC107" s="43">
        <f t="shared" si="105"/>
        <v>0</v>
      </c>
      <c r="CD107" s="44" t="str">
        <f t="shared" si="58"/>
        <v>NÃO MEDIDO</v>
      </c>
      <c r="CE107" s="45"/>
      <c r="CF107" s="46"/>
      <c r="CG107" s="47"/>
    </row>
    <row r="108" spans="1:85" s="2" customFormat="1" ht="51" customHeight="1" x14ac:dyDescent="0.2">
      <c r="A108" s="2" t="s">
        <v>443</v>
      </c>
      <c r="C108" s="127" t="s">
        <v>251</v>
      </c>
      <c r="D108" s="34" t="s">
        <v>252</v>
      </c>
      <c r="E108" s="35" t="s">
        <v>107</v>
      </c>
      <c r="F108" s="111">
        <v>450</v>
      </c>
      <c r="G108" s="111"/>
      <c r="H108" s="112">
        <v>0</v>
      </c>
      <c r="I108" s="111">
        <f t="shared" si="97"/>
        <v>450</v>
      </c>
      <c r="J108" s="36">
        <v>7.79</v>
      </c>
      <c r="K108" s="37">
        <f t="shared" si="98"/>
        <v>3505.5</v>
      </c>
      <c r="L108" s="37"/>
      <c r="M108" s="37">
        <f t="shared" si="99"/>
        <v>0</v>
      </c>
      <c r="N108" s="38"/>
      <c r="O108" s="38">
        <f t="shared" si="59"/>
        <v>0</v>
      </c>
      <c r="P108" s="38">
        <f t="shared" si="60"/>
        <v>0</v>
      </c>
      <c r="Q108" s="38">
        <v>441</v>
      </c>
      <c r="R108" s="38">
        <f t="shared" si="61"/>
        <v>3435.39</v>
      </c>
      <c r="S108" s="38">
        <f t="shared" si="62"/>
        <v>0</v>
      </c>
      <c r="T108" s="38"/>
      <c r="U108" s="38">
        <f t="shared" si="63"/>
        <v>0</v>
      </c>
      <c r="V108" s="38">
        <f t="shared" si="64"/>
        <v>0</v>
      </c>
      <c r="W108" s="38"/>
      <c r="X108" s="38">
        <f t="shared" si="100"/>
        <v>0</v>
      </c>
      <c r="Y108" s="38">
        <f t="shared" si="101"/>
        <v>0</v>
      </c>
      <c r="Z108" s="38"/>
      <c r="AA108" s="38">
        <f t="shared" si="65"/>
        <v>0</v>
      </c>
      <c r="AB108" s="38">
        <f t="shared" si="66"/>
        <v>0</v>
      </c>
      <c r="AC108" s="38"/>
      <c r="AD108" s="38">
        <f t="shared" si="67"/>
        <v>0</v>
      </c>
      <c r="AE108" s="38">
        <f t="shared" si="68"/>
        <v>0</v>
      </c>
      <c r="AF108" s="38"/>
      <c r="AG108" s="38">
        <f t="shared" si="69"/>
        <v>0</v>
      </c>
      <c r="AH108" s="38">
        <f t="shared" si="70"/>
        <v>0</v>
      </c>
      <c r="AI108" s="38"/>
      <c r="AJ108" s="38">
        <f t="shared" si="71"/>
        <v>0</v>
      </c>
      <c r="AK108" s="38">
        <f t="shared" si="72"/>
        <v>0</v>
      </c>
      <c r="AL108" s="38"/>
      <c r="AM108" s="38">
        <f t="shared" si="73"/>
        <v>0</v>
      </c>
      <c r="AN108" s="38">
        <f t="shared" si="74"/>
        <v>0</v>
      </c>
      <c r="AO108" s="38"/>
      <c r="AP108" s="38">
        <f t="shared" si="75"/>
        <v>0</v>
      </c>
      <c r="AQ108" s="38">
        <f t="shared" si="76"/>
        <v>0</v>
      </c>
      <c r="AR108" s="38"/>
      <c r="AS108" s="38">
        <f t="shared" si="77"/>
        <v>0</v>
      </c>
      <c r="AT108" s="38">
        <f t="shared" si="78"/>
        <v>0</v>
      </c>
      <c r="AU108" s="38"/>
      <c r="AV108" s="38">
        <f t="shared" si="79"/>
        <v>0</v>
      </c>
      <c r="AW108" s="38">
        <f t="shared" si="80"/>
        <v>0</v>
      </c>
      <c r="AX108" s="38"/>
      <c r="AY108" s="38">
        <f t="shared" si="81"/>
        <v>0</v>
      </c>
      <c r="AZ108" s="38">
        <f t="shared" si="82"/>
        <v>0</v>
      </c>
      <c r="BA108" s="38"/>
      <c r="BB108" s="38">
        <f t="shared" si="83"/>
        <v>0</v>
      </c>
      <c r="BC108" s="38">
        <f t="shared" si="84"/>
        <v>0</v>
      </c>
      <c r="BD108" s="38"/>
      <c r="BE108" s="38">
        <f t="shared" si="85"/>
        <v>0</v>
      </c>
      <c r="BF108" s="38">
        <f t="shared" si="86"/>
        <v>0</v>
      </c>
      <c r="BG108" s="38"/>
      <c r="BH108" s="38">
        <f t="shared" si="87"/>
        <v>0</v>
      </c>
      <c r="BI108" s="38">
        <f t="shared" si="88"/>
        <v>0</v>
      </c>
      <c r="BJ108" s="38"/>
      <c r="BK108" s="38">
        <f t="shared" si="89"/>
        <v>0</v>
      </c>
      <c r="BL108" s="38">
        <f t="shared" si="90"/>
        <v>0</v>
      </c>
      <c r="BM108" s="38"/>
      <c r="BN108" s="38">
        <f t="shared" si="91"/>
        <v>0</v>
      </c>
      <c r="BO108" s="38">
        <f t="shared" si="92"/>
        <v>0</v>
      </c>
      <c r="BP108" s="38"/>
      <c r="BQ108" s="38">
        <f t="shared" si="93"/>
        <v>0</v>
      </c>
      <c r="BR108" s="38">
        <f t="shared" si="94"/>
        <v>0</v>
      </c>
      <c r="BS108" s="38"/>
      <c r="BT108" s="38">
        <f t="shared" si="95"/>
        <v>0</v>
      </c>
      <c r="BU108" s="38">
        <f t="shared" si="96"/>
        <v>0</v>
      </c>
      <c r="BV108" s="39">
        <f t="shared" si="106"/>
        <v>441</v>
      </c>
      <c r="BW108" s="39">
        <f t="shared" ca="1" si="107"/>
        <v>3435.39</v>
      </c>
      <c r="BX108" s="40">
        <f t="shared" ca="1" si="108"/>
        <v>0</v>
      </c>
      <c r="BY108" s="40">
        <f t="shared" si="102"/>
        <v>9</v>
      </c>
      <c r="BZ108" s="39">
        <f t="shared" ca="1" si="103"/>
        <v>70.11</v>
      </c>
      <c r="CA108" s="116">
        <f t="shared" ca="1" si="104"/>
        <v>0</v>
      </c>
      <c r="CB108" s="42"/>
      <c r="CC108" s="43">
        <f t="shared" si="105"/>
        <v>0</v>
      </c>
      <c r="CD108" s="44" t="str">
        <f t="shared" si="58"/>
        <v>NÃO MEDIDO</v>
      </c>
      <c r="CE108" s="45"/>
      <c r="CF108" s="46"/>
      <c r="CG108" s="47"/>
    </row>
    <row r="109" spans="1:85" s="2" customFormat="1" ht="51" customHeight="1" x14ac:dyDescent="0.2">
      <c r="A109" s="2" t="s">
        <v>443</v>
      </c>
      <c r="C109" s="127" t="s">
        <v>253</v>
      </c>
      <c r="D109" s="34" t="s">
        <v>254</v>
      </c>
      <c r="E109" s="35" t="s">
        <v>107</v>
      </c>
      <c r="F109" s="111">
        <v>170</v>
      </c>
      <c r="G109" s="111"/>
      <c r="H109" s="112">
        <v>0</v>
      </c>
      <c r="I109" s="111">
        <f t="shared" si="97"/>
        <v>170</v>
      </c>
      <c r="J109" s="36">
        <v>12.12</v>
      </c>
      <c r="K109" s="37">
        <f t="shared" si="98"/>
        <v>2060.4</v>
      </c>
      <c r="L109" s="37"/>
      <c r="M109" s="37">
        <f t="shared" si="99"/>
        <v>0</v>
      </c>
      <c r="N109" s="38"/>
      <c r="O109" s="38">
        <f t="shared" si="59"/>
        <v>0</v>
      </c>
      <c r="P109" s="38">
        <f t="shared" si="60"/>
        <v>0</v>
      </c>
      <c r="Q109" s="38">
        <v>144</v>
      </c>
      <c r="R109" s="38">
        <f t="shared" si="61"/>
        <v>1745.28</v>
      </c>
      <c r="S109" s="38">
        <f t="shared" si="62"/>
        <v>0</v>
      </c>
      <c r="T109" s="38"/>
      <c r="U109" s="38">
        <f t="shared" si="63"/>
        <v>0</v>
      </c>
      <c r="V109" s="38">
        <f t="shared" si="64"/>
        <v>0</v>
      </c>
      <c r="W109" s="38"/>
      <c r="X109" s="38">
        <f t="shared" si="100"/>
        <v>0</v>
      </c>
      <c r="Y109" s="38">
        <f t="shared" si="101"/>
        <v>0</v>
      </c>
      <c r="Z109" s="38"/>
      <c r="AA109" s="38">
        <f t="shared" si="65"/>
        <v>0</v>
      </c>
      <c r="AB109" s="38">
        <f t="shared" si="66"/>
        <v>0</v>
      </c>
      <c r="AC109" s="38"/>
      <c r="AD109" s="38">
        <f t="shared" si="67"/>
        <v>0</v>
      </c>
      <c r="AE109" s="38">
        <f t="shared" si="68"/>
        <v>0</v>
      </c>
      <c r="AF109" s="38"/>
      <c r="AG109" s="38">
        <f t="shared" si="69"/>
        <v>0</v>
      </c>
      <c r="AH109" s="38">
        <f t="shared" si="70"/>
        <v>0</v>
      </c>
      <c r="AI109" s="38"/>
      <c r="AJ109" s="38">
        <f t="shared" si="71"/>
        <v>0</v>
      </c>
      <c r="AK109" s="38">
        <f t="shared" si="72"/>
        <v>0</v>
      </c>
      <c r="AL109" s="38"/>
      <c r="AM109" s="38">
        <f t="shared" si="73"/>
        <v>0</v>
      </c>
      <c r="AN109" s="38">
        <f t="shared" si="74"/>
        <v>0</v>
      </c>
      <c r="AO109" s="38"/>
      <c r="AP109" s="38">
        <f t="shared" si="75"/>
        <v>0</v>
      </c>
      <c r="AQ109" s="38">
        <f t="shared" si="76"/>
        <v>0</v>
      </c>
      <c r="AR109" s="38"/>
      <c r="AS109" s="38">
        <f t="shared" si="77"/>
        <v>0</v>
      </c>
      <c r="AT109" s="38">
        <f t="shared" si="78"/>
        <v>0</v>
      </c>
      <c r="AU109" s="38"/>
      <c r="AV109" s="38">
        <f t="shared" si="79"/>
        <v>0</v>
      </c>
      <c r="AW109" s="38">
        <f t="shared" si="80"/>
        <v>0</v>
      </c>
      <c r="AX109" s="38"/>
      <c r="AY109" s="38">
        <f t="shared" si="81"/>
        <v>0</v>
      </c>
      <c r="AZ109" s="38">
        <f t="shared" si="82"/>
        <v>0</v>
      </c>
      <c r="BA109" s="38"/>
      <c r="BB109" s="38">
        <f t="shared" si="83"/>
        <v>0</v>
      </c>
      <c r="BC109" s="38">
        <f t="shared" si="84"/>
        <v>0</v>
      </c>
      <c r="BD109" s="38"/>
      <c r="BE109" s="38">
        <f t="shared" si="85"/>
        <v>0</v>
      </c>
      <c r="BF109" s="38">
        <f t="shared" si="86"/>
        <v>0</v>
      </c>
      <c r="BG109" s="38"/>
      <c r="BH109" s="38">
        <f t="shared" si="87"/>
        <v>0</v>
      </c>
      <c r="BI109" s="38">
        <f t="shared" si="88"/>
        <v>0</v>
      </c>
      <c r="BJ109" s="38"/>
      <c r="BK109" s="38">
        <f t="shared" si="89"/>
        <v>0</v>
      </c>
      <c r="BL109" s="38">
        <f t="shared" si="90"/>
        <v>0</v>
      </c>
      <c r="BM109" s="38"/>
      <c r="BN109" s="38">
        <f t="shared" si="91"/>
        <v>0</v>
      </c>
      <c r="BO109" s="38">
        <f t="shared" si="92"/>
        <v>0</v>
      </c>
      <c r="BP109" s="38"/>
      <c r="BQ109" s="38">
        <f t="shared" si="93"/>
        <v>0</v>
      </c>
      <c r="BR109" s="38">
        <f t="shared" si="94"/>
        <v>0</v>
      </c>
      <c r="BS109" s="38"/>
      <c r="BT109" s="38">
        <f t="shared" si="95"/>
        <v>0</v>
      </c>
      <c r="BU109" s="38">
        <f t="shared" si="96"/>
        <v>0</v>
      </c>
      <c r="BV109" s="39">
        <f t="shared" si="106"/>
        <v>144</v>
      </c>
      <c r="BW109" s="39">
        <f t="shared" ca="1" si="107"/>
        <v>1745.28</v>
      </c>
      <c r="BX109" s="40">
        <f t="shared" ca="1" si="108"/>
        <v>0</v>
      </c>
      <c r="BY109" s="40">
        <f t="shared" si="102"/>
        <v>26</v>
      </c>
      <c r="BZ109" s="39">
        <f t="shared" ca="1" si="103"/>
        <v>315.12</v>
      </c>
      <c r="CA109" s="116">
        <f t="shared" ca="1" si="104"/>
        <v>0</v>
      </c>
      <c r="CB109" s="42"/>
      <c r="CC109" s="43">
        <f t="shared" si="105"/>
        <v>0</v>
      </c>
      <c r="CD109" s="44" t="str">
        <f t="shared" si="58"/>
        <v>NÃO MEDIDO</v>
      </c>
      <c r="CE109" s="45"/>
      <c r="CF109" s="46"/>
      <c r="CG109" s="47"/>
    </row>
    <row r="110" spans="1:85" s="2" customFormat="1" ht="51" customHeight="1" x14ac:dyDescent="0.2">
      <c r="A110" s="2" t="s">
        <v>443</v>
      </c>
      <c r="C110" s="127" t="s">
        <v>255</v>
      </c>
      <c r="D110" s="34" t="s">
        <v>256</v>
      </c>
      <c r="E110" s="35" t="s">
        <v>107</v>
      </c>
      <c r="F110" s="111">
        <v>350</v>
      </c>
      <c r="G110" s="111"/>
      <c r="H110" s="112">
        <v>0</v>
      </c>
      <c r="I110" s="111">
        <f t="shared" si="97"/>
        <v>350</v>
      </c>
      <c r="J110" s="36">
        <v>16.649999999999999</v>
      </c>
      <c r="K110" s="37">
        <f t="shared" si="98"/>
        <v>5827.5</v>
      </c>
      <c r="L110" s="37"/>
      <c r="M110" s="37">
        <f t="shared" si="99"/>
        <v>0</v>
      </c>
      <c r="N110" s="38"/>
      <c r="O110" s="38">
        <f t="shared" si="59"/>
        <v>0</v>
      </c>
      <c r="P110" s="38">
        <f t="shared" si="60"/>
        <v>0</v>
      </c>
      <c r="Q110" s="38">
        <v>313</v>
      </c>
      <c r="R110" s="38">
        <f t="shared" si="61"/>
        <v>5211.45</v>
      </c>
      <c r="S110" s="38">
        <f t="shared" si="62"/>
        <v>0</v>
      </c>
      <c r="T110" s="38"/>
      <c r="U110" s="38">
        <f t="shared" si="63"/>
        <v>0</v>
      </c>
      <c r="V110" s="38">
        <f t="shared" si="64"/>
        <v>0</v>
      </c>
      <c r="W110" s="38"/>
      <c r="X110" s="38">
        <f t="shared" si="100"/>
        <v>0</v>
      </c>
      <c r="Y110" s="38">
        <f t="shared" si="101"/>
        <v>0</v>
      </c>
      <c r="Z110" s="38"/>
      <c r="AA110" s="38">
        <f t="shared" si="65"/>
        <v>0</v>
      </c>
      <c r="AB110" s="38">
        <f t="shared" si="66"/>
        <v>0</v>
      </c>
      <c r="AC110" s="38"/>
      <c r="AD110" s="38">
        <f t="shared" si="67"/>
        <v>0</v>
      </c>
      <c r="AE110" s="38">
        <f t="shared" si="68"/>
        <v>0</v>
      </c>
      <c r="AF110" s="38"/>
      <c r="AG110" s="38">
        <f t="shared" si="69"/>
        <v>0</v>
      </c>
      <c r="AH110" s="38">
        <f t="shared" si="70"/>
        <v>0</v>
      </c>
      <c r="AI110" s="38"/>
      <c r="AJ110" s="38">
        <f t="shared" si="71"/>
        <v>0</v>
      </c>
      <c r="AK110" s="38">
        <f t="shared" si="72"/>
        <v>0</v>
      </c>
      <c r="AL110" s="38"/>
      <c r="AM110" s="38">
        <f t="shared" si="73"/>
        <v>0</v>
      </c>
      <c r="AN110" s="38">
        <f t="shared" si="74"/>
        <v>0</v>
      </c>
      <c r="AO110" s="38"/>
      <c r="AP110" s="38">
        <f t="shared" si="75"/>
        <v>0</v>
      </c>
      <c r="AQ110" s="38">
        <f t="shared" si="76"/>
        <v>0</v>
      </c>
      <c r="AR110" s="38"/>
      <c r="AS110" s="38">
        <f t="shared" si="77"/>
        <v>0</v>
      </c>
      <c r="AT110" s="38">
        <f t="shared" si="78"/>
        <v>0</v>
      </c>
      <c r="AU110" s="38"/>
      <c r="AV110" s="38">
        <f t="shared" si="79"/>
        <v>0</v>
      </c>
      <c r="AW110" s="38">
        <f t="shared" si="80"/>
        <v>0</v>
      </c>
      <c r="AX110" s="38"/>
      <c r="AY110" s="38">
        <f t="shared" si="81"/>
        <v>0</v>
      </c>
      <c r="AZ110" s="38">
        <f t="shared" si="82"/>
        <v>0</v>
      </c>
      <c r="BA110" s="38"/>
      <c r="BB110" s="38">
        <f t="shared" si="83"/>
        <v>0</v>
      </c>
      <c r="BC110" s="38">
        <f t="shared" si="84"/>
        <v>0</v>
      </c>
      <c r="BD110" s="38"/>
      <c r="BE110" s="38">
        <f t="shared" si="85"/>
        <v>0</v>
      </c>
      <c r="BF110" s="38">
        <f t="shared" si="86"/>
        <v>0</v>
      </c>
      <c r="BG110" s="38"/>
      <c r="BH110" s="38">
        <f t="shared" si="87"/>
        <v>0</v>
      </c>
      <c r="BI110" s="38">
        <f t="shared" si="88"/>
        <v>0</v>
      </c>
      <c r="BJ110" s="38"/>
      <c r="BK110" s="38">
        <f t="shared" si="89"/>
        <v>0</v>
      </c>
      <c r="BL110" s="38">
        <f t="shared" si="90"/>
        <v>0</v>
      </c>
      <c r="BM110" s="38"/>
      <c r="BN110" s="38">
        <f t="shared" si="91"/>
        <v>0</v>
      </c>
      <c r="BO110" s="38">
        <f t="shared" si="92"/>
        <v>0</v>
      </c>
      <c r="BP110" s="38"/>
      <c r="BQ110" s="38">
        <f t="shared" si="93"/>
        <v>0</v>
      </c>
      <c r="BR110" s="38">
        <f t="shared" si="94"/>
        <v>0</v>
      </c>
      <c r="BS110" s="38"/>
      <c r="BT110" s="38">
        <f t="shared" si="95"/>
        <v>0</v>
      </c>
      <c r="BU110" s="38">
        <f t="shared" si="96"/>
        <v>0</v>
      </c>
      <c r="BV110" s="39">
        <f t="shared" si="106"/>
        <v>313</v>
      </c>
      <c r="BW110" s="39">
        <f t="shared" ca="1" si="107"/>
        <v>5211.45</v>
      </c>
      <c r="BX110" s="40">
        <f t="shared" ca="1" si="108"/>
        <v>0</v>
      </c>
      <c r="BY110" s="40">
        <f t="shared" si="102"/>
        <v>37</v>
      </c>
      <c r="BZ110" s="39">
        <f t="shared" ca="1" si="103"/>
        <v>616.04999999999995</v>
      </c>
      <c r="CA110" s="116">
        <f t="shared" ca="1" si="104"/>
        <v>0</v>
      </c>
      <c r="CB110" s="42"/>
      <c r="CC110" s="43">
        <f t="shared" si="105"/>
        <v>0</v>
      </c>
      <c r="CD110" s="44" t="str">
        <f t="shared" si="58"/>
        <v>NÃO MEDIDO</v>
      </c>
      <c r="CE110" s="45"/>
      <c r="CF110" s="46"/>
      <c r="CG110" s="47"/>
    </row>
    <row r="111" spans="1:85" s="2" customFormat="1" ht="30" customHeight="1" x14ac:dyDescent="0.2">
      <c r="A111" s="2" t="s">
        <v>443</v>
      </c>
      <c r="C111" s="127" t="s">
        <v>257</v>
      </c>
      <c r="D111" s="34" t="s">
        <v>258</v>
      </c>
      <c r="E111" s="35" t="s">
        <v>107</v>
      </c>
      <c r="F111" s="111">
        <v>30</v>
      </c>
      <c r="G111" s="111"/>
      <c r="H111" s="112">
        <v>0</v>
      </c>
      <c r="I111" s="111">
        <f t="shared" si="97"/>
        <v>30</v>
      </c>
      <c r="J111" s="36">
        <v>16</v>
      </c>
      <c r="K111" s="37">
        <f t="shared" si="98"/>
        <v>480</v>
      </c>
      <c r="L111" s="37"/>
      <c r="M111" s="37">
        <f t="shared" si="99"/>
        <v>0</v>
      </c>
      <c r="N111" s="38"/>
      <c r="O111" s="38">
        <f t="shared" si="59"/>
        <v>0</v>
      </c>
      <c r="P111" s="38">
        <f t="shared" si="60"/>
        <v>0</v>
      </c>
      <c r="Q111" s="38">
        <v>14</v>
      </c>
      <c r="R111" s="38">
        <f t="shared" si="61"/>
        <v>224</v>
      </c>
      <c r="S111" s="38">
        <f t="shared" si="62"/>
        <v>0</v>
      </c>
      <c r="T111" s="38"/>
      <c r="U111" s="38">
        <f t="shared" si="63"/>
        <v>0</v>
      </c>
      <c r="V111" s="38">
        <f t="shared" si="64"/>
        <v>0</v>
      </c>
      <c r="W111" s="38"/>
      <c r="X111" s="38">
        <f t="shared" si="100"/>
        <v>0</v>
      </c>
      <c r="Y111" s="38">
        <f t="shared" si="101"/>
        <v>0</v>
      </c>
      <c r="Z111" s="38"/>
      <c r="AA111" s="38">
        <f t="shared" si="65"/>
        <v>0</v>
      </c>
      <c r="AB111" s="38">
        <f t="shared" si="66"/>
        <v>0</v>
      </c>
      <c r="AC111" s="38"/>
      <c r="AD111" s="38">
        <f t="shared" si="67"/>
        <v>0</v>
      </c>
      <c r="AE111" s="38">
        <f t="shared" si="68"/>
        <v>0</v>
      </c>
      <c r="AF111" s="38"/>
      <c r="AG111" s="38">
        <f t="shared" si="69"/>
        <v>0</v>
      </c>
      <c r="AH111" s="38">
        <f t="shared" si="70"/>
        <v>0</v>
      </c>
      <c r="AI111" s="38"/>
      <c r="AJ111" s="38">
        <f t="shared" si="71"/>
        <v>0</v>
      </c>
      <c r="AK111" s="38">
        <f t="shared" si="72"/>
        <v>0</v>
      </c>
      <c r="AL111" s="38"/>
      <c r="AM111" s="38">
        <f t="shared" si="73"/>
        <v>0</v>
      </c>
      <c r="AN111" s="38">
        <f t="shared" si="74"/>
        <v>0</v>
      </c>
      <c r="AO111" s="38"/>
      <c r="AP111" s="38">
        <f t="shared" si="75"/>
        <v>0</v>
      </c>
      <c r="AQ111" s="38">
        <f t="shared" si="76"/>
        <v>0</v>
      </c>
      <c r="AR111" s="38"/>
      <c r="AS111" s="38">
        <f t="shared" si="77"/>
        <v>0</v>
      </c>
      <c r="AT111" s="38">
        <f t="shared" si="78"/>
        <v>0</v>
      </c>
      <c r="AU111" s="38"/>
      <c r="AV111" s="38">
        <f t="shared" si="79"/>
        <v>0</v>
      </c>
      <c r="AW111" s="38">
        <f t="shared" si="80"/>
        <v>0</v>
      </c>
      <c r="AX111" s="38"/>
      <c r="AY111" s="38">
        <f t="shared" si="81"/>
        <v>0</v>
      </c>
      <c r="AZ111" s="38">
        <f t="shared" si="82"/>
        <v>0</v>
      </c>
      <c r="BA111" s="38"/>
      <c r="BB111" s="38">
        <f t="shared" si="83"/>
        <v>0</v>
      </c>
      <c r="BC111" s="38">
        <f t="shared" si="84"/>
        <v>0</v>
      </c>
      <c r="BD111" s="38"/>
      <c r="BE111" s="38">
        <f t="shared" si="85"/>
        <v>0</v>
      </c>
      <c r="BF111" s="38">
        <f t="shared" si="86"/>
        <v>0</v>
      </c>
      <c r="BG111" s="38"/>
      <c r="BH111" s="38">
        <f t="shared" si="87"/>
        <v>0</v>
      </c>
      <c r="BI111" s="38">
        <f t="shared" si="88"/>
        <v>0</v>
      </c>
      <c r="BJ111" s="38"/>
      <c r="BK111" s="38">
        <f t="shared" si="89"/>
        <v>0</v>
      </c>
      <c r="BL111" s="38">
        <f t="shared" si="90"/>
        <v>0</v>
      </c>
      <c r="BM111" s="38"/>
      <c r="BN111" s="38">
        <f t="shared" si="91"/>
        <v>0</v>
      </c>
      <c r="BO111" s="38">
        <f t="shared" si="92"/>
        <v>0</v>
      </c>
      <c r="BP111" s="38"/>
      <c r="BQ111" s="38">
        <f t="shared" si="93"/>
        <v>0</v>
      </c>
      <c r="BR111" s="38">
        <f t="shared" si="94"/>
        <v>0</v>
      </c>
      <c r="BS111" s="38"/>
      <c r="BT111" s="38">
        <f t="shared" si="95"/>
        <v>0</v>
      </c>
      <c r="BU111" s="38">
        <f t="shared" si="96"/>
        <v>0</v>
      </c>
      <c r="BV111" s="39">
        <f t="shared" si="106"/>
        <v>14</v>
      </c>
      <c r="BW111" s="39">
        <f t="shared" ca="1" si="107"/>
        <v>224</v>
      </c>
      <c r="BX111" s="40">
        <f t="shared" ca="1" si="108"/>
        <v>0</v>
      </c>
      <c r="BY111" s="40">
        <f t="shared" si="102"/>
        <v>16</v>
      </c>
      <c r="BZ111" s="39">
        <f t="shared" ca="1" si="103"/>
        <v>256</v>
      </c>
      <c r="CA111" s="116">
        <f t="shared" ca="1" si="104"/>
        <v>0</v>
      </c>
      <c r="CB111" s="42"/>
      <c r="CC111" s="43">
        <f t="shared" si="105"/>
        <v>0</v>
      </c>
      <c r="CD111" s="44" t="str">
        <f t="shared" si="58"/>
        <v>NÃO MEDIDO</v>
      </c>
      <c r="CE111" s="45"/>
      <c r="CF111" s="46"/>
      <c r="CG111" s="47"/>
    </row>
    <row r="112" spans="1:85" s="2" customFormat="1" ht="30" customHeight="1" x14ac:dyDescent="0.2">
      <c r="A112" s="2" t="s">
        <v>443</v>
      </c>
      <c r="C112" s="127" t="s">
        <v>259</v>
      </c>
      <c r="D112" s="34" t="s">
        <v>260</v>
      </c>
      <c r="E112" s="35" t="s">
        <v>110</v>
      </c>
      <c r="F112" s="111">
        <v>10</v>
      </c>
      <c r="G112" s="111"/>
      <c r="H112" s="112">
        <v>0</v>
      </c>
      <c r="I112" s="111">
        <f t="shared" si="97"/>
        <v>10</v>
      </c>
      <c r="J112" s="36">
        <v>6.61</v>
      </c>
      <c r="K112" s="37">
        <f t="shared" si="98"/>
        <v>66.099999999999994</v>
      </c>
      <c r="L112" s="37"/>
      <c r="M112" s="37">
        <f t="shared" si="99"/>
        <v>0</v>
      </c>
      <c r="N112" s="38"/>
      <c r="O112" s="38">
        <f t="shared" si="59"/>
        <v>0</v>
      </c>
      <c r="P112" s="38">
        <f t="shared" si="60"/>
        <v>0</v>
      </c>
      <c r="Q112" s="38">
        <v>3</v>
      </c>
      <c r="R112" s="38">
        <f t="shared" si="61"/>
        <v>19.829999999999998</v>
      </c>
      <c r="S112" s="38">
        <f t="shared" si="62"/>
        <v>0</v>
      </c>
      <c r="T112" s="38"/>
      <c r="U112" s="38">
        <f t="shared" si="63"/>
        <v>0</v>
      </c>
      <c r="V112" s="38">
        <f t="shared" si="64"/>
        <v>0</v>
      </c>
      <c r="W112" s="38"/>
      <c r="X112" s="38">
        <f t="shared" si="100"/>
        <v>0</v>
      </c>
      <c r="Y112" s="38">
        <f t="shared" si="101"/>
        <v>0</v>
      </c>
      <c r="Z112" s="38"/>
      <c r="AA112" s="38">
        <f t="shared" si="65"/>
        <v>0</v>
      </c>
      <c r="AB112" s="38">
        <f t="shared" si="66"/>
        <v>0</v>
      </c>
      <c r="AC112" s="38"/>
      <c r="AD112" s="38">
        <f t="shared" si="67"/>
        <v>0</v>
      </c>
      <c r="AE112" s="38">
        <f t="shared" si="68"/>
        <v>0</v>
      </c>
      <c r="AF112" s="38"/>
      <c r="AG112" s="38">
        <f t="shared" si="69"/>
        <v>0</v>
      </c>
      <c r="AH112" s="38">
        <f t="shared" si="70"/>
        <v>0</v>
      </c>
      <c r="AI112" s="38"/>
      <c r="AJ112" s="38">
        <f t="shared" si="71"/>
        <v>0</v>
      </c>
      <c r="AK112" s="38">
        <f t="shared" si="72"/>
        <v>0</v>
      </c>
      <c r="AL112" s="38"/>
      <c r="AM112" s="38">
        <f t="shared" si="73"/>
        <v>0</v>
      </c>
      <c r="AN112" s="38">
        <f t="shared" si="74"/>
        <v>0</v>
      </c>
      <c r="AO112" s="38"/>
      <c r="AP112" s="38">
        <f t="shared" si="75"/>
        <v>0</v>
      </c>
      <c r="AQ112" s="38">
        <f t="shared" si="76"/>
        <v>0</v>
      </c>
      <c r="AR112" s="38"/>
      <c r="AS112" s="38">
        <f t="shared" si="77"/>
        <v>0</v>
      </c>
      <c r="AT112" s="38">
        <f t="shared" si="78"/>
        <v>0</v>
      </c>
      <c r="AU112" s="38"/>
      <c r="AV112" s="38">
        <f t="shared" si="79"/>
        <v>0</v>
      </c>
      <c r="AW112" s="38">
        <f t="shared" si="80"/>
        <v>0</v>
      </c>
      <c r="AX112" s="38"/>
      <c r="AY112" s="38">
        <f t="shared" si="81"/>
        <v>0</v>
      </c>
      <c r="AZ112" s="38">
        <f t="shared" si="82"/>
        <v>0</v>
      </c>
      <c r="BA112" s="38"/>
      <c r="BB112" s="38">
        <f t="shared" si="83"/>
        <v>0</v>
      </c>
      <c r="BC112" s="38">
        <f t="shared" si="84"/>
        <v>0</v>
      </c>
      <c r="BD112" s="38"/>
      <c r="BE112" s="38">
        <f t="shared" si="85"/>
        <v>0</v>
      </c>
      <c r="BF112" s="38">
        <f t="shared" si="86"/>
        <v>0</v>
      </c>
      <c r="BG112" s="38"/>
      <c r="BH112" s="38">
        <f t="shared" si="87"/>
        <v>0</v>
      </c>
      <c r="BI112" s="38">
        <f t="shared" si="88"/>
        <v>0</v>
      </c>
      <c r="BJ112" s="38"/>
      <c r="BK112" s="38">
        <f t="shared" si="89"/>
        <v>0</v>
      </c>
      <c r="BL112" s="38">
        <f t="shared" si="90"/>
        <v>0</v>
      </c>
      <c r="BM112" s="38"/>
      <c r="BN112" s="38">
        <f t="shared" si="91"/>
        <v>0</v>
      </c>
      <c r="BO112" s="38">
        <f t="shared" si="92"/>
        <v>0</v>
      </c>
      <c r="BP112" s="38"/>
      <c r="BQ112" s="38">
        <f t="shared" si="93"/>
        <v>0</v>
      </c>
      <c r="BR112" s="38">
        <f t="shared" si="94"/>
        <v>0</v>
      </c>
      <c r="BS112" s="38"/>
      <c r="BT112" s="38">
        <f t="shared" si="95"/>
        <v>0</v>
      </c>
      <c r="BU112" s="38">
        <f t="shared" si="96"/>
        <v>0</v>
      </c>
      <c r="BV112" s="39">
        <f t="shared" si="106"/>
        <v>3</v>
      </c>
      <c r="BW112" s="39">
        <f t="shared" ca="1" si="107"/>
        <v>19.829999999999998</v>
      </c>
      <c r="BX112" s="40">
        <f t="shared" ca="1" si="108"/>
        <v>0</v>
      </c>
      <c r="BY112" s="40">
        <f t="shared" si="102"/>
        <v>7</v>
      </c>
      <c r="BZ112" s="39">
        <f t="shared" ca="1" si="103"/>
        <v>46.27</v>
      </c>
      <c r="CA112" s="116">
        <f t="shared" ca="1" si="104"/>
        <v>0</v>
      </c>
      <c r="CB112" s="42"/>
      <c r="CC112" s="43">
        <f t="shared" si="105"/>
        <v>0</v>
      </c>
      <c r="CD112" s="44" t="str">
        <f t="shared" si="58"/>
        <v>NÃO MEDIDO</v>
      </c>
      <c r="CE112" s="45"/>
      <c r="CF112" s="46"/>
      <c r="CG112" s="47"/>
    </row>
    <row r="113" spans="1:85" s="2" customFormat="1" ht="30" customHeight="1" x14ac:dyDescent="0.2">
      <c r="A113" s="2" t="s">
        <v>443</v>
      </c>
      <c r="C113" s="127" t="s">
        <v>261</v>
      </c>
      <c r="D113" s="34" t="s">
        <v>262</v>
      </c>
      <c r="E113" s="35" t="s">
        <v>110</v>
      </c>
      <c r="F113" s="111">
        <v>4</v>
      </c>
      <c r="G113" s="111"/>
      <c r="H113" s="112">
        <v>0</v>
      </c>
      <c r="I113" s="111">
        <f t="shared" si="97"/>
        <v>4</v>
      </c>
      <c r="J113" s="36">
        <v>6.81</v>
      </c>
      <c r="K113" s="37">
        <f t="shared" si="98"/>
        <v>27.24</v>
      </c>
      <c r="L113" s="37"/>
      <c r="M113" s="37">
        <f t="shared" si="99"/>
        <v>0</v>
      </c>
      <c r="N113" s="38"/>
      <c r="O113" s="38">
        <f t="shared" si="59"/>
        <v>0</v>
      </c>
      <c r="P113" s="38">
        <f t="shared" si="60"/>
        <v>0</v>
      </c>
      <c r="Q113" s="38">
        <v>4</v>
      </c>
      <c r="R113" s="38">
        <f t="shared" si="61"/>
        <v>27.24</v>
      </c>
      <c r="S113" s="38">
        <f t="shared" si="62"/>
        <v>0</v>
      </c>
      <c r="T113" s="38"/>
      <c r="U113" s="38">
        <f t="shared" si="63"/>
        <v>0</v>
      </c>
      <c r="V113" s="38">
        <f t="shared" si="64"/>
        <v>0</v>
      </c>
      <c r="W113" s="38"/>
      <c r="X113" s="38">
        <f t="shared" si="100"/>
        <v>0</v>
      </c>
      <c r="Y113" s="38">
        <f t="shared" si="101"/>
        <v>0</v>
      </c>
      <c r="Z113" s="38"/>
      <c r="AA113" s="38">
        <f t="shared" si="65"/>
        <v>0</v>
      </c>
      <c r="AB113" s="38">
        <f t="shared" si="66"/>
        <v>0</v>
      </c>
      <c r="AC113" s="38"/>
      <c r="AD113" s="38">
        <f t="shared" si="67"/>
        <v>0</v>
      </c>
      <c r="AE113" s="38">
        <f t="shared" si="68"/>
        <v>0</v>
      </c>
      <c r="AF113" s="38"/>
      <c r="AG113" s="38">
        <f t="shared" si="69"/>
        <v>0</v>
      </c>
      <c r="AH113" s="38">
        <f t="shared" si="70"/>
        <v>0</v>
      </c>
      <c r="AI113" s="38"/>
      <c r="AJ113" s="38">
        <f t="shared" si="71"/>
        <v>0</v>
      </c>
      <c r="AK113" s="38">
        <f t="shared" si="72"/>
        <v>0</v>
      </c>
      <c r="AL113" s="38"/>
      <c r="AM113" s="38">
        <f t="shared" si="73"/>
        <v>0</v>
      </c>
      <c r="AN113" s="38">
        <f t="shared" si="74"/>
        <v>0</v>
      </c>
      <c r="AO113" s="38"/>
      <c r="AP113" s="38">
        <f t="shared" si="75"/>
        <v>0</v>
      </c>
      <c r="AQ113" s="38">
        <f t="shared" si="76"/>
        <v>0</v>
      </c>
      <c r="AR113" s="38"/>
      <c r="AS113" s="38">
        <f t="shared" si="77"/>
        <v>0</v>
      </c>
      <c r="AT113" s="38">
        <f t="shared" si="78"/>
        <v>0</v>
      </c>
      <c r="AU113" s="38"/>
      <c r="AV113" s="38">
        <f t="shared" si="79"/>
        <v>0</v>
      </c>
      <c r="AW113" s="38">
        <f t="shared" si="80"/>
        <v>0</v>
      </c>
      <c r="AX113" s="38"/>
      <c r="AY113" s="38">
        <f t="shared" si="81"/>
        <v>0</v>
      </c>
      <c r="AZ113" s="38">
        <f t="shared" si="82"/>
        <v>0</v>
      </c>
      <c r="BA113" s="38"/>
      <c r="BB113" s="38">
        <f t="shared" si="83"/>
        <v>0</v>
      </c>
      <c r="BC113" s="38">
        <f t="shared" si="84"/>
        <v>0</v>
      </c>
      <c r="BD113" s="38"/>
      <c r="BE113" s="38">
        <f t="shared" si="85"/>
        <v>0</v>
      </c>
      <c r="BF113" s="38">
        <f t="shared" si="86"/>
        <v>0</v>
      </c>
      <c r="BG113" s="38"/>
      <c r="BH113" s="38">
        <f t="shared" si="87"/>
        <v>0</v>
      </c>
      <c r="BI113" s="38">
        <f t="shared" si="88"/>
        <v>0</v>
      </c>
      <c r="BJ113" s="38"/>
      <c r="BK113" s="38">
        <f t="shared" si="89"/>
        <v>0</v>
      </c>
      <c r="BL113" s="38">
        <f t="shared" si="90"/>
        <v>0</v>
      </c>
      <c r="BM113" s="38"/>
      <c r="BN113" s="38">
        <f t="shared" si="91"/>
        <v>0</v>
      </c>
      <c r="BO113" s="38">
        <f t="shared" si="92"/>
        <v>0</v>
      </c>
      <c r="BP113" s="38"/>
      <c r="BQ113" s="38">
        <f t="shared" si="93"/>
        <v>0</v>
      </c>
      <c r="BR113" s="38">
        <f t="shared" si="94"/>
        <v>0</v>
      </c>
      <c r="BS113" s="38"/>
      <c r="BT113" s="38">
        <f t="shared" si="95"/>
        <v>0</v>
      </c>
      <c r="BU113" s="38">
        <f t="shared" si="96"/>
        <v>0</v>
      </c>
      <c r="BV113" s="39">
        <f t="shared" si="106"/>
        <v>4</v>
      </c>
      <c r="BW113" s="39">
        <f t="shared" ca="1" si="107"/>
        <v>27.24</v>
      </c>
      <c r="BX113" s="40">
        <f t="shared" ca="1" si="108"/>
        <v>0</v>
      </c>
      <c r="BY113" s="40">
        <f t="shared" si="102"/>
        <v>0</v>
      </c>
      <c r="BZ113" s="39">
        <f t="shared" ca="1" si="103"/>
        <v>0</v>
      </c>
      <c r="CA113" s="116">
        <f t="shared" ca="1" si="104"/>
        <v>0</v>
      </c>
      <c r="CB113" s="42"/>
      <c r="CC113" s="43">
        <f t="shared" si="105"/>
        <v>0</v>
      </c>
      <c r="CD113" s="44" t="str">
        <f t="shared" si="58"/>
        <v>NÃO MEDIDO</v>
      </c>
      <c r="CE113" s="45"/>
      <c r="CF113" s="46"/>
      <c r="CG113" s="47"/>
    </row>
    <row r="114" spans="1:85" s="2" customFormat="1" ht="30" customHeight="1" x14ac:dyDescent="0.2">
      <c r="A114" s="2" t="s">
        <v>443</v>
      </c>
      <c r="C114" s="127" t="s">
        <v>263</v>
      </c>
      <c r="D114" s="34" t="s">
        <v>264</v>
      </c>
      <c r="E114" s="35" t="s">
        <v>110</v>
      </c>
      <c r="F114" s="111">
        <v>30</v>
      </c>
      <c r="G114" s="111"/>
      <c r="H114" s="112">
        <v>0</v>
      </c>
      <c r="I114" s="111">
        <f t="shared" si="97"/>
        <v>30</v>
      </c>
      <c r="J114" s="36">
        <v>65.19</v>
      </c>
      <c r="K114" s="37">
        <f t="shared" si="98"/>
        <v>1955.7</v>
      </c>
      <c r="L114" s="37"/>
      <c r="M114" s="37">
        <f t="shared" si="99"/>
        <v>0</v>
      </c>
      <c r="N114" s="38"/>
      <c r="O114" s="38">
        <f t="shared" si="59"/>
        <v>0</v>
      </c>
      <c r="P114" s="38">
        <f t="shared" si="60"/>
        <v>0</v>
      </c>
      <c r="Q114" s="38">
        <v>30</v>
      </c>
      <c r="R114" s="38">
        <f t="shared" si="61"/>
        <v>1955.7</v>
      </c>
      <c r="S114" s="38">
        <f t="shared" si="62"/>
        <v>0</v>
      </c>
      <c r="T114" s="38"/>
      <c r="U114" s="38">
        <f t="shared" si="63"/>
        <v>0</v>
      </c>
      <c r="V114" s="38">
        <f t="shared" si="64"/>
        <v>0</v>
      </c>
      <c r="W114" s="38"/>
      <c r="X114" s="38">
        <f t="shared" si="100"/>
        <v>0</v>
      </c>
      <c r="Y114" s="38">
        <f t="shared" si="101"/>
        <v>0</v>
      </c>
      <c r="Z114" s="38"/>
      <c r="AA114" s="38">
        <f t="shared" si="65"/>
        <v>0</v>
      </c>
      <c r="AB114" s="38">
        <f t="shared" si="66"/>
        <v>0</v>
      </c>
      <c r="AC114" s="38"/>
      <c r="AD114" s="38">
        <f t="shared" si="67"/>
        <v>0</v>
      </c>
      <c r="AE114" s="38">
        <f t="shared" si="68"/>
        <v>0</v>
      </c>
      <c r="AF114" s="38"/>
      <c r="AG114" s="38">
        <f t="shared" si="69"/>
        <v>0</v>
      </c>
      <c r="AH114" s="38">
        <f t="shared" si="70"/>
        <v>0</v>
      </c>
      <c r="AI114" s="38"/>
      <c r="AJ114" s="38">
        <f t="shared" si="71"/>
        <v>0</v>
      </c>
      <c r="AK114" s="38">
        <f t="shared" si="72"/>
        <v>0</v>
      </c>
      <c r="AL114" s="38"/>
      <c r="AM114" s="38">
        <f t="shared" si="73"/>
        <v>0</v>
      </c>
      <c r="AN114" s="38">
        <f t="shared" si="74"/>
        <v>0</v>
      </c>
      <c r="AO114" s="38"/>
      <c r="AP114" s="38">
        <f t="shared" si="75"/>
        <v>0</v>
      </c>
      <c r="AQ114" s="38">
        <f t="shared" si="76"/>
        <v>0</v>
      </c>
      <c r="AR114" s="38"/>
      <c r="AS114" s="38">
        <f t="shared" si="77"/>
        <v>0</v>
      </c>
      <c r="AT114" s="38">
        <f t="shared" si="78"/>
        <v>0</v>
      </c>
      <c r="AU114" s="38"/>
      <c r="AV114" s="38">
        <f t="shared" si="79"/>
        <v>0</v>
      </c>
      <c r="AW114" s="38">
        <f t="shared" si="80"/>
        <v>0</v>
      </c>
      <c r="AX114" s="38"/>
      <c r="AY114" s="38">
        <f t="shared" si="81"/>
        <v>0</v>
      </c>
      <c r="AZ114" s="38">
        <f t="shared" si="82"/>
        <v>0</v>
      </c>
      <c r="BA114" s="38"/>
      <c r="BB114" s="38">
        <f t="shared" si="83"/>
        <v>0</v>
      </c>
      <c r="BC114" s="38">
        <f t="shared" si="84"/>
        <v>0</v>
      </c>
      <c r="BD114" s="38"/>
      <c r="BE114" s="38">
        <f t="shared" si="85"/>
        <v>0</v>
      </c>
      <c r="BF114" s="38">
        <f t="shared" si="86"/>
        <v>0</v>
      </c>
      <c r="BG114" s="38"/>
      <c r="BH114" s="38">
        <f t="shared" si="87"/>
        <v>0</v>
      </c>
      <c r="BI114" s="38">
        <f t="shared" si="88"/>
        <v>0</v>
      </c>
      <c r="BJ114" s="38"/>
      <c r="BK114" s="38">
        <f t="shared" si="89"/>
        <v>0</v>
      </c>
      <c r="BL114" s="38">
        <f t="shared" si="90"/>
        <v>0</v>
      </c>
      <c r="BM114" s="38"/>
      <c r="BN114" s="38">
        <f t="shared" si="91"/>
        <v>0</v>
      </c>
      <c r="BO114" s="38">
        <f t="shared" si="92"/>
        <v>0</v>
      </c>
      <c r="BP114" s="38"/>
      <c r="BQ114" s="38">
        <f t="shared" si="93"/>
        <v>0</v>
      </c>
      <c r="BR114" s="38">
        <f t="shared" si="94"/>
        <v>0</v>
      </c>
      <c r="BS114" s="38"/>
      <c r="BT114" s="38">
        <f t="shared" si="95"/>
        <v>0</v>
      </c>
      <c r="BU114" s="38">
        <f t="shared" si="96"/>
        <v>0</v>
      </c>
      <c r="BV114" s="39">
        <f t="shared" si="106"/>
        <v>30</v>
      </c>
      <c r="BW114" s="39">
        <f t="shared" ca="1" si="107"/>
        <v>1955.7</v>
      </c>
      <c r="BX114" s="40">
        <f t="shared" ca="1" si="108"/>
        <v>0</v>
      </c>
      <c r="BY114" s="40">
        <f t="shared" si="102"/>
        <v>0</v>
      </c>
      <c r="BZ114" s="39">
        <f t="shared" ca="1" si="103"/>
        <v>0</v>
      </c>
      <c r="CA114" s="116">
        <f t="shared" ca="1" si="104"/>
        <v>0</v>
      </c>
      <c r="CB114" s="42"/>
      <c r="CC114" s="43">
        <f t="shared" si="105"/>
        <v>0</v>
      </c>
      <c r="CD114" s="44" t="str">
        <f t="shared" si="58"/>
        <v>NÃO MEDIDO</v>
      </c>
      <c r="CE114" s="45"/>
      <c r="CF114" s="46"/>
      <c r="CG114" s="47"/>
    </row>
    <row r="115" spans="1:85" s="2" customFormat="1" ht="30" customHeight="1" x14ac:dyDescent="0.2">
      <c r="A115" s="2" t="s">
        <v>443</v>
      </c>
      <c r="C115" s="127" t="s">
        <v>265</v>
      </c>
      <c r="D115" s="34" t="s">
        <v>266</v>
      </c>
      <c r="E115" s="35" t="s">
        <v>110</v>
      </c>
      <c r="F115" s="111">
        <v>15</v>
      </c>
      <c r="G115" s="111"/>
      <c r="H115" s="112">
        <v>0</v>
      </c>
      <c r="I115" s="111">
        <f t="shared" si="97"/>
        <v>15</v>
      </c>
      <c r="J115" s="36">
        <v>74.72</v>
      </c>
      <c r="K115" s="37">
        <f t="shared" si="98"/>
        <v>1120.8</v>
      </c>
      <c r="L115" s="37"/>
      <c r="M115" s="37">
        <f t="shared" si="99"/>
        <v>0</v>
      </c>
      <c r="N115" s="38"/>
      <c r="O115" s="38">
        <f t="shared" si="59"/>
        <v>0</v>
      </c>
      <c r="P115" s="38">
        <f t="shared" si="60"/>
        <v>0</v>
      </c>
      <c r="Q115" s="38">
        <v>15</v>
      </c>
      <c r="R115" s="38">
        <f t="shared" si="61"/>
        <v>1120.8</v>
      </c>
      <c r="S115" s="38">
        <f t="shared" si="62"/>
        <v>0</v>
      </c>
      <c r="T115" s="38"/>
      <c r="U115" s="38">
        <f t="shared" si="63"/>
        <v>0</v>
      </c>
      <c r="V115" s="38">
        <f t="shared" si="64"/>
        <v>0</v>
      </c>
      <c r="W115" s="38"/>
      <c r="X115" s="38">
        <f t="shared" si="100"/>
        <v>0</v>
      </c>
      <c r="Y115" s="38">
        <f t="shared" si="101"/>
        <v>0</v>
      </c>
      <c r="Z115" s="38"/>
      <c r="AA115" s="38">
        <f t="shared" si="65"/>
        <v>0</v>
      </c>
      <c r="AB115" s="38">
        <f t="shared" si="66"/>
        <v>0</v>
      </c>
      <c r="AC115" s="38"/>
      <c r="AD115" s="38">
        <f t="shared" si="67"/>
        <v>0</v>
      </c>
      <c r="AE115" s="38">
        <f t="shared" si="68"/>
        <v>0</v>
      </c>
      <c r="AF115" s="38"/>
      <c r="AG115" s="38">
        <f t="shared" si="69"/>
        <v>0</v>
      </c>
      <c r="AH115" s="38">
        <f t="shared" si="70"/>
        <v>0</v>
      </c>
      <c r="AI115" s="38"/>
      <c r="AJ115" s="38">
        <f t="shared" si="71"/>
        <v>0</v>
      </c>
      <c r="AK115" s="38">
        <f t="shared" si="72"/>
        <v>0</v>
      </c>
      <c r="AL115" s="38"/>
      <c r="AM115" s="38">
        <f t="shared" si="73"/>
        <v>0</v>
      </c>
      <c r="AN115" s="38">
        <f t="shared" si="74"/>
        <v>0</v>
      </c>
      <c r="AO115" s="38"/>
      <c r="AP115" s="38">
        <f t="shared" si="75"/>
        <v>0</v>
      </c>
      <c r="AQ115" s="38">
        <f t="shared" si="76"/>
        <v>0</v>
      </c>
      <c r="AR115" s="38"/>
      <c r="AS115" s="38">
        <f t="shared" si="77"/>
        <v>0</v>
      </c>
      <c r="AT115" s="38">
        <f t="shared" si="78"/>
        <v>0</v>
      </c>
      <c r="AU115" s="38"/>
      <c r="AV115" s="38">
        <f t="shared" si="79"/>
        <v>0</v>
      </c>
      <c r="AW115" s="38">
        <f t="shared" si="80"/>
        <v>0</v>
      </c>
      <c r="AX115" s="38"/>
      <c r="AY115" s="38">
        <f t="shared" si="81"/>
        <v>0</v>
      </c>
      <c r="AZ115" s="38">
        <f t="shared" si="82"/>
        <v>0</v>
      </c>
      <c r="BA115" s="38"/>
      <c r="BB115" s="38">
        <f t="shared" si="83"/>
        <v>0</v>
      </c>
      <c r="BC115" s="38">
        <f t="shared" si="84"/>
        <v>0</v>
      </c>
      <c r="BD115" s="38"/>
      <c r="BE115" s="38">
        <f t="shared" si="85"/>
        <v>0</v>
      </c>
      <c r="BF115" s="38">
        <f t="shared" si="86"/>
        <v>0</v>
      </c>
      <c r="BG115" s="38"/>
      <c r="BH115" s="38">
        <f t="shared" si="87"/>
        <v>0</v>
      </c>
      <c r="BI115" s="38">
        <f t="shared" si="88"/>
        <v>0</v>
      </c>
      <c r="BJ115" s="38"/>
      <c r="BK115" s="38">
        <f t="shared" si="89"/>
        <v>0</v>
      </c>
      <c r="BL115" s="38">
        <f t="shared" si="90"/>
        <v>0</v>
      </c>
      <c r="BM115" s="38"/>
      <c r="BN115" s="38">
        <f t="shared" si="91"/>
        <v>0</v>
      </c>
      <c r="BO115" s="38">
        <f t="shared" si="92"/>
        <v>0</v>
      </c>
      <c r="BP115" s="38"/>
      <c r="BQ115" s="38">
        <f t="shared" si="93"/>
        <v>0</v>
      </c>
      <c r="BR115" s="38">
        <f t="shared" si="94"/>
        <v>0</v>
      </c>
      <c r="BS115" s="38"/>
      <c r="BT115" s="38">
        <f t="shared" si="95"/>
        <v>0</v>
      </c>
      <c r="BU115" s="38">
        <f t="shared" si="96"/>
        <v>0</v>
      </c>
      <c r="BV115" s="39">
        <f t="shared" si="106"/>
        <v>15</v>
      </c>
      <c r="BW115" s="39">
        <f t="shared" ca="1" si="107"/>
        <v>1120.8</v>
      </c>
      <c r="BX115" s="40">
        <f t="shared" ca="1" si="108"/>
        <v>0</v>
      </c>
      <c r="BY115" s="40">
        <f t="shared" si="102"/>
        <v>0</v>
      </c>
      <c r="BZ115" s="39">
        <f t="shared" ca="1" si="103"/>
        <v>0</v>
      </c>
      <c r="CA115" s="116">
        <f t="shared" ca="1" si="104"/>
        <v>0</v>
      </c>
      <c r="CB115" s="42"/>
      <c r="CC115" s="43">
        <f t="shared" si="105"/>
        <v>0</v>
      </c>
      <c r="CD115" s="44" t="str">
        <f t="shared" si="58"/>
        <v>NÃO MEDIDO</v>
      </c>
      <c r="CE115" s="45"/>
      <c r="CF115" s="46"/>
      <c r="CG115" s="47"/>
    </row>
    <row r="116" spans="1:85" s="2" customFormat="1" ht="30" customHeight="1" x14ac:dyDescent="0.2">
      <c r="A116" s="2" t="s">
        <v>443</v>
      </c>
      <c r="C116" s="127" t="s">
        <v>181</v>
      </c>
      <c r="D116" s="34" t="s">
        <v>182</v>
      </c>
      <c r="E116" s="35" t="s">
        <v>110</v>
      </c>
      <c r="F116" s="111">
        <v>6</v>
      </c>
      <c r="G116" s="111"/>
      <c r="H116" s="112">
        <v>0</v>
      </c>
      <c r="I116" s="111">
        <f t="shared" si="97"/>
        <v>6</v>
      </c>
      <c r="J116" s="36">
        <v>92.39</v>
      </c>
      <c r="K116" s="37">
        <f t="shared" si="98"/>
        <v>554.34</v>
      </c>
      <c r="L116" s="37"/>
      <c r="M116" s="37">
        <f t="shared" si="99"/>
        <v>0</v>
      </c>
      <c r="N116" s="38"/>
      <c r="O116" s="38">
        <f t="shared" si="59"/>
        <v>0</v>
      </c>
      <c r="P116" s="38">
        <f t="shared" si="60"/>
        <v>0</v>
      </c>
      <c r="Q116" s="38">
        <v>5</v>
      </c>
      <c r="R116" s="38">
        <f t="shared" si="61"/>
        <v>461.95</v>
      </c>
      <c r="S116" s="38">
        <f t="shared" si="62"/>
        <v>0</v>
      </c>
      <c r="T116" s="38"/>
      <c r="U116" s="38">
        <f t="shared" si="63"/>
        <v>0</v>
      </c>
      <c r="V116" s="38">
        <f t="shared" si="64"/>
        <v>0</v>
      </c>
      <c r="W116" s="38"/>
      <c r="X116" s="38">
        <f t="shared" si="100"/>
        <v>0</v>
      </c>
      <c r="Y116" s="38">
        <f t="shared" si="101"/>
        <v>0</v>
      </c>
      <c r="Z116" s="38"/>
      <c r="AA116" s="38">
        <f t="shared" si="65"/>
        <v>0</v>
      </c>
      <c r="AB116" s="38">
        <f t="shared" si="66"/>
        <v>0</v>
      </c>
      <c r="AC116" s="38"/>
      <c r="AD116" s="38">
        <f t="shared" si="67"/>
        <v>0</v>
      </c>
      <c r="AE116" s="38">
        <f t="shared" si="68"/>
        <v>0</v>
      </c>
      <c r="AF116" s="38"/>
      <c r="AG116" s="38">
        <f t="shared" si="69"/>
        <v>0</v>
      </c>
      <c r="AH116" s="38">
        <f t="shared" si="70"/>
        <v>0</v>
      </c>
      <c r="AI116" s="38"/>
      <c r="AJ116" s="38">
        <f t="shared" si="71"/>
        <v>0</v>
      </c>
      <c r="AK116" s="38">
        <f t="shared" si="72"/>
        <v>0</v>
      </c>
      <c r="AL116" s="38"/>
      <c r="AM116" s="38">
        <f t="shared" si="73"/>
        <v>0</v>
      </c>
      <c r="AN116" s="38">
        <f t="shared" si="74"/>
        <v>0</v>
      </c>
      <c r="AO116" s="38"/>
      <c r="AP116" s="38">
        <f t="shared" si="75"/>
        <v>0</v>
      </c>
      <c r="AQ116" s="38">
        <f t="shared" si="76"/>
        <v>0</v>
      </c>
      <c r="AR116" s="38"/>
      <c r="AS116" s="38">
        <f t="shared" si="77"/>
        <v>0</v>
      </c>
      <c r="AT116" s="38">
        <f t="shared" si="78"/>
        <v>0</v>
      </c>
      <c r="AU116" s="38"/>
      <c r="AV116" s="38">
        <f t="shared" si="79"/>
        <v>0</v>
      </c>
      <c r="AW116" s="38">
        <f t="shared" si="80"/>
        <v>0</v>
      </c>
      <c r="AX116" s="38"/>
      <c r="AY116" s="38">
        <f t="shared" si="81"/>
        <v>0</v>
      </c>
      <c r="AZ116" s="38">
        <f t="shared" si="82"/>
        <v>0</v>
      </c>
      <c r="BA116" s="38"/>
      <c r="BB116" s="38">
        <f t="shared" si="83"/>
        <v>0</v>
      </c>
      <c r="BC116" s="38">
        <f t="shared" si="84"/>
        <v>0</v>
      </c>
      <c r="BD116" s="38"/>
      <c r="BE116" s="38">
        <f t="shared" si="85"/>
        <v>0</v>
      </c>
      <c r="BF116" s="38">
        <f t="shared" si="86"/>
        <v>0</v>
      </c>
      <c r="BG116" s="38"/>
      <c r="BH116" s="38">
        <f t="shared" si="87"/>
        <v>0</v>
      </c>
      <c r="BI116" s="38">
        <f t="shared" si="88"/>
        <v>0</v>
      </c>
      <c r="BJ116" s="38"/>
      <c r="BK116" s="38">
        <f t="shared" si="89"/>
        <v>0</v>
      </c>
      <c r="BL116" s="38">
        <f t="shared" si="90"/>
        <v>0</v>
      </c>
      <c r="BM116" s="38"/>
      <c r="BN116" s="38">
        <f t="shared" si="91"/>
        <v>0</v>
      </c>
      <c r="BO116" s="38">
        <f t="shared" si="92"/>
        <v>0</v>
      </c>
      <c r="BP116" s="38"/>
      <c r="BQ116" s="38">
        <f t="shared" si="93"/>
        <v>0</v>
      </c>
      <c r="BR116" s="38">
        <f t="shared" si="94"/>
        <v>0</v>
      </c>
      <c r="BS116" s="38"/>
      <c r="BT116" s="38">
        <f t="shared" si="95"/>
        <v>0</v>
      </c>
      <c r="BU116" s="38">
        <f t="shared" si="96"/>
        <v>0</v>
      </c>
      <c r="BV116" s="39">
        <f t="shared" si="106"/>
        <v>5</v>
      </c>
      <c r="BW116" s="39">
        <f t="shared" ca="1" si="107"/>
        <v>461.95</v>
      </c>
      <c r="BX116" s="40">
        <f t="shared" ca="1" si="108"/>
        <v>0</v>
      </c>
      <c r="BY116" s="40">
        <f t="shared" si="102"/>
        <v>1</v>
      </c>
      <c r="BZ116" s="39">
        <f t="shared" ca="1" si="103"/>
        <v>92.39</v>
      </c>
      <c r="CA116" s="116">
        <f t="shared" ca="1" si="104"/>
        <v>0</v>
      </c>
      <c r="CB116" s="42"/>
      <c r="CC116" s="43">
        <f t="shared" si="105"/>
        <v>0</v>
      </c>
      <c r="CD116" s="44" t="str">
        <f t="shared" si="58"/>
        <v>NÃO MEDIDO</v>
      </c>
      <c r="CE116" s="45"/>
      <c r="CF116" s="46"/>
      <c r="CG116" s="47"/>
    </row>
    <row r="117" spans="1:85" s="2" customFormat="1" ht="30" customHeight="1" x14ac:dyDescent="0.2">
      <c r="A117" s="2" t="s">
        <v>443</v>
      </c>
      <c r="C117" s="127" t="s">
        <v>267</v>
      </c>
      <c r="D117" s="34" t="s">
        <v>268</v>
      </c>
      <c r="E117" s="35" t="s">
        <v>110</v>
      </c>
      <c r="F117" s="111">
        <v>4</v>
      </c>
      <c r="G117" s="111"/>
      <c r="H117" s="112">
        <v>0</v>
      </c>
      <c r="I117" s="111">
        <f t="shared" si="97"/>
        <v>4</v>
      </c>
      <c r="J117" s="36">
        <v>6.43</v>
      </c>
      <c r="K117" s="37">
        <f t="shared" si="98"/>
        <v>25.72</v>
      </c>
      <c r="L117" s="37"/>
      <c r="M117" s="37">
        <f t="shared" si="99"/>
        <v>0</v>
      </c>
      <c r="N117" s="38"/>
      <c r="O117" s="38">
        <f t="shared" si="59"/>
        <v>0</v>
      </c>
      <c r="P117" s="38">
        <f t="shared" si="60"/>
        <v>0</v>
      </c>
      <c r="Q117" s="38">
        <v>2</v>
      </c>
      <c r="R117" s="38">
        <f t="shared" si="61"/>
        <v>12.86</v>
      </c>
      <c r="S117" s="38">
        <f t="shared" si="62"/>
        <v>0</v>
      </c>
      <c r="T117" s="38"/>
      <c r="U117" s="38">
        <f t="shared" si="63"/>
        <v>0</v>
      </c>
      <c r="V117" s="38">
        <f t="shared" si="64"/>
        <v>0</v>
      </c>
      <c r="W117" s="38"/>
      <c r="X117" s="38">
        <f t="shared" si="100"/>
        <v>0</v>
      </c>
      <c r="Y117" s="38">
        <f t="shared" si="101"/>
        <v>0</v>
      </c>
      <c r="Z117" s="38"/>
      <c r="AA117" s="38">
        <f t="shared" si="65"/>
        <v>0</v>
      </c>
      <c r="AB117" s="38">
        <f t="shared" si="66"/>
        <v>0</v>
      </c>
      <c r="AC117" s="38"/>
      <c r="AD117" s="38">
        <f t="shared" si="67"/>
        <v>0</v>
      </c>
      <c r="AE117" s="38">
        <f t="shared" si="68"/>
        <v>0</v>
      </c>
      <c r="AF117" s="38"/>
      <c r="AG117" s="38">
        <f t="shared" si="69"/>
        <v>0</v>
      </c>
      <c r="AH117" s="38">
        <f t="shared" si="70"/>
        <v>0</v>
      </c>
      <c r="AI117" s="38"/>
      <c r="AJ117" s="38">
        <f t="shared" si="71"/>
        <v>0</v>
      </c>
      <c r="AK117" s="38">
        <f t="shared" si="72"/>
        <v>0</v>
      </c>
      <c r="AL117" s="38"/>
      <c r="AM117" s="38">
        <f t="shared" si="73"/>
        <v>0</v>
      </c>
      <c r="AN117" s="38">
        <f t="shared" si="74"/>
        <v>0</v>
      </c>
      <c r="AO117" s="38"/>
      <c r="AP117" s="38">
        <f t="shared" si="75"/>
        <v>0</v>
      </c>
      <c r="AQ117" s="38">
        <f t="shared" si="76"/>
        <v>0</v>
      </c>
      <c r="AR117" s="38"/>
      <c r="AS117" s="38">
        <f t="shared" si="77"/>
        <v>0</v>
      </c>
      <c r="AT117" s="38">
        <f t="shared" si="78"/>
        <v>0</v>
      </c>
      <c r="AU117" s="38"/>
      <c r="AV117" s="38">
        <f t="shared" si="79"/>
        <v>0</v>
      </c>
      <c r="AW117" s="38">
        <f t="shared" si="80"/>
        <v>0</v>
      </c>
      <c r="AX117" s="38"/>
      <c r="AY117" s="38">
        <f t="shared" si="81"/>
        <v>0</v>
      </c>
      <c r="AZ117" s="38">
        <f t="shared" si="82"/>
        <v>0</v>
      </c>
      <c r="BA117" s="38"/>
      <c r="BB117" s="38">
        <f t="shared" si="83"/>
        <v>0</v>
      </c>
      <c r="BC117" s="38">
        <f t="shared" si="84"/>
        <v>0</v>
      </c>
      <c r="BD117" s="38"/>
      <c r="BE117" s="38">
        <f t="shared" si="85"/>
        <v>0</v>
      </c>
      <c r="BF117" s="38">
        <f t="shared" si="86"/>
        <v>0</v>
      </c>
      <c r="BG117" s="38"/>
      <c r="BH117" s="38">
        <f t="shared" si="87"/>
        <v>0</v>
      </c>
      <c r="BI117" s="38">
        <f t="shared" si="88"/>
        <v>0</v>
      </c>
      <c r="BJ117" s="38"/>
      <c r="BK117" s="38">
        <f t="shared" si="89"/>
        <v>0</v>
      </c>
      <c r="BL117" s="38">
        <f t="shared" si="90"/>
        <v>0</v>
      </c>
      <c r="BM117" s="38"/>
      <c r="BN117" s="38">
        <f t="shared" si="91"/>
        <v>0</v>
      </c>
      <c r="BO117" s="38">
        <f t="shared" si="92"/>
        <v>0</v>
      </c>
      <c r="BP117" s="38"/>
      <c r="BQ117" s="38">
        <f t="shared" si="93"/>
        <v>0</v>
      </c>
      <c r="BR117" s="38">
        <f t="shared" si="94"/>
        <v>0</v>
      </c>
      <c r="BS117" s="38"/>
      <c r="BT117" s="38">
        <f t="shared" si="95"/>
        <v>0</v>
      </c>
      <c r="BU117" s="38">
        <f t="shared" si="96"/>
        <v>0</v>
      </c>
      <c r="BV117" s="39">
        <f t="shared" si="106"/>
        <v>2</v>
      </c>
      <c r="BW117" s="39">
        <f t="shared" ca="1" si="107"/>
        <v>12.86</v>
      </c>
      <c r="BX117" s="40">
        <f t="shared" ca="1" si="108"/>
        <v>0</v>
      </c>
      <c r="BY117" s="40">
        <f t="shared" si="102"/>
        <v>2</v>
      </c>
      <c r="BZ117" s="39">
        <f t="shared" ca="1" si="103"/>
        <v>12.86</v>
      </c>
      <c r="CA117" s="116">
        <f t="shared" ca="1" si="104"/>
        <v>0</v>
      </c>
      <c r="CB117" s="42"/>
      <c r="CC117" s="43">
        <f t="shared" si="105"/>
        <v>0</v>
      </c>
      <c r="CD117" s="44" t="str">
        <f t="shared" si="58"/>
        <v>NÃO MEDIDO</v>
      </c>
      <c r="CE117" s="45"/>
      <c r="CF117" s="46"/>
      <c r="CG117" s="47"/>
    </row>
    <row r="118" spans="1:85" s="2" customFormat="1" ht="30" customHeight="1" x14ac:dyDescent="0.2">
      <c r="A118" s="2" t="s">
        <v>443</v>
      </c>
      <c r="C118" s="127" t="s">
        <v>269</v>
      </c>
      <c r="D118" s="34" t="s">
        <v>270</v>
      </c>
      <c r="E118" s="35" t="s">
        <v>110</v>
      </c>
      <c r="F118" s="111">
        <v>3</v>
      </c>
      <c r="G118" s="111"/>
      <c r="H118" s="112">
        <v>0</v>
      </c>
      <c r="I118" s="111">
        <f t="shared" si="97"/>
        <v>3</v>
      </c>
      <c r="J118" s="36">
        <v>8.18</v>
      </c>
      <c r="K118" s="37">
        <f t="shared" si="98"/>
        <v>24.54</v>
      </c>
      <c r="L118" s="37"/>
      <c r="M118" s="37">
        <f t="shared" si="99"/>
        <v>0</v>
      </c>
      <c r="N118" s="38"/>
      <c r="O118" s="38">
        <f t="shared" si="59"/>
        <v>0</v>
      </c>
      <c r="P118" s="38">
        <f t="shared" si="60"/>
        <v>0</v>
      </c>
      <c r="Q118" s="38">
        <v>3</v>
      </c>
      <c r="R118" s="38">
        <f t="shared" si="61"/>
        <v>24.54</v>
      </c>
      <c r="S118" s="38">
        <f t="shared" si="62"/>
        <v>0</v>
      </c>
      <c r="T118" s="38"/>
      <c r="U118" s="38">
        <f t="shared" si="63"/>
        <v>0</v>
      </c>
      <c r="V118" s="38">
        <f t="shared" si="64"/>
        <v>0</v>
      </c>
      <c r="W118" s="38"/>
      <c r="X118" s="38">
        <f t="shared" si="100"/>
        <v>0</v>
      </c>
      <c r="Y118" s="38">
        <f t="shared" si="101"/>
        <v>0</v>
      </c>
      <c r="Z118" s="38"/>
      <c r="AA118" s="38">
        <f t="shared" si="65"/>
        <v>0</v>
      </c>
      <c r="AB118" s="38">
        <f t="shared" si="66"/>
        <v>0</v>
      </c>
      <c r="AC118" s="38"/>
      <c r="AD118" s="38">
        <f t="shared" si="67"/>
        <v>0</v>
      </c>
      <c r="AE118" s="38">
        <f t="shared" si="68"/>
        <v>0</v>
      </c>
      <c r="AF118" s="38"/>
      <c r="AG118" s="38">
        <f t="shared" si="69"/>
        <v>0</v>
      </c>
      <c r="AH118" s="38">
        <f t="shared" si="70"/>
        <v>0</v>
      </c>
      <c r="AI118" s="38"/>
      <c r="AJ118" s="38">
        <f t="shared" si="71"/>
        <v>0</v>
      </c>
      <c r="AK118" s="38">
        <f t="shared" si="72"/>
        <v>0</v>
      </c>
      <c r="AL118" s="38"/>
      <c r="AM118" s="38">
        <f t="shared" si="73"/>
        <v>0</v>
      </c>
      <c r="AN118" s="38">
        <f t="shared" si="74"/>
        <v>0</v>
      </c>
      <c r="AO118" s="38"/>
      <c r="AP118" s="38">
        <f t="shared" si="75"/>
        <v>0</v>
      </c>
      <c r="AQ118" s="38">
        <f t="shared" si="76"/>
        <v>0</v>
      </c>
      <c r="AR118" s="38"/>
      <c r="AS118" s="38">
        <f t="shared" si="77"/>
        <v>0</v>
      </c>
      <c r="AT118" s="38">
        <f t="shared" si="78"/>
        <v>0</v>
      </c>
      <c r="AU118" s="38"/>
      <c r="AV118" s="38">
        <f t="shared" si="79"/>
        <v>0</v>
      </c>
      <c r="AW118" s="38">
        <f t="shared" si="80"/>
        <v>0</v>
      </c>
      <c r="AX118" s="38"/>
      <c r="AY118" s="38">
        <f t="shared" si="81"/>
        <v>0</v>
      </c>
      <c r="AZ118" s="38">
        <f t="shared" si="82"/>
        <v>0</v>
      </c>
      <c r="BA118" s="38"/>
      <c r="BB118" s="38">
        <f t="shared" si="83"/>
        <v>0</v>
      </c>
      <c r="BC118" s="38">
        <f t="shared" si="84"/>
        <v>0</v>
      </c>
      <c r="BD118" s="38"/>
      <c r="BE118" s="38">
        <f t="shared" si="85"/>
        <v>0</v>
      </c>
      <c r="BF118" s="38">
        <f t="shared" si="86"/>
        <v>0</v>
      </c>
      <c r="BG118" s="38"/>
      <c r="BH118" s="38">
        <f t="shared" si="87"/>
        <v>0</v>
      </c>
      <c r="BI118" s="38">
        <f t="shared" si="88"/>
        <v>0</v>
      </c>
      <c r="BJ118" s="38"/>
      <c r="BK118" s="38">
        <f t="shared" si="89"/>
        <v>0</v>
      </c>
      <c r="BL118" s="38">
        <f t="shared" si="90"/>
        <v>0</v>
      </c>
      <c r="BM118" s="38"/>
      <c r="BN118" s="38">
        <f t="shared" si="91"/>
        <v>0</v>
      </c>
      <c r="BO118" s="38">
        <f t="shared" si="92"/>
        <v>0</v>
      </c>
      <c r="BP118" s="38"/>
      <c r="BQ118" s="38">
        <f t="shared" si="93"/>
        <v>0</v>
      </c>
      <c r="BR118" s="38">
        <f t="shared" si="94"/>
        <v>0</v>
      </c>
      <c r="BS118" s="38"/>
      <c r="BT118" s="38">
        <f t="shared" si="95"/>
        <v>0</v>
      </c>
      <c r="BU118" s="38">
        <f t="shared" si="96"/>
        <v>0</v>
      </c>
      <c r="BV118" s="39">
        <f t="shared" si="106"/>
        <v>3</v>
      </c>
      <c r="BW118" s="39">
        <f t="shared" ca="1" si="107"/>
        <v>24.54</v>
      </c>
      <c r="BX118" s="40">
        <f t="shared" ca="1" si="108"/>
        <v>0</v>
      </c>
      <c r="BY118" s="40">
        <f t="shared" si="102"/>
        <v>0</v>
      </c>
      <c r="BZ118" s="39">
        <f t="shared" ca="1" si="103"/>
        <v>0</v>
      </c>
      <c r="CA118" s="116">
        <f t="shared" ca="1" si="104"/>
        <v>0</v>
      </c>
      <c r="CB118" s="42"/>
      <c r="CC118" s="43">
        <f t="shared" si="105"/>
        <v>0</v>
      </c>
      <c r="CD118" s="44" t="str">
        <f t="shared" si="58"/>
        <v>NÃO MEDIDO</v>
      </c>
      <c r="CE118" s="45"/>
      <c r="CF118" s="46"/>
      <c r="CG118" s="47"/>
    </row>
    <row r="119" spans="1:85" s="2" customFormat="1" ht="30" customHeight="1" x14ac:dyDescent="0.2">
      <c r="A119" s="2" t="s">
        <v>443</v>
      </c>
      <c r="C119" s="127" t="s">
        <v>271</v>
      </c>
      <c r="D119" s="34" t="s">
        <v>272</v>
      </c>
      <c r="E119" s="35" t="s">
        <v>110</v>
      </c>
      <c r="F119" s="111">
        <v>2</v>
      </c>
      <c r="G119" s="111"/>
      <c r="H119" s="112">
        <v>0</v>
      </c>
      <c r="I119" s="111">
        <f t="shared" si="97"/>
        <v>2</v>
      </c>
      <c r="J119" s="36">
        <v>12.96</v>
      </c>
      <c r="K119" s="37">
        <f t="shared" si="98"/>
        <v>25.92</v>
      </c>
      <c r="L119" s="37"/>
      <c r="M119" s="37">
        <f t="shared" si="99"/>
        <v>0</v>
      </c>
      <c r="N119" s="38"/>
      <c r="O119" s="38">
        <f t="shared" si="59"/>
        <v>0</v>
      </c>
      <c r="P119" s="38">
        <f t="shared" si="60"/>
        <v>0</v>
      </c>
      <c r="Q119" s="38">
        <v>1</v>
      </c>
      <c r="R119" s="38">
        <f t="shared" si="61"/>
        <v>12.96</v>
      </c>
      <c r="S119" s="38">
        <f t="shared" si="62"/>
        <v>0</v>
      </c>
      <c r="T119" s="38"/>
      <c r="U119" s="38">
        <f t="shared" si="63"/>
        <v>0</v>
      </c>
      <c r="V119" s="38">
        <f t="shared" si="64"/>
        <v>0</v>
      </c>
      <c r="W119" s="38"/>
      <c r="X119" s="38">
        <f t="shared" si="100"/>
        <v>0</v>
      </c>
      <c r="Y119" s="38">
        <f t="shared" si="101"/>
        <v>0</v>
      </c>
      <c r="Z119" s="38"/>
      <c r="AA119" s="38">
        <f t="shared" si="65"/>
        <v>0</v>
      </c>
      <c r="AB119" s="38">
        <f t="shared" si="66"/>
        <v>0</v>
      </c>
      <c r="AC119" s="38"/>
      <c r="AD119" s="38">
        <f t="shared" si="67"/>
        <v>0</v>
      </c>
      <c r="AE119" s="38">
        <f t="shared" si="68"/>
        <v>0</v>
      </c>
      <c r="AF119" s="38"/>
      <c r="AG119" s="38">
        <f t="shared" si="69"/>
        <v>0</v>
      </c>
      <c r="AH119" s="38">
        <f t="shared" si="70"/>
        <v>0</v>
      </c>
      <c r="AI119" s="38"/>
      <c r="AJ119" s="38">
        <f t="shared" si="71"/>
        <v>0</v>
      </c>
      <c r="AK119" s="38">
        <f t="shared" si="72"/>
        <v>0</v>
      </c>
      <c r="AL119" s="38"/>
      <c r="AM119" s="38">
        <f t="shared" si="73"/>
        <v>0</v>
      </c>
      <c r="AN119" s="38">
        <f t="shared" si="74"/>
        <v>0</v>
      </c>
      <c r="AO119" s="38"/>
      <c r="AP119" s="38">
        <f t="shared" si="75"/>
        <v>0</v>
      </c>
      <c r="AQ119" s="38">
        <f t="shared" si="76"/>
        <v>0</v>
      </c>
      <c r="AR119" s="38"/>
      <c r="AS119" s="38">
        <f t="shared" si="77"/>
        <v>0</v>
      </c>
      <c r="AT119" s="38">
        <f t="shared" si="78"/>
        <v>0</v>
      </c>
      <c r="AU119" s="38"/>
      <c r="AV119" s="38">
        <f t="shared" si="79"/>
        <v>0</v>
      </c>
      <c r="AW119" s="38">
        <f t="shared" si="80"/>
        <v>0</v>
      </c>
      <c r="AX119" s="38"/>
      <c r="AY119" s="38">
        <f t="shared" si="81"/>
        <v>0</v>
      </c>
      <c r="AZ119" s="38">
        <f t="shared" si="82"/>
        <v>0</v>
      </c>
      <c r="BA119" s="38"/>
      <c r="BB119" s="38">
        <f t="shared" si="83"/>
        <v>0</v>
      </c>
      <c r="BC119" s="38">
        <f t="shared" si="84"/>
        <v>0</v>
      </c>
      <c r="BD119" s="38"/>
      <c r="BE119" s="38">
        <f t="shared" si="85"/>
        <v>0</v>
      </c>
      <c r="BF119" s="38">
        <f t="shared" si="86"/>
        <v>0</v>
      </c>
      <c r="BG119" s="38"/>
      <c r="BH119" s="38">
        <f t="shared" si="87"/>
        <v>0</v>
      </c>
      <c r="BI119" s="38">
        <f t="shared" si="88"/>
        <v>0</v>
      </c>
      <c r="BJ119" s="38"/>
      <c r="BK119" s="38">
        <f t="shared" si="89"/>
        <v>0</v>
      </c>
      <c r="BL119" s="38">
        <f t="shared" si="90"/>
        <v>0</v>
      </c>
      <c r="BM119" s="38"/>
      <c r="BN119" s="38">
        <f t="shared" si="91"/>
        <v>0</v>
      </c>
      <c r="BO119" s="38">
        <f t="shared" si="92"/>
        <v>0</v>
      </c>
      <c r="BP119" s="38"/>
      <c r="BQ119" s="38">
        <f t="shared" si="93"/>
        <v>0</v>
      </c>
      <c r="BR119" s="38">
        <f t="shared" si="94"/>
        <v>0</v>
      </c>
      <c r="BS119" s="38"/>
      <c r="BT119" s="38">
        <f t="shared" si="95"/>
        <v>0</v>
      </c>
      <c r="BU119" s="38">
        <f t="shared" si="96"/>
        <v>0</v>
      </c>
      <c r="BV119" s="39">
        <f t="shared" si="106"/>
        <v>1</v>
      </c>
      <c r="BW119" s="39">
        <f t="shared" ca="1" si="107"/>
        <v>12.96</v>
      </c>
      <c r="BX119" s="40">
        <f t="shared" ca="1" si="108"/>
        <v>0</v>
      </c>
      <c r="BY119" s="40">
        <f t="shared" si="102"/>
        <v>1</v>
      </c>
      <c r="BZ119" s="39">
        <f t="shared" ca="1" si="103"/>
        <v>12.96</v>
      </c>
      <c r="CA119" s="116">
        <f t="shared" ca="1" si="104"/>
        <v>0</v>
      </c>
      <c r="CB119" s="42"/>
      <c r="CC119" s="43">
        <f t="shared" si="105"/>
        <v>0</v>
      </c>
      <c r="CD119" s="44" t="str">
        <f t="shared" si="58"/>
        <v>NÃO MEDIDO</v>
      </c>
      <c r="CE119" s="45"/>
      <c r="CF119" s="46"/>
      <c r="CG119" s="47"/>
    </row>
    <row r="120" spans="1:85" s="2" customFormat="1" ht="30" customHeight="1" x14ac:dyDescent="0.2">
      <c r="A120" s="2" t="s">
        <v>443</v>
      </c>
      <c r="C120" s="127" t="s">
        <v>273</v>
      </c>
      <c r="D120" s="34" t="s">
        <v>274</v>
      </c>
      <c r="E120" s="35" t="s">
        <v>110</v>
      </c>
      <c r="F120" s="111">
        <v>3</v>
      </c>
      <c r="G120" s="111"/>
      <c r="H120" s="112">
        <v>0</v>
      </c>
      <c r="I120" s="111">
        <f t="shared" si="97"/>
        <v>3</v>
      </c>
      <c r="J120" s="36">
        <v>22.96</v>
      </c>
      <c r="K120" s="37">
        <f t="shared" si="98"/>
        <v>68.88</v>
      </c>
      <c r="L120" s="37"/>
      <c r="M120" s="37">
        <f t="shared" si="99"/>
        <v>0</v>
      </c>
      <c r="N120" s="38"/>
      <c r="O120" s="38">
        <f t="shared" si="59"/>
        <v>0</v>
      </c>
      <c r="P120" s="38">
        <f t="shared" si="60"/>
        <v>0</v>
      </c>
      <c r="Q120" s="38">
        <v>3</v>
      </c>
      <c r="R120" s="38">
        <f t="shared" si="61"/>
        <v>68.88</v>
      </c>
      <c r="S120" s="38">
        <f t="shared" si="62"/>
        <v>0</v>
      </c>
      <c r="T120" s="38"/>
      <c r="U120" s="38">
        <f t="shared" si="63"/>
        <v>0</v>
      </c>
      <c r="V120" s="38">
        <f t="shared" si="64"/>
        <v>0</v>
      </c>
      <c r="W120" s="38"/>
      <c r="X120" s="38">
        <f t="shared" si="100"/>
        <v>0</v>
      </c>
      <c r="Y120" s="38">
        <f t="shared" si="101"/>
        <v>0</v>
      </c>
      <c r="Z120" s="38"/>
      <c r="AA120" s="38">
        <f t="shared" si="65"/>
        <v>0</v>
      </c>
      <c r="AB120" s="38">
        <f t="shared" si="66"/>
        <v>0</v>
      </c>
      <c r="AC120" s="38"/>
      <c r="AD120" s="38">
        <f t="shared" si="67"/>
        <v>0</v>
      </c>
      <c r="AE120" s="38">
        <f t="shared" si="68"/>
        <v>0</v>
      </c>
      <c r="AF120" s="38"/>
      <c r="AG120" s="38">
        <f t="shared" si="69"/>
        <v>0</v>
      </c>
      <c r="AH120" s="38">
        <f t="shared" si="70"/>
        <v>0</v>
      </c>
      <c r="AI120" s="38"/>
      <c r="AJ120" s="38">
        <f t="shared" si="71"/>
        <v>0</v>
      </c>
      <c r="AK120" s="38">
        <f t="shared" si="72"/>
        <v>0</v>
      </c>
      <c r="AL120" s="38"/>
      <c r="AM120" s="38">
        <f t="shared" si="73"/>
        <v>0</v>
      </c>
      <c r="AN120" s="38">
        <f t="shared" si="74"/>
        <v>0</v>
      </c>
      <c r="AO120" s="38"/>
      <c r="AP120" s="38">
        <f t="shared" si="75"/>
        <v>0</v>
      </c>
      <c r="AQ120" s="38">
        <f t="shared" si="76"/>
        <v>0</v>
      </c>
      <c r="AR120" s="38"/>
      <c r="AS120" s="38">
        <f t="shared" si="77"/>
        <v>0</v>
      </c>
      <c r="AT120" s="38">
        <f t="shared" si="78"/>
        <v>0</v>
      </c>
      <c r="AU120" s="38"/>
      <c r="AV120" s="38">
        <f t="shared" si="79"/>
        <v>0</v>
      </c>
      <c r="AW120" s="38">
        <f t="shared" si="80"/>
        <v>0</v>
      </c>
      <c r="AX120" s="38"/>
      <c r="AY120" s="38">
        <f t="shared" si="81"/>
        <v>0</v>
      </c>
      <c r="AZ120" s="38">
        <f t="shared" si="82"/>
        <v>0</v>
      </c>
      <c r="BA120" s="38"/>
      <c r="BB120" s="38">
        <f t="shared" si="83"/>
        <v>0</v>
      </c>
      <c r="BC120" s="38">
        <f t="shared" si="84"/>
        <v>0</v>
      </c>
      <c r="BD120" s="38"/>
      <c r="BE120" s="38">
        <f t="shared" si="85"/>
        <v>0</v>
      </c>
      <c r="BF120" s="38">
        <f t="shared" si="86"/>
        <v>0</v>
      </c>
      <c r="BG120" s="38"/>
      <c r="BH120" s="38">
        <f t="shared" si="87"/>
        <v>0</v>
      </c>
      <c r="BI120" s="38">
        <f t="shared" si="88"/>
        <v>0</v>
      </c>
      <c r="BJ120" s="38"/>
      <c r="BK120" s="38">
        <f t="shared" si="89"/>
        <v>0</v>
      </c>
      <c r="BL120" s="38">
        <f t="shared" si="90"/>
        <v>0</v>
      </c>
      <c r="BM120" s="38"/>
      <c r="BN120" s="38">
        <f t="shared" si="91"/>
        <v>0</v>
      </c>
      <c r="BO120" s="38">
        <f t="shared" si="92"/>
        <v>0</v>
      </c>
      <c r="BP120" s="38"/>
      <c r="BQ120" s="38">
        <f t="shared" si="93"/>
        <v>0</v>
      </c>
      <c r="BR120" s="38">
        <f t="shared" si="94"/>
        <v>0</v>
      </c>
      <c r="BS120" s="38"/>
      <c r="BT120" s="38">
        <f t="shared" si="95"/>
        <v>0</v>
      </c>
      <c r="BU120" s="38">
        <f t="shared" si="96"/>
        <v>0</v>
      </c>
      <c r="BV120" s="39">
        <f t="shared" si="106"/>
        <v>3</v>
      </c>
      <c r="BW120" s="39">
        <f t="shared" ca="1" si="107"/>
        <v>68.88</v>
      </c>
      <c r="BX120" s="40">
        <f t="shared" ca="1" si="108"/>
        <v>0</v>
      </c>
      <c r="BY120" s="40">
        <f t="shared" si="102"/>
        <v>0</v>
      </c>
      <c r="BZ120" s="39">
        <f t="shared" ca="1" si="103"/>
        <v>0</v>
      </c>
      <c r="CA120" s="116">
        <f t="shared" ca="1" si="104"/>
        <v>0</v>
      </c>
      <c r="CB120" s="42"/>
      <c r="CC120" s="43">
        <f t="shared" si="105"/>
        <v>0</v>
      </c>
      <c r="CD120" s="44" t="str">
        <f t="shared" si="58"/>
        <v>NÃO MEDIDO</v>
      </c>
      <c r="CE120" s="45"/>
      <c r="CF120" s="46"/>
      <c r="CG120" s="47"/>
    </row>
    <row r="121" spans="1:85" s="2" customFormat="1" ht="36.75" customHeight="1" x14ac:dyDescent="0.2">
      <c r="A121" s="2" t="s">
        <v>443</v>
      </c>
      <c r="C121" s="127" t="s">
        <v>275</v>
      </c>
      <c r="D121" s="34" t="s">
        <v>276</v>
      </c>
      <c r="E121" s="35" t="s">
        <v>110</v>
      </c>
      <c r="F121" s="111">
        <v>4</v>
      </c>
      <c r="G121" s="111"/>
      <c r="H121" s="112">
        <v>0</v>
      </c>
      <c r="I121" s="111">
        <f t="shared" si="97"/>
        <v>4</v>
      </c>
      <c r="J121" s="36">
        <v>138.66999999999999</v>
      </c>
      <c r="K121" s="37">
        <f t="shared" si="98"/>
        <v>554.67999999999995</v>
      </c>
      <c r="L121" s="37"/>
      <c r="M121" s="37">
        <f t="shared" si="99"/>
        <v>0</v>
      </c>
      <c r="N121" s="38"/>
      <c r="O121" s="38">
        <f t="shared" si="59"/>
        <v>0</v>
      </c>
      <c r="P121" s="38">
        <f t="shared" si="60"/>
        <v>0</v>
      </c>
      <c r="Q121" s="38">
        <v>4</v>
      </c>
      <c r="R121" s="38">
        <f t="shared" si="61"/>
        <v>554.67999999999995</v>
      </c>
      <c r="S121" s="38">
        <f t="shared" si="62"/>
        <v>0</v>
      </c>
      <c r="T121" s="38"/>
      <c r="U121" s="38">
        <f t="shared" si="63"/>
        <v>0</v>
      </c>
      <c r="V121" s="38">
        <f t="shared" si="64"/>
        <v>0</v>
      </c>
      <c r="W121" s="38"/>
      <c r="X121" s="38">
        <f t="shared" si="100"/>
        <v>0</v>
      </c>
      <c r="Y121" s="38">
        <f t="shared" si="101"/>
        <v>0</v>
      </c>
      <c r="Z121" s="38"/>
      <c r="AA121" s="38">
        <f t="shared" si="65"/>
        <v>0</v>
      </c>
      <c r="AB121" s="38">
        <f t="shared" si="66"/>
        <v>0</v>
      </c>
      <c r="AC121" s="38"/>
      <c r="AD121" s="38">
        <f t="shared" si="67"/>
        <v>0</v>
      </c>
      <c r="AE121" s="38">
        <f t="shared" si="68"/>
        <v>0</v>
      </c>
      <c r="AF121" s="38"/>
      <c r="AG121" s="38">
        <f t="shared" si="69"/>
        <v>0</v>
      </c>
      <c r="AH121" s="38">
        <f t="shared" si="70"/>
        <v>0</v>
      </c>
      <c r="AI121" s="38"/>
      <c r="AJ121" s="38">
        <f t="shared" si="71"/>
        <v>0</v>
      </c>
      <c r="AK121" s="38">
        <f t="shared" si="72"/>
        <v>0</v>
      </c>
      <c r="AL121" s="38"/>
      <c r="AM121" s="38">
        <f t="shared" si="73"/>
        <v>0</v>
      </c>
      <c r="AN121" s="38">
        <f t="shared" si="74"/>
        <v>0</v>
      </c>
      <c r="AO121" s="38"/>
      <c r="AP121" s="38">
        <f t="shared" si="75"/>
        <v>0</v>
      </c>
      <c r="AQ121" s="38">
        <f t="shared" si="76"/>
        <v>0</v>
      </c>
      <c r="AR121" s="38"/>
      <c r="AS121" s="38">
        <f t="shared" si="77"/>
        <v>0</v>
      </c>
      <c r="AT121" s="38">
        <f t="shared" si="78"/>
        <v>0</v>
      </c>
      <c r="AU121" s="38"/>
      <c r="AV121" s="38">
        <f t="shared" si="79"/>
        <v>0</v>
      </c>
      <c r="AW121" s="38">
        <f t="shared" si="80"/>
        <v>0</v>
      </c>
      <c r="AX121" s="38"/>
      <c r="AY121" s="38">
        <f t="shared" si="81"/>
        <v>0</v>
      </c>
      <c r="AZ121" s="38">
        <f t="shared" si="82"/>
        <v>0</v>
      </c>
      <c r="BA121" s="38"/>
      <c r="BB121" s="38">
        <f t="shared" si="83"/>
        <v>0</v>
      </c>
      <c r="BC121" s="38">
        <f t="shared" si="84"/>
        <v>0</v>
      </c>
      <c r="BD121" s="38"/>
      <c r="BE121" s="38">
        <f t="shared" si="85"/>
        <v>0</v>
      </c>
      <c r="BF121" s="38">
        <f t="shared" si="86"/>
        <v>0</v>
      </c>
      <c r="BG121" s="38"/>
      <c r="BH121" s="38">
        <f t="shared" si="87"/>
        <v>0</v>
      </c>
      <c r="BI121" s="38">
        <f t="shared" si="88"/>
        <v>0</v>
      </c>
      <c r="BJ121" s="38"/>
      <c r="BK121" s="38">
        <f t="shared" si="89"/>
        <v>0</v>
      </c>
      <c r="BL121" s="38">
        <f t="shared" si="90"/>
        <v>0</v>
      </c>
      <c r="BM121" s="38"/>
      <c r="BN121" s="38">
        <f t="shared" si="91"/>
        <v>0</v>
      </c>
      <c r="BO121" s="38">
        <f t="shared" si="92"/>
        <v>0</v>
      </c>
      <c r="BP121" s="38"/>
      <c r="BQ121" s="38">
        <f t="shared" si="93"/>
        <v>0</v>
      </c>
      <c r="BR121" s="38">
        <f t="shared" si="94"/>
        <v>0</v>
      </c>
      <c r="BS121" s="38"/>
      <c r="BT121" s="38">
        <f t="shared" si="95"/>
        <v>0</v>
      </c>
      <c r="BU121" s="38">
        <f t="shared" si="96"/>
        <v>0</v>
      </c>
      <c r="BV121" s="39">
        <f t="shared" si="106"/>
        <v>4</v>
      </c>
      <c r="BW121" s="39">
        <f t="shared" ca="1" si="107"/>
        <v>554.67999999999995</v>
      </c>
      <c r="BX121" s="40">
        <f t="shared" ca="1" si="108"/>
        <v>0</v>
      </c>
      <c r="BY121" s="40">
        <f t="shared" si="102"/>
        <v>0</v>
      </c>
      <c r="BZ121" s="39">
        <f t="shared" ca="1" si="103"/>
        <v>0</v>
      </c>
      <c r="CA121" s="116">
        <f t="shared" ca="1" si="104"/>
        <v>0</v>
      </c>
      <c r="CB121" s="42"/>
      <c r="CC121" s="43">
        <f t="shared" si="105"/>
        <v>0</v>
      </c>
      <c r="CD121" s="44" t="str">
        <f t="shared" si="58"/>
        <v>NÃO MEDIDO</v>
      </c>
      <c r="CE121" s="45"/>
      <c r="CF121" s="46"/>
      <c r="CG121" s="47"/>
    </row>
    <row r="122" spans="1:85" s="2" customFormat="1" ht="54" customHeight="1" x14ac:dyDescent="0.2">
      <c r="A122" s="2" t="s">
        <v>443</v>
      </c>
      <c r="C122" s="127" t="s">
        <v>277</v>
      </c>
      <c r="D122" s="34" t="s">
        <v>278</v>
      </c>
      <c r="E122" s="35" t="s">
        <v>110</v>
      </c>
      <c r="F122" s="111">
        <v>1</v>
      </c>
      <c r="G122" s="111"/>
      <c r="H122" s="112">
        <v>0</v>
      </c>
      <c r="I122" s="111">
        <f t="shared" si="97"/>
        <v>1</v>
      </c>
      <c r="J122" s="36">
        <v>286.14999999999998</v>
      </c>
      <c r="K122" s="37">
        <f t="shared" si="98"/>
        <v>286.14999999999998</v>
      </c>
      <c r="L122" s="37"/>
      <c r="M122" s="37">
        <f t="shared" si="99"/>
        <v>0</v>
      </c>
      <c r="N122" s="38"/>
      <c r="O122" s="38">
        <f t="shared" si="59"/>
        <v>0</v>
      </c>
      <c r="P122" s="38">
        <f t="shared" si="60"/>
        <v>0</v>
      </c>
      <c r="Q122" s="38">
        <v>1</v>
      </c>
      <c r="R122" s="38">
        <f t="shared" si="61"/>
        <v>286.14999999999998</v>
      </c>
      <c r="S122" s="38">
        <f t="shared" si="62"/>
        <v>0</v>
      </c>
      <c r="T122" s="38"/>
      <c r="U122" s="38">
        <f t="shared" si="63"/>
        <v>0</v>
      </c>
      <c r="V122" s="38">
        <f t="shared" si="64"/>
        <v>0</v>
      </c>
      <c r="W122" s="38"/>
      <c r="X122" s="38">
        <f t="shared" si="100"/>
        <v>0</v>
      </c>
      <c r="Y122" s="38">
        <f t="shared" si="101"/>
        <v>0</v>
      </c>
      <c r="Z122" s="38"/>
      <c r="AA122" s="38">
        <f t="shared" si="65"/>
        <v>0</v>
      </c>
      <c r="AB122" s="38">
        <f t="shared" si="66"/>
        <v>0</v>
      </c>
      <c r="AC122" s="38"/>
      <c r="AD122" s="38">
        <f t="shared" si="67"/>
        <v>0</v>
      </c>
      <c r="AE122" s="38">
        <f t="shared" si="68"/>
        <v>0</v>
      </c>
      <c r="AF122" s="38"/>
      <c r="AG122" s="38">
        <f t="shared" si="69"/>
        <v>0</v>
      </c>
      <c r="AH122" s="38">
        <f t="shared" si="70"/>
        <v>0</v>
      </c>
      <c r="AI122" s="38"/>
      <c r="AJ122" s="38">
        <f t="shared" si="71"/>
        <v>0</v>
      </c>
      <c r="AK122" s="38">
        <f t="shared" si="72"/>
        <v>0</v>
      </c>
      <c r="AL122" s="38"/>
      <c r="AM122" s="38">
        <f t="shared" si="73"/>
        <v>0</v>
      </c>
      <c r="AN122" s="38">
        <f t="shared" si="74"/>
        <v>0</v>
      </c>
      <c r="AO122" s="38"/>
      <c r="AP122" s="38">
        <f t="shared" si="75"/>
        <v>0</v>
      </c>
      <c r="AQ122" s="38">
        <f t="shared" si="76"/>
        <v>0</v>
      </c>
      <c r="AR122" s="38"/>
      <c r="AS122" s="38">
        <f t="shared" si="77"/>
        <v>0</v>
      </c>
      <c r="AT122" s="38">
        <f t="shared" si="78"/>
        <v>0</v>
      </c>
      <c r="AU122" s="38"/>
      <c r="AV122" s="38">
        <f t="shared" si="79"/>
        <v>0</v>
      </c>
      <c r="AW122" s="38">
        <f t="shared" si="80"/>
        <v>0</v>
      </c>
      <c r="AX122" s="38"/>
      <c r="AY122" s="38">
        <f t="shared" si="81"/>
        <v>0</v>
      </c>
      <c r="AZ122" s="38">
        <f t="shared" si="82"/>
        <v>0</v>
      </c>
      <c r="BA122" s="38"/>
      <c r="BB122" s="38">
        <f t="shared" si="83"/>
        <v>0</v>
      </c>
      <c r="BC122" s="38">
        <f t="shared" si="84"/>
        <v>0</v>
      </c>
      <c r="BD122" s="38"/>
      <c r="BE122" s="38">
        <f t="shared" si="85"/>
        <v>0</v>
      </c>
      <c r="BF122" s="38">
        <f t="shared" si="86"/>
        <v>0</v>
      </c>
      <c r="BG122" s="38"/>
      <c r="BH122" s="38">
        <f t="shared" si="87"/>
        <v>0</v>
      </c>
      <c r="BI122" s="38">
        <f t="shared" si="88"/>
        <v>0</v>
      </c>
      <c r="BJ122" s="38"/>
      <c r="BK122" s="38">
        <f t="shared" si="89"/>
        <v>0</v>
      </c>
      <c r="BL122" s="38">
        <f t="shared" si="90"/>
        <v>0</v>
      </c>
      <c r="BM122" s="38"/>
      <c r="BN122" s="38">
        <f t="shared" si="91"/>
        <v>0</v>
      </c>
      <c r="BO122" s="38">
        <f t="shared" si="92"/>
        <v>0</v>
      </c>
      <c r="BP122" s="38"/>
      <c r="BQ122" s="38">
        <f t="shared" si="93"/>
        <v>0</v>
      </c>
      <c r="BR122" s="38">
        <f t="shared" si="94"/>
        <v>0</v>
      </c>
      <c r="BS122" s="38"/>
      <c r="BT122" s="38">
        <f t="shared" si="95"/>
        <v>0</v>
      </c>
      <c r="BU122" s="38">
        <f t="shared" si="96"/>
        <v>0</v>
      </c>
      <c r="BV122" s="39">
        <f t="shared" si="106"/>
        <v>1</v>
      </c>
      <c r="BW122" s="39">
        <f t="shared" ca="1" si="107"/>
        <v>286.14999999999998</v>
      </c>
      <c r="BX122" s="40">
        <f t="shared" ca="1" si="108"/>
        <v>0</v>
      </c>
      <c r="BY122" s="40">
        <f t="shared" si="102"/>
        <v>0</v>
      </c>
      <c r="BZ122" s="39">
        <f t="shared" ca="1" si="103"/>
        <v>0</v>
      </c>
      <c r="CA122" s="116">
        <f t="shared" ca="1" si="104"/>
        <v>0</v>
      </c>
      <c r="CB122" s="42"/>
      <c r="CC122" s="43">
        <f t="shared" si="105"/>
        <v>0</v>
      </c>
      <c r="CD122" s="44" t="str">
        <f t="shared" si="58"/>
        <v>NÃO MEDIDO</v>
      </c>
      <c r="CE122" s="45"/>
      <c r="CF122" s="46"/>
      <c r="CG122" s="47"/>
    </row>
    <row r="123" spans="1:85" s="2" customFormat="1" ht="52.5" customHeight="1" x14ac:dyDescent="0.2">
      <c r="A123" s="2" t="s">
        <v>443</v>
      </c>
      <c r="C123" s="127" t="s">
        <v>185</v>
      </c>
      <c r="D123" s="34" t="s">
        <v>186</v>
      </c>
      <c r="E123" s="35" t="s">
        <v>107</v>
      </c>
      <c r="F123" s="111">
        <v>20</v>
      </c>
      <c r="G123" s="111"/>
      <c r="H123" s="112">
        <v>0</v>
      </c>
      <c r="I123" s="111">
        <f t="shared" si="97"/>
        <v>20</v>
      </c>
      <c r="J123" s="36">
        <v>14.78</v>
      </c>
      <c r="K123" s="37">
        <f t="shared" si="98"/>
        <v>295.60000000000002</v>
      </c>
      <c r="L123" s="37"/>
      <c r="M123" s="37">
        <f t="shared" si="99"/>
        <v>0</v>
      </c>
      <c r="N123" s="38"/>
      <c r="O123" s="38">
        <f t="shared" si="59"/>
        <v>0</v>
      </c>
      <c r="P123" s="38">
        <f t="shared" si="60"/>
        <v>0</v>
      </c>
      <c r="Q123" s="38">
        <v>6</v>
      </c>
      <c r="R123" s="38">
        <f t="shared" si="61"/>
        <v>88.68</v>
      </c>
      <c r="S123" s="38">
        <f t="shared" si="62"/>
        <v>0</v>
      </c>
      <c r="T123" s="38"/>
      <c r="U123" s="38">
        <f t="shared" si="63"/>
        <v>0</v>
      </c>
      <c r="V123" s="38">
        <f t="shared" si="64"/>
        <v>0</v>
      </c>
      <c r="W123" s="38"/>
      <c r="X123" s="38">
        <f t="shared" si="100"/>
        <v>0</v>
      </c>
      <c r="Y123" s="38">
        <f t="shared" si="101"/>
        <v>0</v>
      </c>
      <c r="Z123" s="38"/>
      <c r="AA123" s="38">
        <f t="shared" si="65"/>
        <v>0</v>
      </c>
      <c r="AB123" s="38">
        <f t="shared" si="66"/>
        <v>0</v>
      </c>
      <c r="AC123" s="38"/>
      <c r="AD123" s="38">
        <f t="shared" si="67"/>
        <v>0</v>
      </c>
      <c r="AE123" s="38">
        <f t="shared" si="68"/>
        <v>0</v>
      </c>
      <c r="AF123" s="38"/>
      <c r="AG123" s="38">
        <f t="shared" si="69"/>
        <v>0</v>
      </c>
      <c r="AH123" s="38">
        <f t="shared" si="70"/>
        <v>0</v>
      </c>
      <c r="AI123" s="38"/>
      <c r="AJ123" s="38">
        <f t="shared" si="71"/>
        <v>0</v>
      </c>
      <c r="AK123" s="38">
        <f t="shared" si="72"/>
        <v>0</v>
      </c>
      <c r="AL123" s="38"/>
      <c r="AM123" s="38">
        <f t="shared" si="73"/>
        <v>0</v>
      </c>
      <c r="AN123" s="38">
        <f t="shared" si="74"/>
        <v>0</v>
      </c>
      <c r="AO123" s="38"/>
      <c r="AP123" s="38">
        <f t="shared" si="75"/>
        <v>0</v>
      </c>
      <c r="AQ123" s="38">
        <f t="shared" si="76"/>
        <v>0</v>
      </c>
      <c r="AR123" s="38"/>
      <c r="AS123" s="38">
        <f t="shared" si="77"/>
        <v>0</v>
      </c>
      <c r="AT123" s="38">
        <f t="shared" si="78"/>
        <v>0</v>
      </c>
      <c r="AU123" s="38"/>
      <c r="AV123" s="38">
        <f t="shared" si="79"/>
        <v>0</v>
      </c>
      <c r="AW123" s="38">
        <f t="shared" si="80"/>
        <v>0</v>
      </c>
      <c r="AX123" s="38"/>
      <c r="AY123" s="38">
        <f t="shared" si="81"/>
        <v>0</v>
      </c>
      <c r="AZ123" s="38">
        <f t="shared" si="82"/>
        <v>0</v>
      </c>
      <c r="BA123" s="38"/>
      <c r="BB123" s="38">
        <f t="shared" si="83"/>
        <v>0</v>
      </c>
      <c r="BC123" s="38">
        <f t="shared" si="84"/>
        <v>0</v>
      </c>
      <c r="BD123" s="38"/>
      <c r="BE123" s="38">
        <f t="shared" si="85"/>
        <v>0</v>
      </c>
      <c r="BF123" s="38">
        <f t="shared" si="86"/>
        <v>0</v>
      </c>
      <c r="BG123" s="38"/>
      <c r="BH123" s="38">
        <f t="shared" si="87"/>
        <v>0</v>
      </c>
      <c r="BI123" s="38">
        <f t="shared" si="88"/>
        <v>0</v>
      </c>
      <c r="BJ123" s="38"/>
      <c r="BK123" s="38">
        <f t="shared" si="89"/>
        <v>0</v>
      </c>
      <c r="BL123" s="38">
        <f t="shared" si="90"/>
        <v>0</v>
      </c>
      <c r="BM123" s="38"/>
      <c r="BN123" s="38">
        <f t="shared" si="91"/>
        <v>0</v>
      </c>
      <c r="BO123" s="38">
        <f t="shared" si="92"/>
        <v>0</v>
      </c>
      <c r="BP123" s="38"/>
      <c r="BQ123" s="38">
        <f t="shared" si="93"/>
        <v>0</v>
      </c>
      <c r="BR123" s="38">
        <f t="shared" si="94"/>
        <v>0</v>
      </c>
      <c r="BS123" s="38"/>
      <c r="BT123" s="38">
        <f t="shared" si="95"/>
        <v>0</v>
      </c>
      <c r="BU123" s="38">
        <f t="shared" si="96"/>
        <v>0</v>
      </c>
      <c r="BV123" s="39">
        <f t="shared" si="106"/>
        <v>6</v>
      </c>
      <c r="BW123" s="39">
        <f t="shared" ca="1" si="107"/>
        <v>88.68</v>
      </c>
      <c r="BX123" s="40">
        <f t="shared" ca="1" si="108"/>
        <v>0</v>
      </c>
      <c r="BY123" s="40">
        <f t="shared" si="102"/>
        <v>14</v>
      </c>
      <c r="BZ123" s="39">
        <f t="shared" ca="1" si="103"/>
        <v>206.92</v>
      </c>
      <c r="CA123" s="116">
        <f t="shared" ca="1" si="104"/>
        <v>0</v>
      </c>
      <c r="CB123" s="42"/>
      <c r="CC123" s="43">
        <f t="shared" si="105"/>
        <v>0</v>
      </c>
      <c r="CD123" s="44" t="str">
        <f t="shared" si="58"/>
        <v>NÃO MEDIDO</v>
      </c>
      <c r="CE123" s="45"/>
      <c r="CF123" s="46"/>
      <c r="CG123" s="47"/>
    </row>
    <row r="124" spans="1:85" s="2" customFormat="1" ht="53.25" customHeight="1" x14ac:dyDescent="0.2">
      <c r="A124" s="2" t="s">
        <v>443</v>
      </c>
      <c r="C124" s="127" t="s">
        <v>279</v>
      </c>
      <c r="D124" s="34" t="s">
        <v>280</v>
      </c>
      <c r="E124" s="35" t="s">
        <v>107</v>
      </c>
      <c r="F124" s="111">
        <v>18</v>
      </c>
      <c r="G124" s="111"/>
      <c r="H124" s="112">
        <v>0</v>
      </c>
      <c r="I124" s="111">
        <f t="shared" si="97"/>
        <v>18</v>
      </c>
      <c r="J124" s="36">
        <v>17.940000000000001</v>
      </c>
      <c r="K124" s="37">
        <f t="shared" si="98"/>
        <v>322.92</v>
      </c>
      <c r="L124" s="37"/>
      <c r="M124" s="37">
        <f t="shared" si="99"/>
        <v>0</v>
      </c>
      <c r="N124" s="38"/>
      <c r="O124" s="38">
        <f t="shared" si="59"/>
        <v>0</v>
      </c>
      <c r="P124" s="38">
        <f t="shared" si="60"/>
        <v>0</v>
      </c>
      <c r="Q124" s="38">
        <v>16</v>
      </c>
      <c r="R124" s="38">
        <f t="shared" si="61"/>
        <v>287.04000000000002</v>
      </c>
      <c r="S124" s="38">
        <f t="shared" si="62"/>
        <v>0</v>
      </c>
      <c r="T124" s="38"/>
      <c r="U124" s="38">
        <f t="shared" si="63"/>
        <v>0</v>
      </c>
      <c r="V124" s="38">
        <f t="shared" si="64"/>
        <v>0</v>
      </c>
      <c r="W124" s="38"/>
      <c r="X124" s="38">
        <f t="shared" si="100"/>
        <v>0</v>
      </c>
      <c r="Y124" s="38">
        <f t="shared" si="101"/>
        <v>0</v>
      </c>
      <c r="Z124" s="38"/>
      <c r="AA124" s="38">
        <f t="shared" si="65"/>
        <v>0</v>
      </c>
      <c r="AB124" s="38">
        <f t="shared" si="66"/>
        <v>0</v>
      </c>
      <c r="AC124" s="38"/>
      <c r="AD124" s="38">
        <f t="shared" si="67"/>
        <v>0</v>
      </c>
      <c r="AE124" s="38">
        <f t="shared" si="68"/>
        <v>0</v>
      </c>
      <c r="AF124" s="38"/>
      <c r="AG124" s="38">
        <f t="shared" si="69"/>
        <v>0</v>
      </c>
      <c r="AH124" s="38">
        <f t="shared" si="70"/>
        <v>0</v>
      </c>
      <c r="AI124" s="38"/>
      <c r="AJ124" s="38">
        <f t="shared" si="71"/>
        <v>0</v>
      </c>
      <c r="AK124" s="38">
        <f t="shared" si="72"/>
        <v>0</v>
      </c>
      <c r="AL124" s="38"/>
      <c r="AM124" s="38">
        <f t="shared" si="73"/>
        <v>0</v>
      </c>
      <c r="AN124" s="38">
        <f t="shared" si="74"/>
        <v>0</v>
      </c>
      <c r="AO124" s="38"/>
      <c r="AP124" s="38">
        <f t="shared" si="75"/>
        <v>0</v>
      </c>
      <c r="AQ124" s="38">
        <f t="shared" si="76"/>
        <v>0</v>
      </c>
      <c r="AR124" s="38"/>
      <c r="AS124" s="38">
        <f t="shared" si="77"/>
        <v>0</v>
      </c>
      <c r="AT124" s="38">
        <f t="shared" si="78"/>
        <v>0</v>
      </c>
      <c r="AU124" s="38"/>
      <c r="AV124" s="38">
        <f t="shared" si="79"/>
        <v>0</v>
      </c>
      <c r="AW124" s="38">
        <f t="shared" si="80"/>
        <v>0</v>
      </c>
      <c r="AX124" s="38"/>
      <c r="AY124" s="38">
        <f t="shared" si="81"/>
        <v>0</v>
      </c>
      <c r="AZ124" s="38">
        <f t="shared" si="82"/>
        <v>0</v>
      </c>
      <c r="BA124" s="38"/>
      <c r="BB124" s="38">
        <f t="shared" si="83"/>
        <v>0</v>
      </c>
      <c r="BC124" s="38">
        <f t="shared" si="84"/>
        <v>0</v>
      </c>
      <c r="BD124" s="38"/>
      <c r="BE124" s="38">
        <f t="shared" si="85"/>
        <v>0</v>
      </c>
      <c r="BF124" s="38">
        <f t="shared" si="86"/>
        <v>0</v>
      </c>
      <c r="BG124" s="38"/>
      <c r="BH124" s="38">
        <f t="shared" si="87"/>
        <v>0</v>
      </c>
      <c r="BI124" s="38">
        <f t="shared" si="88"/>
        <v>0</v>
      </c>
      <c r="BJ124" s="38"/>
      <c r="BK124" s="38">
        <f t="shared" si="89"/>
        <v>0</v>
      </c>
      <c r="BL124" s="38">
        <f t="shared" si="90"/>
        <v>0</v>
      </c>
      <c r="BM124" s="38"/>
      <c r="BN124" s="38">
        <f t="shared" si="91"/>
        <v>0</v>
      </c>
      <c r="BO124" s="38">
        <f t="shared" si="92"/>
        <v>0</v>
      </c>
      <c r="BP124" s="38"/>
      <c r="BQ124" s="38">
        <f t="shared" si="93"/>
        <v>0</v>
      </c>
      <c r="BR124" s="38">
        <f t="shared" si="94"/>
        <v>0</v>
      </c>
      <c r="BS124" s="38"/>
      <c r="BT124" s="38">
        <f t="shared" si="95"/>
        <v>0</v>
      </c>
      <c r="BU124" s="38">
        <f t="shared" si="96"/>
        <v>0</v>
      </c>
      <c r="BV124" s="39">
        <f t="shared" si="106"/>
        <v>16</v>
      </c>
      <c r="BW124" s="39">
        <f t="shared" ca="1" si="107"/>
        <v>287.04000000000002</v>
      </c>
      <c r="BX124" s="40">
        <f t="shared" ca="1" si="108"/>
        <v>0</v>
      </c>
      <c r="BY124" s="40">
        <f t="shared" si="102"/>
        <v>2</v>
      </c>
      <c r="BZ124" s="39">
        <f t="shared" ca="1" si="103"/>
        <v>35.880000000000003</v>
      </c>
      <c r="CA124" s="116">
        <f t="shared" ca="1" si="104"/>
        <v>0</v>
      </c>
      <c r="CB124" s="42"/>
      <c r="CC124" s="43">
        <f t="shared" si="105"/>
        <v>0</v>
      </c>
      <c r="CD124" s="44" t="str">
        <f t="shared" si="58"/>
        <v>NÃO MEDIDO</v>
      </c>
      <c r="CE124" s="45"/>
      <c r="CF124" s="46"/>
      <c r="CG124" s="47"/>
    </row>
    <row r="125" spans="1:85" s="2" customFormat="1" ht="30" customHeight="1" x14ac:dyDescent="0.2">
      <c r="A125" s="2" t="s">
        <v>443</v>
      </c>
      <c r="C125" s="127" t="s">
        <v>281</v>
      </c>
      <c r="D125" s="34" t="s">
        <v>282</v>
      </c>
      <c r="E125" s="35" t="s">
        <v>110</v>
      </c>
      <c r="F125" s="111">
        <v>80</v>
      </c>
      <c r="G125" s="111"/>
      <c r="H125" s="112">
        <v>0</v>
      </c>
      <c r="I125" s="111">
        <f t="shared" si="97"/>
        <v>80</v>
      </c>
      <c r="J125" s="36">
        <v>0.89</v>
      </c>
      <c r="K125" s="37">
        <f t="shared" si="98"/>
        <v>71.2</v>
      </c>
      <c r="L125" s="37"/>
      <c r="M125" s="37">
        <f t="shared" si="99"/>
        <v>0</v>
      </c>
      <c r="N125" s="38"/>
      <c r="O125" s="38">
        <f t="shared" si="59"/>
        <v>0</v>
      </c>
      <c r="P125" s="38">
        <f t="shared" si="60"/>
        <v>0</v>
      </c>
      <c r="Q125" s="38"/>
      <c r="R125" s="38">
        <f t="shared" si="61"/>
        <v>0</v>
      </c>
      <c r="S125" s="38">
        <f t="shared" si="62"/>
        <v>0</v>
      </c>
      <c r="T125" s="38"/>
      <c r="U125" s="38">
        <f t="shared" si="63"/>
        <v>0</v>
      </c>
      <c r="V125" s="38">
        <f t="shared" si="64"/>
        <v>0</v>
      </c>
      <c r="W125" s="38"/>
      <c r="X125" s="38">
        <f t="shared" si="100"/>
        <v>0</v>
      </c>
      <c r="Y125" s="38">
        <f t="shared" si="101"/>
        <v>0</v>
      </c>
      <c r="Z125" s="38"/>
      <c r="AA125" s="38">
        <f t="shared" si="65"/>
        <v>0</v>
      </c>
      <c r="AB125" s="38">
        <f t="shared" si="66"/>
        <v>0</v>
      </c>
      <c r="AC125" s="38"/>
      <c r="AD125" s="38">
        <f t="shared" si="67"/>
        <v>0</v>
      </c>
      <c r="AE125" s="38">
        <f t="shared" si="68"/>
        <v>0</v>
      </c>
      <c r="AF125" s="38"/>
      <c r="AG125" s="38">
        <f t="shared" si="69"/>
        <v>0</v>
      </c>
      <c r="AH125" s="38">
        <f t="shared" si="70"/>
        <v>0</v>
      </c>
      <c r="AI125" s="38"/>
      <c r="AJ125" s="38">
        <f t="shared" si="71"/>
        <v>0</v>
      </c>
      <c r="AK125" s="38">
        <f t="shared" si="72"/>
        <v>0</v>
      </c>
      <c r="AL125" s="38"/>
      <c r="AM125" s="38">
        <f t="shared" si="73"/>
        <v>0</v>
      </c>
      <c r="AN125" s="38">
        <f t="shared" si="74"/>
        <v>0</v>
      </c>
      <c r="AO125" s="38"/>
      <c r="AP125" s="38">
        <f t="shared" si="75"/>
        <v>0</v>
      </c>
      <c r="AQ125" s="38">
        <f t="shared" si="76"/>
        <v>0</v>
      </c>
      <c r="AR125" s="38"/>
      <c r="AS125" s="38">
        <f t="shared" si="77"/>
        <v>0</v>
      </c>
      <c r="AT125" s="38">
        <f t="shared" si="78"/>
        <v>0</v>
      </c>
      <c r="AU125" s="38"/>
      <c r="AV125" s="38">
        <f t="shared" si="79"/>
        <v>0</v>
      </c>
      <c r="AW125" s="38">
        <f t="shared" si="80"/>
        <v>0</v>
      </c>
      <c r="AX125" s="38"/>
      <c r="AY125" s="38">
        <f t="shared" si="81"/>
        <v>0</v>
      </c>
      <c r="AZ125" s="38">
        <f t="shared" si="82"/>
        <v>0</v>
      </c>
      <c r="BA125" s="38"/>
      <c r="BB125" s="38">
        <f t="shared" si="83"/>
        <v>0</v>
      </c>
      <c r="BC125" s="38">
        <f t="shared" si="84"/>
        <v>0</v>
      </c>
      <c r="BD125" s="38"/>
      <c r="BE125" s="38">
        <f t="shared" si="85"/>
        <v>0</v>
      </c>
      <c r="BF125" s="38">
        <f t="shared" si="86"/>
        <v>0</v>
      </c>
      <c r="BG125" s="38"/>
      <c r="BH125" s="38">
        <f t="shared" si="87"/>
        <v>0</v>
      </c>
      <c r="BI125" s="38">
        <f t="shared" si="88"/>
        <v>0</v>
      </c>
      <c r="BJ125" s="38"/>
      <c r="BK125" s="38">
        <f t="shared" si="89"/>
        <v>0</v>
      </c>
      <c r="BL125" s="38">
        <f t="shared" si="90"/>
        <v>0</v>
      </c>
      <c r="BM125" s="38"/>
      <c r="BN125" s="38">
        <f t="shared" si="91"/>
        <v>0</v>
      </c>
      <c r="BO125" s="38">
        <f t="shared" si="92"/>
        <v>0</v>
      </c>
      <c r="BP125" s="38"/>
      <c r="BQ125" s="38">
        <f t="shared" si="93"/>
        <v>0</v>
      </c>
      <c r="BR125" s="38">
        <f t="shared" si="94"/>
        <v>0</v>
      </c>
      <c r="BS125" s="38"/>
      <c r="BT125" s="38">
        <f t="shared" si="95"/>
        <v>0</v>
      </c>
      <c r="BU125" s="38">
        <f t="shared" si="96"/>
        <v>0</v>
      </c>
      <c r="BV125" s="39">
        <f t="shared" si="106"/>
        <v>0</v>
      </c>
      <c r="BW125" s="39">
        <f t="shared" ca="1" si="107"/>
        <v>0</v>
      </c>
      <c r="BX125" s="40">
        <f t="shared" ca="1" si="108"/>
        <v>0</v>
      </c>
      <c r="BY125" s="40">
        <f t="shared" si="102"/>
        <v>80</v>
      </c>
      <c r="BZ125" s="39">
        <f t="shared" ca="1" si="103"/>
        <v>71.2</v>
      </c>
      <c r="CA125" s="116">
        <f t="shared" ca="1" si="104"/>
        <v>0</v>
      </c>
      <c r="CB125" s="42"/>
      <c r="CC125" s="43">
        <f t="shared" si="105"/>
        <v>0</v>
      </c>
      <c r="CD125" s="44" t="str">
        <f t="shared" si="58"/>
        <v>NÃO MEDIDO</v>
      </c>
      <c r="CE125" s="45"/>
      <c r="CF125" s="46"/>
      <c r="CG125" s="47"/>
    </row>
    <row r="126" spans="1:85" s="2" customFormat="1" ht="30" customHeight="1" x14ac:dyDescent="0.2">
      <c r="A126" s="2" t="s">
        <v>443</v>
      </c>
      <c r="C126" s="127" t="s">
        <v>283</v>
      </c>
      <c r="D126" s="34" t="s">
        <v>284</v>
      </c>
      <c r="E126" s="35" t="s">
        <v>110</v>
      </c>
      <c r="F126" s="111">
        <v>40</v>
      </c>
      <c r="G126" s="111"/>
      <c r="H126" s="112">
        <v>0</v>
      </c>
      <c r="I126" s="111">
        <f t="shared" si="97"/>
        <v>40</v>
      </c>
      <c r="J126" s="36">
        <v>0.93</v>
      </c>
      <c r="K126" s="37">
        <f t="shared" si="98"/>
        <v>37.200000000000003</v>
      </c>
      <c r="L126" s="37"/>
      <c r="M126" s="37">
        <f t="shared" si="99"/>
        <v>0</v>
      </c>
      <c r="N126" s="38"/>
      <c r="O126" s="38">
        <f t="shared" si="59"/>
        <v>0</v>
      </c>
      <c r="P126" s="38">
        <f t="shared" si="60"/>
        <v>0</v>
      </c>
      <c r="Q126" s="38"/>
      <c r="R126" s="38">
        <f t="shared" si="61"/>
        <v>0</v>
      </c>
      <c r="S126" s="38">
        <f t="shared" si="62"/>
        <v>0</v>
      </c>
      <c r="T126" s="38"/>
      <c r="U126" s="38">
        <f t="shared" si="63"/>
        <v>0</v>
      </c>
      <c r="V126" s="38">
        <f t="shared" si="64"/>
        <v>0</v>
      </c>
      <c r="W126" s="38"/>
      <c r="X126" s="38">
        <f t="shared" si="100"/>
        <v>0</v>
      </c>
      <c r="Y126" s="38">
        <f t="shared" si="101"/>
        <v>0</v>
      </c>
      <c r="Z126" s="38"/>
      <c r="AA126" s="38">
        <f t="shared" si="65"/>
        <v>0</v>
      </c>
      <c r="AB126" s="38">
        <f t="shared" si="66"/>
        <v>0</v>
      </c>
      <c r="AC126" s="38"/>
      <c r="AD126" s="38">
        <f t="shared" si="67"/>
        <v>0</v>
      </c>
      <c r="AE126" s="38">
        <f t="shared" si="68"/>
        <v>0</v>
      </c>
      <c r="AF126" s="38"/>
      <c r="AG126" s="38">
        <f t="shared" si="69"/>
        <v>0</v>
      </c>
      <c r="AH126" s="38">
        <f t="shared" si="70"/>
        <v>0</v>
      </c>
      <c r="AI126" s="38"/>
      <c r="AJ126" s="38">
        <f t="shared" si="71"/>
        <v>0</v>
      </c>
      <c r="AK126" s="38">
        <f t="shared" si="72"/>
        <v>0</v>
      </c>
      <c r="AL126" s="38"/>
      <c r="AM126" s="38">
        <f t="shared" si="73"/>
        <v>0</v>
      </c>
      <c r="AN126" s="38">
        <f t="shared" si="74"/>
        <v>0</v>
      </c>
      <c r="AO126" s="38"/>
      <c r="AP126" s="38">
        <f t="shared" si="75"/>
        <v>0</v>
      </c>
      <c r="AQ126" s="38">
        <f t="shared" si="76"/>
        <v>0</v>
      </c>
      <c r="AR126" s="38"/>
      <c r="AS126" s="38">
        <f t="shared" si="77"/>
        <v>0</v>
      </c>
      <c r="AT126" s="38">
        <f t="shared" si="78"/>
        <v>0</v>
      </c>
      <c r="AU126" s="38"/>
      <c r="AV126" s="38">
        <f t="shared" si="79"/>
        <v>0</v>
      </c>
      <c r="AW126" s="38">
        <f t="shared" si="80"/>
        <v>0</v>
      </c>
      <c r="AX126" s="38"/>
      <c r="AY126" s="38">
        <f t="shared" si="81"/>
        <v>0</v>
      </c>
      <c r="AZ126" s="38">
        <f t="shared" si="82"/>
        <v>0</v>
      </c>
      <c r="BA126" s="38"/>
      <c r="BB126" s="38">
        <f t="shared" si="83"/>
        <v>0</v>
      </c>
      <c r="BC126" s="38">
        <f t="shared" si="84"/>
        <v>0</v>
      </c>
      <c r="BD126" s="38"/>
      <c r="BE126" s="38">
        <f t="shared" si="85"/>
        <v>0</v>
      </c>
      <c r="BF126" s="38">
        <f t="shared" si="86"/>
        <v>0</v>
      </c>
      <c r="BG126" s="38"/>
      <c r="BH126" s="38">
        <f t="shared" si="87"/>
        <v>0</v>
      </c>
      <c r="BI126" s="38">
        <f t="shared" si="88"/>
        <v>0</v>
      </c>
      <c r="BJ126" s="38"/>
      <c r="BK126" s="38">
        <f t="shared" si="89"/>
        <v>0</v>
      </c>
      <c r="BL126" s="38">
        <f t="shared" si="90"/>
        <v>0</v>
      </c>
      <c r="BM126" s="38"/>
      <c r="BN126" s="38">
        <f t="shared" si="91"/>
        <v>0</v>
      </c>
      <c r="BO126" s="38">
        <f t="shared" si="92"/>
        <v>0</v>
      </c>
      <c r="BP126" s="38"/>
      <c r="BQ126" s="38">
        <f t="shared" si="93"/>
        <v>0</v>
      </c>
      <c r="BR126" s="38">
        <f t="shared" si="94"/>
        <v>0</v>
      </c>
      <c r="BS126" s="38"/>
      <c r="BT126" s="38">
        <f t="shared" si="95"/>
        <v>0</v>
      </c>
      <c r="BU126" s="38">
        <f t="shared" si="96"/>
        <v>0</v>
      </c>
      <c r="BV126" s="39">
        <f t="shared" si="106"/>
        <v>0</v>
      </c>
      <c r="BW126" s="39">
        <f t="shared" ca="1" si="107"/>
        <v>0</v>
      </c>
      <c r="BX126" s="40">
        <f t="shared" ca="1" si="108"/>
        <v>0</v>
      </c>
      <c r="BY126" s="40">
        <f t="shared" si="102"/>
        <v>40</v>
      </c>
      <c r="BZ126" s="39">
        <f t="shared" ca="1" si="103"/>
        <v>37.200000000000003</v>
      </c>
      <c r="CA126" s="116">
        <f t="shared" ca="1" si="104"/>
        <v>0</v>
      </c>
      <c r="CB126" s="42"/>
      <c r="CC126" s="43">
        <f t="shared" si="105"/>
        <v>0</v>
      </c>
      <c r="CD126" s="44" t="str">
        <f t="shared" si="58"/>
        <v>NÃO MEDIDO</v>
      </c>
      <c r="CE126" s="45"/>
      <c r="CF126" s="46"/>
      <c r="CG126" s="47"/>
    </row>
    <row r="127" spans="1:85" s="2" customFormat="1" ht="42" customHeight="1" x14ac:dyDescent="0.2">
      <c r="A127" s="2" t="s">
        <v>443</v>
      </c>
      <c r="C127" s="127" t="s">
        <v>285</v>
      </c>
      <c r="D127" s="34" t="s">
        <v>286</v>
      </c>
      <c r="E127" s="35" t="s">
        <v>110</v>
      </c>
      <c r="F127" s="111">
        <v>35</v>
      </c>
      <c r="G127" s="111"/>
      <c r="H127" s="112">
        <v>0</v>
      </c>
      <c r="I127" s="111">
        <f t="shared" si="97"/>
        <v>35</v>
      </c>
      <c r="J127" s="36">
        <v>1.05</v>
      </c>
      <c r="K127" s="37">
        <f t="shared" si="98"/>
        <v>36.75</v>
      </c>
      <c r="L127" s="37"/>
      <c r="M127" s="37">
        <f t="shared" si="99"/>
        <v>0</v>
      </c>
      <c r="N127" s="38"/>
      <c r="O127" s="38">
        <f t="shared" si="59"/>
        <v>0</v>
      </c>
      <c r="P127" s="38">
        <f t="shared" si="60"/>
        <v>0</v>
      </c>
      <c r="Q127" s="38"/>
      <c r="R127" s="38">
        <f t="shared" si="61"/>
        <v>0</v>
      </c>
      <c r="S127" s="38">
        <f t="shared" si="62"/>
        <v>0</v>
      </c>
      <c r="T127" s="38"/>
      <c r="U127" s="38">
        <f t="shared" si="63"/>
        <v>0</v>
      </c>
      <c r="V127" s="38">
        <f t="shared" si="64"/>
        <v>0</v>
      </c>
      <c r="W127" s="38"/>
      <c r="X127" s="38">
        <f t="shared" si="100"/>
        <v>0</v>
      </c>
      <c r="Y127" s="38">
        <f t="shared" si="101"/>
        <v>0</v>
      </c>
      <c r="Z127" s="38"/>
      <c r="AA127" s="38">
        <f t="shared" si="65"/>
        <v>0</v>
      </c>
      <c r="AB127" s="38">
        <f t="shared" si="66"/>
        <v>0</v>
      </c>
      <c r="AC127" s="38"/>
      <c r="AD127" s="38">
        <f t="shared" si="67"/>
        <v>0</v>
      </c>
      <c r="AE127" s="38">
        <f t="shared" si="68"/>
        <v>0</v>
      </c>
      <c r="AF127" s="38"/>
      <c r="AG127" s="38">
        <f t="shared" si="69"/>
        <v>0</v>
      </c>
      <c r="AH127" s="38">
        <f t="shared" si="70"/>
        <v>0</v>
      </c>
      <c r="AI127" s="38"/>
      <c r="AJ127" s="38">
        <f t="shared" si="71"/>
        <v>0</v>
      </c>
      <c r="AK127" s="38">
        <f t="shared" si="72"/>
        <v>0</v>
      </c>
      <c r="AL127" s="38"/>
      <c r="AM127" s="38">
        <f t="shared" si="73"/>
        <v>0</v>
      </c>
      <c r="AN127" s="38">
        <f t="shared" si="74"/>
        <v>0</v>
      </c>
      <c r="AO127" s="38"/>
      <c r="AP127" s="38">
        <f t="shared" si="75"/>
        <v>0</v>
      </c>
      <c r="AQ127" s="38">
        <f t="shared" si="76"/>
        <v>0</v>
      </c>
      <c r="AR127" s="38"/>
      <c r="AS127" s="38">
        <f t="shared" si="77"/>
        <v>0</v>
      </c>
      <c r="AT127" s="38">
        <f t="shared" si="78"/>
        <v>0</v>
      </c>
      <c r="AU127" s="38"/>
      <c r="AV127" s="38">
        <f t="shared" si="79"/>
        <v>0</v>
      </c>
      <c r="AW127" s="38">
        <f t="shared" si="80"/>
        <v>0</v>
      </c>
      <c r="AX127" s="38"/>
      <c r="AY127" s="38">
        <f t="shared" si="81"/>
        <v>0</v>
      </c>
      <c r="AZ127" s="38">
        <f t="shared" si="82"/>
        <v>0</v>
      </c>
      <c r="BA127" s="38"/>
      <c r="BB127" s="38">
        <f t="shared" si="83"/>
        <v>0</v>
      </c>
      <c r="BC127" s="38">
        <f t="shared" si="84"/>
        <v>0</v>
      </c>
      <c r="BD127" s="38"/>
      <c r="BE127" s="38">
        <f t="shared" si="85"/>
        <v>0</v>
      </c>
      <c r="BF127" s="38">
        <f t="shared" si="86"/>
        <v>0</v>
      </c>
      <c r="BG127" s="38"/>
      <c r="BH127" s="38">
        <f t="shared" si="87"/>
        <v>0</v>
      </c>
      <c r="BI127" s="38">
        <f t="shared" si="88"/>
        <v>0</v>
      </c>
      <c r="BJ127" s="38"/>
      <c r="BK127" s="38">
        <f t="shared" si="89"/>
        <v>0</v>
      </c>
      <c r="BL127" s="38">
        <f t="shared" si="90"/>
        <v>0</v>
      </c>
      <c r="BM127" s="38"/>
      <c r="BN127" s="38">
        <f t="shared" si="91"/>
        <v>0</v>
      </c>
      <c r="BO127" s="38">
        <f t="shared" si="92"/>
        <v>0</v>
      </c>
      <c r="BP127" s="38"/>
      <c r="BQ127" s="38">
        <f t="shared" si="93"/>
        <v>0</v>
      </c>
      <c r="BR127" s="38">
        <f t="shared" si="94"/>
        <v>0</v>
      </c>
      <c r="BS127" s="38"/>
      <c r="BT127" s="38">
        <f t="shared" si="95"/>
        <v>0</v>
      </c>
      <c r="BU127" s="38">
        <f t="shared" si="96"/>
        <v>0</v>
      </c>
      <c r="BV127" s="39">
        <f t="shared" si="106"/>
        <v>0</v>
      </c>
      <c r="BW127" s="39">
        <f t="shared" ca="1" si="107"/>
        <v>0</v>
      </c>
      <c r="BX127" s="40">
        <f t="shared" ca="1" si="108"/>
        <v>0</v>
      </c>
      <c r="BY127" s="40">
        <f t="shared" si="102"/>
        <v>35</v>
      </c>
      <c r="BZ127" s="39">
        <f t="shared" ca="1" si="103"/>
        <v>36.75</v>
      </c>
      <c r="CA127" s="116">
        <f t="shared" ca="1" si="104"/>
        <v>0</v>
      </c>
      <c r="CB127" s="42"/>
      <c r="CC127" s="43">
        <f t="shared" si="105"/>
        <v>0</v>
      </c>
      <c r="CD127" s="44" t="str">
        <f t="shared" si="58"/>
        <v>NÃO MEDIDO</v>
      </c>
      <c r="CE127" s="45"/>
      <c r="CF127" s="46"/>
      <c r="CG127" s="47"/>
    </row>
    <row r="128" spans="1:85" s="2" customFormat="1" ht="65.25" customHeight="1" x14ac:dyDescent="0.2">
      <c r="A128" s="2" t="s">
        <v>443</v>
      </c>
      <c r="C128" s="127" t="s">
        <v>287</v>
      </c>
      <c r="D128" s="34" t="s">
        <v>288</v>
      </c>
      <c r="E128" s="35" t="s">
        <v>110</v>
      </c>
      <c r="F128" s="111">
        <v>1</v>
      </c>
      <c r="G128" s="111"/>
      <c r="H128" s="112">
        <v>0</v>
      </c>
      <c r="I128" s="111">
        <f t="shared" si="97"/>
        <v>1</v>
      </c>
      <c r="J128" s="36">
        <v>240.09</v>
      </c>
      <c r="K128" s="37">
        <f t="shared" si="98"/>
        <v>240.09</v>
      </c>
      <c r="L128" s="37"/>
      <c r="M128" s="37">
        <f t="shared" si="99"/>
        <v>0</v>
      </c>
      <c r="N128" s="38"/>
      <c r="O128" s="38">
        <f t="shared" si="59"/>
        <v>0</v>
      </c>
      <c r="P128" s="38">
        <f t="shared" si="60"/>
        <v>0</v>
      </c>
      <c r="Q128" s="38">
        <v>1</v>
      </c>
      <c r="R128" s="38">
        <f t="shared" si="61"/>
        <v>240.09</v>
      </c>
      <c r="S128" s="38">
        <f t="shared" si="62"/>
        <v>0</v>
      </c>
      <c r="T128" s="38"/>
      <c r="U128" s="38">
        <f t="shared" si="63"/>
        <v>0</v>
      </c>
      <c r="V128" s="38">
        <f t="shared" si="64"/>
        <v>0</v>
      </c>
      <c r="W128" s="38"/>
      <c r="X128" s="38">
        <f t="shared" si="100"/>
        <v>0</v>
      </c>
      <c r="Y128" s="38">
        <f t="shared" si="101"/>
        <v>0</v>
      </c>
      <c r="Z128" s="38"/>
      <c r="AA128" s="38">
        <f t="shared" si="65"/>
        <v>0</v>
      </c>
      <c r="AB128" s="38">
        <f t="shared" si="66"/>
        <v>0</v>
      </c>
      <c r="AC128" s="38"/>
      <c r="AD128" s="38">
        <f t="shared" si="67"/>
        <v>0</v>
      </c>
      <c r="AE128" s="38">
        <f t="shared" si="68"/>
        <v>0</v>
      </c>
      <c r="AF128" s="38"/>
      <c r="AG128" s="38">
        <f t="shared" si="69"/>
        <v>0</v>
      </c>
      <c r="AH128" s="38">
        <f t="shared" si="70"/>
        <v>0</v>
      </c>
      <c r="AI128" s="38"/>
      <c r="AJ128" s="38">
        <f t="shared" si="71"/>
        <v>0</v>
      </c>
      <c r="AK128" s="38">
        <f t="shared" si="72"/>
        <v>0</v>
      </c>
      <c r="AL128" s="38"/>
      <c r="AM128" s="38">
        <f t="shared" si="73"/>
        <v>0</v>
      </c>
      <c r="AN128" s="38">
        <f t="shared" si="74"/>
        <v>0</v>
      </c>
      <c r="AO128" s="38"/>
      <c r="AP128" s="38">
        <f t="shared" si="75"/>
        <v>0</v>
      </c>
      <c r="AQ128" s="38">
        <f t="shared" si="76"/>
        <v>0</v>
      </c>
      <c r="AR128" s="38"/>
      <c r="AS128" s="38">
        <f t="shared" si="77"/>
        <v>0</v>
      </c>
      <c r="AT128" s="38">
        <f t="shared" si="78"/>
        <v>0</v>
      </c>
      <c r="AU128" s="38"/>
      <c r="AV128" s="38">
        <f t="shared" si="79"/>
        <v>0</v>
      </c>
      <c r="AW128" s="38">
        <f t="shared" si="80"/>
        <v>0</v>
      </c>
      <c r="AX128" s="38"/>
      <c r="AY128" s="38">
        <f t="shared" si="81"/>
        <v>0</v>
      </c>
      <c r="AZ128" s="38">
        <f t="shared" si="82"/>
        <v>0</v>
      </c>
      <c r="BA128" s="38"/>
      <c r="BB128" s="38">
        <f t="shared" si="83"/>
        <v>0</v>
      </c>
      <c r="BC128" s="38">
        <f t="shared" si="84"/>
        <v>0</v>
      </c>
      <c r="BD128" s="38"/>
      <c r="BE128" s="38">
        <f t="shared" si="85"/>
        <v>0</v>
      </c>
      <c r="BF128" s="38">
        <f t="shared" si="86"/>
        <v>0</v>
      </c>
      <c r="BG128" s="38"/>
      <c r="BH128" s="38">
        <f t="shared" si="87"/>
        <v>0</v>
      </c>
      <c r="BI128" s="38">
        <f t="shared" si="88"/>
        <v>0</v>
      </c>
      <c r="BJ128" s="38"/>
      <c r="BK128" s="38">
        <f t="shared" si="89"/>
        <v>0</v>
      </c>
      <c r="BL128" s="38">
        <f t="shared" si="90"/>
        <v>0</v>
      </c>
      <c r="BM128" s="38"/>
      <c r="BN128" s="38">
        <f t="shared" si="91"/>
        <v>0</v>
      </c>
      <c r="BO128" s="38">
        <f t="shared" si="92"/>
        <v>0</v>
      </c>
      <c r="BP128" s="38"/>
      <c r="BQ128" s="38">
        <f t="shared" si="93"/>
        <v>0</v>
      </c>
      <c r="BR128" s="38">
        <f t="shared" si="94"/>
        <v>0</v>
      </c>
      <c r="BS128" s="38"/>
      <c r="BT128" s="38">
        <f t="shared" si="95"/>
        <v>0</v>
      </c>
      <c r="BU128" s="38">
        <f t="shared" si="96"/>
        <v>0</v>
      </c>
      <c r="BV128" s="39">
        <f t="shared" si="106"/>
        <v>1</v>
      </c>
      <c r="BW128" s="39">
        <f t="shared" ca="1" si="107"/>
        <v>240.09</v>
      </c>
      <c r="BX128" s="40">
        <f t="shared" ca="1" si="108"/>
        <v>0</v>
      </c>
      <c r="BY128" s="40">
        <f t="shared" si="102"/>
        <v>0</v>
      </c>
      <c r="BZ128" s="39">
        <f t="shared" ca="1" si="103"/>
        <v>0</v>
      </c>
      <c r="CA128" s="116">
        <f t="shared" ca="1" si="104"/>
        <v>0</v>
      </c>
      <c r="CB128" s="42"/>
      <c r="CC128" s="43">
        <f t="shared" si="105"/>
        <v>0</v>
      </c>
      <c r="CD128" s="44" t="str">
        <f t="shared" si="58"/>
        <v>NÃO MEDIDO</v>
      </c>
      <c r="CE128" s="45"/>
      <c r="CF128" s="46"/>
      <c r="CG128" s="47"/>
    </row>
    <row r="129" spans="1:85" s="2" customFormat="1" ht="42" customHeight="1" x14ac:dyDescent="0.2">
      <c r="A129" s="2" t="s">
        <v>443</v>
      </c>
      <c r="C129" s="127" t="s">
        <v>289</v>
      </c>
      <c r="D129" s="34" t="s">
        <v>290</v>
      </c>
      <c r="E129" s="35" t="s">
        <v>110</v>
      </c>
      <c r="F129" s="111">
        <v>1</v>
      </c>
      <c r="G129" s="111"/>
      <c r="H129" s="112">
        <v>0</v>
      </c>
      <c r="I129" s="111">
        <f t="shared" si="97"/>
        <v>1</v>
      </c>
      <c r="J129" s="36">
        <v>648.63</v>
      </c>
      <c r="K129" s="37">
        <f t="shared" si="98"/>
        <v>648.63</v>
      </c>
      <c r="L129" s="37"/>
      <c r="M129" s="37">
        <f t="shared" si="99"/>
        <v>0</v>
      </c>
      <c r="N129" s="38"/>
      <c r="O129" s="38">
        <f t="shared" si="59"/>
        <v>0</v>
      </c>
      <c r="P129" s="38">
        <f t="shared" si="60"/>
        <v>0</v>
      </c>
      <c r="Q129" s="38">
        <v>1</v>
      </c>
      <c r="R129" s="38">
        <f t="shared" si="61"/>
        <v>648.63</v>
      </c>
      <c r="S129" s="38">
        <f t="shared" si="62"/>
        <v>0</v>
      </c>
      <c r="T129" s="38"/>
      <c r="U129" s="38">
        <f t="shared" si="63"/>
        <v>0</v>
      </c>
      <c r="V129" s="38">
        <f t="shared" si="64"/>
        <v>0</v>
      </c>
      <c r="W129" s="38"/>
      <c r="X129" s="38">
        <f t="shared" si="100"/>
        <v>0</v>
      </c>
      <c r="Y129" s="38">
        <f t="shared" si="101"/>
        <v>0</v>
      </c>
      <c r="Z129" s="38"/>
      <c r="AA129" s="38">
        <f t="shared" si="65"/>
        <v>0</v>
      </c>
      <c r="AB129" s="38">
        <f t="shared" si="66"/>
        <v>0</v>
      </c>
      <c r="AC129" s="38"/>
      <c r="AD129" s="38">
        <f t="shared" si="67"/>
        <v>0</v>
      </c>
      <c r="AE129" s="38">
        <f t="shared" si="68"/>
        <v>0</v>
      </c>
      <c r="AF129" s="38"/>
      <c r="AG129" s="38">
        <f t="shared" si="69"/>
        <v>0</v>
      </c>
      <c r="AH129" s="38">
        <f t="shared" si="70"/>
        <v>0</v>
      </c>
      <c r="AI129" s="38"/>
      <c r="AJ129" s="38">
        <f t="shared" si="71"/>
        <v>0</v>
      </c>
      <c r="AK129" s="38">
        <f t="shared" si="72"/>
        <v>0</v>
      </c>
      <c r="AL129" s="38"/>
      <c r="AM129" s="38">
        <f t="shared" si="73"/>
        <v>0</v>
      </c>
      <c r="AN129" s="38">
        <f t="shared" si="74"/>
        <v>0</v>
      </c>
      <c r="AO129" s="38"/>
      <c r="AP129" s="38">
        <f t="shared" si="75"/>
        <v>0</v>
      </c>
      <c r="AQ129" s="38">
        <f t="shared" si="76"/>
        <v>0</v>
      </c>
      <c r="AR129" s="38"/>
      <c r="AS129" s="38">
        <f t="shared" si="77"/>
        <v>0</v>
      </c>
      <c r="AT129" s="38">
        <f t="shared" si="78"/>
        <v>0</v>
      </c>
      <c r="AU129" s="38"/>
      <c r="AV129" s="38">
        <f t="shared" si="79"/>
        <v>0</v>
      </c>
      <c r="AW129" s="38">
        <f t="shared" si="80"/>
        <v>0</v>
      </c>
      <c r="AX129" s="38"/>
      <c r="AY129" s="38">
        <f t="shared" si="81"/>
        <v>0</v>
      </c>
      <c r="AZ129" s="38">
        <f t="shared" si="82"/>
        <v>0</v>
      </c>
      <c r="BA129" s="38"/>
      <c r="BB129" s="38">
        <f t="shared" si="83"/>
        <v>0</v>
      </c>
      <c r="BC129" s="38">
        <f t="shared" si="84"/>
        <v>0</v>
      </c>
      <c r="BD129" s="38"/>
      <c r="BE129" s="38">
        <f t="shared" si="85"/>
        <v>0</v>
      </c>
      <c r="BF129" s="38">
        <f t="shared" si="86"/>
        <v>0</v>
      </c>
      <c r="BG129" s="38"/>
      <c r="BH129" s="38">
        <f t="shared" si="87"/>
        <v>0</v>
      </c>
      <c r="BI129" s="38">
        <f t="shared" si="88"/>
        <v>0</v>
      </c>
      <c r="BJ129" s="38"/>
      <c r="BK129" s="38">
        <f t="shared" si="89"/>
        <v>0</v>
      </c>
      <c r="BL129" s="38">
        <f t="shared" si="90"/>
        <v>0</v>
      </c>
      <c r="BM129" s="38"/>
      <c r="BN129" s="38">
        <f t="shared" si="91"/>
        <v>0</v>
      </c>
      <c r="BO129" s="38">
        <f t="shared" si="92"/>
        <v>0</v>
      </c>
      <c r="BP129" s="38"/>
      <c r="BQ129" s="38">
        <f t="shared" si="93"/>
        <v>0</v>
      </c>
      <c r="BR129" s="38">
        <f t="shared" si="94"/>
        <v>0</v>
      </c>
      <c r="BS129" s="38"/>
      <c r="BT129" s="38">
        <f t="shared" si="95"/>
        <v>0</v>
      </c>
      <c r="BU129" s="38">
        <f t="shared" si="96"/>
        <v>0</v>
      </c>
      <c r="BV129" s="39">
        <f t="shared" si="106"/>
        <v>1</v>
      </c>
      <c r="BW129" s="39">
        <f t="shared" ca="1" si="107"/>
        <v>648.63</v>
      </c>
      <c r="BX129" s="40">
        <f t="shared" ca="1" si="108"/>
        <v>0</v>
      </c>
      <c r="BY129" s="40">
        <f t="shared" si="102"/>
        <v>0</v>
      </c>
      <c r="BZ129" s="39">
        <f t="shared" ca="1" si="103"/>
        <v>0</v>
      </c>
      <c r="CA129" s="116">
        <f t="shared" ca="1" si="104"/>
        <v>0</v>
      </c>
      <c r="CB129" s="42"/>
      <c r="CC129" s="43">
        <f t="shared" si="105"/>
        <v>1</v>
      </c>
      <c r="CD129" s="44" t="str">
        <f t="shared" si="58"/>
        <v>MEDIDO</v>
      </c>
      <c r="CE129" s="45"/>
      <c r="CF129" s="46"/>
      <c r="CG129" s="47"/>
    </row>
    <row r="130" spans="1:85" s="2" customFormat="1" ht="101.25" customHeight="1" x14ac:dyDescent="0.2">
      <c r="A130" s="2" t="s">
        <v>443</v>
      </c>
      <c r="C130" s="127" t="s">
        <v>291</v>
      </c>
      <c r="D130" s="34" t="s">
        <v>292</v>
      </c>
      <c r="E130" s="35" t="s">
        <v>110</v>
      </c>
      <c r="F130" s="111">
        <v>1</v>
      </c>
      <c r="G130" s="111"/>
      <c r="H130" s="112">
        <v>0</v>
      </c>
      <c r="I130" s="111">
        <f t="shared" si="97"/>
        <v>1</v>
      </c>
      <c r="J130" s="36">
        <v>2428.4499999999998</v>
      </c>
      <c r="K130" s="37">
        <f t="shared" si="98"/>
        <v>2428.4499999999998</v>
      </c>
      <c r="L130" s="37"/>
      <c r="M130" s="37">
        <f t="shared" si="99"/>
        <v>0</v>
      </c>
      <c r="N130" s="38"/>
      <c r="O130" s="38">
        <f t="shared" si="59"/>
        <v>0</v>
      </c>
      <c r="P130" s="38">
        <f t="shared" si="60"/>
        <v>0</v>
      </c>
      <c r="Q130" s="38">
        <v>1</v>
      </c>
      <c r="R130" s="38">
        <f t="shared" si="61"/>
        <v>2428.4499999999998</v>
      </c>
      <c r="S130" s="38">
        <f t="shared" si="62"/>
        <v>0</v>
      </c>
      <c r="T130" s="38"/>
      <c r="U130" s="38">
        <f t="shared" si="63"/>
        <v>0</v>
      </c>
      <c r="V130" s="38">
        <f t="shared" si="64"/>
        <v>0</v>
      </c>
      <c r="W130" s="38"/>
      <c r="X130" s="38">
        <f t="shared" si="100"/>
        <v>0</v>
      </c>
      <c r="Y130" s="38">
        <f t="shared" si="101"/>
        <v>0</v>
      </c>
      <c r="Z130" s="38"/>
      <c r="AA130" s="38">
        <f t="shared" si="65"/>
        <v>0</v>
      </c>
      <c r="AB130" s="38">
        <f t="shared" si="66"/>
        <v>0</v>
      </c>
      <c r="AC130" s="38"/>
      <c r="AD130" s="38">
        <f t="shared" si="67"/>
        <v>0</v>
      </c>
      <c r="AE130" s="38">
        <f t="shared" si="68"/>
        <v>0</v>
      </c>
      <c r="AF130" s="38"/>
      <c r="AG130" s="38">
        <f t="shared" si="69"/>
        <v>0</v>
      </c>
      <c r="AH130" s="38">
        <f t="shared" si="70"/>
        <v>0</v>
      </c>
      <c r="AI130" s="38"/>
      <c r="AJ130" s="38">
        <f t="shared" si="71"/>
        <v>0</v>
      </c>
      <c r="AK130" s="38">
        <f t="shared" si="72"/>
        <v>0</v>
      </c>
      <c r="AL130" s="38"/>
      <c r="AM130" s="38">
        <f t="shared" si="73"/>
        <v>0</v>
      </c>
      <c r="AN130" s="38">
        <f t="shared" si="74"/>
        <v>0</v>
      </c>
      <c r="AO130" s="38"/>
      <c r="AP130" s="38">
        <f t="shared" si="75"/>
        <v>0</v>
      </c>
      <c r="AQ130" s="38">
        <f t="shared" si="76"/>
        <v>0</v>
      </c>
      <c r="AR130" s="38"/>
      <c r="AS130" s="38">
        <f t="shared" si="77"/>
        <v>0</v>
      </c>
      <c r="AT130" s="38">
        <f t="shared" si="78"/>
        <v>0</v>
      </c>
      <c r="AU130" s="38"/>
      <c r="AV130" s="38">
        <f t="shared" si="79"/>
        <v>0</v>
      </c>
      <c r="AW130" s="38">
        <f t="shared" si="80"/>
        <v>0</v>
      </c>
      <c r="AX130" s="38"/>
      <c r="AY130" s="38">
        <f t="shared" si="81"/>
        <v>0</v>
      </c>
      <c r="AZ130" s="38">
        <f t="shared" si="82"/>
        <v>0</v>
      </c>
      <c r="BA130" s="38"/>
      <c r="BB130" s="38">
        <f t="shared" si="83"/>
        <v>0</v>
      </c>
      <c r="BC130" s="38">
        <f t="shared" si="84"/>
        <v>0</v>
      </c>
      <c r="BD130" s="38"/>
      <c r="BE130" s="38">
        <f t="shared" si="85"/>
        <v>0</v>
      </c>
      <c r="BF130" s="38">
        <f t="shared" si="86"/>
        <v>0</v>
      </c>
      <c r="BG130" s="38"/>
      <c r="BH130" s="38">
        <f t="shared" si="87"/>
        <v>0</v>
      </c>
      <c r="BI130" s="38">
        <f t="shared" si="88"/>
        <v>0</v>
      </c>
      <c r="BJ130" s="38"/>
      <c r="BK130" s="38">
        <f t="shared" si="89"/>
        <v>0</v>
      </c>
      <c r="BL130" s="38">
        <f t="shared" si="90"/>
        <v>0</v>
      </c>
      <c r="BM130" s="38"/>
      <c r="BN130" s="38">
        <f t="shared" si="91"/>
        <v>0</v>
      </c>
      <c r="BO130" s="38">
        <f t="shared" si="92"/>
        <v>0</v>
      </c>
      <c r="BP130" s="38"/>
      <c r="BQ130" s="38">
        <f t="shared" si="93"/>
        <v>0</v>
      </c>
      <c r="BR130" s="38">
        <f t="shared" si="94"/>
        <v>0</v>
      </c>
      <c r="BS130" s="38"/>
      <c r="BT130" s="38">
        <f t="shared" si="95"/>
        <v>0</v>
      </c>
      <c r="BU130" s="38">
        <f t="shared" si="96"/>
        <v>0</v>
      </c>
      <c r="BV130" s="39">
        <f t="shared" si="106"/>
        <v>1</v>
      </c>
      <c r="BW130" s="39">
        <f t="shared" ca="1" si="107"/>
        <v>2428.4499999999998</v>
      </c>
      <c r="BX130" s="40">
        <f t="shared" ca="1" si="108"/>
        <v>0</v>
      </c>
      <c r="BY130" s="40">
        <f t="shared" si="102"/>
        <v>0</v>
      </c>
      <c r="BZ130" s="39">
        <f t="shared" ca="1" si="103"/>
        <v>0</v>
      </c>
      <c r="CA130" s="116">
        <f t="shared" ca="1" si="104"/>
        <v>0</v>
      </c>
      <c r="CB130" s="42"/>
      <c r="CC130" s="43">
        <f t="shared" si="105"/>
        <v>7</v>
      </c>
      <c r="CD130" s="44" t="str">
        <f t="shared" si="58"/>
        <v>MEDIDO</v>
      </c>
      <c r="CE130" s="45"/>
      <c r="CF130" s="46"/>
      <c r="CG130" s="47"/>
    </row>
    <row r="131" spans="1:85" s="2" customFormat="1" ht="42" customHeight="1" x14ac:dyDescent="0.2">
      <c r="A131" s="2" t="s">
        <v>443</v>
      </c>
      <c r="C131" s="127" t="s">
        <v>293</v>
      </c>
      <c r="D131" s="34" t="s">
        <v>294</v>
      </c>
      <c r="E131" s="35" t="s">
        <v>110</v>
      </c>
      <c r="F131" s="111">
        <v>3</v>
      </c>
      <c r="G131" s="111"/>
      <c r="H131" s="112">
        <v>0</v>
      </c>
      <c r="I131" s="111">
        <f t="shared" si="97"/>
        <v>3</v>
      </c>
      <c r="J131" s="36">
        <v>150.03</v>
      </c>
      <c r="K131" s="37">
        <f t="shared" si="98"/>
        <v>450.09</v>
      </c>
      <c r="L131" s="37"/>
      <c r="M131" s="37">
        <f t="shared" si="99"/>
        <v>0</v>
      </c>
      <c r="N131" s="38"/>
      <c r="O131" s="38">
        <f t="shared" si="59"/>
        <v>0</v>
      </c>
      <c r="P131" s="38">
        <f t="shared" si="60"/>
        <v>0</v>
      </c>
      <c r="Q131" s="38">
        <v>2</v>
      </c>
      <c r="R131" s="38">
        <f t="shared" si="61"/>
        <v>300.06</v>
      </c>
      <c r="S131" s="38">
        <f t="shared" si="62"/>
        <v>0</v>
      </c>
      <c r="T131" s="38"/>
      <c r="U131" s="38">
        <f t="shared" si="63"/>
        <v>0</v>
      </c>
      <c r="V131" s="38">
        <f t="shared" si="64"/>
        <v>0</v>
      </c>
      <c r="W131" s="38">
        <v>1</v>
      </c>
      <c r="X131" s="38">
        <f t="shared" si="100"/>
        <v>150.03</v>
      </c>
      <c r="Y131" s="38">
        <f t="shared" si="101"/>
        <v>0</v>
      </c>
      <c r="Z131" s="38"/>
      <c r="AA131" s="38">
        <f t="shared" si="65"/>
        <v>0</v>
      </c>
      <c r="AB131" s="38">
        <f t="shared" si="66"/>
        <v>0</v>
      </c>
      <c r="AC131" s="38"/>
      <c r="AD131" s="38">
        <f t="shared" si="67"/>
        <v>0</v>
      </c>
      <c r="AE131" s="38">
        <f t="shared" si="68"/>
        <v>0</v>
      </c>
      <c r="AF131" s="38"/>
      <c r="AG131" s="38">
        <f t="shared" si="69"/>
        <v>0</v>
      </c>
      <c r="AH131" s="38">
        <f t="shared" si="70"/>
        <v>0</v>
      </c>
      <c r="AI131" s="38"/>
      <c r="AJ131" s="38">
        <f t="shared" si="71"/>
        <v>0</v>
      </c>
      <c r="AK131" s="38">
        <f t="shared" si="72"/>
        <v>0</v>
      </c>
      <c r="AL131" s="38"/>
      <c r="AM131" s="38">
        <f t="shared" si="73"/>
        <v>0</v>
      </c>
      <c r="AN131" s="38">
        <f t="shared" si="74"/>
        <v>0</v>
      </c>
      <c r="AO131" s="38"/>
      <c r="AP131" s="38">
        <f t="shared" si="75"/>
        <v>0</v>
      </c>
      <c r="AQ131" s="38">
        <f t="shared" si="76"/>
        <v>0</v>
      </c>
      <c r="AR131" s="38"/>
      <c r="AS131" s="38">
        <f t="shared" si="77"/>
        <v>0</v>
      </c>
      <c r="AT131" s="38">
        <f t="shared" si="78"/>
        <v>0</v>
      </c>
      <c r="AU131" s="38"/>
      <c r="AV131" s="38">
        <f t="shared" si="79"/>
        <v>0</v>
      </c>
      <c r="AW131" s="38">
        <f t="shared" si="80"/>
        <v>0</v>
      </c>
      <c r="AX131" s="38"/>
      <c r="AY131" s="38">
        <f t="shared" si="81"/>
        <v>0</v>
      </c>
      <c r="AZ131" s="38">
        <f t="shared" si="82"/>
        <v>0</v>
      </c>
      <c r="BA131" s="38"/>
      <c r="BB131" s="38">
        <f t="shared" si="83"/>
        <v>0</v>
      </c>
      <c r="BC131" s="38">
        <f t="shared" si="84"/>
        <v>0</v>
      </c>
      <c r="BD131" s="38"/>
      <c r="BE131" s="38">
        <f t="shared" si="85"/>
        <v>0</v>
      </c>
      <c r="BF131" s="38">
        <f t="shared" si="86"/>
        <v>0</v>
      </c>
      <c r="BG131" s="38"/>
      <c r="BH131" s="38">
        <f t="shared" si="87"/>
        <v>0</v>
      </c>
      <c r="BI131" s="38">
        <f t="shared" si="88"/>
        <v>0</v>
      </c>
      <c r="BJ131" s="38"/>
      <c r="BK131" s="38">
        <f t="shared" si="89"/>
        <v>0</v>
      </c>
      <c r="BL131" s="38">
        <f t="shared" si="90"/>
        <v>0</v>
      </c>
      <c r="BM131" s="38"/>
      <c r="BN131" s="38">
        <f t="shared" si="91"/>
        <v>0</v>
      </c>
      <c r="BO131" s="38">
        <f t="shared" si="92"/>
        <v>0</v>
      </c>
      <c r="BP131" s="38"/>
      <c r="BQ131" s="38">
        <f t="shared" si="93"/>
        <v>0</v>
      </c>
      <c r="BR131" s="38">
        <f t="shared" si="94"/>
        <v>0</v>
      </c>
      <c r="BS131" s="38"/>
      <c r="BT131" s="38">
        <f t="shared" si="95"/>
        <v>0</v>
      </c>
      <c r="BU131" s="38">
        <f t="shared" si="96"/>
        <v>0</v>
      </c>
      <c r="BV131" s="39">
        <f t="shared" si="106"/>
        <v>3</v>
      </c>
      <c r="BW131" s="39">
        <f t="shared" ca="1" si="107"/>
        <v>450.09</v>
      </c>
      <c r="BX131" s="40">
        <f t="shared" ca="1" si="108"/>
        <v>0</v>
      </c>
      <c r="BY131" s="40">
        <f t="shared" si="102"/>
        <v>0</v>
      </c>
      <c r="BZ131" s="39">
        <f t="shared" ca="1" si="103"/>
        <v>0</v>
      </c>
      <c r="CA131" s="116">
        <f t="shared" ca="1" si="104"/>
        <v>0</v>
      </c>
      <c r="CB131" s="42"/>
      <c r="CC131" s="43">
        <f t="shared" si="105"/>
        <v>0</v>
      </c>
      <c r="CD131" s="44" t="str">
        <f t="shared" si="58"/>
        <v>NÃO MEDIDO</v>
      </c>
      <c r="CE131" s="45"/>
      <c r="CF131" s="46"/>
      <c r="CG131" s="47"/>
    </row>
    <row r="132" spans="1:85" s="2" customFormat="1" ht="74.25" customHeight="1" x14ac:dyDescent="0.2">
      <c r="A132" s="2" t="s">
        <v>443</v>
      </c>
      <c r="C132" s="127" t="s">
        <v>295</v>
      </c>
      <c r="D132" s="34" t="s">
        <v>296</v>
      </c>
      <c r="E132" s="35" t="s">
        <v>110</v>
      </c>
      <c r="F132" s="111">
        <v>10</v>
      </c>
      <c r="G132" s="111"/>
      <c r="H132" s="112">
        <v>0</v>
      </c>
      <c r="I132" s="111">
        <f t="shared" si="97"/>
        <v>10</v>
      </c>
      <c r="J132" s="36">
        <v>1.1599999999999999</v>
      </c>
      <c r="K132" s="37">
        <f t="shared" si="98"/>
        <v>11.6</v>
      </c>
      <c r="L132" s="37"/>
      <c r="M132" s="37">
        <f t="shared" si="99"/>
        <v>0</v>
      </c>
      <c r="N132" s="38"/>
      <c r="O132" s="38">
        <f t="shared" si="59"/>
        <v>0</v>
      </c>
      <c r="P132" s="38">
        <f t="shared" si="60"/>
        <v>0</v>
      </c>
      <c r="Q132" s="38"/>
      <c r="R132" s="38">
        <f t="shared" si="61"/>
        <v>0</v>
      </c>
      <c r="S132" s="38">
        <f t="shared" si="62"/>
        <v>0</v>
      </c>
      <c r="T132" s="38"/>
      <c r="U132" s="38">
        <f t="shared" si="63"/>
        <v>0</v>
      </c>
      <c r="V132" s="38">
        <f t="shared" si="64"/>
        <v>0</v>
      </c>
      <c r="W132" s="38">
        <v>7</v>
      </c>
      <c r="X132" s="38">
        <f t="shared" si="100"/>
        <v>8.1199999999999992</v>
      </c>
      <c r="Y132" s="38">
        <f t="shared" si="101"/>
        <v>0</v>
      </c>
      <c r="Z132" s="38"/>
      <c r="AA132" s="38">
        <f t="shared" si="65"/>
        <v>0</v>
      </c>
      <c r="AB132" s="38">
        <f t="shared" si="66"/>
        <v>0</v>
      </c>
      <c r="AC132" s="38"/>
      <c r="AD132" s="38">
        <f t="shared" si="67"/>
        <v>0</v>
      </c>
      <c r="AE132" s="38">
        <f t="shared" si="68"/>
        <v>0</v>
      </c>
      <c r="AF132" s="38"/>
      <c r="AG132" s="38">
        <f t="shared" si="69"/>
        <v>0</v>
      </c>
      <c r="AH132" s="38">
        <f t="shared" si="70"/>
        <v>0</v>
      </c>
      <c r="AI132" s="38"/>
      <c r="AJ132" s="38">
        <f t="shared" si="71"/>
        <v>0</v>
      </c>
      <c r="AK132" s="38">
        <f t="shared" si="72"/>
        <v>0</v>
      </c>
      <c r="AL132" s="38"/>
      <c r="AM132" s="38">
        <f t="shared" si="73"/>
        <v>0</v>
      </c>
      <c r="AN132" s="38">
        <f t="shared" si="74"/>
        <v>0</v>
      </c>
      <c r="AO132" s="38"/>
      <c r="AP132" s="38">
        <f t="shared" si="75"/>
        <v>0</v>
      </c>
      <c r="AQ132" s="38">
        <f t="shared" si="76"/>
        <v>0</v>
      </c>
      <c r="AR132" s="38"/>
      <c r="AS132" s="38">
        <f t="shared" si="77"/>
        <v>0</v>
      </c>
      <c r="AT132" s="38">
        <f t="shared" si="78"/>
        <v>0</v>
      </c>
      <c r="AU132" s="38"/>
      <c r="AV132" s="38">
        <f t="shared" si="79"/>
        <v>0</v>
      </c>
      <c r="AW132" s="38">
        <f t="shared" si="80"/>
        <v>0</v>
      </c>
      <c r="AX132" s="38"/>
      <c r="AY132" s="38">
        <f t="shared" si="81"/>
        <v>0</v>
      </c>
      <c r="AZ132" s="38">
        <f t="shared" si="82"/>
        <v>0</v>
      </c>
      <c r="BA132" s="38"/>
      <c r="BB132" s="38">
        <f t="shared" si="83"/>
        <v>0</v>
      </c>
      <c r="BC132" s="38">
        <f t="shared" si="84"/>
        <v>0</v>
      </c>
      <c r="BD132" s="38"/>
      <c r="BE132" s="38">
        <f t="shared" si="85"/>
        <v>0</v>
      </c>
      <c r="BF132" s="38">
        <f t="shared" si="86"/>
        <v>0</v>
      </c>
      <c r="BG132" s="38"/>
      <c r="BH132" s="38">
        <f t="shared" si="87"/>
        <v>0</v>
      </c>
      <c r="BI132" s="38">
        <f t="shared" si="88"/>
        <v>0</v>
      </c>
      <c r="BJ132" s="38"/>
      <c r="BK132" s="38">
        <f t="shared" si="89"/>
        <v>0</v>
      </c>
      <c r="BL132" s="38">
        <f t="shared" si="90"/>
        <v>0</v>
      </c>
      <c r="BM132" s="38"/>
      <c r="BN132" s="38">
        <f t="shared" si="91"/>
        <v>0</v>
      </c>
      <c r="BO132" s="38">
        <f t="shared" si="92"/>
        <v>0</v>
      </c>
      <c r="BP132" s="38"/>
      <c r="BQ132" s="38">
        <f t="shared" si="93"/>
        <v>0</v>
      </c>
      <c r="BR132" s="38">
        <f t="shared" si="94"/>
        <v>0</v>
      </c>
      <c r="BS132" s="38"/>
      <c r="BT132" s="38">
        <f t="shared" si="95"/>
        <v>0</v>
      </c>
      <c r="BU132" s="38">
        <f t="shared" si="96"/>
        <v>0</v>
      </c>
      <c r="BV132" s="39">
        <f t="shared" si="106"/>
        <v>7</v>
      </c>
      <c r="BW132" s="39">
        <f t="shared" ca="1" si="107"/>
        <v>8.1199999999999992</v>
      </c>
      <c r="BX132" s="40">
        <f t="shared" ca="1" si="108"/>
        <v>0</v>
      </c>
      <c r="BY132" s="40">
        <f t="shared" si="102"/>
        <v>3</v>
      </c>
      <c r="BZ132" s="39">
        <f t="shared" ca="1" si="103"/>
        <v>3.48</v>
      </c>
      <c r="CA132" s="116">
        <f t="shared" ca="1" si="104"/>
        <v>0</v>
      </c>
      <c r="CB132" s="42"/>
      <c r="CC132" s="43">
        <f t="shared" si="105"/>
        <v>0</v>
      </c>
      <c r="CD132" s="44" t="str">
        <f t="shared" si="58"/>
        <v>NÃO MEDIDO</v>
      </c>
      <c r="CE132" s="45"/>
      <c r="CF132" s="46"/>
      <c r="CG132" s="47"/>
    </row>
    <row r="133" spans="1:85" s="2" customFormat="1" ht="30" customHeight="1" x14ac:dyDescent="0.2">
      <c r="A133" s="2" t="s">
        <v>443</v>
      </c>
      <c r="C133" s="127" t="s">
        <v>297</v>
      </c>
      <c r="D133" s="34" t="s">
        <v>298</v>
      </c>
      <c r="E133" s="35" t="s">
        <v>110</v>
      </c>
      <c r="F133" s="111">
        <v>6</v>
      </c>
      <c r="G133" s="111"/>
      <c r="H133" s="112">
        <v>0</v>
      </c>
      <c r="I133" s="111">
        <f t="shared" si="97"/>
        <v>6</v>
      </c>
      <c r="J133" s="36">
        <v>10.9</v>
      </c>
      <c r="K133" s="37">
        <f t="shared" si="98"/>
        <v>65.400000000000006</v>
      </c>
      <c r="L133" s="37"/>
      <c r="M133" s="37">
        <f t="shared" si="99"/>
        <v>0</v>
      </c>
      <c r="N133" s="38"/>
      <c r="O133" s="38">
        <f t="shared" si="59"/>
        <v>0</v>
      </c>
      <c r="P133" s="38">
        <f t="shared" si="60"/>
        <v>0</v>
      </c>
      <c r="Q133" s="38">
        <v>3</v>
      </c>
      <c r="R133" s="38">
        <f t="shared" si="61"/>
        <v>32.700000000000003</v>
      </c>
      <c r="S133" s="38">
        <f t="shared" si="62"/>
        <v>0</v>
      </c>
      <c r="T133" s="38"/>
      <c r="U133" s="38">
        <f t="shared" si="63"/>
        <v>0</v>
      </c>
      <c r="V133" s="38">
        <f t="shared" si="64"/>
        <v>0</v>
      </c>
      <c r="W133" s="38"/>
      <c r="X133" s="38">
        <f t="shared" si="100"/>
        <v>0</v>
      </c>
      <c r="Y133" s="38">
        <f t="shared" si="101"/>
        <v>0</v>
      </c>
      <c r="Z133" s="38"/>
      <c r="AA133" s="38">
        <f t="shared" si="65"/>
        <v>0</v>
      </c>
      <c r="AB133" s="38">
        <f t="shared" si="66"/>
        <v>0</v>
      </c>
      <c r="AC133" s="38"/>
      <c r="AD133" s="38">
        <f t="shared" si="67"/>
        <v>0</v>
      </c>
      <c r="AE133" s="38">
        <f t="shared" si="68"/>
        <v>0</v>
      </c>
      <c r="AF133" s="38"/>
      <c r="AG133" s="38">
        <f t="shared" si="69"/>
        <v>0</v>
      </c>
      <c r="AH133" s="38">
        <f t="shared" si="70"/>
        <v>0</v>
      </c>
      <c r="AI133" s="38"/>
      <c r="AJ133" s="38">
        <f t="shared" si="71"/>
        <v>0</v>
      </c>
      <c r="AK133" s="38">
        <f t="shared" si="72"/>
        <v>0</v>
      </c>
      <c r="AL133" s="38"/>
      <c r="AM133" s="38">
        <f t="shared" si="73"/>
        <v>0</v>
      </c>
      <c r="AN133" s="38">
        <f t="shared" si="74"/>
        <v>0</v>
      </c>
      <c r="AO133" s="38"/>
      <c r="AP133" s="38">
        <f t="shared" si="75"/>
        <v>0</v>
      </c>
      <c r="AQ133" s="38">
        <f t="shared" si="76"/>
        <v>0</v>
      </c>
      <c r="AR133" s="38"/>
      <c r="AS133" s="38">
        <f t="shared" si="77"/>
        <v>0</v>
      </c>
      <c r="AT133" s="38">
        <f t="shared" si="78"/>
        <v>0</v>
      </c>
      <c r="AU133" s="38"/>
      <c r="AV133" s="38">
        <f t="shared" si="79"/>
        <v>0</v>
      </c>
      <c r="AW133" s="38">
        <f t="shared" si="80"/>
        <v>0</v>
      </c>
      <c r="AX133" s="38"/>
      <c r="AY133" s="38">
        <f t="shared" si="81"/>
        <v>0</v>
      </c>
      <c r="AZ133" s="38">
        <f t="shared" si="82"/>
        <v>0</v>
      </c>
      <c r="BA133" s="38"/>
      <c r="BB133" s="38">
        <f t="shared" si="83"/>
        <v>0</v>
      </c>
      <c r="BC133" s="38">
        <f t="shared" si="84"/>
        <v>0</v>
      </c>
      <c r="BD133" s="38"/>
      <c r="BE133" s="38">
        <f t="shared" si="85"/>
        <v>0</v>
      </c>
      <c r="BF133" s="38">
        <f t="shared" si="86"/>
        <v>0</v>
      </c>
      <c r="BG133" s="38"/>
      <c r="BH133" s="38">
        <f t="shared" si="87"/>
        <v>0</v>
      </c>
      <c r="BI133" s="38">
        <f t="shared" si="88"/>
        <v>0</v>
      </c>
      <c r="BJ133" s="38"/>
      <c r="BK133" s="38">
        <f t="shared" si="89"/>
        <v>0</v>
      </c>
      <c r="BL133" s="38">
        <f t="shared" si="90"/>
        <v>0</v>
      </c>
      <c r="BM133" s="38"/>
      <c r="BN133" s="38">
        <f t="shared" si="91"/>
        <v>0</v>
      </c>
      <c r="BO133" s="38">
        <f t="shared" si="92"/>
        <v>0</v>
      </c>
      <c r="BP133" s="38"/>
      <c r="BQ133" s="38">
        <f t="shared" si="93"/>
        <v>0</v>
      </c>
      <c r="BR133" s="38">
        <f t="shared" si="94"/>
        <v>0</v>
      </c>
      <c r="BS133" s="38"/>
      <c r="BT133" s="38">
        <f t="shared" si="95"/>
        <v>0</v>
      </c>
      <c r="BU133" s="38">
        <f t="shared" si="96"/>
        <v>0</v>
      </c>
      <c r="BV133" s="39">
        <f t="shared" si="106"/>
        <v>3</v>
      </c>
      <c r="BW133" s="39">
        <f t="shared" ca="1" si="107"/>
        <v>32.700000000000003</v>
      </c>
      <c r="BX133" s="40">
        <f t="shared" ca="1" si="108"/>
        <v>0</v>
      </c>
      <c r="BY133" s="40">
        <f t="shared" si="102"/>
        <v>3</v>
      </c>
      <c r="BZ133" s="39">
        <f t="shared" ca="1" si="103"/>
        <v>32.700000000000003</v>
      </c>
      <c r="CA133" s="116">
        <f t="shared" ca="1" si="104"/>
        <v>0</v>
      </c>
      <c r="CB133" s="42"/>
      <c r="CC133" s="43">
        <f t="shared" si="105"/>
        <v>1</v>
      </c>
      <c r="CD133" s="44" t="str">
        <f t="shared" si="58"/>
        <v>MEDIDO</v>
      </c>
      <c r="CE133" s="45"/>
      <c r="CF133" s="46"/>
      <c r="CG133" s="47"/>
    </row>
    <row r="134" spans="1:85" s="2" customFormat="1" ht="30" customHeight="1" x14ac:dyDescent="0.2">
      <c r="A134" s="2" t="s">
        <v>443</v>
      </c>
      <c r="C134" s="127" t="s">
        <v>299</v>
      </c>
      <c r="D134" s="34" t="s">
        <v>300</v>
      </c>
      <c r="E134" s="35" t="s">
        <v>110</v>
      </c>
      <c r="F134" s="111">
        <v>6</v>
      </c>
      <c r="G134" s="111"/>
      <c r="H134" s="112">
        <v>0</v>
      </c>
      <c r="I134" s="111">
        <f t="shared" si="97"/>
        <v>6</v>
      </c>
      <c r="J134" s="36">
        <v>7.66</v>
      </c>
      <c r="K134" s="37">
        <f t="shared" si="98"/>
        <v>45.96</v>
      </c>
      <c r="L134" s="37"/>
      <c r="M134" s="37">
        <f t="shared" si="99"/>
        <v>0</v>
      </c>
      <c r="N134" s="38"/>
      <c r="O134" s="38">
        <f t="shared" si="59"/>
        <v>0</v>
      </c>
      <c r="P134" s="38">
        <f t="shared" si="60"/>
        <v>0</v>
      </c>
      <c r="Q134" s="38">
        <v>3</v>
      </c>
      <c r="R134" s="38">
        <f t="shared" si="61"/>
        <v>22.98</v>
      </c>
      <c r="S134" s="38">
        <f t="shared" si="62"/>
        <v>0</v>
      </c>
      <c r="T134" s="38"/>
      <c r="U134" s="38">
        <f t="shared" si="63"/>
        <v>0</v>
      </c>
      <c r="V134" s="38">
        <f t="shared" si="64"/>
        <v>0</v>
      </c>
      <c r="W134" s="38"/>
      <c r="X134" s="38">
        <f t="shared" si="100"/>
        <v>0</v>
      </c>
      <c r="Y134" s="38">
        <f t="shared" si="101"/>
        <v>0</v>
      </c>
      <c r="Z134" s="38"/>
      <c r="AA134" s="38">
        <f t="shared" si="65"/>
        <v>0</v>
      </c>
      <c r="AB134" s="38">
        <f t="shared" si="66"/>
        <v>0</v>
      </c>
      <c r="AC134" s="38"/>
      <c r="AD134" s="38">
        <f t="shared" si="67"/>
        <v>0</v>
      </c>
      <c r="AE134" s="38">
        <f t="shared" si="68"/>
        <v>0</v>
      </c>
      <c r="AF134" s="38"/>
      <c r="AG134" s="38">
        <f t="shared" si="69"/>
        <v>0</v>
      </c>
      <c r="AH134" s="38">
        <f t="shared" si="70"/>
        <v>0</v>
      </c>
      <c r="AI134" s="38"/>
      <c r="AJ134" s="38">
        <f t="shared" si="71"/>
        <v>0</v>
      </c>
      <c r="AK134" s="38">
        <f t="shared" si="72"/>
        <v>0</v>
      </c>
      <c r="AL134" s="38"/>
      <c r="AM134" s="38">
        <f t="shared" si="73"/>
        <v>0</v>
      </c>
      <c r="AN134" s="38">
        <f t="shared" si="74"/>
        <v>0</v>
      </c>
      <c r="AO134" s="38"/>
      <c r="AP134" s="38">
        <f t="shared" si="75"/>
        <v>0</v>
      </c>
      <c r="AQ134" s="38">
        <f t="shared" si="76"/>
        <v>0</v>
      </c>
      <c r="AR134" s="38"/>
      <c r="AS134" s="38">
        <f t="shared" si="77"/>
        <v>0</v>
      </c>
      <c r="AT134" s="38">
        <f t="shared" si="78"/>
        <v>0</v>
      </c>
      <c r="AU134" s="38"/>
      <c r="AV134" s="38">
        <f t="shared" si="79"/>
        <v>0</v>
      </c>
      <c r="AW134" s="38">
        <f t="shared" si="80"/>
        <v>0</v>
      </c>
      <c r="AX134" s="38"/>
      <c r="AY134" s="38">
        <f t="shared" si="81"/>
        <v>0</v>
      </c>
      <c r="AZ134" s="38">
        <f t="shared" si="82"/>
        <v>0</v>
      </c>
      <c r="BA134" s="38"/>
      <c r="BB134" s="38">
        <f t="shared" si="83"/>
        <v>0</v>
      </c>
      <c r="BC134" s="38">
        <f t="shared" si="84"/>
        <v>0</v>
      </c>
      <c r="BD134" s="38"/>
      <c r="BE134" s="38">
        <f t="shared" si="85"/>
        <v>0</v>
      </c>
      <c r="BF134" s="38">
        <f t="shared" si="86"/>
        <v>0</v>
      </c>
      <c r="BG134" s="38"/>
      <c r="BH134" s="38">
        <f t="shared" si="87"/>
        <v>0</v>
      </c>
      <c r="BI134" s="38">
        <f t="shared" si="88"/>
        <v>0</v>
      </c>
      <c r="BJ134" s="38"/>
      <c r="BK134" s="38">
        <f t="shared" si="89"/>
        <v>0</v>
      </c>
      <c r="BL134" s="38">
        <f t="shared" si="90"/>
        <v>0</v>
      </c>
      <c r="BM134" s="38"/>
      <c r="BN134" s="38">
        <f t="shared" si="91"/>
        <v>0</v>
      </c>
      <c r="BO134" s="38">
        <f t="shared" si="92"/>
        <v>0</v>
      </c>
      <c r="BP134" s="38"/>
      <c r="BQ134" s="38">
        <f t="shared" si="93"/>
        <v>0</v>
      </c>
      <c r="BR134" s="38">
        <f t="shared" si="94"/>
        <v>0</v>
      </c>
      <c r="BS134" s="38"/>
      <c r="BT134" s="38">
        <f t="shared" si="95"/>
        <v>0</v>
      </c>
      <c r="BU134" s="38">
        <f t="shared" si="96"/>
        <v>0</v>
      </c>
      <c r="BV134" s="39">
        <f t="shared" si="106"/>
        <v>3</v>
      </c>
      <c r="BW134" s="39">
        <f t="shared" ca="1" si="107"/>
        <v>22.98</v>
      </c>
      <c r="BX134" s="40">
        <f t="shared" ca="1" si="108"/>
        <v>0</v>
      </c>
      <c r="BY134" s="40">
        <f t="shared" si="102"/>
        <v>3</v>
      </c>
      <c r="BZ134" s="39">
        <f t="shared" ca="1" si="103"/>
        <v>22.98</v>
      </c>
      <c r="CA134" s="116">
        <f t="shared" ca="1" si="104"/>
        <v>0</v>
      </c>
      <c r="CB134" s="42"/>
      <c r="CC134" s="43">
        <f t="shared" si="105"/>
        <v>1</v>
      </c>
      <c r="CD134" s="44" t="str">
        <f t="shared" si="58"/>
        <v>MEDIDO</v>
      </c>
      <c r="CE134" s="45"/>
      <c r="CF134" s="46"/>
      <c r="CG134" s="47"/>
    </row>
    <row r="135" spans="1:85" s="2" customFormat="1" ht="30" customHeight="1" x14ac:dyDescent="0.2">
      <c r="A135" s="2" t="s">
        <v>443</v>
      </c>
      <c r="C135" s="127" t="s">
        <v>301</v>
      </c>
      <c r="D135" s="34" t="s">
        <v>302</v>
      </c>
      <c r="E135" s="35" t="s">
        <v>110</v>
      </c>
      <c r="F135" s="111">
        <v>3</v>
      </c>
      <c r="G135" s="111"/>
      <c r="H135" s="112">
        <v>0</v>
      </c>
      <c r="I135" s="111">
        <f t="shared" si="97"/>
        <v>3</v>
      </c>
      <c r="J135" s="36">
        <v>140.79</v>
      </c>
      <c r="K135" s="37">
        <f t="shared" si="98"/>
        <v>422.37</v>
      </c>
      <c r="L135" s="37"/>
      <c r="M135" s="37">
        <f t="shared" si="99"/>
        <v>0</v>
      </c>
      <c r="N135" s="38"/>
      <c r="O135" s="38">
        <f t="shared" si="59"/>
        <v>0</v>
      </c>
      <c r="P135" s="38">
        <f t="shared" si="60"/>
        <v>0</v>
      </c>
      <c r="Q135" s="38"/>
      <c r="R135" s="38">
        <f t="shared" si="61"/>
        <v>0</v>
      </c>
      <c r="S135" s="38">
        <f t="shared" si="62"/>
        <v>0</v>
      </c>
      <c r="T135" s="38"/>
      <c r="U135" s="38">
        <f t="shared" si="63"/>
        <v>0</v>
      </c>
      <c r="V135" s="38">
        <f t="shared" si="64"/>
        <v>0</v>
      </c>
      <c r="W135" s="38">
        <v>1</v>
      </c>
      <c r="X135" s="38">
        <f t="shared" si="100"/>
        <v>140.79</v>
      </c>
      <c r="Y135" s="38">
        <f t="shared" si="101"/>
        <v>0</v>
      </c>
      <c r="Z135" s="38"/>
      <c r="AA135" s="38">
        <f t="shared" si="65"/>
        <v>0</v>
      </c>
      <c r="AB135" s="38">
        <f t="shared" si="66"/>
        <v>0</v>
      </c>
      <c r="AC135" s="38"/>
      <c r="AD135" s="38">
        <f t="shared" si="67"/>
        <v>0</v>
      </c>
      <c r="AE135" s="38">
        <f t="shared" si="68"/>
        <v>0</v>
      </c>
      <c r="AF135" s="38"/>
      <c r="AG135" s="38">
        <f t="shared" si="69"/>
        <v>0</v>
      </c>
      <c r="AH135" s="38">
        <f t="shared" si="70"/>
        <v>0</v>
      </c>
      <c r="AI135" s="38"/>
      <c r="AJ135" s="38">
        <f t="shared" si="71"/>
        <v>0</v>
      </c>
      <c r="AK135" s="38">
        <f t="shared" si="72"/>
        <v>0</v>
      </c>
      <c r="AL135" s="38"/>
      <c r="AM135" s="38">
        <f t="shared" si="73"/>
        <v>0</v>
      </c>
      <c r="AN135" s="38">
        <f t="shared" si="74"/>
        <v>0</v>
      </c>
      <c r="AO135" s="38"/>
      <c r="AP135" s="38">
        <f t="shared" si="75"/>
        <v>0</v>
      </c>
      <c r="AQ135" s="38">
        <f t="shared" si="76"/>
        <v>0</v>
      </c>
      <c r="AR135" s="38"/>
      <c r="AS135" s="38">
        <f t="shared" si="77"/>
        <v>0</v>
      </c>
      <c r="AT135" s="38">
        <f t="shared" si="78"/>
        <v>0</v>
      </c>
      <c r="AU135" s="38"/>
      <c r="AV135" s="38">
        <f t="shared" si="79"/>
        <v>0</v>
      </c>
      <c r="AW135" s="38">
        <f t="shared" si="80"/>
        <v>0</v>
      </c>
      <c r="AX135" s="38"/>
      <c r="AY135" s="38">
        <f t="shared" si="81"/>
        <v>0</v>
      </c>
      <c r="AZ135" s="38">
        <f t="shared" si="82"/>
        <v>0</v>
      </c>
      <c r="BA135" s="38"/>
      <c r="BB135" s="38">
        <f t="shared" si="83"/>
        <v>0</v>
      </c>
      <c r="BC135" s="38">
        <f t="shared" si="84"/>
        <v>0</v>
      </c>
      <c r="BD135" s="38"/>
      <c r="BE135" s="38">
        <f t="shared" si="85"/>
        <v>0</v>
      </c>
      <c r="BF135" s="38">
        <f t="shared" si="86"/>
        <v>0</v>
      </c>
      <c r="BG135" s="38"/>
      <c r="BH135" s="38">
        <f t="shared" si="87"/>
        <v>0</v>
      </c>
      <c r="BI135" s="38">
        <f t="shared" si="88"/>
        <v>0</v>
      </c>
      <c r="BJ135" s="38"/>
      <c r="BK135" s="38">
        <f t="shared" si="89"/>
        <v>0</v>
      </c>
      <c r="BL135" s="38">
        <f t="shared" si="90"/>
        <v>0</v>
      </c>
      <c r="BM135" s="38"/>
      <c r="BN135" s="38">
        <f t="shared" si="91"/>
        <v>0</v>
      </c>
      <c r="BO135" s="38">
        <f t="shared" si="92"/>
        <v>0</v>
      </c>
      <c r="BP135" s="38"/>
      <c r="BQ135" s="38">
        <f t="shared" si="93"/>
        <v>0</v>
      </c>
      <c r="BR135" s="38">
        <f t="shared" si="94"/>
        <v>0</v>
      </c>
      <c r="BS135" s="38"/>
      <c r="BT135" s="38">
        <f t="shared" si="95"/>
        <v>0</v>
      </c>
      <c r="BU135" s="38">
        <f t="shared" si="96"/>
        <v>0</v>
      </c>
      <c r="BV135" s="39">
        <f t="shared" si="106"/>
        <v>1</v>
      </c>
      <c r="BW135" s="39">
        <f t="shared" ca="1" si="107"/>
        <v>140.79</v>
      </c>
      <c r="BX135" s="40">
        <f t="shared" ca="1" si="108"/>
        <v>0</v>
      </c>
      <c r="BY135" s="40">
        <f t="shared" si="102"/>
        <v>2</v>
      </c>
      <c r="BZ135" s="39">
        <f t="shared" ca="1" si="103"/>
        <v>281.58</v>
      </c>
      <c r="CA135" s="116">
        <f t="shared" ca="1" si="104"/>
        <v>0</v>
      </c>
      <c r="CB135" s="42"/>
      <c r="CC135" s="43">
        <f t="shared" si="105"/>
        <v>0</v>
      </c>
      <c r="CD135" s="44" t="str">
        <f t="shared" si="58"/>
        <v>NÃO MEDIDO</v>
      </c>
      <c r="CE135" s="45"/>
      <c r="CF135" s="46"/>
      <c r="CG135" s="47"/>
    </row>
    <row r="136" spans="1:85" s="2" customFormat="1" ht="30" customHeight="1" x14ac:dyDescent="0.2">
      <c r="A136" s="2" t="s">
        <v>443</v>
      </c>
      <c r="C136" s="127" t="s">
        <v>303</v>
      </c>
      <c r="D136" s="34" t="s">
        <v>304</v>
      </c>
      <c r="E136" s="35" t="s">
        <v>110</v>
      </c>
      <c r="F136" s="111">
        <v>3</v>
      </c>
      <c r="G136" s="111"/>
      <c r="H136" s="112">
        <v>0</v>
      </c>
      <c r="I136" s="111">
        <f t="shared" si="97"/>
        <v>3</v>
      </c>
      <c r="J136" s="36">
        <v>20.95</v>
      </c>
      <c r="K136" s="37">
        <f t="shared" si="98"/>
        <v>62.85</v>
      </c>
      <c r="L136" s="37"/>
      <c r="M136" s="37">
        <f t="shared" si="99"/>
        <v>0</v>
      </c>
      <c r="N136" s="38"/>
      <c r="O136" s="38">
        <f t="shared" si="59"/>
        <v>0</v>
      </c>
      <c r="P136" s="38">
        <f t="shared" si="60"/>
        <v>0</v>
      </c>
      <c r="Q136" s="38"/>
      <c r="R136" s="38">
        <f t="shared" si="61"/>
        <v>0</v>
      </c>
      <c r="S136" s="38">
        <f t="shared" si="62"/>
        <v>0</v>
      </c>
      <c r="T136" s="38"/>
      <c r="U136" s="38">
        <f t="shared" si="63"/>
        <v>0</v>
      </c>
      <c r="V136" s="38">
        <f t="shared" si="64"/>
        <v>0</v>
      </c>
      <c r="W136" s="38">
        <v>1</v>
      </c>
      <c r="X136" s="38">
        <f t="shared" si="100"/>
        <v>20.95</v>
      </c>
      <c r="Y136" s="38">
        <f t="shared" si="101"/>
        <v>0</v>
      </c>
      <c r="Z136" s="38"/>
      <c r="AA136" s="38">
        <f t="shared" si="65"/>
        <v>0</v>
      </c>
      <c r="AB136" s="38">
        <f t="shared" si="66"/>
        <v>0</v>
      </c>
      <c r="AC136" s="38"/>
      <c r="AD136" s="38">
        <f t="shared" si="67"/>
        <v>0</v>
      </c>
      <c r="AE136" s="38">
        <f t="shared" si="68"/>
        <v>0</v>
      </c>
      <c r="AF136" s="38"/>
      <c r="AG136" s="38">
        <f t="shared" si="69"/>
        <v>0</v>
      </c>
      <c r="AH136" s="38">
        <f t="shared" si="70"/>
        <v>0</v>
      </c>
      <c r="AI136" s="38"/>
      <c r="AJ136" s="38">
        <f t="shared" si="71"/>
        <v>0</v>
      </c>
      <c r="AK136" s="38">
        <f t="shared" si="72"/>
        <v>0</v>
      </c>
      <c r="AL136" s="38"/>
      <c r="AM136" s="38">
        <f t="shared" si="73"/>
        <v>0</v>
      </c>
      <c r="AN136" s="38">
        <f t="shared" si="74"/>
        <v>0</v>
      </c>
      <c r="AO136" s="38"/>
      <c r="AP136" s="38">
        <f t="shared" si="75"/>
        <v>0</v>
      </c>
      <c r="AQ136" s="38">
        <f t="shared" si="76"/>
        <v>0</v>
      </c>
      <c r="AR136" s="38"/>
      <c r="AS136" s="38">
        <f t="shared" si="77"/>
        <v>0</v>
      </c>
      <c r="AT136" s="38">
        <f t="shared" si="78"/>
        <v>0</v>
      </c>
      <c r="AU136" s="38"/>
      <c r="AV136" s="38">
        <f t="shared" si="79"/>
        <v>0</v>
      </c>
      <c r="AW136" s="38">
        <f t="shared" si="80"/>
        <v>0</v>
      </c>
      <c r="AX136" s="38"/>
      <c r="AY136" s="38">
        <f t="shared" si="81"/>
        <v>0</v>
      </c>
      <c r="AZ136" s="38">
        <f t="shared" si="82"/>
        <v>0</v>
      </c>
      <c r="BA136" s="38"/>
      <c r="BB136" s="38">
        <f t="shared" si="83"/>
        <v>0</v>
      </c>
      <c r="BC136" s="38">
        <f t="shared" si="84"/>
        <v>0</v>
      </c>
      <c r="BD136" s="38"/>
      <c r="BE136" s="38">
        <f t="shared" si="85"/>
        <v>0</v>
      </c>
      <c r="BF136" s="38">
        <f t="shared" si="86"/>
        <v>0</v>
      </c>
      <c r="BG136" s="38"/>
      <c r="BH136" s="38">
        <f t="shared" si="87"/>
        <v>0</v>
      </c>
      <c r="BI136" s="38">
        <f t="shared" si="88"/>
        <v>0</v>
      </c>
      <c r="BJ136" s="38"/>
      <c r="BK136" s="38">
        <f t="shared" si="89"/>
        <v>0</v>
      </c>
      <c r="BL136" s="38">
        <f t="shared" si="90"/>
        <v>0</v>
      </c>
      <c r="BM136" s="38"/>
      <c r="BN136" s="38">
        <f t="shared" si="91"/>
        <v>0</v>
      </c>
      <c r="BO136" s="38">
        <f t="shared" si="92"/>
        <v>0</v>
      </c>
      <c r="BP136" s="38"/>
      <c r="BQ136" s="38">
        <f t="shared" si="93"/>
        <v>0</v>
      </c>
      <c r="BR136" s="38">
        <f t="shared" si="94"/>
        <v>0</v>
      </c>
      <c r="BS136" s="38"/>
      <c r="BT136" s="38">
        <f t="shared" si="95"/>
        <v>0</v>
      </c>
      <c r="BU136" s="38">
        <f t="shared" si="96"/>
        <v>0</v>
      </c>
      <c r="BV136" s="39">
        <f t="shared" si="106"/>
        <v>1</v>
      </c>
      <c r="BW136" s="39">
        <f t="shared" ca="1" si="107"/>
        <v>20.95</v>
      </c>
      <c r="BX136" s="40">
        <f t="shared" ca="1" si="108"/>
        <v>0</v>
      </c>
      <c r="BY136" s="40">
        <f t="shared" si="102"/>
        <v>2</v>
      </c>
      <c r="BZ136" s="39">
        <f t="shared" ca="1" si="103"/>
        <v>41.9</v>
      </c>
      <c r="CA136" s="116">
        <f t="shared" ca="1" si="104"/>
        <v>0</v>
      </c>
      <c r="CB136" s="42"/>
      <c r="CC136" s="43">
        <f t="shared" si="105"/>
        <v>0</v>
      </c>
      <c r="CD136" s="44" t="str">
        <f t="shared" si="58"/>
        <v>NÃO MEDIDO</v>
      </c>
      <c r="CE136" s="45"/>
      <c r="CF136" s="46"/>
      <c r="CG136" s="47"/>
    </row>
    <row r="137" spans="1:85" s="2" customFormat="1" ht="88.5" customHeight="1" x14ac:dyDescent="0.2">
      <c r="A137" s="2" t="s">
        <v>443</v>
      </c>
      <c r="C137" s="127" t="s">
        <v>305</v>
      </c>
      <c r="D137" s="34" t="s">
        <v>306</v>
      </c>
      <c r="E137" s="35" t="s">
        <v>110</v>
      </c>
      <c r="F137" s="111">
        <v>3</v>
      </c>
      <c r="G137" s="111"/>
      <c r="H137" s="112">
        <v>0</v>
      </c>
      <c r="I137" s="111">
        <f t="shared" si="97"/>
        <v>3</v>
      </c>
      <c r="J137" s="36">
        <v>455.81</v>
      </c>
      <c r="K137" s="37">
        <f t="shared" si="98"/>
        <v>1367.43</v>
      </c>
      <c r="L137" s="37"/>
      <c r="M137" s="37">
        <f t="shared" si="99"/>
        <v>0</v>
      </c>
      <c r="N137" s="38"/>
      <c r="O137" s="38">
        <f t="shared" si="59"/>
        <v>0</v>
      </c>
      <c r="P137" s="38">
        <f t="shared" si="60"/>
        <v>0</v>
      </c>
      <c r="Q137" s="38">
        <v>3</v>
      </c>
      <c r="R137" s="38">
        <f t="shared" si="61"/>
        <v>1367.43</v>
      </c>
      <c r="S137" s="38">
        <f t="shared" si="62"/>
        <v>0</v>
      </c>
      <c r="T137" s="38"/>
      <c r="U137" s="38">
        <f t="shared" si="63"/>
        <v>0</v>
      </c>
      <c r="V137" s="38">
        <f t="shared" si="64"/>
        <v>0</v>
      </c>
      <c r="W137" s="38"/>
      <c r="X137" s="38">
        <f t="shared" si="100"/>
        <v>0</v>
      </c>
      <c r="Y137" s="38">
        <f t="shared" si="101"/>
        <v>0</v>
      </c>
      <c r="Z137" s="38"/>
      <c r="AA137" s="38">
        <f t="shared" si="65"/>
        <v>0</v>
      </c>
      <c r="AB137" s="38">
        <f t="shared" si="66"/>
        <v>0</v>
      </c>
      <c r="AC137" s="38"/>
      <c r="AD137" s="38">
        <f t="shared" si="67"/>
        <v>0</v>
      </c>
      <c r="AE137" s="38">
        <f t="shared" si="68"/>
        <v>0</v>
      </c>
      <c r="AF137" s="38"/>
      <c r="AG137" s="38">
        <f t="shared" si="69"/>
        <v>0</v>
      </c>
      <c r="AH137" s="38">
        <f t="shared" si="70"/>
        <v>0</v>
      </c>
      <c r="AI137" s="38"/>
      <c r="AJ137" s="38">
        <f t="shared" si="71"/>
        <v>0</v>
      </c>
      <c r="AK137" s="38">
        <f t="shared" si="72"/>
        <v>0</v>
      </c>
      <c r="AL137" s="38"/>
      <c r="AM137" s="38">
        <f t="shared" si="73"/>
        <v>0</v>
      </c>
      <c r="AN137" s="38">
        <f t="shared" si="74"/>
        <v>0</v>
      </c>
      <c r="AO137" s="38"/>
      <c r="AP137" s="38">
        <f t="shared" si="75"/>
        <v>0</v>
      </c>
      <c r="AQ137" s="38">
        <f t="shared" si="76"/>
        <v>0</v>
      </c>
      <c r="AR137" s="38"/>
      <c r="AS137" s="38">
        <f t="shared" si="77"/>
        <v>0</v>
      </c>
      <c r="AT137" s="38">
        <f t="shared" si="78"/>
        <v>0</v>
      </c>
      <c r="AU137" s="38"/>
      <c r="AV137" s="38">
        <f t="shared" si="79"/>
        <v>0</v>
      </c>
      <c r="AW137" s="38">
        <f t="shared" si="80"/>
        <v>0</v>
      </c>
      <c r="AX137" s="38"/>
      <c r="AY137" s="38">
        <f t="shared" si="81"/>
        <v>0</v>
      </c>
      <c r="AZ137" s="38">
        <f t="shared" si="82"/>
        <v>0</v>
      </c>
      <c r="BA137" s="38"/>
      <c r="BB137" s="38">
        <f t="shared" si="83"/>
        <v>0</v>
      </c>
      <c r="BC137" s="38">
        <f t="shared" si="84"/>
        <v>0</v>
      </c>
      <c r="BD137" s="38"/>
      <c r="BE137" s="38">
        <f t="shared" si="85"/>
        <v>0</v>
      </c>
      <c r="BF137" s="38">
        <f t="shared" si="86"/>
        <v>0</v>
      </c>
      <c r="BG137" s="38"/>
      <c r="BH137" s="38">
        <f t="shared" si="87"/>
        <v>0</v>
      </c>
      <c r="BI137" s="38">
        <f t="shared" si="88"/>
        <v>0</v>
      </c>
      <c r="BJ137" s="38"/>
      <c r="BK137" s="38">
        <f t="shared" si="89"/>
        <v>0</v>
      </c>
      <c r="BL137" s="38">
        <f t="shared" si="90"/>
        <v>0</v>
      </c>
      <c r="BM137" s="38"/>
      <c r="BN137" s="38">
        <f t="shared" si="91"/>
        <v>0</v>
      </c>
      <c r="BO137" s="38">
        <f t="shared" si="92"/>
        <v>0</v>
      </c>
      <c r="BP137" s="38"/>
      <c r="BQ137" s="38">
        <f t="shared" si="93"/>
        <v>0</v>
      </c>
      <c r="BR137" s="38">
        <f t="shared" si="94"/>
        <v>0</v>
      </c>
      <c r="BS137" s="38"/>
      <c r="BT137" s="38">
        <f t="shared" si="95"/>
        <v>0</v>
      </c>
      <c r="BU137" s="38">
        <f t="shared" si="96"/>
        <v>0</v>
      </c>
      <c r="BV137" s="39">
        <f t="shared" si="106"/>
        <v>3</v>
      </c>
      <c r="BW137" s="39">
        <f t="shared" ca="1" si="107"/>
        <v>1367.43</v>
      </c>
      <c r="BX137" s="40">
        <f t="shared" ca="1" si="108"/>
        <v>0</v>
      </c>
      <c r="BY137" s="40">
        <f t="shared" si="102"/>
        <v>0</v>
      </c>
      <c r="BZ137" s="39">
        <f t="shared" ca="1" si="103"/>
        <v>0</v>
      </c>
      <c r="CA137" s="116">
        <f t="shared" ca="1" si="104"/>
        <v>0</v>
      </c>
      <c r="CB137" s="42"/>
      <c r="CC137" s="43">
        <f t="shared" si="105"/>
        <v>0</v>
      </c>
      <c r="CD137" s="44" t="str">
        <f t="shared" si="58"/>
        <v>NÃO MEDIDO</v>
      </c>
      <c r="CE137" s="45"/>
      <c r="CF137" s="46"/>
      <c r="CG137" s="47"/>
    </row>
    <row r="138" spans="1:85" s="2" customFormat="1" ht="30" customHeight="1" x14ac:dyDescent="0.2">
      <c r="A138" s="2" t="s">
        <v>443</v>
      </c>
      <c r="C138" s="127" t="s">
        <v>307</v>
      </c>
      <c r="D138" s="34" t="s">
        <v>308</v>
      </c>
      <c r="E138" s="35" t="s">
        <v>110</v>
      </c>
      <c r="F138" s="111">
        <v>80</v>
      </c>
      <c r="G138" s="111"/>
      <c r="H138" s="112">
        <v>0</v>
      </c>
      <c r="I138" s="111">
        <f t="shared" si="97"/>
        <v>80</v>
      </c>
      <c r="J138" s="36">
        <v>0.89</v>
      </c>
      <c r="K138" s="37">
        <f t="shared" si="98"/>
        <v>71.2</v>
      </c>
      <c r="L138" s="37"/>
      <c r="M138" s="37">
        <f t="shared" si="99"/>
        <v>0</v>
      </c>
      <c r="N138" s="38"/>
      <c r="O138" s="38">
        <f t="shared" si="59"/>
        <v>0</v>
      </c>
      <c r="P138" s="38">
        <f t="shared" si="60"/>
        <v>0</v>
      </c>
      <c r="Q138" s="38"/>
      <c r="R138" s="38">
        <f t="shared" si="61"/>
        <v>0</v>
      </c>
      <c r="S138" s="38">
        <f t="shared" si="62"/>
        <v>0</v>
      </c>
      <c r="T138" s="38"/>
      <c r="U138" s="38">
        <f t="shared" si="63"/>
        <v>0</v>
      </c>
      <c r="V138" s="38">
        <f t="shared" si="64"/>
        <v>0</v>
      </c>
      <c r="W138" s="38"/>
      <c r="X138" s="38">
        <f t="shared" si="100"/>
        <v>0</v>
      </c>
      <c r="Y138" s="38">
        <f t="shared" si="101"/>
        <v>0</v>
      </c>
      <c r="Z138" s="38"/>
      <c r="AA138" s="38">
        <f t="shared" si="65"/>
        <v>0</v>
      </c>
      <c r="AB138" s="38">
        <f t="shared" si="66"/>
        <v>0</v>
      </c>
      <c r="AC138" s="38"/>
      <c r="AD138" s="38">
        <f t="shared" si="67"/>
        <v>0</v>
      </c>
      <c r="AE138" s="38">
        <f t="shared" si="68"/>
        <v>0</v>
      </c>
      <c r="AF138" s="38"/>
      <c r="AG138" s="38">
        <f t="shared" si="69"/>
        <v>0</v>
      </c>
      <c r="AH138" s="38">
        <f t="shared" si="70"/>
        <v>0</v>
      </c>
      <c r="AI138" s="38"/>
      <c r="AJ138" s="38">
        <f t="shared" si="71"/>
        <v>0</v>
      </c>
      <c r="AK138" s="38">
        <f t="shared" si="72"/>
        <v>0</v>
      </c>
      <c r="AL138" s="38"/>
      <c r="AM138" s="38">
        <f t="shared" si="73"/>
        <v>0</v>
      </c>
      <c r="AN138" s="38">
        <f t="shared" si="74"/>
        <v>0</v>
      </c>
      <c r="AO138" s="38"/>
      <c r="AP138" s="38">
        <f t="shared" si="75"/>
        <v>0</v>
      </c>
      <c r="AQ138" s="38">
        <f t="shared" si="76"/>
        <v>0</v>
      </c>
      <c r="AR138" s="38"/>
      <c r="AS138" s="38">
        <f t="shared" si="77"/>
        <v>0</v>
      </c>
      <c r="AT138" s="38">
        <f t="shared" si="78"/>
        <v>0</v>
      </c>
      <c r="AU138" s="38"/>
      <c r="AV138" s="38">
        <f t="shared" si="79"/>
        <v>0</v>
      </c>
      <c r="AW138" s="38">
        <f t="shared" si="80"/>
        <v>0</v>
      </c>
      <c r="AX138" s="38"/>
      <c r="AY138" s="38">
        <f t="shared" si="81"/>
        <v>0</v>
      </c>
      <c r="AZ138" s="38">
        <f t="shared" si="82"/>
        <v>0</v>
      </c>
      <c r="BA138" s="38"/>
      <c r="BB138" s="38">
        <f t="shared" si="83"/>
        <v>0</v>
      </c>
      <c r="BC138" s="38">
        <f t="shared" si="84"/>
        <v>0</v>
      </c>
      <c r="BD138" s="38"/>
      <c r="BE138" s="38">
        <f t="shared" si="85"/>
        <v>0</v>
      </c>
      <c r="BF138" s="38">
        <f t="shared" si="86"/>
        <v>0</v>
      </c>
      <c r="BG138" s="38"/>
      <c r="BH138" s="38">
        <f t="shared" si="87"/>
        <v>0</v>
      </c>
      <c r="BI138" s="38">
        <f t="shared" si="88"/>
        <v>0</v>
      </c>
      <c r="BJ138" s="38"/>
      <c r="BK138" s="38">
        <f t="shared" si="89"/>
        <v>0</v>
      </c>
      <c r="BL138" s="38">
        <f t="shared" si="90"/>
        <v>0</v>
      </c>
      <c r="BM138" s="38"/>
      <c r="BN138" s="38">
        <f t="shared" si="91"/>
        <v>0</v>
      </c>
      <c r="BO138" s="38">
        <f t="shared" si="92"/>
        <v>0</v>
      </c>
      <c r="BP138" s="38"/>
      <c r="BQ138" s="38">
        <f t="shared" si="93"/>
        <v>0</v>
      </c>
      <c r="BR138" s="38">
        <f t="shared" si="94"/>
        <v>0</v>
      </c>
      <c r="BS138" s="38"/>
      <c r="BT138" s="38">
        <f t="shared" si="95"/>
        <v>0</v>
      </c>
      <c r="BU138" s="38">
        <f t="shared" si="96"/>
        <v>0</v>
      </c>
      <c r="BV138" s="39">
        <f t="shared" si="106"/>
        <v>0</v>
      </c>
      <c r="BW138" s="39">
        <f t="shared" ca="1" si="107"/>
        <v>0</v>
      </c>
      <c r="BX138" s="40">
        <f t="shared" ca="1" si="108"/>
        <v>0</v>
      </c>
      <c r="BY138" s="40">
        <f t="shared" si="102"/>
        <v>80</v>
      </c>
      <c r="BZ138" s="39">
        <f t="shared" ca="1" si="103"/>
        <v>71.2</v>
      </c>
      <c r="CA138" s="116">
        <f t="shared" ca="1" si="104"/>
        <v>0</v>
      </c>
      <c r="CB138" s="42"/>
      <c r="CC138" s="43">
        <f t="shared" si="105"/>
        <v>0</v>
      </c>
      <c r="CD138" s="44" t="str">
        <f t="shared" si="58"/>
        <v>NÃO MEDIDO</v>
      </c>
      <c r="CE138" s="45"/>
      <c r="CF138" s="46"/>
      <c r="CG138" s="47"/>
    </row>
    <row r="139" spans="1:85" s="2" customFormat="1" ht="30" customHeight="1" x14ac:dyDescent="0.2">
      <c r="A139" s="2" t="s">
        <v>443</v>
      </c>
      <c r="C139" s="127" t="s">
        <v>309</v>
      </c>
      <c r="D139" s="34" t="s">
        <v>310</v>
      </c>
      <c r="E139" s="35" t="s">
        <v>110</v>
      </c>
      <c r="F139" s="111">
        <v>40</v>
      </c>
      <c r="G139" s="111"/>
      <c r="H139" s="112">
        <v>0</v>
      </c>
      <c r="I139" s="111">
        <f t="shared" si="97"/>
        <v>40</v>
      </c>
      <c r="J139" s="36">
        <v>0.93</v>
      </c>
      <c r="K139" s="37">
        <f t="shared" si="98"/>
        <v>37.200000000000003</v>
      </c>
      <c r="L139" s="37"/>
      <c r="M139" s="37">
        <f t="shared" si="99"/>
        <v>0</v>
      </c>
      <c r="N139" s="38"/>
      <c r="O139" s="38">
        <f t="shared" si="59"/>
        <v>0</v>
      </c>
      <c r="P139" s="38">
        <f t="shared" si="60"/>
        <v>0</v>
      </c>
      <c r="Q139" s="38"/>
      <c r="R139" s="38">
        <f t="shared" si="61"/>
        <v>0</v>
      </c>
      <c r="S139" s="38">
        <f t="shared" si="62"/>
        <v>0</v>
      </c>
      <c r="T139" s="38"/>
      <c r="U139" s="38">
        <f t="shared" si="63"/>
        <v>0</v>
      </c>
      <c r="V139" s="38">
        <f t="shared" si="64"/>
        <v>0</v>
      </c>
      <c r="W139" s="38"/>
      <c r="X139" s="38">
        <f t="shared" si="100"/>
        <v>0</v>
      </c>
      <c r="Y139" s="38">
        <f t="shared" si="101"/>
        <v>0</v>
      </c>
      <c r="Z139" s="38"/>
      <c r="AA139" s="38">
        <f t="shared" si="65"/>
        <v>0</v>
      </c>
      <c r="AB139" s="38">
        <f t="shared" si="66"/>
        <v>0</v>
      </c>
      <c r="AC139" s="38"/>
      <c r="AD139" s="38">
        <f t="shared" si="67"/>
        <v>0</v>
      </c>
      <c r="AE139" s="38">
        <f t="shared" si="68"/>
        <v>0</v>
      </c>
      <c r="AF139" s="38"/>
      <c r="AG139" s="38">
        <f t="shared" si="69"/>
        <v>0</v>
      </c>
      <c r="AH139" s="38">
        <f t="shared" si="70"/>
        <v>0</v>
      </c>
      <c r="AI139" s="38"/>
      <c r="AJ139" s="38">
        <f t="shared" si="71"/>
        <v>0</v>
      </c>
      <c r="AK139" s="38">
        <f t="shared" si="72"/>
        <v>0</v>
      </c>
      <c r="AL139" s="38"/>
      <c r="AM139" s="38">
        <f t="shared" si="73"/>
        <v>0</v>
      </c>
      <c r="AN139" s="38">
        <f t="shared" si="74"/>
        <v>0</v>
      </c>
      <c r="AO139" s="38"/>
      <c r="AP139" s="38">
        <f t="shared" si="75"/>
        <v>0</v>
      </c>
      <c r="AQ139" s="38">
        <f t="shared" si="76"/>
        <v>0</v>
      </c>
      <c r="AR139" s="38"/>
      <c r="AS139" s="38">
        <f t="shared" si="77"/>
        <v>0</v>
      </c>
      <c r="AT139" s="38">
        <f t="shared" si="78"/>
        <v>0</v>
      </c>
      <c r="AU139" s="38"/>
      <c r="AV139" s="38">
        <f t="shared" si="79"/>
        <v>0</v>
      </c>
      <c r="AW139" s="38">
        <f t="shared" si="80"/>
        <v>0</v>
      </c>
      <c r="AX139" s="38"/>
      <c r="AY139" s="38">
        <f t="shared" si="81"/>
        <v>0</v>
      </c>
      <c r="AZ139" s="38">
        <f t="shared" si="82"/>
        <v>0</v>
      </c>
      <c r="BA139" s="38"/>
      <c r="BB139" s="38">
        <f t="shared" si="83"/>
        <v>0</v>
      </c>
      <c r="BC139" s="38">
        <f t="shared" si="84"/>
        <v>0</v>
      </c>
      <c r="BD139" s="38"/>
      <c r="BE139" s="38">
        <f t="shared" si="85"/>
        <v>0</v>
      </c>
      <c r="BF139" s="38">
        <f t="shared" si="86"/>
        <v>0</v>
      </c>
      <c r="BG139" s="38"/>
      <c r="BH139" s="38">
        <f t="shared" si="87"/>
        <v>0</v>
      </c>
      <c r="BI139" s="38">
        <f t="shared" si="88"/>
        <v>0</v>
      </c>
      <c r="BJ139" s="38"/>
      <c r="BK139" s="38">
        <f t="shared" si="89"/>
        <v>0</v>
      </c>
      <c r="BL139" s="38">
        <f t="shared" si="90"/>
        <v>0</v>
      </c>
      <c r="BM139" s="38"/>
      <c r="BN139" s="38">
        <f t="shared" si="91"/>
        <v>0</v>
      </c>
      <c r="BO139" s="38">
        <f t="shared" si="92"/>
        <v>0</v>
      </c>
      <c r="BP139" s="38"/>
      <c r="BQ139" s="38">
        <f t="shared" si="93"/>
        <v>0</v>
      </c>
      <c r="BR139" s="38">
        <f t="shared" si="94"/>
        <v>0</v>
      </c>
      <c r="BS139" s="38"/>
      <c r="BT139" s="38">
        <f t="shared" si="95"/>
        <v>0</v>
      </c>
      <c r="BU139" s="38">
        <f t="shared" si="96"/>
        <v>0</v>
      </c>
      <c r="BV139" s="39">
        <f t="shared" si="106"/>
        <v>0</v>
      </c>
      <c r="BW139" s="39">
        <f t="shared" ca="1" si="107"/>
        <v>0</v>
      </c>
      <c r="BX139" s="40">
        <f t="shared" ca="1" si="108"/>
        <v>0</v>
      </c>
      <c r="BY139" s="40">
        <f t="shared" si="102"/>
        <v>40</v>
      </c>
      <c r="BZ139" s="39">
        <f t="shared" ca="1" si="103"/>
        <v>37.200000000000003</v>
      </c>
      <c r="CA139" s="116">
        <f t="shared" ca="1" si="104"/>
        <v>0</v>
      </c>
      <c r="CB139" s="42"/>
      <c r="CC139" s="43">
        <f t="shared" si="105"/>
        <v>0</v>
      </c>
      <c r="CD139" s="44" t="str">
        <f t="shared" si="58"/>
        <v>NÃO MEDIDO</v>
      </c>
      <c r="CE139" s="45"/>
      <c r="CF139" s="46"/>
      <c r="CG139" s="47"/>
    </row>
    <row r="140" spans="1:85" s="2" customFormat="1" ht="30" customHeight="1" x14ac:dyDescent="0.2">
      <c r="A140" s="2" t="s">
        <v>443</v>
      </c>
      <c r="C140" s="127" t="s">
        <v>311</v>
      </c>
      <c r="D140" s="34" t="s">
        <v>312</v>
      </c>
      <c r="E140" s="35" t="s">
        <v>110</v>
      </c>
      <c r="F140" s="111">
        <v>35</v>
      </c>
      <c r="G140" s="111"/>
      <c r="H140" s="112">
        <v>0</v>
      </c>
      <c r="I140" s="111">
        <f t="shared" si="97"/>
        <v>35</v>
      </c>
      <c r="J140" s="36">
        <v>1.05</v>
      </c>
      <c r="K140" s="37">
        <f t="shared" si="98"/>
        <v>36.75</v>
      </c>
      <c r="L140" s="37"/>
      <c r="M140" s="37">
        <f t="shared" si="99"/>
        <v>0</v>
      </c>
      <c r="N140" s="38"/>
      <c r="O140" s="38">
        <f t="shared" si="59"/>
        <v>0</v>
      </c>
      <c r="P140" s="38">
        <f t="shared" si="60"/>
        <v>0</v>
      </c>
      <c r="Q140" s="38"/>
      <c r="R140" s="38">
        <f t="shared" si="61"/>
        <v>0</v>
      </c>
      <c r="S140" s="38">
        <f t="shared" si="62"/>
        <v>0</v>
      </c>
      <c r="T140" s="38"/>
      <c r="U140" s="38">
        <f t="shared" si="63"/>
        <v>0</v>
      </c>
      <c r="V140" s="38">
        <f t="shared" si="64"/>
        <v>0</v>
      </c>
      <c r="W140" s="38"/>
      <c r="X140" s="38">
        <f t="shared" si="100"/>
        <v>0</v>
      </c>
      <c r="Y140" s="38">
        <f t="shared" si="101"/>
        <v>0</v>
      </c>
      <c r="Z140" s="38"/>
      <c r="AA140" s="38">
        <f t="shared" si="65"/>
        <v>0</v>
      </c>
      <c r="AB140" s="38">
        <f t="shared" si="66"/>
        <v>0</v>
      </c>
      <c r="AC140" s="38"/>
      <c r="AD140" s="38">
        <f t="shared" si="67"/>
        <v>0</v>
      </c>
      <c r="AE140" s="38">
        <f t="shared" si="68"/>
        <v>0</v>
      </c>
      <c r="AF140" s="38"/>
      <c r="AG140" s="38">
        <f t="shared" si="69"/>
        <v>0</v>
      </c>
      <c r="AH140" s="38">
        <f t="shared" si="70"/>
        <v>0</v>
      </c>
      <c r="AI140" s="38"/>
      <c r="AJ140" s="38">
        <f t="shared" si="71"/>
        <v>0</v>
      </c>
      <c r="AK140" s="38">
        <f t="shared" si="72"/>
        <v>0</v>
      </c>
      <c r="AL140" s="38"/>
      <c r="AM140" s="38">
        <f t="shared" si="73"/>
        <v>0</v>
      </c>
      <c r="AN140" s="38">
        <f t="shared" si="74"/>
        <v>0</v>
      </c>
      <c r="AO140" s="38"/>
      <c r="AP140" s="38">
        <f t="shared" si="75"/>
        <v>0</v>
      </c>
      <c r="AQ140" s="38">
        <f t="shared" si="76"/>
        <v>0</v>
      </c>
      <c r="AR140" s="38"/>
      <c r="AS140" s="38">
        <f t="shared" si="77"/>
        <v>0</v>
      </c>
      <c r="AT140" s="38">
        <f t="shared" si="78"/>
        <v>0</v>
      </c>
      <c r="AU140" s="38"/>
      <c r="AV140" s="38">
        <f t="shared" si="79"/>
        <v>0</v>
      </c>
      <c r="AW140" s="38">
        <f t="shared" si="80"/>
        <v>0</v>
      </c>
      <c r="AX140" s="38"/>
      <c r="AY140" s="38">
        <f t="shared" si="81"/>
        <v>0</v>
      </c>
      <c r="AZ140" s="38">
        <f t="shared" si="82"/>
        <v>0</v>
      </c>
      <c r="BA140" s="38"/>
      <c r="BB140" s="38">
        <f t="shared" si="83"/>
        <v>0</v>
      </c>
      <c r="BC140" s="38">
        <f t="shared" si="84"/>
        <v>0</v>
      </c>
      <c r="BD140" s="38"/>
      <c r="BE140" s="38">
        <f t="shared" si="85"/>
        <v>0</v>
      </c>
      <c r="BF140" s="38">
        <f t="shared" si="86"/>
        <v>0</v>
      </c>
      <c r="BG140" s="38"/>
      <c r="BH140" s="38">
        <f t="shared" si="87"/>
        <v>0</v>
      </c>
      <c r="BI140" s="38">
        <f t="shared" si="88"/>
        <v>0</v>
      </c>
      <c r="BJ140" s="38"/>
      <c r="BK140" s="38">
        <f t="shared" si="89"/>
        <v>0</v>
      </c>
      <c r="BL140" s="38">
        <f t="shared" si="90"/>
        <v>0</v>
      </c>
      <c r="BM140" s="38"/>
      <c r="BN140" s="38">
        <f t="shared" si="91"/>
        <v>0</v>
      </c>
      <c r="BO140" s="38">
        <f t="shared" si="92"/>
        <v>0</v>
      </c>
      <c r="BP140" s="38"/>
      <c r="BQ140" s="38">
        <f t="shared" si="93"/>
        <v>0</v>
      </c>
      <c r="BR140" s="38">
        <f t="shared" si="94"/>
        <v>0</v>
      </c>
      <c r="BS140" s="38"/>
      <c r="BT140" s="38">
        <f t="shared" si="95"/>
        <v>0</v>
      </c>
      <c r="BU140" s="38">
        <f t="shared" si="96"/>
        <v>0</v>
      </c>
      <c r="BV140" s="39">
        <f t="shared" si="106"/>
        <v>0</v>
      </c>
      <c r="BW140" s="39">
        <f t="shared" ca="1" si="107"/>
        <v>0</v>
      </c>
      <c r="BX140" s="40">
        <f t="shared" ca="1" si="108"/>
        <v>0</v>
      </c>
      <c r="BY140" s="40">
        <f t="shared" si="102"/>
        <v>35</v>
      </c>
      <c r="BZ140" s="39">
        <f t="shared" ca="1" si="103"/>
        <v>36.75</v>
      </c>
      <c r="CA140" s="116">
        <f t="shared" ca="1" si="104"/>
        <v>0</v>
      </c>
      <c r="CB140" s="42"/>
      <c r="CC140" s="43">
        <f t="shared" si="105"/>
        <v>0</v>
      </c>
      <c r="CD140" s="44" t="str">
        <f t="shared" si="58"/>
        <v>NÃO MEDIDO</v>
      </c>
      <c r="CE140" s="45"/>
      <c r="CF140" s="46"/>
      <c r="CG140" s="47"/>
    </row>
    <row r="141" spans="1:85" s="2" customFormat="1" ht="30" customHeight="1" x14ac:dyDescent="0.2">
      <c r="A141" s="2" t="s">
        <v>443</v>
      </c>
      <c r="C141" s="127" t="s">
        <v>313</v>
      </c>
      <c r="D141" s="34" t="s">
        <v>314</v>
      </c>
      <c r="E141" s="35" t="s">
        <v>110</v>
      </c>
      <c r="F141" s="111">
        <v>75</v>
      </c>
      <c r="G141" s="111"/>
      <c r="H141" s="112">
        <v>0</v>
      </c>
      <c r="I141" s="111">
        <f t="shared" si="97"/>
        <v>75</v>
      </c>
      <c r="J141" s="36">
        <v>4.08</v>
      </c>
      <c r="K141" s="37">
        <f t="shared" si="98"/>
        <v>306</v>
      </c>
      <c r="L141" s="37"/>
      <c r="M141" s="37">
        <f t="shared" si="99"/>
        <v>0</v>
      </c>
      <c r="N141" s="38"/>
      <c r="O141" s="38">
        <f t="shared" si="59"/>
        <v>0</v>
      </c>
      <c r="P141" s="38">
        <f t="shared" si="60"/>
        <v>0</v>
      </c>
      <c r="Q141" s="38">
        <v>60</v>
      </c>
      <c r="R141" s="38">
        <f t="shared" si="61"/>
        <v>244.8</v>
      </c>
      <c r="S141" s="38">
        <f t="shared" si="62"/>
        <v>0</v>
      </c>
      <c r="T141" s="38"/>
      <c r="U141" s="38">
        <f t="shared" si="63"/>
        <v>0</v>
      </c>
      <c r="V141" s="38">
        <f t="shared" si="64"/>
        <v>0</v>
      </c>
      <c r="W141" s="38"/>
      <c r="X141" s="38">
        <f t="shared" si="100"/>
        <v>0</v>
      </c>
      <c r="Y141" s="38">
        <f t="shared" si="101"/>
        <v>0</v>
      </c>
      <c r="Z141" s="38"/>
      <c r="AA141" s="38">
        <f t="shared" si="65"/>
        <v>0</v>
      </c>
      <c r="AB141" s="38">
        <f t="shared" si="66"/>
        <v>0</v>
      </c>
      <c r="AC141" s="38"/>
      <c r="AD141" s="38">
        <f t="shared" si="67"/>
        <v>0</v>
      </c>
      <c r="AE141" s="38">
        <f t="shared" si="68"/>
        <v>0</v>
      </c>
      <c r="AF141" s="38"/>
      <c r="AG141" s="38">
        <f t="shared" si="69"/>
        <v>0</v>
      </c>
      <c r="AH141" s="38">
        <f t="shared" si="70"/>
        <v>0</v>
      </c>
      <c r="AI141" s="38"/>
      <c r="AJ141" s="38">
        <f t="shared" si="71"/>
        <v>0</v>
      </c>
      <c r="AK141" s="38">
        <f t="shared" si="72"/>
        <v>0</v>
      </c>
      <c r="AL141" s="38"/>
      <c r="AM141" s="38">
        <f t="shared" si="73"/>
        <v>0</v>
      </c>
      <c r="AN141" s="38">
        <f t="shared" si="74"/>
        <v>0</v>
      </c>
      <c r="AO141" s="38"/>
      <c r="AP141" s="38">
        <f t="shared" si="75"/>
        <v>0</v>
      </c>
      <c r="AQ141" s="38">
        <f t="shared" si="76"/>
        <v>0</v>
      </c>
      <c r="AR141" s="38"/>
      <c r="AS141" s="38">
        <f t="shared" si="77"/>
        <v>0</v>
      </c>
      <c r="AT141" s="38">
        <f t="shared" si="78"/>
        <v>0</v>
      </c>
      <c r="AU141" s="38"/>
      <c r="AV141" s="38">
        <f t="shared" si="79"/>
        <v>0</v>
      </c>
      <c r="AW141" s="38">
        <f t="shared" si="80"/>
        <v>0</v>
      </c>
      <c r="AX141" s="38"/>
      <c r="AY141" s="38">
        <f t="shared" si="81"/>
        <v>0</v>
      </c>
      <c r="AZ141" s="38">
        <f t="shared" si="82"/>
        <v>0</v>
      </c>
      <c r="BA141" s="38"/>
      <c r="BB141" s="38">
        <f t="shared" si="83"/>
        <v>0</v>
      </c>
      <c r="BC141" s="38">
        <f t="shared" si="84"/>
        <v>0</v>
      </c>
      <c r="BD141" s="38"/>
      <c r="BE141" s="38">
        <f t="shared" si="85"/>
        <v>0</v>
      </c>
      <c r="BF141" s="38">
        <f t="shared" si="86"/>
        <v>0</v>
      </c>
      <c r="BG141" s="38"/>
      <c r="BH141" s="38">
        <f t="shared" si="87"/>
        <v>0</v>
      </c>
      <c r="BI141" s="38">
        <f t="shared" si="88"/>
        <v>0</v>
      </c>
      <c r="BJ141" s="38"/>
      <c r="BK141" s="38">
        <f t="shared" si="89"/>
        <v>0</v>
      </c>
      <c r="BL141" s="38">
        <f t="shared" si="90"/>
        <v>0</v>
      </c>
      <c r="BM141" s="38"/>
      <c r="BN141" s="38">
        <f t="shared" si="91"/>
        <v>0</v>
      </c>
      <c r="BO141" s="38">
        <f t="shared" si="92"/>
        <v>0</v>
      </c>
      <c r="BP141" s="38"/>
      <c r="BQ141" s="38">
        <f t="shared" si="93"/>
        <v>0</v>
      </c>
      <c r="BR141" s="38">
        <f t="shared" si="94"/>
        <v>0</v>
      </c>
      <c r="BS141" s="38"/>
      <c r="BT141" s="38">
        <f t="shared" si="95"/>
        <v>0</v>
      </c>
      <c r="BU141" s="38">
        <f t="shared" si="96"/>
        <v>0</v>
      </c>
      <c r="BV141" s="39">
        <f t="shared" si="106"/>
        <v>60</v>
      </c>
      <c r="BW141" s="39">
        <f t="shared" ca="1" si="107"/>
        <v>244.8</v>
      </c>
      <c r="BX141" s="40">
        <f t="shared" ca="1" si="108"/>
        <v>0</v>
      </c>
      <c r="BY141" s="40">
        <f t="shared" si="102"/>
        <v>15</v>
      </c>
      <c r="BZ141" s="39">
        <f t="shared" ca="1" si="103"/>
        <v>61.2</v>
      </c>
      <c r="CA141" s="116">
        <f t="shared" ca="1" si="104"/>
        <v>0</v>
      </c>
      <c r="CB141" s="42"/>
      <c r="CC141" s="43">
        <f t="shared" si="105"/>
        <v>0</v>
      </c>
      <c r="CD141" s="44" t="str">
        <f t="shared" si="58"/>
        <v>NÃO MEDIDO</v>
      </c>
      <c r="CE141" s="45"/>
      <c r="CF141" s="46"/>
      <c r="CG141" s="47"/>
    </row>
    <row r="142" spans="1:85" s="2" customFormat="1" ht="30" customHeight="1" x14ac:dyDescent="0.2">
      <c r="A142" s="2" t="s">
        <v>443</v>
      </c>
      <c r="C142" s="127" t="s">
        <v>315</v>
      </c>
      <c r="D142" s="34" t="s">
        <v>316</v>
      </c>
      <c r="E142" s="35" t="s">
        <v>110</v>
      </c>
      <c r="F142" s="111">
        <v>35</v>
      </c>
      <c r="G142" s="111"/>
      <c r="H142" s="112">
        <v>0</v>
      </c>
      <c r="I142" s="111">
        <f t="shared" si="97"/>
        <v>35</v>
      </c>
      <c r="J142" s="36">
        <v>5.29</v>
      </c>
      <c r="K142" s="37">
        <f t="shared" si="98"/>
        <v>185.15</v>
      </c>
      <c r="L142" s="37"/>
      <c r="M142" s="37">
        <f t="shared" si="99"/>
        <v>0</v>
      </c>
      <c r="N142" s="38"/>
      <c r="O142" s="38">
        <f t="shared" si="59"/>
        <v>0</v>
      </c>
      <c r="P142" s="38">
        <f t="shared" si="60"/>
        <v>0</v>
      </c>
      <c r="Q142" s="38">
        <v>30</v>
      </c>
      <c r="R142" s="38">
        <f t="shared" si="61"/>
        <v>158.69999999999999</v>
      </c>
      <c r="S142" s="38">
        <f t="shared" si="62"/>
        <v>0</v>
      </c>
      <c r="T142" s="38"/>
      <c r="U142" s="38">
        <f t="shared" si="63"/>
        <v>0</v>
      </c>
      <c r="V142" s="38">
        <f t="shared" si="64"/>
        <v>0</v>
      </c>
      <c r="W142" s="38"/>
      <c r="X142" s="38">
        <f t="shared" si="100"/>
        <v>0</v>
      </c>
      <c r="Y142" s="38">
        <f t="shared" si="101"/>
        <v>0</v>
      </c>
      <c r="Z142" s="38"/>
      <c r="AA142" s="38">
        <f t="shared" si="65"/>
        <v>0</v>
      </c>
      <c r="AB142" s="38">
        <f t="shared" si="66"/>
        <v>0</v>
      </c>
      <c r="AC142" s="38"/>
      <c r="AD142" s="38">
        <f t="shared" si="67"/>
        <v>0</v>
      </c>
      <c r="AE142" s="38">
        <f t="shared" si="68"/>
        <v>0</v>
      </c>
      <c r="AF142" s="38"/>
      <c r="AG142" s="38">
        <f t="shared" si="69"/>
        <v>0</v>
      </c>
      <c r="AH142" s="38">
        <f t="shared" si="70"/>
        <v>0</v>
      </c>
      <c r="AI142" s="38"/>
      <c r="AJ142" s="38">
        <f t="shared" si="71"/>
        <v>0</v>
      </c>
      <c r="AK142" s="38">
        <f t="shared" si="72"/>
        <v>0</v>
      </c>
      <c r="AL142" s="38"/>
      <c r="AM142" s="38">
        <f t="shared" si="73"/>
        <v>0</v>
      </c>
      <c r="AN142" s="38">
        <f t="shared" si="74"/>
        <v>0</v>
      </c>
      <c r="AO142" s="38"/>
      <c r="AP142" s="38">
        <f t="shared" si="75"/>
        <v>0</v>
      </c>
      <c r="AQ142" s="38">
        <f t="shared" si="76"/>
        <v>0</v>
      </c>
      <c r="AR142" s="38"/>
      <c r="AS142" s="38">
        <f t="shared" si="77"/>
        <v>0</v>
      </c>
      <c r="AT142" s="38">
        <f t="shared" si="78"/>
        <v>0</v>
      </c>
      <c r="AU142" s="38"/>
      <c r="AV142" s="38">
        <f t="shared" si="79"/>
        <v>0</v>
      </c>
      <c r="AW142" s="38">
        <f t="shared" si="80"/>
        <v>0</v>
      </c>
      <c r="AX142" s="38"/>
      <c r="AY142" s="38">
        <f t="shared" si="81"/>
        <v>0</v>
      </c>
      <c r="AZ142" s="38">
        <f t="shared" si="82"/>
        <v>0</v>
      </c>
      <c r="BA142" s="38"/>
      <c r="BB142" s="38">
        <f t="shared" si="83"/>
        <v>0</v>
      </c>
      <c r="BC142" s="38">
        <f t="shared" si="84"/>
        <v>0</v>
      </c>
      <c r="BD142" s="38"/>
      <c r="BE142" s="38">
        <f t="shared" si="85"/>
        <v>0</v>
      </c>
      <c r="BF142" s="38">
        <f t="shared" si="86"/>
        <v>0</v>
      </c>
      <c r="BG142" s="38"/>
      <c r="BH142" s="38">
        <f t="shared" si="87"/>
        <v>0</v>
      </c>
      <c r="BI142" s="38">
        <f t="shared" si="88"/>
        <v>0</v>
      </c>
      <c r="BJ142" s="38"/>
      <c r="BK142" s="38">
        <f t="shared" si="89"/>
        <v>0</v>
      </c>
      <c r="BL142" s="38">
        <f t="shared" si="90"/>
        <v>0</v>
      </c>
      <c r="BM142" s="38"/>
      <c r="BN142" s="38">
        <f t="shared" si="91"/>
        <v>0</v>
      </c>
      <c r="BO142" s="38">
        <f t="shared" si="92"/>
        <v>0</v>
      </c>
      <c r="BP142" s="38"/>
      <c r="BQ142" s="38">
        <f t="shared" si="93"/>
        <v>0</v>
      </c>
      <c r="BR142" s="38">
        <f t="shared" si="94"/>
        <v>0</v>
      </c>
      <c r="BS142" s="38"/>
      <c r="BT142" s="38">
        <f t="shared" si="95"/>
        <v>0</v>
      </c>
      <c r="BU142" s="38">
        <f t="shared" si="96"/>
        <v>0</v>
      </c>
      <c r="BV142" s="39">
        <f t="shared" si="106"/>
        <v>30</v>
      </c>
      <c r="BW142" s="39">
        <f t="shared" ca="1" si="107"/>
        <v>158.69999999999999</v>
      </c>
      <c r="BX142" s="40">
        <f t="shared" ca="1" si="108"/>
        <v>0</v>
      </c>
      <c r="BY142" s="40">
        <f t="shared" si="102"/>
        <v>5</v>
      </c>
      <c r="BZ142" s="39">
        <f t="shared" ca="1" si="103"/>
        <v>26.45</v>
      </c>
      <c r="CA142" s="116">
        <f t="shared" ca="1" si="104"/>
        <v>0</v>
      </c>
      <c r="CB142" s="42"/>
      <c r="CC142" s="43">
        <f t="shared" si="105"/>
        <v>0</v>
      </c>
      <c r="CD142" s="44" t="str">
        <f t="shared" si="58"/>
        <v>NÃO MEDIDO</v>
      </c>
      <c r="CE142" s="45"/>
      <c r="CF142" s="46"/>
      <c r="CG142" s="47"/>
    </row>
    <row r="143" spans="1:85" s="2" customFormat="1" ht="39.75" customHeight="1" x14ac:dyDescent="0.2">
      <c r="A143" s="2" t="s">
        <v>443</v>
      </c>
      <c r="C143" s="127" t="s">
        <v>194</v>
      </c>
      <c r="D143" s="34" t="s">
        <v>195</v>
      </c>
      <c r="E143" s="35" t="s">
        <v>110</v>
      </c>
      <c r="F143" s="111">
        <v>12</v>
      </c>
      <c r="G143" s="111"/>
      <c r="H143" s="112">
        <v>0</v>
      </c>
      <c r="I143" s="111">
        <f t="shared" si="97"/>
        <v>12</v>
      </c>
      <c r="J143" s="36">
        <v>7.71</v>
      </c>
      <c r="K143" s="37">
        <f t="shared" si="98"/>
        <v>92.52</v>
      </c>
      <c r="L143" s="37"/>
      <c r="M143" s="37">
        <f t="shared" si="99"/>
        <v>0</v>
      </c>
      <c r="N143" s="38"/>
      <c r="O143" s="38">
        <f t="shared" si="59"/>
        <v>0</v>
      </c>
      <c r="P143" s="38">
        <f t="shared" si="60"/>
        <v>0</v>
      </c>
      <c r="Q143" s="38">
        <v>10</v>
      </c>
      <c r="R143" s="38">
        <f t="shared" si="61"/>
        <v>77.099999999999994</v>
      </c>
      <c r="S143" s="38">
        <f t="shared" si="62"/>
        <v>0</v>
      </c>
      <c r="T143" s="38"/>
      <c r="U143" s="38">
        <f t="shared" si="63"/>
        <v>0</v>
      </c>
      <c r="V143" s="38">
        <f t="shared" si="64"/>
        <v>0</v>
      </c>
      <c r="W143" s="38"/>
      <c r="X143" s="38">
        <f t="shared" si="100"/>
        <v>0</v>
      </c>
      <c r="Y143" s="38">
        <f t="shared" si="101"/>
        <v>0</v>
      </c>
      <c r="Z143" s="38"/>
      <c r="AA143" s="38">
        <f t="shared" si="65"/>
        <v>0</v>
      </c>
      <c r="AB143" s="38">
        <f t="shared" si="66"/>
        <v>0</v>
      </c>
      <c r="AC143" s="38"/>
      <c r="AD143" s="38">
        <f t="shared" si="67"/>
        <v>0</v>
      </c>
      <c r="AE143" s="38">
        <f t="shared" si="68"/>
        <v>0</v>
      </c>
      <c r="AF143" s="38"/>
      <c r="AG143" s="38">
        <f t="shared" si="69"/>
        <v>0</v>
      </c>
      <c r="AH143" s="38">
        <f t="shared" si="70"/>
        <v>0</v>
      </c>
      <c r="AI143" s="38"/>
      <c r="AJ143" s="38">
        <f t="shared" si="71"/>
        <v>0</v>
      </c>
      <c r="AK143" s="38">
        <f t="shared" si="72"/>
        <v>0</v>
      </c>
      <c r="AL143" s="38"/>
      <c r="AM143" s="38">
        <f t="shared" si="73"/>
        <v>0</v>
      </c>
      <c r="AN143" s="38">
        <f t="shared" si="74"/>
        <v>0</v>
      </c>
      <c r="AO143" s="38"/>
      <c r="AP143" s="38">
        <f t="shared" si="75"/>
        <v>0</v>
      </c>
      <c r="AQ143" s="38">
        <f t="shared" si="76"/>
        <v>0</v>
      </c>
      <c r="AR143" s="38"/>
      <c r="AS143" s="38">
        <f t="shared" si="77"/>
        <v>0</v>
      </c>
      <c r="AT143" s="38">
        <f t="shared" si="78"/>
        <v>0</v>
      </c>
      <c r="AU143" s="38"/>
      <c r="AV143" s="38">
        <f t="shared" si="79"/>
        <v>0</v>
      </c>
      <c r="AW143" s="38">
        <f t="shared" si="80"/>
        <v>0</v>
      </c>
      <c r="AX143" s="38"/>
      <c r="AY143" s="38">
        <f t="shared" si="81"/>
        <v>0</v>
      </c>
      <c r="AZ143" s="38">
        <f t="shared" si="82"/>
        <v>0</v>
      </c>
      <c r="BA143" s="38"/>
      <c r="BB143" s="38">
        <f t="shared" si="83"/>
        <v>0</v>
      </c>
      <c r="BC143" s="38">
        <f t="shared" si="84"/>
        <v>0</v>
      </c>
      <c r="BD143" s="38"/>
      <c r="BE143" s="38">
        <f t="shared" si="85"/>
        <v>0</v>
      </c>
      <c r="BF143" s="38">
        <f t="shared" si="86"/>
        <v>0</v>
      </c>
      <c r="BG143" s="38"/>
      <c r="BH143" s="38">
        <f t="shared" si="87"/>
        <v>0</v>
      </c>
      <c r="BI143" s="38">
        <f t="shared" si="88"/>
        <v>0</v>
      </c>
      <c r="BJ143" s="38"/>
      <c r="BK143" s="38">
        <f t="shared" si="89"/>
        <v>0</v>
      </c>
      <c r="BL143" s="38">
        <f t="shared" si="90"/>
        <v>0</v>
      </c>
      <c r="BM143" s="38"/>
      <c r="BN143" s="38">
        <f t="shared" si="91"/>
        <v>0</v>
      </c>
      <c r="BO143" s="38">
        <f t="shared" si="92"/>
        <v>0</v>
      </c>
      <c r="BP143" s="38"/>
      <c r="BQ143" s="38">
        <f t="shared" si="93"/>
        <v>0</v>
      </c>
      <c r="BR143" s="38">
        <f t="shared" si="94"/>
        <v>0</v>
      </c>
      <c r="BS143" s="38"/>
      <c r="BT143" s="38">
        <f t="shared" si="95"/>
        <v>0</v>
      </c>
      <c r="BU143" s="38">
        <f t="shared" si="96"/>
        <v>0</v>
      </c>
      <c r="BV143" s="39">
        <f t="shared" si="106"/>
        <v>10</v>
      </c>
      <c r="BW143" s="39">
        <f t="shared" ca="1" si="107"/>
        <v>77.099999999999994</v>
      </c>
      <c r="BX143" s="40">
        <f t="shared" ca="1" si="108"/>
        <v>0</v>
      </c>
      <c r="BY143" s="40">
        <f t="shared" si="102"/>
        <v>2</v>
      </c>
      <c r="BZ143" s="39">
        <f t="shared" ca="1" si="103"/>
        <v>15.42</v>
      </c>
      <c r="CA143" s="116">
        <f t="shared" ca="1" si="104"/>
        <v>0</v>
      </c>
      <c r="CB143" s="42"/>
      <c r="CC143" s="43">
        <f t="shared" si="105"/>
        <v>0</v>
      </c>
      <c r="CD143" s="44" t="str">
        <f t="shared" si="58"/>
        <v>NÃO MEDIDO</v>
      </c>
      <c r="CE143" s="45"/>
      <c r="CF143" s="46"/>
      <c r="CG143" s="47"/>
    </row>
    <row r="144" spans="1:85" s="2" customFormat="1" ht="74.25" customHeight="1" x14ac:dyDescent="0.2">
      <c r="A144" s="2" t="s">
        <v>443</v>
      </c>
      <c r="C144" s="127" t="s">
        <v>317</v>
      </c>
      <c r="D144" s="34" t="s">
        <v>318</v>
      </c>
      <c r="E144" s="35" t="s">
        <v>110</v>
      </c>
      <c r="F144" s="111">
        <v>1</v>
      </c>
      <c r="G144" s="111"/>
      <c r="H144" s="112">
        <v>0</v>
      </c>
      <c r="I144" s="111">
        <f t="shared" si="97"/>
        <v>1</v>
      </c>
      <c r="J144" s="36">
        <v>10917.36</v>
      </c>
      <c r="K144" s="37">
        <f t="shared" si="98"/>
        <v>10917.36</v>
      </c>
      <c r="L144" s="37"/>
      <c r="M144" s="37">
        <f t="shared" si="99"/>
        <v>0</v>
      </c>
      <c r="N144" s="38"/>
      <c r="O144" s="38">
        <f t="shared" si="59"/>
        <v>0</v>
      </c>
      <c r="P144" s="38">
        <f t="shared" si="60"/>
        <v>0</v>
      </c>
      <c r="Q144" s="38">
        <v>1</v>
      </c>
      <c r="R144" s="38">
        <f t="shared" si="61"/>
        <v>10917.36</v>
      </c>
      <c r="S144" s="38">
        <f t="shared" si="62"/>
        <v>0</v>
      </c>
      <c r="T144" s="38"/>
      <c r="U144" s="38">
        <f t="shared" si="63"/>
        <v>0</v>
      </c>
      <c r="V144" s="38">
        <f t="shared" si="64"/>
        <v>0</v>
      </c>
      <c r="W144" s="38"/>
      <c r="X144" s="38">
        <f t="shared" si="100"/>
        <v>0</v>
      </c>
      <c r="Y144" s="38">
        <f t="shared" si="101"/>
        <v>0</v>
      </c>
      <c r="Z144" s="38"/>
      <c r="AA144" s="38">
        <f t="shared" si="65"/>
        <v>0</v>
      </c>
      <c r="AB144" s="38">
        <f t="shared" si="66"/>
        <v>0</v>
      </c>
      <c r="AC144" s="38"/>
      <c r="AD144" s="38">
        <f t="shared" si="67"/>
        <v>0</v>
      </c>
      <c r="AE144" s="38">
        <f t="shared" si="68"/>
        <v>0</v>
      </c>
      <c r="AF144" s="38"/>
      <c r="AG144" s="38">
        <f t="shared" si="69"/>
        <v>0</v>
      </c>
      <c r="AH144" s="38">
        <f t="shared" si="70"/>
        <v>0</v>
      </c>
      <c r="AI144" s="38"/>
      <c r="AJ144" s="38">
        <f t="shared" si="71"/>
        <v>0</v>
      </c>
      <c r="AK144" s="38">
        <f t="shared" si="72"/>
        <v>0</v>
      </c>
      <c r="AL144" s="38"/>
      <c r="AM144" s="38">
        <f t="shared" si="73"/>
        <v>0</v>
      </c>
      <c r="AN144" s="38">
        <f t="shared" si="74"/>
        <v>0</v>
      </c>
      <c r="AO144" s="38"/>
      <c r="AP144" s="38">
        <f t="shared" si="75"/>
        <v>0</v>
      </c>
      <c r="AQ144" s="38">
        <f t="shared" si="76"/>
        <v>0</v>
      </c>
      <c r="AR144" s="38"/>
      <c r="AS144" s="38">
        <f t="shared" si="77"/>
        <v>0</v>
      </c>
      <c r="AT144" s="38">
        <f t="shared" si="78"/>
        <v>0</v>
      </c>
      <c r="AU144" s="38"/>
      <c r="AV144" s="38">
        <f t="shared" si="79"/>
        <v>0</v>
      </c>
      <c r="AW144" s="38">
        <f t="shared" si="80"/>
        <v>0</v>
      </c>
      <c r="AX144" s="38"/>
      <c r="AY144" s="38">
        <f t="shared" si="81"/>
        <v>0</v>
      </c>
      <c r="AZ144" s="38">
        <f t="shared" si="82"/>
        <v>0</v>
      </c>
      <c r="BA144" s="38"/>
      <c r="BB144" s="38">
        <f t="shared" si="83"/>
        <v>0</v>
      </c>
      <c r="BC144" s="38">
        <f t="shared" si="84"/>
        <v>0</v>
      </c>
      <c r="BD144" s="38"/>
      <c r="BE144" s="38">
        <f t="shared" si="85"/>
        <v>0</v>
      </c>
      <c r="BF144" s="38">
        <f t="shared" si="86"/>
        <v>0</v>
      </c>
      <c r="BG144" s="38"/>
      <c r="BH144" s="38">
        <f t="shared" si="87"/>
        <v>0</v>
      </c>
      <c r="BI144" s="38">
        <f t="shared" si="88"/>
        <v>0</v>
      </c>
      <c r="BJ144" s="38"/>
      <c r="BK144" s="38">
        <f t="shared" si="89"/>
        <v>0</v>
      </c>
      <c r="BL144" s="38">
        <f t="shared" si="90"/>
        <v>0</v>
      </c>
      <c r="BM144" s="38"/>
      <c r="BN144" s="38">
        <f t="shared" si="91"/>
        <v>0</v>
      </c>
      <c r="BO144" s="38">
        <f t="shared" si="92"/>
        <v>0</v>
      </c>
      <c r="BP144" s="38"/>
      <c r="BQ144" s="38">
        <f t="shared" si="93"/>
        <v>0</v>
      </c>
      <c r="BR144" s="38">
        <f t="shared" si="94"/>
        <v>0</v>
      </c>
      <c r="BS144" s="38"/>
      <c r="BT144" s="38">
        <f t="shared" si="95"/>
        <v>0</v>
      </c>
      <c r="BU144" s="38">
        <f t="shared" si="96"/>
        <v>0</v>
      </c>
      <c r="BV144" s="39">
        <f t="shared" si="106"/>
        <v>1</v>
      </c>
      <c r="BW144" s="39">
        <f t="shared" ca="1" si="107"/>
        <v>10917.36</v>
      </c>
      <c r="BX144" s="40">
        <f t="shared" ca="1" si="108"/>
        <v>0</v>
      </c>
      <c r="BY144" s="40">
        <f t="shared" si="102"/>
        <v>0</v>
      </c>
      <c r="BZ144" s="39">
        <f t="shared" ca="1" si="103"/>
        <v>0</v>
      </c>
      <c r="CA144" s="116">
        <f t="shared" ca="1" si="104"/>
        <v>0</v>
      </c>
      <c r="CB144" s="42"/>
      <c r="CC144" s="43">
        <f t="shared" si="105"/>
        <v>1</v>
      </c>
      <c r="CD144" s="44" t="str">
        <f t="shared" ref="CD144" si="109">IF(CC144&lt;&gt;0,"MEDIDO","NÃO MEDIDO")</f>
        <v>MEDIDO</v>
      </c>
      <c r="CE144" s="45"/>
      <c r="CF144" s="46"/>
      <c r="CG144" s="47"/>
    </row>
    <row r="145" spans="1:85" s="2" customFormat="1" ht="30" customHeight="1" x14ac:dyDescent="0.2">
      <c r="A145" s="1" t="s">
        <v>442</v>
      </c>
      <c r="B145" s="1"/>
      <c r="C145" s="127">
        <v>20900</v>
      </c>
      <c r="D145" s="34" t="s">
        <v>319</v>
      </c>
      <c r="E145" s="35"/>
      <c r="F145" s="111"/>
      <c r="G145" s="111"/>
      <c r="H145" s="112">
        <v>0</v>
      </c>
      <c r="I145" s="111">
        <f t="shared" si="97"/>
        <v>0</v>
      </c>
      <c r="J145" s="36"/>
      <c r="K145" s="37">
        <f t="shared" si="98"/>
        <v>0</v>
      </c>
      <c r="L145" s="37"/>
      <c r="M145" s="37">
        <f t="shared" si="99"/>
        <v>0</v>
      </c>
      <c r="N145" s="38"/>
      <c r="O145" s="38">
        <f t="shared" ref="O145:O213" si="110">ROUND(N145*$J145,2)</f>
        <v>0</v>
      </c>
      <c r="P145" s="38">
        <f t="shared" ref="P145:P213" si="111">ROUND(N145*$L145,2)</f>
        <v>0</v>
      </c>
      <c r="Q145" s="38"/>
      <c r="R145" s="38">
        <f t="shared" ref="R145:R213" si="112">ROUND(Q145*$J145,2)</f>
        <v>0</v>
      </c>
      <c r="S145" s="38">
        <f t="shared" ref="S145:S213" si="113">ROUND(Q145*$L145,2)</f>
        <v>0</v>
      </c>
      <c r="T145" s="38"/>
      <c r="U145" s="38">
        <f t="shared" ref="U145:U213" si="114">ROUND(T145*$J145,2)</f>
        <v>0</v>
      </c>
      <c r="V145" s="38">
        <f t="shared" ref="V145:V213" si="115">ROUND(T145*$L145,2)</f>
        <v>0</v>
      </c>
      <c r="W145" s="38"/>
      <c r="X145" s="38">
        <f t="shared" si="100"/>
        <v>0</v>
      </c>
      <c r="Y145" s="38">
        <f t="shared" si="101"/>
        <v>0</v>
      </c>
      <c r="Z145" s="38"/>
      <c r="AA145" s="38">
        <f t="shared" ref="AA145:AA213" si="116">ROUND(Z145*$J145,2)</f>
        <v>0</v>
      </c>
      <c r="AB145" s="38">
        <f t="shared" ref="AB145:AB213" si="117">ROUND(Z145*$L145,2)</f>
        <v>0</v>
      </c>
      <c r="AC145" s="38"/>
      <c r="AD145" s="38">
        <f t="shared" ref="AD145:AD213" si="118">ROUND(AC145*$J145,2)</f>
        <v>0</v>
      </c>
      <c r="AE145" s="38">
        <f t="shared" ref="AE145:AE213" si="119">ROUND(AC145*$L145,2)</f>
        <v>0</v>
      </c>
      <c r="AF145" s="38"/>
      <c r="AG145" s="38">
        <f t="shared" ref="AG145:AG213" si="120">ROUND(AF145*$J145,2)</f>
        <v>0</v>
      </c>
      <c r="AH145" s="38">
        <f t="shared" ref="AH145:AH213" si="121">ROUND(AF145*$L145,2)</f>
        <v>0</v>
      </c>
      <c r="AI145" s="38"/>
      <c r="AJ145" s="38">
        <f t="shared" ref="AJ145:AJ213" si="122">ROUND(AI145*$J145,2)</f>
        <v>0</v>
      </c>
      <c r="AK145" s="38">
        <f t="shared" ref="AK145:AK213" si="123">ROUND(AI145*$L145,2)</f>
        <v>0</v>
      </c>
      <c r="AL145" s="38"/>
      <c r="AM145" s="38">
        <f t="shared" ref="AM145:AM213" si="124">ROUND(AL145*$J145,2)</f>
        <v>0</v>
      </c>
      <c r="AN145" s="38">
        <f t="shared" ref="AN145:AN213" si="125">ROUND(AL145*$L145,2)</f>
        <v>0</v>
      </c>
      <c r="AO145" s="38"/>
      <c r="AP145" s="38">
        <f t="shared" ref="AP145:AP213" si="126">ROUND(AO145*$J145,2)</f>
        <v>0</v>
      </c>
      <c r="AQ145" s="38">
        <f t="shared" ref="AQ145:AQ213" si="127">ROUND(AO145*$L145,2)</f>
        <v>0</v>
      </c>
      <c r="AR145" s="38"/>
      <c r="AS145" s="38">
        <f t="shared" ref="AS145:AS213" si="128">ROUND(AR145*$J145,2)</f>
        <v>0</v>
      </c>
      <c r="AT145" s="38">
        <f t="shared" ref="AT145:AT213" si="129">ROUND(AR145*$L145,2)</f>
        <v>0</v>
      </c>
      <c r="AU145" s="38"/>
      <c r="AV145" s="38">
        <f t="shared" ref="AV145:AV213" si="130">ROUND(AU145*$J145,2)</f>
        <v>0</v>
      </c>
      <c r="AW145" s="38">
        <f t="shared" ref="AW145:AW213" si="131">ROUND(AU145*$L145,2)</f>
        <v>0</v>
      </c>
      <c r="AX145" s="38"/>
      <c r="AY145" s="38">
        <f t="shared" ref="AY145:AY213" si="132">ROUND(AX145*$J145,2)</f>
        <v>0</v>
      </c>
      <c r="AZ145" s="38">
        <f t="shared" ref="AZ145:AZ213" si="133">ROUND(AX145*$L145,2)</f>
        <v>0</v>
      </c>
      <c r="BA145" s="38"/>
      <c r="BB145" s="38">
        <f t="shared" ref="BB145:BB213" si="134">ROUND(BA145*$J145,2)</f>
        <v>0</v>
      </c>
      <c r="BC145" s="38">
        <f t="shared" ref="BC145:BC213" si="135">ROUND(BA145*$L145,2)</f>
        <v>0</v>
      </c>
      <c r="BD145" s="38"/>
      <c r="BE145" s="38">
        <f t="shared" ref="BE145:BE213" si="136">ROUND(BD145*$J145,2)</f>
        <v>0</v>
      </c>
      <c r="BF145" s="38">
        <f t="shared" ref="BF145:BF213" si="137">ROUND(BD145*$L145,2)</f>
        <v>0</v>
      </c>
      <c r="BG145" s="38"/>
      <c r="BH145" s="38">
        <f t="shared" ref="BH145:BH213" si="138">ROUND(BG145*$J145,2)</f>
        <v>0</v>
      </c>
      <c r="BI145" s="38">
        <f t="shared" ref="BI145:BI213" si="139">ROUND(BG145*$L145,2)</f>
        <v>0</v>
      </c>
      <c r="BJ145" s="38"/>
      <c r="BK145" s="38">
        <f t="shared" ref="BK145:BK213" si="140">ROUND(BJ145*$J145,2)</f>
        <v>0</v>
      </c>
      <c r="BL145" s="38">
        <f t="shared" ref="BL145:BL213" si="141">ROUND(BJ145*$L145,2)</f>
        <v>0</v>
      </c>
      <c r="BM145" s="38"/>
      <c r="BN145" s="38">
        <f t="shared" ref="BN145:BN213" si="142">ROUND(BM145*$J145,2)</f>
        <v>0</v>
      </c>
      <c r="BO145" s="38">
        <f t="shared" ref="BO145:BO213" si="143">ROUND(BM145*$L145,2)</f>
        <v>0</v>
      </c>
      <c r="BP145" s="38"/>
      <c r="BQ145" s="38">
        <f t="shared" ref="BQ145:BQ213" si="144">ROUND(BP145*$J145,2)</f>
        <v>0</v>
      </c>
      <c r="BR145" s="38">
        <f t="shared" ref="BR145:BR213" si="145">ROUND(BP145*$L145,2)</f>
        <v>0</v>
      </c>
      <c r="BS145" s="38"/>
      <c r="BT145" s="38">
        <f t="shared" ref="BT145:BT213" si="146">ROUND(BS145*$J145,2)</f>
        <v>0</v>
      </c>
      <c r="BU145" s="38">
        <f t="shared" ref="BU145:BU213" si="147">ROUND(BS145*$L145,2)</f>
        <v>0</v>
      </c>
      <c r="BV145" s="39">
        <f t="shared" si="106"/>
        <v>0</v>
      </c>
      <c r="BW145" s="39">
        <f t="shared" ca="1" si="107"/>
        <v>0</v>
      </c>
      <c r="BX145" s="40">
        <f t="shared" ca="1" si="108"/>
        <v>0</v>
      </c>
      <c r="BY145" s="40">
        <f t="shared" si="102"/>
        <v>0</v>
      </c>
      <c r="BZ145" s="39">
        <f t="shared" ca="1" si="103"/>
        <v>0</v>
      </c>
      <c r="CA145" s="116">
        <f t="shared" ca="1" si="104"/>
        <v>0</v>
      </c>
      <c r="CB145" s="42"/>
      <c r="CC145" s="43">
        <f t="shared" si="105"/>
        <v>1</v>
      </c>
      <c r="CD145" s="44" t="str">
        <f>IF(COUNTIF(CD146:CD154,"MEDIDO")&gt;0,"MEDIDO","NÃO MEDIDO")</f>
        <v>MEDIDO</v>
      </c>
      <c r="CE145" s="45"/>
      <c r="CF145" s="46"/>
      <c r="CG145" s="47"/>
    </row>
    <row r="146" spans="1:85" s="2" customFormat="1" ht="52.5" customHeight="1" x14ac:dyDescent="0.2">
      <c r="A146" s="2" t="s">
        <v>443</v>
      </c>
      <c r="C146" s="127" t="s">
        <v>320</v>
      </c>
      <c r="D146" s="34" t="s">
        <v>321</v>
      </c>
      <c r="E146" s="35" t="s">
        <v>322</v>
      </c>
      <c r="F146" s="111">
        <v>4</v>
      </c>
      <c r="G146" s="111"/>
      <c r="H146" s="112">
        <v>0</v>
      </c>
      <c r="I146" s="111">
        <f t="shared" ref="I146:I209" si="148">F146+G146+H146</f>
        <v>4</v>
      </c>
      <c r="J146" s="36">
        <v>878.76</v>
      </c>
      <c r="K146" s="37">
        <f t="shared" ref="K146:K209" si="149">ROUND(($F146*$J146),2)+ROUND(($G146*$J146),2)+ROUND(($H146*$J146),2)</f>
        <v>3515.04</v>
      </c>
      <c r="L146" s="37"/>
      <c r="M146" s="37">
        <f t="shared" ref="M146:M209" si="150">ROUND(($F146*$L146),2)+ROUND(($G146*$L146),2)+ROUND(($H146*$L146),2)</f>
        <v>0</v>
      </c>
      <c r="N146" s="38">
        <v>1</v>
      </c>
      <c r="O146" s="38">
        <f t="shared" si="110"/>
        <v>878.76</v>
      </c>
      <c r="P146" s="38">
        <f t="shared" si="111"/>
        <v>0</v>
      </c>
      <c r="Q146" s="38">
        <v>1</v>
      </c>
      <c r="R146" s="38">
        <f t="shared" si="112"/>
        <v>878.76</v>
      </c>
      <c r="S146" s="38">
        <f t="shared" si="113"/>
        <v>0</v>
      </c>
      <c r="T146" s="38">
        <v>1</v>
      </c>
      <c r="U146" s="38">
        <f t="shared" si="114"/>
        <v>878.76</v>
      </c>
      <c r="V146" s="38">
        <f t="shared" si="115"/>
        <v>0</v>
      </c>
      <c r="W146" s="38">
        <v>1</v>
      </c>
      <c r="X146" s="38">
        <f t="shared" ref="X146:X209" si="151">ROUND(W146*$J146,2)</f>
        <v>878.76</v>
      </c>
      <c r="Y146" s="38">
        <f t="shared" ref="Y146:Y209" si="152">ROUND(W146*$L146,2)</f>
        <v>0</v>
      </c>
      <c r="Z146" s="38"/>
      <c r="AA146" s="38">
        <f t="shared" si="116"/>
        <v>0</v>
      </c>
      <c r="AB146" s="38">
        <f t="shared" si="117"/>
        <v>0</v>
      </c>
      <c r="AC146" s="38"/>
      <c r="AD146" s="38">
        <f t="shared" si="118"/>
        <v>0</v>
      </c>
      <c r="AE146" s="38">
        <f t="shared" si="119"/>
        <v>0</v>
      </c>
      <c r="AF146" s="38"/>
      <c r="AG146" s="38">
        <f t="shared" si="120"/>
        <v>0</v>
      </c>
      <c r="AH146" s="38">
        <f t="shared" si="121"/>
        <v>0</v>
      </c>
      <c r="AI146" s="38"/>
      <c r="AJ146" s="38">
        <f t="shared" si="122"/>
        <v>0</v>
      </c>
      <c r="AK146" s="38">
        <f t="shared" si="123"/>
        <v>0</v>
      </c>
      <c r="AL146" s="38"/>
      <c r="AM146" s="38">
        <f t="shared" si="124"/>
        <v>0</v>
      </c>
      <c r="AN146" s="38">
        <f t="shared" si="125"/>
        <v>0</v>
      </c>
      <c r="AO146" s="38"/>
      <c r="AP146" s="38">
        <f t="shared" si="126"/>
        <v>0</v>
      </c>
      <c r="AQ146" s="38">
        <f t="shared" si="127"/>
        <v>0</v>
      </c>
      <c r="AR146" s="38"/>
      <c r="AS146" s="38">
        <f t="shared" si="128"/>
        <v>0</v>
      </c>
      <c r="AT146" s="38">
        <f t="shared" si="129"/>
        <v>0</v>
      </c>
      <c r="AU146" s="38"/>
      <c r="AV146" s="38">
        <f t="shared" si="130"/>
        <v>0</v>
      </c>
      <c r="AW146" s="38">
        <f t="shared" si="131"/>
        <v>0</v>
      </c>
      <c r="AX146" s="38"/>
      <c r="AY146" s="38">
        <f t="shared" si="132"/>
        <v>0</v>
      </c>
      <c r="AZ146" s="38">
        <f t="shared" si="133"/>
        <v>0</v>
      </c>
      <c r="BA146" s="38"/>
      <c r="BB146" s="38">
        <f t="shared" si="134"/>
        <v>0</v>
      </c>
      <c r="BC146" s="38">
        <f t="shared" si="135"/>
        <v>0</v>
      </c>
      <c r="BD146" s="38"/>
      <c r="BE146" s="38">
        <f t="shared" si="136"/>
        <v>0</v>
      </c>
      <c r="BF146" s="38">
        <f t="shared" si="137"/>
        <v>0</v>
      </c>
      <c r="BG146" s="38"/>
      <c r="BH146" s="38">
        <f t="shared" si="138"/>
        <v>0</v>
      </c>
      <c r="BI146" s="38">
        <f t="shared" si="139"/>
        <v>0</v>
      </c>
      <c r="BJ146" s="38"/>
      <c r="BK146" s="38">
        <f t="shared" si="140"/>
        <v>0</v>
      </c>
      <c r="BL146" s="38">
        <f t="shared" si="141"/>
        <v>0</v>
      </c>
      <c r="BM146" s="38"/>
      <c r="BN146" s="38">
        <f t="shared" si="142"/>
        <v>0</v>
      </c>
      <c r="BO146" s="38">
        <f t="shared" si="143"/>
        <v>0</v>
      </c>
      <c r="BP146" s="38"/>
      <c r="BQ146" s="38">
        <f t="shared" si="144"/>
        <v>0</v>
      </c>
      <c r="BR146" s="38">
        <f t="shared" si="145"/>
        <v>0</v>
      </c>
      <c r="BS146" s="38"/>
      <c r="BT146" s="38">
        <f t="shared" si="146"/>
        <v>0</v>
      </c>
      <c r="BU146" s="38">
        <f t="shared" si="147"/>
        <v>0</v>
      </c>
      <c r="BV146" s="39">
        <f t="shared" si="106"/>
        <v>4</v>
      </c>
      <c r="BW146" s="39">
        <f t="shared" ca="1" si="107"/>
        <v>3515.04</v>
      </c>
      <c r="BX146" s="40">
        <f t="shared" ca="1" si="108"/>
        <v>0</v>
      </c>
      <c r="BY146" s="40">
        <f t="shared" ref="BY146:BY209" si="153">I146-BV146</f>
        <v>0</v>
      </c>
      <c r="BZ146" s="39">
        <f t="shared" ref="BZ146:BZ209" ca="1" si="154">K146-BW146</f>
        <v>0</v>
      </c>
      <c r="CA146" s="116">
        <f t="shared" ref="CA146:CA209" ca="1" si="155">M146-BX146</f>
        <v>0</v>
      </c>
      <c r="CB146" s="42"/>
      <c r="CC146" s="43">
        <f t="shared" ref="CC146:CC209" si="156">INDEX($N$12:$BU$223,ROW()-9,MATCH($CC$12,$N$12:$BU$12,0))</f>
        <v>3</v>
      </c>
      <c r="CD146" s="44" t="str">
        <f t="shared" ref="CD146:CD154" si="157">IF(CC146&lt;&gt;0,"MEDIDO","NÃO MEDIDO")</f>
        <v>MEDIDO</v>
      </c>
      <c r="CE146" s="45"/>
      <c r="CF146" s="46"/>
      <c r="CG146" s="47"/>
    </row>
    <row r="147" spans="1:85" s="2" customFormat="1" ht="57" customHeight="1" x14ac:dyDescent="0.2">
      <c r="A147" s="2" t="s">
        <v>443</v>
      </c>
      <c r="C147" s="127" t="s">
        <v>323</v>
      </c>
      <c r="D147" s="34" t="s">
        <v>324</v>
      </c>
      <c r="E147" s="35" t="s">
        <v>322</v>
      </c>
      <c r="F147" s="111">
        <v>4</v>
      </c>
      <c r="G147" s="111"/>
      <c r="H147" s="112">
        <v>0</v>
      </c>
      <c r="I147" s="111">
        <f t="shared" si="148"/>
        <v>4</v>
      </c>
      <c r="J147" s="36">
        <v>1422.56</v>
      </c>
      <c r="K147" s="37">
        <f t="shared" si="149"/>
        <v>5690.24</v>
      </c>
      <c r="L147" s="37"/>
      <c r="M147" s="37">
        <f t="shared" si="150"/>
        <v>0</v>
      </c>
      <c r="N147" s="38">
        <v>1</v>
      </c>
      <c r="O147" s="38">
        <f t="shared" si="110"/>
        <v>1422.56</v>
      </c>
      <c r="P147" s="38">
        <f t="shared" si="111"/>
        <v>0</v>
      </c>
      <c r="Q147" s="38">
        <v>1</v>
      </c>
      <c r="R147" s="38">
        <f t="shared" si="112"/>
        <v>1422.56</v>
      </c>
      <c r="S147" s="38">
        <f t="shared" si="113"/>
        <v>0</v>
      </c>
      <c r="T147" s="38">
        <v>1</v>
      </c>
      <c r="U147" s="38">
        <f t="shared" si="114"/>
        <v>1422.56</v>
      </c>
      <c r="V147" s="38">
        <f t="shared" si="115"/>
        <v>0</v>
      </c>
      <c r="W147" s="38">
        <v>1</v>
      </c>
      <c r="X147" s="38">
        <f t="shared" si="151"/>
        <v>1422.56</v>
      </c>
      <c r="Y147" s="38">
        <f t="shared" si="152"/>
        <v>0</v>
      </c>
      <c r="Z147" s="38"/>
      <c r="AA147" s="38">
        <f t="shared" si="116"/>
        <v>0</v>
      </c>
      <c r="AB147" s="38">
        <f t="shared" si="117"/>
        <v>0</v>
      </c>
      <c r="AC147" s="38"/>
      <c r="AD147" s="38">
        <f t="shared" si="118"/>
        <v>0</v>
      </c>
      <c r="AE147" s="38">
        <f t="shared" si="119"/>
        <v>0</v>
      </c>
      <c r="AF147" s="38"/>
      <c r="AG147" s="38">
        <f t="shared" si="120"/>
        <v>0</v>
      </c>
      <c r="AH147" s="38">
        <f t="shared" si="121"/>
        <v>0</v>
      </c>
      <c r="AI147" s="38"/>
      <c r="AJ147" s="38">
        <f t="shared" si="122"/>
        <v>0</v>
      </c>
      <c r="AK147" s="38">
        <f t="shared" si="123"/>
        <v>0</v>
      </c>
      <c r="AL147" s="38"/>
      <c r="AM147" s="38">
        <f t="shared" si="124"/>
        <v>0</v>
      </c>
      <c r="AN147" s="38">
        <f t="shared" si="125"/>
        <v>0</v>
      </c>
      <c r="AO147" s="38"/>
      <c r="AP147" s="38">
        <f t="shared" si="126"/>
        <v>0</v>
      </c>
      <c r="AQ147" s="38">
        <f t="shared" si="127"/>
        <v>0</v>
      </c>
      <c r="AR147" s="38"/>
      <c r="AS147" s="38">
        <f t="shared" si="128"/>
        <v>0</v>
      </c>
      <c r="AT147" s="38">
        <f t="shared" si="129"/>
        <v>0</v>
      </c>
      <c r="AU147" s="38"/>
      <c r="AV147" s="38">
        <f t="shared" si="130"/>
        <v>0</v>
      </c>
      <c r="AW147" s="38">
        <f t="shared" si="131"/>
        <v>0</v>
      </c>
      <c r="AX147" s="38"/>
      <c r="AY147" s="38">
        <f t="shared" si="132"/>
        <v>0</v>
      </c>
      <c r="AZ147" s="38">
        <f t="shared" si="133"/>
        <v>0</v>
      </c>
      <c r="BA147" s="38"/>
      <c r="BB147" s="38">
        <f t="shared" si="134"/>
        <v>0</v>
      </c>
      <c r="BC147" s="38">
        <f t="shared" si="135"/>
        <v>0</v>
      </c>
      <c r="BD147" s="38"/>
      <c r="BE147" s="38">
        <f t="shared" si="136"/>
        <v>0</v>
      </c>
      <c r="BF147" s="38">
        <f t="shared" si="137"/>
        <v>0</v>
      </c>
      <c r="BG147" s="38"/>
      <c r="BH147" s="38">
        <f t="shared" si="138"/>
        <v>0</v>
      </c>
      <c r="BI147" s="38">
        <f t="shared" si="139"/>
        <v>0</v>
      </c>
      <c r="BJ147" s="38"/>
      <c r="BK147" s="38">
        <f t="shared" si="140"/>
        <v>0</v>
      </c>
      <c r="BL147" s="38">
        <f t="shared" si="141"/>
        <v>0</v>
      </c>
      <c r="BM147" s="38"/>
      <c r="BN147" s="38">
        <f t="shared" si="142"/>
        <v>0</v>
      </c>
      <c r="BO147" s="38">
        <f t="shared" si="143"/>
        <v>0</v>
      </c>
      <c r="BP147" s="38"/>
      <c r="BQ147" s="38">
        <f t="shared" si="144"/>
        <v>0</v>
      </c>
      <c r="BR147" s="38">
        <f t="shared" si="145"/>
        <v>0</v>
      </c>
      <c r="BS147" s="38"/>
      <c r="BT147" s="38">
        <f t="shared" si="146"/>
        <v>0</v>
      </c>
      <c r="BU147" s="38">
        <f t="shared" si="147"/>
        <v>0</v>
      </c>
      <c r="BV147" s="39">
        <f t="shared" si="106"/>
        <v>4</v>
      </c>
      <c r="BW147" s="39">
        <f t="shared" ca="1" si="107"/>
        <v>5690.24</v>
      </c>
      <c r="BX147" s="40">
        <f t="shared" ca="1" si="108"/>
        <v>0</v>
      </c>
      <c r="BY147" s="40">
        <f t="shared" si="153"/>
        <v>0</v>
      </c>
      <c r="BZ147" s="39">
        <f t="shared" ca="1" si="154"/>
        <v>0</v>
      </c>
      <c r="CA147" s="116">
        <f t="shared" ca="1" si="155"/>
        <v>0</v>
      </c>
      <c r="CB147" s="42"/>
      <c r="CC147" s="43">
        <f t="shared" si="156"/>
        <v>206.1</v>
      </c>
      <c r="CD147" s="44" t="str">
        <f t="shared" si="157"/>
        <v>MEDIDO</v>
      </c>
      <c r="CE147" s="45"/>
      <c r="CF147" s="46"/>
      <c r="CG147" s="47"/>
    </row>
    <row r="148" spans="1:85" s="2" customFormat="1" ht="30" customHeight="1" x14ac:dyDescent="0.2">
      <c r="A148" s="2" t="s">
        <v>443</v>
      </c>
      <c r="C148" s="127" t="s">
        <v>325</v>
      </c>
      <c r="D148" s="34" t="s">
        <v>326</v>
      </c>
      <c r="E148" s="35" t="s">
        <v>110</v>
      </c>
      <c r="F148" s="111">
        <v>6</v>
      </c>
      <c r="G148" s="111"/>
      <c r="H148" s="112">
        <v>0</v>
      </c>
      <c r="I148" s="111">
        <f t="shared" si="148"/>
        <v>6</v>
      </c>
      <c r="J148" s="36">
        <v>73.459999999999994</v>
      </c>
      <c r="K148" s="37">
        <f t="shared" si="149"/>
        <v>440.76</v>
      </c>
      <c r="L148" s="37"/>
      <c r="M148" s="37">
        <f t="shared" si="150"/>
        <v>0</v>
      </c>
      <c r="N148" s="38">
        <v>3</v>
      </c>
      <c r="O148" s="38">
        <f t="shared" si="110"/>
        <v>220.38</v>
      </c>
      <c r="P148" s="38">
        <f t="shared" si="111"/>
        <v>0</v>
      </c>
      <c r="Q148" s="38"/>
      <c r="R148" s="38">
        <f t="shared" si="112"/>
        <v>0</v>
      </c>
      <c r="S148" s="38">
        <f t="shared" si="113"/>
        <v>0</v>
      </c>
      <c r="T148" s="38"/>
      <c r="U148" s="38">
        <f t="shared" si="114"/>
        <v>0</v>
      </c>
      <c r="V148" s="38">
        <f t="shared" si="115"/>
        <v>0</v>
      </c>
      <c r="W148" s="38">
        <v>3</v>
      </c>
      <c r="X148" s="38">
        <f t="shared" si="151"/>
        <v>220.38</v>
      </c>
      <c r="Y148" s="38">
        <f t="shared" si="152"/>
        <v>0</v>
      </c>
      <c r="Z148" s="38"/>
      <c r="AA148" s="38">
        <f t="shared" si="116"/>
        <v>0</v>
      </c>
      <c r="AB148" s="38">
        <f t="shared" si="117"/>
        <v>0</v>
      </c>
      <c r="AC148" s="38"/>
      <c r="AD148" s="38">
        <f t="shared" si="118"/>
        <v>0</v>
      </c>
      <c r="AE148" s="38">
        <f t="shared" si="119"/>
        <v>0</v>
      </c>
      <c r="AF148" s="38"/>
      <c r="AG148" s="38">
        <f t="shared" si="120"/>
        <v>0</v>
      </c>
      <c r="AH148" s="38">
        <f t="shared" si="121"/>
        <v>0</v>
      </c>
      <c r="AI148" s="38"/>
      <c r="AJ148" s="38">
        <f t="shared" si="122"/>
        <v>0</v>
      </c>
      <c r="AK148" s="38">
        <f t="shared" si="123"/>
        <v>0</v>
      </c>
      <c r="AL148" s="38"/>
      <c r="AM148" s="38">
        <f t="shared" si="124"/>
        <v>0</v>
      </c>
      <c r="AN148" s="38">
        <f t="shared" si="125"/>
        <v>0</v>
      </c>
      <c r="AO148" s="38"/>
      <c r="AP148" s="38">
        <f t="shared" si="126"/>
        <v>0</v>
      </c>
      <c r="AQ148" s="38">
        <f t="shared" si="127"/>
        <v>0</v>
      </c>
      <c r="AR148" s="38"/>
      <c r="AS148" s="38">
        <f t="shared" si="128"/>
        <v>0</v>
      </c>
      <c r="AT148" s="38">
        <f t="shared" si="129"/>
        <v>0</v>
      </c>
      <c r="AU148" s="38"/>
      <c r="AV148" s="38">
        <f t="shared" si="130"/>
        <v>0</v>
      </c>
      <c r="AW148" s="38">
        <f t="shared" si="131"/>
        <v>0</v>
      </c>
      <c r="AX148" s="38"/>
      <c r="AY148" s="38">
        <f t="shared" si="132"/>
        <v>0</v>
      </c>
      <c r="AZ148" s="38">
        <f t="shared" si="133"/>
        <v>0</v>
      </c>
      <c r="BA148" s="38"/>
      <c r="BB148" s="38">
        <f t="shared" si="134"/>
        <v>0</v>
      </c>
      <c r="BC148" s="38">
        <f t="shared" si="135"/>
        <v>0</v>
      </c>
      <c r="BD148" s="38"/>
      <c r="BE148" s="38">
        <f t="shared" si="136"/>
        <v>0</v>
      </c>
      <c r="BF148" s="38">
        <f t="shared" si="137"/>
        <v>0</v>
      </c>
      <c r="BG148" s="38"/>
      <c r="BH148" s="38">
        <f t="shared" si="138"/>
        <v>0</v>
      </c>
      <c r="BI148" s="38">
        <f t="shared" si="139"/>
        <v>0</v>
      </c>
      <c r="BJ148" s="38"/>
      <c r="BK148" s="38">
        <f t="shared" si="140"/>
        <v>0</v>
      </c>
      <c r="BL148" s="38">
        <f t="shared" si="141"/>
        <v>0</v>
      </c>
      <c r="BM148" s="38"/>
      <c r="BN148" s="38">
        <f t="shared" si="142"/>
        <v>0</v>
      </c>
      <c r="BO148" s="38">
        <f t="shared" si="143"/>
        <v>0</v>
      </c>
      <c r="BP148" s="38"/>
      <c r="BQ148" s="38">
        <f t="shared" si="144"/>
        <v>0</v>
      </c>
      <c r="BR148" s="38">
        <f t="shared" si="145"/>
        <v>0</v>
      </c>
      <c r="BS148" s="38"/>
      <c r="BT148" s="38">
        <f t="shared" si="146"/>
        <v>0</v>
      </c>
      <c r="BU148" s="38">
        <f t="shared" si="147"/>
        <v>0</v>
      </c>
      <c r="BV148" s="39">
        <f t="shared" si="106"/>
        <v>6</v>
      </c>
      <c r="BW148" s="39">
        <f t="shared" ca="1" si="107"/>
        <v>440.76</v>
      </c>
      <c r="BX148" s="40">
        <f t="shared" ca="1" si="108"/>
        <v>0</v>
      </c>
      <c r="BY148" s="40">
        <f t="shared" si="153"/>
        <v>0</v>
      </c>
      <c r="BZ148" s="39">
        <f t="shared" ca="1" si="154"/>
        <v>0</v>
      </c>
      <c r="CA148" s="116">
        <f t="shared" ca="1" si="155"/>
        <v>0</v>
      </c>
      <c r="CB148" s="42"/>
      <c r="CC148" s="43">
        <f t="shared" si="156"/>
        <v>1</v>
      </c>
      <c r="CD148" s="44" t="str">
        <f t="shared" si="157"/>
        <v>MEDIDO</v>
      </c>
      <c r="CE148" s="45"/>
      <c r="CF148" s="46"/>
      <c r="CG148" s="47"/>
    </row>
    <row r="149" spans="1:85" s="2" customFormat="1" ht="30" customHeight="1" x14ac:dyDescent="0.2">
      <c r="A149" s="2" t="s">
        <v>443</v>
      </c>
      <c r="C149" s="127" t="s">
        <v>327</v>
      </c>
      <c r="D149" s="34" t="s">
        <v>328</v>
      </c>
      <c r="E149" s="35" t="s">
        <v>329</v>
      </c>
      <c r="F149" s="111">
        <v>412.2</v>
      </c>
      <c r="G149" s="111"/>
      <c r="H149" s="112">
        <v>0</v>
      </c>
      <c r="I149" s="111">
        <f t="shared" si="148"/>
        <v>412.2</v>
      </c>
      <c r="J149" s="36">
        <v>27.79</v>
      </c>
      <c r="K149" s="37">
        <f t="shared" si="149"/>
        <v>11455.04</v>
      </c>
      <c r="L149" s="37"/>
      <c r="M149" s="37">
        <f t="shared" si="150"/>
        <v>0</v>
      </c>
      <c r="N149" s="38">
        <v>206.1</v>
      </c>
      <c r="O149" s="38">
        <f t="shared" si="110"/>
        <v>5727.52</v>
      </c>
      <c r="P149" s="38">
        <f t="shared" si="111"/>
        <v>0</v>
      </c>
      <c r="Q149" s="38"/>
      <c r="R149" s="38">
        <f t="shared" si="112"/>
        <v>0</v>
      </c>
      <c r="S149" s="38">
        <f t="shared" si="113"/>
        <v>0</v>
      </c>
      <c r="T149" s="38"/>
      <c r="U149" s="38">
        <f t="shared" si="114"/>
        <v>0</v>
      </c>
      <c r="V149" s="38">
        <f t="shared" si="115"/>
        <v>0</v>
      </c>
      <c r="W149" s="38">
        <v>206.1</v>
      </c>
      <c r="X149" s="38">
        <f t="shared" si="151"/>
        <v>5727.52</v>
      </c>
      <c r="Y149" s="38">
        <f t="shared" si="152"/>
        <v>0</v>
      </c>
      <c r="Z149" s="38"/>
      <c r="AA149" s="38">
        <f t="shared" si="116"/>
        <v>0</v>
      </c>
      <c r="AB149" s="38">
        <f t="shared" si="117"/>
        <v>0</v>
      </c>
      <c r="AC149" s="38"/>
      <c r="AD149" s="38">
        <f t="shared" si="118"/>
        <v>0</v>
      </c>
      <c r="AE149" s="38">
        <f t="shared" si="119"/>
        <v>0</v>
      </c>
      <c r="AF149" s="38"/>
      <c r="AG149" s="38">
        <f t="shared" si="120"/>
        <v>0</v>
      </c>
      <c r="AH149" s="38">
        <f t="shared" si="121"/>
        <v>0</v>
      </c>
      <c r="AI149" s="38"/>
      <c r="AJ149" s="38">
        <f t="shared" si="122"/>
        <v>0</v>
      </c>
      <c r="AK149" s="38">
        <f t="shared" si="123"/>
        <v>0</v>
      </c>
      <c r="AL149" s="38"/>
      <c r="AM149" s="38">
        <f t="shared" si="124"/>
        <v>0</v>
      </c>
      <c r="AN149" s="38">
        <f t="shared" si="125"/>
        <v>0</v>
      </c>
      <c r="AO149" s="38"/>
      <c r="AP149" s="38">
        <f t="shared" si="126"/>
        <v>0</v>
      </c>
      <c r="AQ149" s="38">
        <f t="shared" si="127"/>
        <v>0</v>
      </c>
      <c r="AR149" s="38"/>
      <c r="AS149" s="38">
        <f t="shared" si="128"/>
        <v>0</v>
      </c>
      <c r="AT149" s="38">
        <f t="shared" si="129"/>
        <v>0</v>
      </c>
      <c r="AU149" s="38"/>
      <c r="AV149" s="38">
        <f t="shared" si="130"/>
        <v>0</v>
      </c>
      <c r="AW149" s="38">
        <f t="shared" si="131"/>
        <v>0</v>
      </c>
      <c r="AX149" s="38"/>
      <c r="AY149" s="38">
        <f t="shared" si="132"/>
        <v>0</v>
      </c>
      <c r="AZ149" s="38">
        <f t="shared" si="133"/>
        <v>0</v>
      </c>
      <c r="BA149" s="38"/>
      <c r="BB149" s="38">
        <f t="shared" si="134"/>
        <v>0</v>
      </c>
      <c r="BC149" s="38">
        <f t="shared" si="135"/>
        <v>0</v>
      </c>
      <c r="BD149" s="38"/>
      <c r="BE149" s="38">
        <f t="shared" si="136"/>
        <v>0</v>
      </c>
      <c r="BF149" s="38">
        <f t="shared" si="137"/>
        <v>0</v>
      </c>
      <c r="BG149" s="38"/>
      <c r="BH149" s="38">
        <f t="shared" si="138"/>
        <v>0</v>
      </c>
      <c r="BI149" s="38">
        <f t="shared" si="139"/>
        <v>0</v>
      </c>
      <c r="BJ149" s="38"/>
      <c r="BK149" s="38">
        <f t="shared" si="140"/>
        <v>0</v>
      </c>
      <c r="BL149" s="38">
        <f t="shared" si="141"/>
        <v>0</v>
      </c>
      <c r="BM149" s="38"/>
      <c r="BN149" s="38">
        <f t="shared" si="142"/>
        <v>0</v>
      </c>
      <c r="BO149" s="38">
        <f t="shared" si="143"/>
        <v>0</v>
      </c>
      <c r="BP149" s="38"/>
      <c r="BQ149" s="38">
        <f t="shared" si="144"/>
        <v>0</v>
      </c>
      <c r="BR149" s="38">
        <f t="shared" si="145"/>
        <v>0</v>
      </c>
      <c r="BS149" s="38"/>
      <c r="BT149" s="38">
        <f t="shared" si="146"/>
        <v>0</v>
      </c>
      <c r="BU149" s="38">
        <f t="shared" si="147"/>
        <v>0</v>
      </c>
      <c r="BV149" s="39">
        <f t="shared" si="106"/>
        <v>412.2</v>
      </c>
      <c r="BW149" s="39">
        <f t="shared" ca="1" si="107"/>
        <v>11455.04</v>
      </c>
      <c r="BX149" s="40">
        <f t="shared" ca="1" si="108"/>
        <v>0</v>
      </c>
      <c r="BY149" s="40">
        <f t="shared" si="153"/>
        <v>0</v>
      </c>
      <c r="BZ149" s="39">
        <f t="shared" ca="1" si="154"/>
        <v>0</v>
      </c>
      <c r="CA149" s="116">
        <f t="shared" ca="1" si="155"/>
        <v>0</v>
      </c>
      <c r="CB149" s="42"/>
      <c r="CC149" s="43">
        <f t="shared" si="156"/>
        <v>10.53</v>
      </c>
      <c r="CD149" s="44" t="str">
        <f t="shared" si="157"/>
        <v>MEDIDO</v>
      </c>
      <c r="CE149" s="45"/>
      <c r="CF149" s="46"/>
      <c r="CG149" s="47"/>
    </row>
    <row r="150" spans="1:85" s="2" customFormat="1" ht="63" customHeight="1" x14ac:dyDescent="0.2">
      <c r="A150" s="2" t="s">
        <v>443</v>
      </c>
      <c r="C150" s="127" t="s">
        <v>330</v>
      </c>
      <c r="D150" s="34" t="s">
        <v>331</v>
      </c>
      <c r="E150" s="35" t="s">
        <v>322</v>
      </c>
      <c r="F150" s="111">
        <v>4</v>
      </c>
      <c r="G150" s="111"/>
      <c r="H150" s="112">
        <v>0</v>
      </c>
      <c r="I150" s="111">
        <f t="shared" si="148"/>
        <v>4</v>
      </c>
      <c r="J150" s="36">
        <v>546.84</v>
      </c>
      <c r="K150" s="37">
        <f t="shared" si="149"/>
        <v>2187.36</v>
      </c>
      <c r="L150" s="37"/>
      <c r="M150" s="37">
        <f t="shared" si="150"/>
        <v>0</v>
      </c>
      <c r="N150" s="38">
        <v>1</v>
      </c>
      <c r="O150" s="38">
        <f t="shared" si="110"/>
        <v>546.84</v>
      </c>
      <c r="P150" s="38">
        <f t="shared" si="111"/>
        <v>0</v>
      </c>
      <c r="Q150" s="38">
        <v>1</v>
      </c>
      <c r="R150" s="38">
        <f t="shared" si="112"/>
        <v>546.84</v>
      </c>
      <c r="S150" s="38">
        <f t="shared" si="113"/>
        <v>0</v>
      </c>
      <c r="T150" s="38">
        <v>1</v>
      </c>
      <c r="U150" s="38">
        <f t="shared" si="114"/>
        <v>546.84</v>
      </c>
      <c r="V150" s="38">
        <f t="shared" si="115"/>
        <v>0</v>
      </c>
      <c r="W150" s="38">
        <v>1</v>
      </c>
      <c r="X150" s="38">
        <f t="shared" si="151"/>
        <v>546.84</v>
      </c>
      <c r="Y150" s="38">
        <f t="shared" si="152"/>
        <v>0</v>
      </c>
      <c r="Z150" s="38"/>
      <c r="AA150" s="38">
        <f t="shared" si="116"/>
        <v>0</v>
      </c>
      <c r="AB150" s="38">
        <f t="shared" si="117"/>
        <v>0</v>
      </c>
      <c r="AC150" s="38"/>
      <c r="AD150" s="38">
        <f t="shared" si="118"/>
        <v>0</v>
      </c>
      <c r="AE150" s="38">
        <f t="shared" si="119"/>
        <v>0</v>
      </c>
      <c r="AF150" s="38"/>
      <c r="AG150" s="38">
        <f t="shared" si="120"/>
        <v>0</v>
      </c>
      <c r="AH150" s="38">
        <f t="shared" si="121"/>
        <v>0</v>
      </c>
      <c r="AI150" s="38"/>
      <c r="AJ150" s="38">
        <f t="shared" si="122"/>
        <v>0</v>
      </c>
      <c r="AK150" s="38">
        <f t="shared" si="123"/>
        <v>0</v>
      </c>
      <c r="AL150" s="38"/>
      <c r="AM150" s="38">
        <f t="shared" si="124"/>
        <v>0</v>
      </c>
      <c r="AN150" s="38">
        <f t="shared" si="125"/>
        <v>0</v>
      </c>
      <c r="AO150" s="38"/>
      <c r="AP150" s="38">
        <f t="shared" si="126"/>
        <v>0</v>
      </c>
      <c r="AQ150" s="38">
        <f t="shared" si="127"/>
        <v>0</v>
      </c>
      <c r="AR150" s="38"/>
      <c r="AS150" s="38">
        <f t="shared" si="128"/>
        <v>0</v>
      </c>
      <c r="AT150" s="38">
        <f t="shared" si="129"/>
        <v>0</v>
      </c>
      <c r="AU150" s="38"/>
      <c r="AV150" s="38">
        <f t="shared" si="130"/>
        <v>0</v>
      </c>
      <c r="AW150" s="38">
        <f t="shared" si="131"/>
        <v>0</v>
      </c>
      <c r="AX150" s="38"/>
      <c r="AY150" s="38">
        <f t="shared" si="132"/>
        <v>0</v>
      </c>
      <c r="AZ150" s="38">
        <f t="shared" si="133"/>
        <v>0</v>
      </c>
      <c r="BA150" s="38"/>
      <c r="BB150" s="38">
        <f t="shared" si="134"/>
        <v>0</v>
      </c>
      <c r="BC150" s="38">
        <f t="shared" si="135"/>
        <v>0</v>
      </c>
      <c r="BD150" s="38"/>
      <c r="BE150" s="38">
        <f t="shared" si="136"/>
        <v>0</v>
      </c>
      <c r="BF150" s="38">
        <f t="shared" si="137"/>
        <v>0</v>
      </c>
      <c r="BG150" s="38"/>
      <c r="BH150" s="38">
        <f t="shared" si="138"/>
        <v>0</v>
      </c>
      <c r="BI150" s="38">
        <f t="shared" si="139"/>
        <v>0</v>
      </c>
      <c r="BJ150" s="38"/>
      <c r="BK150" s="38">
        <f t="shared" si="140"/>
        <v>0</v>
      </c>
      <c r="BL150" s="38">
        <f t="shared" si="141"/>
        <v>0</v>
      </c>
      <c r="BM150" s="38"/>
      <c r="BN150" s="38">
        <f t="shared" si="142"/>
        <v>0</v>
      </c>
      <c r="BO150" s="38">
        <f t="shared" si="143"/>
        <v>0</v>
      </c>
      <c r="BP150" s="38"/>
      <c r="BQ150" s="38">
        <f t="shared" si="144"/>
        <v>0</v>
      </c>
      <c r="BR150" s="38">
        <f t="shared" si="145"/>
        <v>0</v>
      </c>
      <c r="BS150" s="38"/>
      <c r="BT150" s="38">
        <f t="shared" si="146"/>
        <v>0</v>
      </c>
      <c r="BU150" s="38">
        <f t="shared" si="147"/>
        <v>0</v>
      </c>
      <c r="BV150" s="39">
        <f t="shared" si="106"/>
        <v>4</v>
      </c>
      <c r="BW150" s="39">
        <f t="shared" ca="1" si="107"/>
        <v>2187.36</v>
      </c>
      <c r="BX150" s="40">
        <f t="shared" ca="1" si="108"/>
        <v>0</v>
      </c>
      <c r="BY150" s="40">
        <f t="shared" si="153"/>
        <v>0</v>
      </c>
      <c r="BZ150" s="39">
        <f t="shared" ca="1" si="154"/>
        <v>0</v>
      </c>
      <c r="CA150" s="116">
        <f t="shared" ca="1" si="155"/>
        <v>0</v>
      </c>
      <c r="CB150" s="42"/>
      <c r="CC150" s="43">
        <f t="shared" si="156"/>
        <v>0</v>
      </c>
      <c r="CD150" s="44" t="str">
        <f t="shared" si="157"/>
        <v>NÃO MEDIDO</v>
      </c>
      <c r="CE150" s="45"/>
      <c r="CF150" s="46"/>
      <c r="CG150" s="47"/>
    </row>
    <row r="151" spans="1:85" s="2" customFormat="1" ht="30" customHeight="1" x14ac:dyDescent="0.2">
      <c r="A151" s="2" t="s">
        <v>443</v>
      </c>
      <c r="C151" s="127" t="s">
        <v>332</v>
      </c>
      <c r="D151" s="34" t="s">
        <v>333</v>
      </c>
      <c r="E151" s="35" t="s">
        <v>95</v>
      </c>
      <c r="F151" s="111">
        <v>78.099999999999994</v>
      </c>
      <c r="G151" s="111"/>
      <c r="H151" s="112">
        <v>10.53</v>
      </c>
      <c r="I151" s="111">
        <f t="shared" si="148"/>
        <v>88.63</v>
      </c>
      <c r="J151" s="36">
        <v>69.09</v>
      </c>
      <c r="K151" s="37">
        <f t="shared" si="149"/>
        <v>6123.45</v>
      </c>
      <c r="L151" s="37"/>
      <c r="M151" s="37">
        <f t="shared" si="150"/>
        <v>0</v>
      </c>
      <c r="N151" s="38">
        <v>78.099999999999994</v>
      </c>
      <c r="O151" s="38">
        <f t="shared" si="110"/>
        <v>5395.93</v>
      </c>
      <c r="P151" s="38">
        <f t="shared" si="111"/>
        <v>0</v>
      </c>
      <c r="Q151" s="38"/>
      <c r="R151" s="38">
        <f t="shared" si="112"/>
        <v>0</v>
      </c>
      <c r="S151" s="38">
        <f t="shared" si="113"/>
        <v>0</v>
      </c>
      <c r="T151" s="38"/>
      <c r="U151" s="38">
        <f t="shared" si="114"/>
        <v>0</v>
      </c>
      <c r="V151" s="38">
        <f t="shared" si="115"/>
        <v>0</v>
      </c>
      <c r="W151" s="38">
        <v>10.53</v>
      </c>
      <c r="X151" s="38">
        <f t="shared" si="151"/>
        <v>727.52</v>
      </c>
      <c r="Y151" s="38">
        <f t="shared" si="152"/>
        <v>0</v>
      </c>
      <c r="Z151" s="38"/>
      <c r="AA151" s="38">
        <f t="shared" si="116"/>
        <v>0</v>
      </c>
      <c r="AB151" s="38">
        <f t="shared" si="117"/>
        <v>0</v>
      </c>
      <c r="AC151" s="38"/>
      <c r="AD151" s="38">
        <f t="shared" si="118"/>
        <v>0</v>
      </c>
      <c r="AE151" s="38">
        <f t="shared" si="119"/>
        <v>0</v>
      </c>
      <c r="AF151" s="38"/>
      <c r="AG151" s="38">
        <f t="shared" si="120"/>
        <v>0</v>
      </c>
      <c r="AH151" s="38">
        <f t="shared" si="121"/>
        <v>0</v>
      </c>
      <c r="AI151" s="38"/>
      <c r="AJ151" s="38">
        <f t="shared" si="122"/>
        <v>0</v>
      </c>
      <c r="AK151" s="38">
        <f t="shared" si="123"/>
        <v>0</v>
      </c>
      <c r="AL151" s="38"/>
      <c r="AM151" s="38">
        <f t="shared" si="124"/>
        <v>0</v>
      </c>
      <c r="AN151" s="38">
        <f t="shared" si="125"/>
        <v>0</v>
      </c>
      <c r="AO151" s="38"/>
      <c r="AP151" s="38">
        <f t="shared" si="126"/>
        <v>0</v>
      </c>
      <c r="AQ151" s="38">
        <f t="shared" si="127"/>
        <v>0</v>
      </c>
      <c r="AR151" s="38"/>
      <c r="AS151" s="38">
        <f t="shared" si="128"/>
        <v>0</v>
      </c>
      <c r="AT151" s="38">
        <f t="shared" si="129"/>
        <v>0</v>
      </c>
      <c r="AU151" s="38"/>
      <c r="AV151" s="38">
        <f t="shared" si="130"/>
        <v>0</v>
      </c>
      <c r="AW151" s="38">
        <f t="shared" si="131"/>
        <v>0</v>
      </c>
      <c r="AX151" s="38"/>
      <c r="AY151" s="38">
        <f t="shared" si="132"/>
        <v>0</v>
      </c>
      <c r="AZ151" s="38">
        <f t="shared" si="133"/>
        <v>0</v>
      </c>
      <c r="BA151" s="38"/>
      <c r="BB151" s="38">
        <f t="shared" si="134"/>
        <v>0</v>
      </c>
      <c r="BC151" s="38">
        <f t="shared" si="135"/>
        <v>0</v>
      </c>
      <c r="BD151" s="38"/>
      <c r="BE151" s="38">
        <f t="shared" si="136"/>
        <v>0</v>
      </c>
      <c r="BF151" s="38">
        <f t="shared" si="137"/>
        <v>0</v>
      </c>
      <c r="BG151" s="38"/>
      <c r="BH151" s="38">
        <f t="shared" si="138"/>
        <v>0</v>
      </c>
      <c r="BI151" s="38">
        <f t="shared" si="139"/>
        <v>0</v>
      </c>
      <c r="BJ151" s="38"/>
      <c r="BK151" s="38">
        <f t="shared" si="140"/>
        <v>0</v>
      </c>
      <c r="BL151" s="38">
        <f t="shared" si="141"/>
        <v>0</v>
      </c>
      <c r="BM151" s="38"/>
      <c r="BN151" s="38">
        <f t="shared" si="142"/>
        <v>0</v>
      </c>
      <c r="BO151" s="38">
        <f t="shared" si="143"/>
        <v>0</v>
      </c>
      <c r="BP151" s="38"/>
      <c r="BQ151" s="38">
        <f t="shared" si="144"/>
        <v>0</v>
      </c>
      <c r="BR151" s="38">
        <f t="shared" si="145"/>
        <v>0</v>
      </c>
      <c r="BS151" s="38"/>
      <c r="BT151" s="38">
        <f t="shared" si="146"/>
        <v>0</v>
      </c>
      <c r="BU151" s="38">
        <f t="shared" si="147"/>
        <v>0</v>
      </c>
      <c r="BV151" s="39">
        <f t="shared" ref="BV151:BV214" si="158">SUMIF($N$11:$BU$11,"QUANTIDADE",N151:BU151)</f>
        <v>88.63</v>
      </c>
      <c r="BW151" s="39">
        <f t="shared" ref="BW151:BW214" ca="1" si="159">SUMIF($N$12:$Y$13,"COM DESCONTO",N151:Y151)</f>
        <v>6123.45</v>
      </c>
      <c r="BX151" s="40">
        <f t="shared" ref="BX151:BX214" ca="1" si="160">SUMIF($N$12:$BU$13,"SEM DESCONTO",N151:Y151)</f>
        <v>0</v>
      </c>
      <c r="BY151" s="40">
        <f t="shared" si="153"/>
        <v>0</v>
      </c>
      <c r="BZ151" s="39">
        <f t="shared" ca="1" si="154"/>
        <v>0</v>
      </c>
      <c r="CA151" s="116">
        <f t="shared" ca="1" si="155"/>
        <v>0</v>
      </c>
      <c r="CB151" s="42"/>
      <c r="CC151" s="43">
        <f t="shared" si="156"/>
        <v>2</v>
      </c>
      <c r="CD151" s="44" t="str">
        <f t="shared" si="157"/>
        <v>MEDIDO</v>
      </c>
      <c r="CE151" s="45"/>
      <c r="CF151" s="46"/>
      <c r="CG151" s="47"/>
    </row>
    <row r="152" spans="1:85" s="2" customFormat="1" ht="30" customHeight="1" x14ac:dyDescent="0.2">
      <c r="A152" s="2" t="s">
        <v>443</v>
      </c>
      <c r="C152" s="127" t="s">
        <v>334</v>
      </c>
      <c r="D152" s="34" t="s">
        <v>335</v>
      </c>
      <c r="E152" s="35" t="s">
        <v>95</v>
      </c>
      <c r="F152" s="111">
        <v>4.2</v>
      </c>
      <c r="G152" s="111"/>
      <c r="H152" s="112">
        <v>0</v>
      </c>
      <c r="I152" s="111">
        <f t="shared" si="148"/>
        <v>4.2</v>
      </c>
      <c r="J152" s="36">
        <v>470.3</v>
      </c>
      <c r="K152" s="37">
        <f t="shared" si="149"/>
        <v>1975.26</v>
      </c>
      <c r="L152" s="37"/>
      <c r="M152" s="37">
        <f t="shared" si="150"/>
        <v>0</v>
      </c>
      <c r="N152" s="38">
        <v>4.2</v>
      </c>
      <c r="O152" s="38">
        <f t="shared" si="110"/>
        <v>1975.26</v>
      </c>
      <c r="P152" s="38">
        <f t="shared" si="111"/>
        <v>0</v>
      </c>
      <c r="Q152" s="38"/>
      <c r="R152" s="38">
        <f t="shared" si="112"/>
        <v>0</v>
      </c>
      <c r="S152" s="38">
        <f t="shared" si="113"/>
        <v>0</v>
      </c>
      <c r="T152" s="38"/>
      <c r="U152" s="38">
        <f t="shared" si="114"/>
        <v>0</v>
      </c>
      <c r="V152" s="38">
        <f t="shared" si="115"/>
        <v>0</v>
      </c>
      <c r="W152" s="38"/>
      <c r="X152" s="38">
        <f t="shared" si="151"/>
        <v>0</v>
      </c>
      <c r="Y152" s="38">
        <f t="shared" si="152"/>
        <v>0</v>
      </c>
      <c r="Z152" s="38"/>
      <c r="AA152" s="38">
        <f t="shared" si="116"/>
        <v>0</v>
      </c>
      <c r="AB152" s="38">
        <f t="shared" si="117"/>
        <v>0</v>
      </c>
      <c r="AC152" s="38"/>
      <c r="AD152" s="38">
        <f t="shared" si="118"/>
        <v>0</v>
      </c>
      <c r="AE152" s="38">
        <f t="shared" si="119"/>
        <v>0</v>
      </c>
      <c r="AF152" s="38"/>
      <c r="AG152" s="38">
        <f t="shared" si="120"/>
        <v>0</v>
      </c>
      <c r="AH152" s="38">
        <f t="shared" si="121"/>
        <v>0</v>
      </c>
      <c r="AI152" s="38"/>
      <c r="AJ152" s="38">
        <f t="shared" si="122"/>
        <v>0</v>
      </c>
      <c r="AK152" s="38">
        <f t="shared" si="123"/>
        <v>0</v>
      </c>
      <c r="AL152" s="38"/>
      <c r="AM152" s="38">
        <f t="shared" si="124"/>
        <v>0</v>
      </c>
      <c r="AN152" s="38">
        <f t="shared" si="125"/>
        <v>0</v>
      </c>
      <c r="AO152" s="38"/>
      <c r="AP152" s="38">
        <f t="shared" si="126"/>
        <v>0</v>
      </c>
      <c r="AQ152" s="38">
        <f t="shared" si="127"/>
        <v>0</v>
      </c>
      <c r="AR152" s="38"/>
      <c r="AS152" s="38">
        <f t="shared" si="128"/>
        <v>0</v>
      </c>
      <c r="AT152" s="38">
        <f t="shared" si="129"/>
        <v>0</v>
      </c>
      <c r="AU152" s="38"/>
      <c r="AV152" s="38">
        <f t="shared" si="130"/>
        <v>0</v>
      </c>
      <c r="AW152" s="38">
        <f t="shared" si="131"/>
        <v>0</v>
      </c>
      <c r="AX152" s="38"/>
      <c r="AY152" s="38">
        <f t="shared" si="132"/>
        <v>0</v>
      </c>
      <c r="AZ152" s="38">
        <f t="shared" si="133"/>
        <v>0</v>
      </c>
      <c r="BA152" s="38"/>
      <c r="BB152" s="38">
        <f t="shared" si="134"/>
        <v>0</v>
      </c>
      <c r="BC152" s="38">
        <f t="shared" si="135"/>
        <v>0</v>
      </c>
      <c r="BD152" s="38"/>
      <c r="BE152" s="38">
        <f t="shared" si="136"/>
        <v>0</v>
      </c>
      <c r="BF152" s="38">
        <f t="shared" si="137"/>
        <v>0</v>
      </c>
      <c r="BG152" s="38"/>
      <c r="BH152" s="38">
        <f t="shared" si="138"/>
        <v>0</v>
      </c>
      <c r="BI152" s="38">
        <f t="shared" si="139"/>
        <v>0</v>
      </c>
      <c r="BJ152" s="38"/>
      <c r="BK152" s="38">
        <f t="shared" si="140"/>
        <v>0</v>
      </c>
      <c r="BL152" s="38">
        <f t="shared" si="141"/>
        <v>0</v>
      </c>
      <c r="BM152" s="38"/>
      <c r="BN152" s="38">
        <f t="shared" si="142"/>
        <v>0</v>
      </c>
      <c r="BO152" s="38">
        <f t="shared" si="143"/>
        <v>0</v>
      </c>
      <c r="BP152" s="38"/>
      <c r="BQ152" s="38">
        <f t="shared" si="144"/>
        <v>0</v>
      </c>
      <c r="BR152" s="38">
        <f t="shared" si="145"/>
        <v>0</v>
      </c>
      <c r="BS152" s="38"/>
      <c r="BT152" s="38">
        <f t="shared" si="146"/>
        <v>0</v>
      </c>
      <c r="BU152" s="38">
        <f t="shared" si="147"/>
        <v>0</v>
      </c>
      <c r="BV152" s="39">
        <f t="shared" si="158"/>
        <v>4.2</v>
      </c>
      <c r="BW152" s="39">
        <f t="shared" ca="1" si="159"/>
        <v>1975.26</v>
      </c>
      <c r="BX152" s="40">
        <f t="shared" ca="1" si="160"/>
        <v>0</v>
      </c>
      <c r="BY152" s="40">
        <f t="shared" si="153"/>
        <v>0</v>
      </c>
      <c r="BZ152" s="39">
        <f t="shared" ca="1" si="154"/>
        <v>0</v>
      </c>
      <c r="CA152" s="116">
        <f t="shared" ca="1" si="155"/>
        <v>0</v>
      </c>
      <c r="CB152" s="42"/>
      <c r="CC152" s="43">
        <f t="shared" si="156"/>
        <v>2.4</v>
      </c>
      <c r="CD152" s="44" t="str">
        <f t="shared" si="157"/>
        <v>MEDIDO</v>
      </c>
      <c r="CE152" s="45"/>
      <c r="CF152" s="46"/>
      <c r="CG152" s="47"/>
    </row>
    <row r="153" spans="1:85" s="2" customFormat="1" ht="30" customHeight="1" x14ac:dyDescent="0.2">
      <c r="A153" s="2" t="s">
        <v>443</v>
      </c>
      <c r="C153" s="127" t="s">
        <v>336</v>
      </c>
      <c r="D153" s="34" t="s">
        <v>337</v>
      </c>
      <c r="E153" s="35" t="s">
        <v>95</v>
      </c>
      <c r="F153" s="111">
        <v>9.4</v>
      </c>
      <c r="G153" s="111"/>
      <c r="H153" s="112">
        <v>0</v>
      </c>
      <c r="I153" s="111">
        <f t="shared" si="148"/>
        <v>9.4</v>
      </c>
      <c r="J153" s="36">
        <v>84.96</v>
      </c>
      <c r="K153" s="37">
        <f t="shared" si="149"/>
        <v>798.62</v>
      </c>
      <c r="L153" s="37"/>
      <c r="M153" s="37">
        <f t="shared" si="150"/>
        <v>0</v>
      </c>
      <c r="N153" s="38"/>
      <c r="O153" s="38">
        <f t="shared" si="110"/>
        <v>0</v>
      </c>
      <c r="P153" s="38">
        <f t="shared" si="111"/>
        <v>0</v>
      </c>
      <c r="Q153" s="38"/>
      <c r="R153" s="38">
        <f t="shared" si="112"/>
        <v>0</v>
      </c>
      <c r="S153" s="38">
        <f t="shared" si="113"/>
        <v>0</v>
      </c>
      <c r="T153" s="38">
        <v>5.89</v>
      </c>
      <c r="U153" s="38">
        <f t="shared" si="114"/>
        <v>500.41</v>
      </c>
      <c r="V153" s="38">
        <f t="shared" si="115"/>
        <v>0</v>
      </c>
      <c r="W153" s="38">
        <v>2</v>
      </c>
      <c r="X153" s="38">
        <f t="shared" si="151"/>
        <v>169.92</v>
      </c>
      <c r="Y153" s="38">
        <f t="shared" si="152"/>
        <v>0</v>
      </c>
      <c r="Z153" s="38"/>
      <c r="AA153" s="38">
        <f t="shared" si="116"/>
        <v>0</v>
      </c>
      <c r="AB153" s="38">
        <f t="shared" si="117"/>
        <v>0</v>
      </c>
      <c r="AC153" s="38"/>
      <c r="AD153" s="38">
        <f t="shared" si="118"/>
        <v>0</v>
      </c>
      <c r="AE153" s="38">
        <f t="shared" si="119"/>
        <v>0</v>
      </c>
      <c r="AF153" s="38"/>
      <c r="AG153" s="38">
        <f t="shared" si="120"/>
        <v>0</v>
      </c>
      <c r="AH153" s="38">
        <f t="shared" si="121"/>
        <v>0</v>
      </c>
      <c r="AI153" s="38"/>
      <c r="AJ153" s="38">
        <f t="shared" si="122"/>
        <v>0</v>
      </c>
      <c r="AK153" s="38">
        <f t="shared" si="123"/>
        <v>0</v>
      </c>
      <c r="AL153" s="38"/>
      <c r="AM153" s="38">
        <f t="shared" si="124"/>
        <v>0</v>
      </c>
      <c r="AN153" s="38">
        <f t="shared" si="125"/>
        <v>0</v>
      </c>
      <c r="AO153" s="38"/>
      <c r="AP153" s="38">
        <f t="shared" si="126"/>
        <v>0</v>
      </c>
      <c r="AQ153" s="38">
        <f t="shared" si="127"/>
        <v>0</v>
      </c>
      <c r="AR153" s="38"/>
      <c r="AS153" s="38">
        <f t="shared" si="128"/>
        <v>0</v>
      </c>
      <c r="AT153" s="38">
        <f t="shared" si="129"/>
        <v>0</v>
      </c>
      <c r="AU153" s="38"/>
      <c r="AV153" s="38">
        <f t="shared" si="130"/>
        <v>0</v>
      </c>
      <c r="AW153" s="38">
        <f t="shared" si="131"/>
        <v>0</v>
      </c>
      <c r="AX153" s="38"/>
      <c r="AY153" s="38">
        <f t="shared" si="132"/>
        <v>0</v>
      </c>
      <c r="AZ153" s="38">
        <f t="shared" si="133"/>
        <v>0</v>
      </c>
      <c r="BA153" s="38"/>
      <c r="BB153" s="38">
        <f t="shared" si="134"/>
        <v>0</v>
      </c>
      <c r="BC153" s="38">
        <f t="shared" si="135"/>
        <v>0</v>
      </c>
      <c r="BD153" s="38"/>
      <c r="BE153" s="38">
        <f t="shared" si="136"/>
        <v>0</v>
      </c>
      <c r="BF153" s="38">
        <f t="shared" si="137"/>
        <v>0</v>
      </c>
      <c r="BG153" s="38"/>
      <c r="BH153" s="38">
        <f t="shared" si="138"/>
        <v>0</v>
      </c>
      <c r="BI153" s="38">
        <f t="shared" si="139"/>
        <v>0</v>
      </c>
      <c r="BJ153" s="38"/>
      <c r="BK153" s="38">
        <f t="shared" si="140"/>
        <v>0</v>
      </c>
      <c r="BL153" s="38">
        <f t="shared" si="141"/>
        <v>0</v>
      </c>
      <c r="BM153" s="38"/>
      <c r="BN153" s="38">
        <f t="shared" si="142"/>
        <v>0</v>
      </c>
      <c r="BO153" s="38">
        <f t="shared" si="143"/>
        <v>0</v>
      </c>
      <c r="BP153" s="38"/>
      <c r="BQ153" s="38">
        <f t="shared" si="144"/>
        <v>0</v>
      </c>
      <c r="BR153" s="38">
        <f t="shared" si="145"/>
        <v>0</v>
      </c>
      <c r="BS153" s="38"/>
      <c r="BT153" s="38">
        <f t="shared" si="146"/>
        <v>0</v>
      </c>
      <c r="BU153" s="38">
        <f t="shared" si="147"/>
        <v>0</v>
      </c>
      <c r="BV153" s="39">
        <f t="shared" si="158"/>
        <v>7.89</v>
      </c>
      <c r="BW153" s="39">
        <f t="shared" ca="1" si="159"/>
        <v>670.33</v>
      </c>
      <c r="BX153" s="40">
        <f t="shared" ca="1" si="160"/>
        <v>0</v>
      </c>
      <c r="BY153" s="40">
        <f t="shared" si="153"/>
        <v>1.51</v>
      </c>
      <c r="BZ153" s="39">
        <f t="shared" ca="1" si="154"/>
        <v>128.29</v>
      </c>
      <c r="CA153" s="116">
        <f t="shared" ca="1" si="155"/>
        <v>0</v>
      </c>
      <c r="CB153" s="42"/>
      <c r="CC153" s="43">
        <f t="shared" si="156"/>
        <v>0</v>
      </c>
      <c r="CD153" s="44" t="str">
        <f t="shared" si="157"/>
        <v>NÃO MEDIDO</v>
      </c>
      <c r="CE153" s="45"/>
      <c r="CF153" s="46"/>
      <c r="CG153" s="47"/>
    </row>
    <row r="154" spans="1:85" s="2" customFormat="1" ht="30" customHeight="1" x14ac:dyDescent="0.2">
      <c r="A154" s="2" t="s">
        <v>443</v>
      </c>
      <c r="C154" s="127" t="s">
        <v>338</v>
      </c>
      <c r="D154" s="34" t="s">
        <v>339</v>
      </c>
      <c r="E154" s="35" t="s">
        <v>95</v>
      </c>
      <c r="F154" s="111">
        <v>6</v>
      </c>
      <c r="G154" s="111"/>
      <c r="H154" s="112">
        <v>2.4</v>
      </c>
      <c r="I154" s="111">
        <f t="shared" si="148"/>
        <v>8.4</v>
      </c>
      <c r="J154" s="36">
        <v>106.94</v>
      </c>
      <c r="K154" s="37">
        <f t="shared" si="149"/>
        <v>898.3</v>
      </c>
      <c r="L154" s="37"/>
      <c r="M154" s="37">
        <f t="shared" si="150"/>
        <v>0</v>
      </c>
      <c r="N154" s="38">
        <v>6</v>
      </c>
      <c r="O154" s="38">
        <f t="shared" si="110"/>
        <v>641.64</v>
      </c>
      <c r="P154" s="38">
        <f t="shared" si="111"/>
        <v>0</v>
      </c>
      <c r="Q154" s="38"/>
      <c r="R154" s="38">
        <f t="shared" si="112"/>
        <v>0</v>
      </c>
      <c r="S154" s="38">
        <f t="shared" si="113"/>
        <v>0</v>
      </c>
      <c r="T154" s="38"/>
      <c r="U154" s="38">
        <f t="shared" si="114"/>
        <v>0</v>
      </c>
      <c r="V154" s="38">
        <f t="shared" si="115"/>
        <v>0</v>
      </c>
      <c r="W154" s="38">
        <v>2.4</v>
      </c>
      <c r="X154" s="38">
        <f t="shared" si="151"/>
        <v>256.66000000000003</v>
      </c>
      <c r="Y154" s="38">
        <f t="shared" si="152"/>
        <v>0</v>
      </c>
      <c r="Z154" s="38"/>
      <c r="AA154" s="38">
        <f t="shared" si="116"/>
        <v>0</v>
      </c>
      <c r="AB154" s="38">
        <f t="shared" si="117"/>
        <v>0</v>
      </c>
      <c r="AC154" s="38"/>
      <c r="AD154" s="38">
        <f t="shared" si="118"/>
        <v>0</v>
      </c>
      <c r="AE154" s="38">
        <f t="shared" si="119"/>
        <v>0</v>
      </c>
      <c r="AF154" s="38"/>
      <c r="AG154" s="38">
        <f t="shared" si="120"/>
        <v>0</v>
      </c>
      <c r="AH154" s="38">
        <f t="shared" si="121"/>
        <v>0</v>
      </c>
      <c r="AI154" s="38"/>
      <c r="AJ154" s="38">
        <f t="shared" si="122"/>
        <v>0</v>
      </c>
      <c r="AK154" s="38">
        <f t="shared" si="123"/>
        <v>0</v>
      </c>
      <c r="AL154" s="38"/>
      <c r="AM154" s="38">
        <f t="shared" si="124"/>
        <v>0</v>
      </c>
      <c r="AN154" s="38">
        <f t="shared" si="125"/>
        <v>0</v>
      </c>
      <c r="AO154" s="38"/>
      <c r="AP154" s="38">
        <f t="shared" si="126"/>
        <v>0</v>
      </c>
      <c r="AQ154" s="38">
        <f t="shared" si="127"/>
        <v>0</v>
      </c>
      <c r="AR154" s="38"/>
      <c r="AS154" s="38">
        <f t="shared" si="128"/>
        <v>0</v>
      </c>
      <c r="AT154" s="38">
        <f t="shared" si="129"/>
        <v>0</v>
      </c>
      <c r="AU154" s="38"/>
      <c r="AV154" s="38">
        <f t="shared" si="130"/>
        <v>0</v>
      </c>
      <c r="AW154" s="38">
        <f t="shared" si="131"/>
        <v>0</v>
      </c>
      <c r="AX154" s="38"/>
      <c r="AY154" s="38">
        <f t="shared" si="132"/>
        <v>0</v>
      </c>
      <c r="AZ154" s="38">
        <f t="shared" si="133"/>
        <v>0</v>
      </c>
      <c r="BA154" s="38"/>
      <c r="BB154" s="38">
        <f t="shared" si="134"/>
        <v>0</v>
      </c>
      <c r="BC154" s="38">
        <f t="shared" si="135"/>
        <v>0</v>
      </c>
      <c r="BD154" s="38"/>
      <c r="BE154" s="38">
        <f t="shared" si="136"/>
        <v>0</v>
      </c>
      <c r="BF154" s="38">
        <f t="shared" si="137"/>
        <v>0</v>
      </c>
      <c r="BG154" s="38"/>
      <c r="BH154" s="38">
        <f t="shared" si="138"/>
        <v>0</v>
      </c>
      <c r="BI154" s="38">
        <f t="shared" si="139"/>
        <v>0</v>
      </c>
      <c r="BJ154" s="38"/>
      <c r="BK154" s="38">
        <f t="shared" si="140"/>
        <v>0</v>
      </c>
      <c r="BL154" s="38">
        <f t="shared" si="141"/>
        <v>0</v>
      </c>
      <c r="BM154" s="38"/>
      <c r="BN154" s="38">
        <f t="shared" si="142"/>
        <v>0</v>
      </c>
      <c r="BO154" s="38">
        <f t="shared" si="143"/>
        <v>0</v>
      </c>
      <c r="BP154" s="38"/>
      <c r="BQ154" s="38">
        <f t="shared" si="144"/>
        <v>0</v>
      </c>
      <c r="BR154" s="38">
        <f t="shared" si="145"/>
        <v>0</v>
      </c>
      <c r="BS154" s="38"/>
      <c r="BT154" s="38">
        <f t="shared" si="146"/>
        <v>0</v>
      </c>
      <c r="BU154" s="38">
        <f t="shared" si="147"/>
        <v>0</v>
      </c>
      <c r="BV154" s="39">
        <f t="shared" si="158"/>
        <v>8.4</v>
      </c>
      <c r="BW154" s="39">
        <f t="shared" ca="1" si="159"/>
        <v>898.3</v>
      </c>
      <c r="BX154" s="40">
        <f t="shared" ca="1" si="160"/>
        <v>0</v>
      </c>
      <c r="BY154" s="40">
        <f t="shared" si="153"/>
        <v>0</v>
      </c>
      <c r="BZ154" s="39">
        <f t="shared" ca="1" si="154"/>
        <v>0</v>
      </c>
      <c r="CA154" s="116">
        <f t="shared" ca="1" si="155"/>
        <v>0</v>
      </c>
      <c r="CB154" s="42"/>
      <c r="CC154" s="43">
        <f t="shared" si="156"/>
        <v>0</v>
      </c>
      <c r="CD154" s="44" t="str">
        <f t="shared" si="157"/>
        <v>NÃO MEDIDO</v>
      </c>
      <c r="CE154" s="45"/>
      <c r="CF154" s="46"/>
      <c r="CG154" s="47"/>
    </row>
    <row r="155" spans="1:85" s="2" customFormat="1" ht="30" customHeight="1" x14ac:dyDescent="0.2">
      <c r="A155" s="1" t="s">
        <v>442</v>
      </c>
      <c r="B155" s="1"/>
      <c r="C155" s="127">
        <v>21000</v>
      </c>
      <c r="D155" s="34" t="s">
        <v>340</v>
      </c>
      <c r="E155" s="35"/>
      <c r="F155" s="111"/>
      <c r="G155" s="111"/>
      <c r="H155" s="112">
        <v>0</v>
      </c>
      <c r="I155" s="111">
        <f t="shared" si="148"/>
        <v>0</v>
      </c>
      <c r="J155" s="36"/>
      <c r="K155" s="37">
        <f t="shared" si="149"/>
        <v>0</v>
      </c>
      <c r="L155" s="37"/>
      <c r="M155" s="37">
        <f t="shared" si="150"/>
        <v>0</v>
      </c>
      <c r="N155" s="38"/>
      <c r="O155" s="38">
        <f t="shared" si="110"/>
        <v>0</v>
      </c>
      <c r="P155" s="38">
        <f t="shared" si="111"/>
        <v>0</v>
      </c>
      <c r="Q155" s="38"/>
      <c r="R155" s="38">
        <f t="shared" si="112"/>
        <v>0</v>
      </c>
      <c r="S155" s="38">
        <f t="shared" si="113"/>
        <v>0</v>
      </c>
      <c r="T155" s="38"/>
      <c r="U155" s="38">
        <f t="shared" si="114"/>
        <v>0</v>
      </c>
      <c r="V155" s="38">
        <f t="shared" si="115"/>
        <v>0</v>
      </c>
      <c r="W155" s="38"/>
      <c r="X155" s="38">
        <f t="shared" si="151"/>
        <v>0</v>
      </c>
      <c r="Y155" s="38">
        <f t="shared" si="152"/>
        <v>0</v>
      </c>
      <c r="Z155" s="38"/>
      <c r="AA155" s="38">
        <f t="shared" si="116"/>
        <v>0</v>
      </c>
      <c r="AB155" s="38">
        <f t="shared" si="117"/>
        <v>0</v>
      </c>
      <c r="AC155" s="38"/>
      <c r="AD155" s="38">
        <f t="shared" si="118"/>
        <v>0</v>
      </c>
      <c r="AE155" s="38">
        <f t="shared" si="119"/>
        <v>0</v>
      </c>
      <c r="AF155" s="38"/>
      <c r="AG155" s="38">
        <f t="shared" si="120"/>
        <v>0</v>
      </c>
      <c r="AH155" s="38">
        <f t="shared" si="121"/>
        <v>0</v>
      </c>
      <c r="AI155" s="38"/>
      <c r="AJ155" s="38">
        <f t="shared" si="122"/>
        <v>0</v>
      </c>
      <c r="AK155" s="38">
        <f t="shared" si="123"/>
        <v>0</v>
      </c>
      <c r="AL155" s="38"/>
      <c r="AM155" s="38">
        <f t="shared" si="124"/>
        <v>0</v>
      </c>
      <c r="AN155" s="38">
        <f t="shared" si="125"/>
        <v>0</v>
      </c>
      <c r="AO155" s="38"/>
      <c r="AP155" s="38">
        <f t="shared" si="126"/>
        <v>0</v>
      </c>
      <c r="AQ155" s="38">
        <f t="shared" si="127"/>
        <v>0</v>
      </c>
      <c r="AR155" s="38"/>
      <c r="AS155" s="38">
        <f t="shared" si="128"/>
        <v>0</v>
      </c>
      <c r="AT155" s="38">
        <f t="shared" si="129"/>
        <v>0</v>
      </c>
      <c r="AU155" s="38"/>
      <c r="AV155" s="38">
        <f t="shared" si="130"/>
        <v>0</v>
      </c>
      <c r="AW155" s="38">
        <f t="shared" si="131"/>
        <v>0</v>
      </c>
      <c r="AX155" s="38"/>
      <c r="AY155" s="38">
        <f t="shared" si="132"/>
        <v>0</v>
      </c>
      <c r="AZ155" s="38">
        <f t="shared" si="133"/>
        <v>0</v>
      </c>
      <c r="BA155" s="38"/>
      <c r="BB155" s="38">
        <f t="shared" si="134"/>
        <v>0</v>
      </c>
      <c r="BC155" s="38">
        <f t="shared" si="135"/>
        <v>0</v>
      </c>
      <c r="BD155" s="38"/>
      <c r="BE155" s="38">
        <f t="shared" si="136"/>
        <v>0</v>
      </c>
      <c r="BF155" s="38">
        <f t="shared" si="137"/>
        <v>0</v>
      </c>
      <c r="BG155" s="38"/>
      <c r="BH155" s="38">
        <f t="shared" si="138"/>
        <v>0</v>
      </c>
      <c r="BI155" s="38">
        <f t="shared" si="139"/>
        <v>0</v>
      </c>
      <c r="BJ155" s="38"/>
      <c r="BK155" s="38">
        <f t="shared" si="140"/>
        <v>0</v>
      </c>
      <c r="BL155" s="38">
        <f t="shared" si="141"/>
        <v>0</v>
      </c>
      <c r="BM155" s="38"/>
      <c r="BN155" s="38">
        <f t="shared" si="142"/>
        <v>0</v>
      </c>
      <c r="BO155" s="38">
        <f t="shared" si="143"/>
        <v>0</v>
      </c>
      <c r="BP155" s="38"/>
      <c r="BQ155" s="38">
        <f t="shared" si="144"/>
        <v>0</v>
      </c>
      <c r="BR155" s="38">
        <f t="shared" si="145"/>
        <v>0</v>
      </c>
      <c r="BS155" s="38"/>
      <c r="BT155" s="38">
        <f t="shared" si="146"/>
        <v>0</v>
      </c>
      <c r="BU155" s="38">
        <f t="shared" si="147"/>
        <v>0</v>
      </c>
      <c r="BV155" s="39">
        <f t="shared" si="158"/>
        <v>0</v>
      </c>
      <c r="BW155" s="39">
        <f t="shared" ca="1" si="159"/>
        <v>0</v>
      </c>
      <c r="BX155" s="40">
        <f t="shared" ca="1" si="160"/>
        <v>0</v>
      </c>
      <c r="BY155" s="40">
        <f t="shared" si="153"/>
        <v>0</v>
      </c>
      <c r="BZ155" s="39">
        <f t="shared" ca="1" si="154"/>
        <v>0</v>
      </c>
      <c r="CA155" s="116">
        <f t="shared" ca="1" si="155"/>
        <v>0</v>
      </c>
      <c r="CB155" s="42"/>
      <c r="CC155" s="43">
        <f t="shared" si="156"/>
        <v>0</v>
      </c>
      <c r="CD155" s="44" t="str">
        <f>IF(COUNTIF(CD156:CD158,"MEDIDO")&gt;0,"MEDIDO","NÃO MEDIDO")</f>
        <v>NÃO MEDIDO</v>
      </c>
      <c r="CE155" s="45"/>
      <c r="CF155" s="46"/>
      <c r="CG155" s="47"/>
    </row>
    <row r="156" spans="1:85" s="2" customFormat="1" ht="30" customHeight="1" x14ac:dyDescent="0.2">
      <c r="A156" s="2" t="s">
        <v>443</v>
      </c>
      <c r="C156" s="127" t="s">
        <v>341</v>
      </c>
      <c r="D156" s="34" t="s">
        <v>342</v>
      </c>
      <c r="E156" s="35" t="s">
        <v>95</v>
      </c>
      <c r="F156" s="111">
        <v>3.2</v>
      </c>
      <c r="G156" s="111"/>
      <c r="H156" s="112">
        <v>0</v>
      </c>
      <c r="I156" s="111">
        <f t="shared" si="148"/>
        <v>3.2</v>
      </c>
      <c r="J156" s="36">
        <v>522.72</v>
      </c>
      <c r="K156" s="37">
        <f t="shared" si="149"/>
        <v>1672.7</v>
      </c>
      <c r="L156" s="37"/>
      <c r="M156" s="37">
        <f t="shared" si="150"/>
        <v>0</v>
      </c>
      <c r="N156" s="38">
        <v>3.15</v>
      </c>
      <c r="O156" s="38">
        <f t="shared" si="110"/>
        <v>1646.57</v>
      </c>
      <c r="P156" s="38">
        <f t="shared" si="111"/>
        <v>0</v>
      </c>
      <c r="Q156" s="38"/>
      <c r="R156" s="38">
        <f t="shared" si="112"/>
        <v>0</v>
      </c>
      <c r="S156" s="38">
        <f t="shared" si="113"/>
        <v>0</v>
      </c>
      <c r="T156" s="38"/>
      <c r="U156" s="38">
        <f t="shared" si="114"/>
        <v>0</v>
      </c>
      <c r="V156" s="38">
        <f t="shared" si="115"/>
        <v>0</v>
      </c>
      <c r="W156" s="38"/>
      <c r="X156" s="38">
        <f t="shared" si="151"/>
        <v>0</v>
      </c>
      <c r="Y156" s="38">
        <f t="shared" si="152"/>
        <v>0</v>
      </c>
      <c r="Z156" s="38"/>
      <c r="AA156" s="38">
        <f t="shared" si="116"/>
        <v>0</v>
      </c>
      <c r="AB156" s="38">
        <f t="shared" si="117"/>
        <v>0</v>
      </c>
      <c r="AC156" s="38"/>
      <c r="AD156" s="38">
        <f t="shared" si="118"/>
        <v>0</v>
      </c>
      <c r="AE156" s="38">
        <f t="shared" si="119"/>
        <v>0</v>
      </c>
      <c r="AF156" s="38"/>
      <c r="AG156" s="38">
        <f t="shared" si="120"/>
        <v>0</v>
      </c>
      <c r="AH156" s="38">
        <f t="shared" si="121"/>
        <v>0</v>
      </c>
      <c r="AI156" s="38"/>
      <c r="AJ156" s="38">
        <f t="shared" si="122"/>
        <v>0</v>
      </c>
      <c r="AK156" s="38">
        <f t="shared" si="123"/>
        <v>0</v>
      </c>
      <c r="AL156" s="38"/>
      <c r="AM156" s="38">
        <f t="shared" si="124"/>
        <v>0</v>
      </c>
      <c r="AN156" s="38">
        <f t="shared" si="125"/>
        <v>0</v>
      </c>
      <c r="AO156" s="38"/>
      <c r="AP156" s="38">
        <f t="shared" si="126"/>
        <v>0</v>
      </c>
      <c r="AQ156" s="38">
        <f t="shared" si="127"/>
        <v>0</v>
      </c>
      <c r="AR156" s="38"/>
      <c r="AS156" s="38">
        <f t="shared" si="128"/>
        <v>0</v>
      </c>
      <c r="AT156" s="38">
        <f t="shared" si="129"/>
        <v>0</v>
      </c>
      <c r="AU156" s="38"/>
      <c r="AV156" s="38">
        <f t="shared" si="130"/>
        <v>0</v>
      </c>
      <c r="AW156" s="38">
        <f t="shared" si="131"/>
        <v>0</v>
      </c>
      <c r="AX156" s="38"/>
      <c r="AY156" s="38">
        <f t="shared" si="132"/>
        <v>0</v>
      </c>
      <c r="AZ156" s="38">
        <f t="shared" si="133"/>
        <v>0</v>
      </c>
      <c r="BA156" s="38"/>
      <c r="BB156" s="38">
        <f t="shared" si="134"/>
        <v>0</v>
      </c>
      <c r="BC156" s="38">
        <f t="shared" si="135"/>
        <v>0</v>
      </c>
      <c r="BD156" s="38"/>
      <c r="BE156" s="38">
        <f t="shared" si="136"/>
        <v>0</v>
      </c>
      <c r="BF156" s="38">
        <f t="shared" si="137"/>
        <v>0</v>
      </c>
      <c r="BG156" s="38"/>
      <c r="BH156" s="38">
        <f t="shared" si="138"/>
        <v>0</v>
      </c>
      <c r="BI156" s="38">
        <f t="shared" si="139"/>
        <v>0</v>
      </c>
      <c r="BJ156" s="38"/>
      <c r="BK156" s="38">
        <f t="shared" si="140"/>
        <v>0</v>
      </c>
      <c r="BL156" s="38">
        <f t="shared" si="141"/>
        <v>0</v>
      </c>
      <c r="BM156" s="38"/>
      <c r="BN156" s="38">
        <f t="shared" si="142"/>
        <v>0</v>
      </c>
      <c r="BO156" s="38">
        <f t="shared" si="143"/>
        <v>0</v>
      </c>
      <c r="BP156" s="38"/>
      <c r="BQ156" s="38">
        <f t="shared" si="144"/>
        <v>0</v>
      </c>
      <c r="BR156" s="38">
        <f t="shared" si="145"/>
        <v>0</v>
      </c>
      <c r="BS156" s="38"/>
      <c r="BT156" s="38">
        <f t="shared" si="146"/>
        <v>0</v>
      </c>
      <c r="BU156" s="38">
        <f t="shared" si="147"/>
        <v>0</v>
      </c>
      <c r="BV156" s="39">
        <f t="shared" si="158"/>
        <v>3.15</v>
      </c>
      <c r="BW156" s="39">
        <f t="shared" ca="1" si="159"/>
        <v>1646.57</v>
      </c>
      <c r="BX156" s="40">
        <f t="shared" ca="1" si="160"/>
        <v>0</v>
      </c>
      <c r="BY156" s="40">
        <f t="shared" si="153"/>
        <v>0.05</v>
      </c>
      <c r="BZ156" s="39">
        <f t="shared" ca="1" si="154"/>
        <v>26.13</v>
      </c>
      <c r="CA156" s="116">
        <f t="shared" ca="1" si="155"/>
        <v>0</v>
      </c>
      <c r="CB156" s="42"/>
      <c r="CC156" s="43">
        <f t="shared" si="156"/>
        <v>0</v>
      </c>
      <c r="CD156" s="44" t="str">
        <f>IF(CC156&lt;&gt;0,"MEDIDO","NÃO MEDIDO")</f>
        <v>NÃO MEDIDO</v>
      </c>
      <c r="CE156" s="45"/>
      <c r="CF156" s="46"/>
      <c r="CG156" s="47"/>
    </row>
    <row r="157" spans="1:85" s="2" customFormat="1" ht="30" customHeight="1" x14ac:dyDescent="0.2">
      <c r="A157" s="2" t="s">
        <v>443</v>
      </c>
      <c r="C157" s="127" t="s">
        <v>343</v>
      </c>
      <c r="D157" s="34" t="s">
        <v>344</v>
      </c>
      <c r="E157" s="35" t="s">
        <v>110</v>
      </c>
      <c r="F157" s="111">
        <v>3</v>
      </c>
      <c r="G157" s="111"/>
      <c r="H157" s="112">
        <v>0</v>
      </c>
      <c r="I157" s="111">
        <f t="shared" si="148"/>
        <v>3</v>
      </c>
      <c r="J157" s="36">
        <v>235.15</v>
      </c>
      <c r="K157" s="37">
        <f t="shared" si="149"/>
        <v>705.45</v>
      </c>
      <c r="L157" s="37"/>
      <c r="M157" s="37">
        <f t="shared" si="150"/>
        <v>0</v>
      </c>
      <c r="N157" s="38">
        <v>3</v>
      </c>
      <c r="O157" s="38">
        <f t="shared" si="110"/>
        <v>705.45</v>
      </c>
      <c r="P157" s="38">
        <f t="shared" si="111"/>
        <v>0</v>
      </c>
      <c r="Q157" s="38"/>
      <c r="R157" s="38">
        <f t="shared" si="112"/>
        <v>0</v>
      </c>
      <c r="S157" s="38">
        <f t="shared" si="113"/>
        <v>0</v>
      </c>
      <c r="T157" s="38"/>
      <c r="U157" s="38">
        <f t="shared" si="114"/>
        <v>0</v>
      </c>
      <c r="V157" s="38">
        <f t="shared" si="115"/>
        <v>0</v>
      </c>
      <c r="W157" s="38"/>
      <c r="X157" s="38">
        <f t="shared" si="151"/>
        <v>0</v>
      </c>
      <c r="Y157" s="38">
        <f t="shared" si="152"/>
        <v>0</v>
      </c>
      <c r="Z157" s="38"/>
      <c r="AA157" s="38">
        <f t="shared" si="116"/>
        <v>0</v>
      </c>
      <c r="AB157" s="38">
        <f t="shared" si="117"/>
        <v>0</v>
      </c>
      <c r="AC157" s="38"/>
      <c r="AD157" s="38">
        <f t="shared" si="118"/>
        <v>0</v>
      </c>
      <c r="AE157" s="38">
        <f t="shared" si="119"/>
        <v>0</v>
      </c>
      <c r="AF157" s="38"/>
      <c r="AG157" s="38">
        <f t="shared" si="120"/>
        <v>0</v>
      </c>
      <c r="AH157" s="38">
        <f t="shared" si="121"/>
        <v>0</v>
      </c>
      <c r="AI157" s="38"/>
      <c r="AJ157" s="38">
        <f t="shared" si="122"/>
        <v>0</v>
      </c>
      <c r="AK157" s="38">
        <f t="shared" si="123"/>
        <v>0</v>
      </c>
      <c r="AL157" s="38"/>
      <c r="AM157" s="38">
        <f t="shared" si="124"/>
        <v>0</v>
      </c>
      <c r="AN157" s="38">
        <f t="shared" si="125"/>
        <v>0</v>
      </c>
      <c r="AO157" s="38"/>
      <c r="AP157" s="38">
        <f t="shared" si="126"/>
        <v>0</v>
      </c>
      <c r="AQ157" s="38">
        <f t="shared" si="127"/>
        <v>0</v>
      </c>
      <c r="AR157" s="38"/>
      <c r="AS157" s="38">
        <f t="shared" si="128"/>
        <v>0</v>
      </c>
      <c r="AT157" s="38">
        <f t="shared" si="129"/>
        <v>0</v>
      </c>
      <c r="AU157" s="38"/>
      <c r="AV157" s="38">
        <f t="shared" si="130"/>
        <v>0</v>
      </c>
      <c r="AW157" s="38">
        <f t="shared" si="131"/>
        <v>0</v>
      </c>
      <c r="AX157" s="38"/>
      <c r="AY157" s="38">
        <f t="shared" si="132"/>
        <v>0</v>
      </c>
      <c r="AZ157" s="38">
        <f t="shared" si="133"/>
        <v>0</v>
      </c>
      <c r="BA157" s="38"/>
      <c r="BB157" s="38">
        <f t="shared" si="134"/>
        <v>0</v>
      </c>
      <c r="BC157" s="38">
        <f t="shared" si="135"/>
        <v>0</v>
      </c>
      <c r="BD157" s="38"/>
      <c r="BE157" s="38">
        <f t="shared" si="136"/>
        <v>0</v>
      </c>
      <c r="BF157" s="38">
        <f t="shared" si="137"/>
        <v>0</v>
      </c>
      <c r="BG157" s="38"/>
      <c r="BH157" s="38">
        <f t="shared" si="138"/>
        <v>0</v>
      </c>
      <c r="BI157" s="38">
        <f t="shared" si="139"/>
        <v>0</v>
      </c>
      <c r="BJ157" s="38"/>
      <c r="BK157" s="38">
        <f t="shared" si="140"/>
        <v>0</v>
      </c>
      <c r="BL157" s="38">
        <f t="shared" si="141"/>
        <v>0</v>
      </c>
      <c r="BM157" s="38"/>
      <c r="BN157" s="38">
        <f t="shared" si="142"/>
        <v>0</v>
      </c>
      <c r="BO157" s="38">
        <f t="shared" si="143"/>
        <v>0</v>
      </c>
      <c r="BP157" s="38"/>
      <c r="BQ157" s="38">
        <f t="shared" si="144"/>
        <v>0</v>
      </c>
      <c r="BR157" s="38">
        <f t="shared" si="145"/>
        <v>0</v>
      </c>
      <c r="BS157" s="38"/>
      <c r="BT157" s="38">
        <f t="shared" si="146"/>
        <v>0</v>
      </c>
      <c r="BU157" s="38">
        <f t="shared" si="147"/>
        <v>0</v>
      </c>
      <c r="BV157" s="39">
        <f t="shared" si="158"/>
        <v>3</v>
      </c>
      <c r="BW157" s="39">
        <f t="shared" ca="1" si="159"/>
        <v>705.45</v>
      </c>
      <c r="BX157" s="40">
        <f t="shared" ca="1" si="160"/>
        <v>0</v>
      </c>
      <c r="BY157" s="40">
        <f t="shared" si="153"/>
        <v>0</v>
      </c>
      <c r="BZ157" s="39">
        <f t="shared" ca="1" si="154"/>
        <v>0</v>
      </c>
      <c r="CA157" s="116">
        <f t="shared" ca="1" si="155"/>
        <v>0</v>
      </c>
      <c r="CB157" s="42"/>
      <c r="CC157" s="43">
        <f t="shared" si="156"/>
        <v>0</v>
      </c>
      <c r="CD157" s="44" t="str">
        <f>IF(CC157&lt;&gt;0,"MEDIDO","NÃO MEDIDO")</f>
        <v>NÃO MEDIDO</v>
      </c>
      <c r="CE157" s="45"/>
      <c r="CF157" s="46"/>
      <c r="CG157" s="47"/>
    </row>
    <row r="158" spans="1:85" s="2" customFormat="1" ht="30" customHeight="1" x14ac:dyDescent="0.2">
      <c r="A158" s="2" t="s">
        <v>443</v>
      </c>
      <c r="C158" s="127" t="s">
        <v>345</v>
      </c>
      <c r="D158" s="34" t="s">
        <v>346</v>
      </c>
      <c r="E158" s="35" t="s">
        <v>107</v>
      </c>
      <c r="F158" s="111">
        <v>30.5</v>
      </c>
      <c r="G158" s="111"/>
      <c r="H158" s="112">
        <v>0</v>
      </c>
      <c r="I158" s="111">
        <f t="shared" si="148"/>
        <v>30.5</v>
      </c>
      <c r="J158" s="36">
        <v>53.59</v>
      </c>
      <c r="K158" s="37">
        <f t="shared" si="149"/>
        <v>1634.5</v>
      </c>
      <c r="L158" s="37"/>
      <c r="M158" s="37">
        <f t="shared" si="150"/>
        <v>0</v>
      </c>
      <c r="N158" s="38"/>
      <c r="O158" s="38">
        <f t="shared" si="110"/>
        <v>0</v>
      </c>
      <c r="P158" s="38">
        <f t="shared" si="111"/>
        <v>0</v>
      </c>
      <c r="Q158" s="38">
        <v>28</v>
      </c>
      <c r="R158" s="38">
        <f t="shared" si="112"/>
        <v>1500.52</v>
      </c>
      <c r="S158" s="38">
        <f t="shared" si="113"/>
        <v>0</v>
      </c>
      <c r="T158" s="38"/>
      <c r="U158" s="38">
        <f t="shared" si="114"/>
        <v>0</v>
      </c>
      <c r="V158" s="38">
        <f t="shared" si="115"/>
        <v>0</v>
      </c>
      <c r="W158" s="38"/>
      <c r="X158" s="38">
        <f t="shared" si="151"/>
        <v>0</v>
      </c>
      <c r="Y158" s="38">
        <f t="shared" si="152"/>
        <v>0</v>
      </c>
      <c r="Z158" s="38"/>
      <c r="AA158" s="38">
        <f t="shared" si="116"/>
        <v>0</v>
      </c>
      <c r="AB158" s="38">
        <f t="shared" si="117"/>
        <v>0</v>
      </c>
      <c r="AC158" s="38"/>
      <c r="AD158" s="38">
        <f t="shared" si="118"/>
        <v>0</v>
      </c>
      <c r="AE158" s="38">
        <f t="shared" si="119"/>
        <v>0</v>
      </c>
      <c r="AF158" s="38"/>
      <c r="AG158" s="38">
        <f t="shared" si="120"/>
        <v>0</v>
      </c>
      <c r="AH158" s="38">
        <f t="shared" si="121"/>
        <v>0</v>
      </c>
      <c r="AI158" s="38"/>
      <c r="AJ158" s="38">
        <f t="shared" si="122"/>
        <v>0</v>
      </c>
      <c r="AK158" s="38">
        <f t="shared" si="123"/>
        <v>0</v>
      </c>
      <c r="AL158" s="38"/>
      <c r="AM158" s="38">
        <f t="shared" si="124"/>
        <v>0</v>
      </c>
      <c r="AN158" s="38">
        <f t="shared" si="125"/>
        <v>0</v>
      </c>
      <c r="AO158" s="38"/>
      <c r="AP158" s="38">
        <f t="shared" si="126"/>
        <v>0</v>
      </c>
      <c r="AQ158" s="38">
        <f t="shared" si="127"/>
        <v>0</v>
      </c>
      <c r="AR158" s="38"/>
      <c r="AS158" s="38">
        <f t="shared" si="128"/>
        <v>0</v>
      </c>
      <c r="AT158" s="38">
        <f t="shared" si="129"/>
        <v>0</v>
      </c>
      <c r="AU158" s="38"/>
      <c r="AV158" s="38">
        <f t="shared" si="130"/>
        <v>0</v>
      </c>
      <c r="AW158" s="38">
        <f t="shared" si="131"/>
        <v>0</v>
      </c>
      <c r="AX158" s="38"/>
      <c r="AY158" s="38">
        <f t="shared" si="132"/>
        <v>0</v>
      </c>
      <c r="AZ158" s="38">
        <f t="shared" si="133"/>
        <v>0</v>
      </c>
      <c r="BA158" s="38"/>
      <c r="BB158" s="38">
        <f t="shared" si="134"/>
        <v>0</v>
      </c>
      <c r="BC158" s="38">
        <f t="shared" si="135"/>
        <v>0</v>
      </c>
      <c r="BD158" s="38"/>
      <c r="BE158" s="38">
        <f t="shared" si="136"/>
        <v>0</v>
      </c>
      <c r="BF158" s="38">
        <f t="shared" si="137"/>
        <v>0</v>
      </c>
      <c r="BG158" s="38"/>
      <c r="BH158" s="38">
        <f t="shared" si="138"/>
        <v>0</v>
      </c>
      <c r="BI158" s="38">
        <f t="shared" si="139"/>
        <v>0</v>
      </c>
      <c r="BJ158" s="38"/>
      <c r="BK158" s="38">
        <f t="shared" si="140"/>
        <v>0</v>
      </c>
      <c r="BL158" s="38">
        <f t="shared" si="141"/>
        <v>0</v>
      </c>
      <c r="BM158" s="38"/>
      <c r="BN158" s="38">
        <f t="shared" si="142"/>
        <v>0</v>
      </c>
      <c r="BO158" s="38">
        <f t="shared" si="143"/>
        <v>0</v>
      </c>
      <c r="BP158" s="38"/>
      <c r="BQ158" s="38">
        <f t="shared" si="144"/>
        <v>0</v>
      </c>
      <c r="BR158" s="38">
        <f t="shared" si="145"/>
        <v>0</v>
      </c>
      <c r="BS158" s="38"/>
      <c r="BT158" s="38">
        <f t="shared" si="146"/>
        <v>0</v>
      </c>
      <c r="BU158" s="38">
        <f t="shared" si="147"/>
        <v>0</v>
      </c>
      <c r="BV158" s="39">
        <f t="shared" si="158"/>
        <v>28</v>
      </c>
      <c r="BW158" s="39">
        <f t="shared" ca="1" si="159"/>
        <v>1500.52</v>
      </c>
      <c r="BX158" s="40">
        <f t="shared" ca="1" si="160"/>
        <v>0</v>
      </c>
      <c r="BY158" s="40">
        <f t="shared" si="153"/>
        <v>2.5</v>
      </c>
      <c r="BZ158" s="39">
        <f t="shared" ca="1" si="154"/>
        <v>133.97999999999999</v>
      </c>
      <c r="CA158" s="116">
        <f t="shared" ca="1" si="155"/>
        <v>0</v>
      </c>
      <c r="CB158" s="42"/>
      <c r="CC158" s="43">
        <f t="shared" si="156"/>
        <v>0</v>
      </c>
      <c r="CD158" s="44" t="str">
        <f>IF(CC158&lt;&gt;0,"MEDIDO","NÃO MEDIDO")</f>
        <v>NÃO MEDIDO</v>
      </c>
      <c r="CE158" s="45"/>
      <c r="CF158" s="46"/>
      <c r="CG158" s="47"/>
    </row>
    <row r="159" spans="1:85" s="2" customFormat="1" ht="30" customHeight="1" x14ac:dyDescent="0.2">
      <c r="A159" s="1" t="s">
        <v>442</v>
      </c>
      <c r="B159" s="1"/>
      <c r="C159" s="127">
        <v>3</v>
      </c>
      <c r="D159" s="34" t="s">
        <v>347</v>
      </c>
      <c r="E159" s="35"/>
      <c r="F159" s="111"/>
      <c r="G159" s="111"/>
      <c r="H159" s="112">
        <v>0</v>
      </c>
      <c r="I159" s="111">
        <f t="shared" si="148"/>
        <v>0</v>
      </c>
      <c r="J159" s="36"/>
      <c r="K159" s="37">
        <f t="shared" si="149"/>
        <v>0</v>
      </c>
      <c r="L159" s="37"/>
      <c r="M159" s="37">
        <f t="shared" si="150"/>
        <v>0</v>
      </c>
      <c r="N159" s="38"/>
      <c r="O159" s="38">
        <f t="shared" si="110"/>
        <v>0</v>
      </c>
      <c r="P159" s="38">
        <f t="shared" si="111"/>
        <v>0</v>
      </c>
      <c r="Q159" s="38"/>
      <c r="R159" s="38">
        <f t="shared" si="112"/>
        <v>0</v>
      </c>
      <c r="S159" s="38">
        <f t="shared" si="113"/>
        <v>0</v>
      </c>
      <c r="T159" s="38"/>
      <c r="U159" s="38">
        <f t="shared" si="114"/>
        <v>0</v>
      </c>
      <c r="V159" s="38">
        <f t="shared" si="115"/>
        <v>0</v>
      </c>
      <c r="W159" s="38"/>
      <c r="X159" s="38">
        <f t="shared" si="151"/>
        <v>0</v>
      </c>
      <c r="Y159" s="38">
        <f t="shared" si="152"/>
        <v>0</v>
      </c>
      <c r="Z159" s="38"/>
      <c r="AA159" s="38">
        <f t="shared" si="116"/>
        <v>0</v>
      </c>
      <c r="AB159" s="38">
        <f t="shared" si="117"/>
        <v>0</v>
      </c>
      <c r="AC159" s="38"/>
      <c r="AD159" s="38">
        <f t="shared" si="118"/>
        <v>0</v>
      </c>
      <c r="AE159" s="38">
        <f t="shared" si="119"/>
        <v>0</v>
      </c>
      <c r="AF159" s="38"/>
      <c r="AG159" s="38">
        <f t="shared" si="120"/>
        <v>0</v>
      </c>
      <c r="AH159" s="38">
        <f t="shared" si="121"/>
        <v>0</v>
      </c>
      <c r="AI159" s="38"/>
      <c r="AJ159" s="38">
        <f t="shared" si="122"/>
        <v>0</v>
      </c>
      <c r="AK159" s="38">
        <f t="shared" si="123"/>
        <v>0</v>
      </c>
      <c r="AL159" s="38"/>
      <c r="AM159" s="38">
        <f t="shared" si="124"/>
        <v>0</v>
      </c>
      <c r="AN159" s="38">
        <f t="shared" si="125"/>
        <v>0</v>
      </c>
      <c r="AO159" s="38"/>
      <c r="AP159" s="38">
        <f t="shared" si="126"/>
        <v>0</v>
      </c>
      <c r="AQ159" s="38">
        <f t="shared" si="127"/>
        <v>0</v>
      </c>
      <c r="AR159" s="38"/>
      <c r="AS159" s="38">
        <f t="shared" si="128"/>
        <v>0</v>
      </c>
      <c r="AT159" s="38">
        <f t="shared" si="129"/>
        <v>0</v>
      </c>
      <c r="AU159" s="38"/>
      <c r="AV159" s="38">
        <f t="shared" si="130"/>
        <v>0</v>
      </c>
      <c r="AW159" s="38">
        <f t="shared" si="131"/>
        <v>0</v>
      </c>
      <c r="AX159" s="38"/>
      <c r="AY159" s="38">
        <f t="shared" si="132"/>
        <v>0</v>
      </c>
      <c r="AZ159" s="38">
        <f t="shared" si="133"/>
        <v>0</v>
      </c>
      <c r="BA159" s="38"/>
      <c r="BB159" s="38">
        <f t="shared" si="134"/>
        <v>0</v>
      </c>
      <c r="BC159" s="38">
        <f t="shared" si="135"/>
        <v>0</v>
      </c>
      <c r="BD159" s="38"/>
      <c r="BE159" s="38">
        <f t="shared" si="136"/>
        <v>0</v>
      </c>
      <c r="BF159" s="38">
        <f t="shared" si="137"/>
        <v>0</v>
      </c>
      <c r="BG159" s="38"/>
      <c r="BH159" s="38">
        <f t="shared" si="138"/>
        <v>0</v>
      </c>
      <c r="BI159" s="38">
        <f t="shared" si="139"/>
        <v>0</v>
      </c>
      <c r="BJ159" s="38"/>
      <c r="BK159" s="38">
        <f t="shared" si="140"/>
        <v>0</v>
      </c>
      <c r="BL159" s="38">
        <f t="shared" si="141"/>
        <v>0</v>
      </c>
      <c r="BM159" s="38"/>
      <c r="BN159" s="38">
        <f t="shared" si="142"/>
        <v>0</v>
      </c>
      <c r="BO159" s="38">
        <f t="shared" si="143"/>
        <v>0</v>
      </c>
      <c r="BP159" s="38"/>
      <c r="BQ159" s="38">
        <f t="shared" si="144"/>
        <v>0</v>
      </c>
      <c r="BR159" s="38">
        <f t="shared" si="145"/>
        <v>0</v>
      </c>
      <c r="BS159" s="38"/>
      <c r="BT159" s="38">
        <f t="shared" si="146"/>
        <v>0</v>
      </c>
      <c r="BU159" s="38">
        <f t="shared" si="147"/>
        <v>0</v>
      </c>
      <c r="BV159" s="39">
        <f t="shared" si="158"/>
        <v>0</v>
      </c>
      <c r="BW159" s="39">
        <f t="shared" ca="1" si="159"/>
        <v>0</v>
      </c>
      <c r="BX159" s="40">
        <f t="shared" ca="1" si="160"/>
        <v>0</v>
      </c>
      <c r="BY159" s="40">
        <f t="shared" si="153"/>
        <v>0</v>
      </c>
      <c r="BZ159" s="39">
        <f t="shared" ca="1" si="154"/>
        <v>0</v>
      </c>
      <c r="CA159" s="116">
        <f t="shared" ca="1" si="155"/>
        <v>0</v>
      </c>
      <c r="CB159" s="42"/>
      <c r="CC159" s="43">
        <f t="shared" si="156"/>
        <v>3.5</v>
      </c>
      <c r="CD159" s="44" t="str">
        <f>IF(COUNTIF(CD160:CD169,"MEDIDO")&gt;0,"MEDIDO","NÃO MEDIDO")</f>
        <v>MEDIDO</v>
      </c>
      <c r="CE159" s="45"/>
      <c r="CF159" s="46"/>
      <c r="CG159" s="47"/>
    </row>
    <row r="160" spans="1:85" s="2" customFormat="1" ht="30" customHeight="1" x14ac:dyDescent="0.2">
      <c r="A160" s="1" t="s">
        <v>442</v>
      </c>
      <c r="B160" s="1"/>
      <c r="C160" s="127">
        <v>30100</v>
      </c>
      <c r="D160" s="34" t="s">
        <v>348</v>
      </c>
      <c r="E160" s="35"/>
      <c r="F160" s="111"/>
      <c r="G160" s="111"/>
      <c r="H160" s="112">
        <v>0</v>
      </c>
      <c r="I160" s="111">
        <f t="shared" si="148"/>
        <v>0</v>
      </c>
      <c r="J160" s="36"/>
      <c r="K160" s="37">
        <f t="shared" si="149"/>
        <v>0</v>
      </c>
      <c r="L160" s="37"/>
      <c r="M160" s="37">
        <f t="shared" si="150"/>
        <v>0</v>
      </c>
      <c r="N160" s="38"/>
      <c r="O160" s="38">
        <f t="shared" si="110"/>
        <v>0</v>
      </c>
      <c r="P160" s="38">
        <f t="shared" si="111"/>
        <v>0</v>
      </c>
      <c r="Q160" s="38"/>
      <c r="R160" s="38">
        <f t="shared" si="112"/>
        <v>0</v>
      </c>
      <c r="S160" s="38">
        <f t="shared" si="113"/>
        <v>0</v>
      </c>
      <c r="T160" s="38"/>
      <c r="U160" s="38">
        <f t="shared" si="114"/>
        <v>0</v>
      </c>
      <c r="V160" s="38">
        <f t="shared" si="115"/>
        <v>0</v>
      </c>
      <c r="W160" s="38"/>
      <c r="X160" s="38">
        <f t="shared" si="151"/>
        <v>0</v>
      </c>
      <c r="Y160" s="38">
        <f t="shared" si="152"/>
        <v>0</v>
      </c>
      <c r="Z160" s="38"/>
      <c r="AA160" s="38">
        <f t="shared" si="116"/>
        <v>0</v>
      </c>
      <c r="AB160" s="38">
        <f t="shared" si="117"/>
        <v>0</v>
      </c>
      <c r="AC160" s="38"/>
      <c r="AD160" s="38">
        <f t="shared" si="118"/>
        <v>0</v>
      </c>
      <c r="AE160" s="38">
        <f t="shared" si="119"/>
        <v>0</v>
      </c>
      <c r="AF160" s="38"/>
      <c r="AG160" s="38">
        <f t="shared" si="120"/>
        <v>0</v>
      </c>
      <c r="AH160" s="38">
        <f t="shared" si="121"/>
        <v>0</v>
      </c>
      <c r="AI160" s="38"/>
      <c r="AJ160" s="38">
        <f t="shared" si="122"/>
        <v>0</v>
      </c>
      <c r="AK160" s="38">
        <f t="shared" si="123"/>
        <v>0</v>
      </c>
      <c r="AL160" s="38"/>
      <c r="AM160" s="38">
        <f t="shared" si="124"/>
        <v>0</v>
      </c>
      <c r="AN160" s="38">
        <f t="shared" si="125"/>
        <v>0</v>
      </c>
      <c r="AO160" s="38"/>
      <c r="AP160" s="38">
        <f t="shared" si="126"/>
        <v>0</v>
      </c>
      <c r="AQ160" s="38">
        <f t="shared" si="127"/>
        <v>0</v>
      </c>
      <c r="AR160" s="38"/>
      <c r="AS160" s="38">
        <f t="shared" si="128"/>
        <v>0</v>
      </c>
      <c r="AT160" s="38">
        <f t="shared" si="129"/>
        <v>0</v>
      </c>
      <c r="AU160" s="38"/>
      <c r="AV160" s="38">
        <f t="shared" si="130"/>
        <v>0</v>
      </c>
      <c r="AW160" s="38">
        <f t="shared" si="131"/>
        <v>0</v>
      </c>
      <c r="AX160" s="38"/>
      <c r="AY160" s="38">
        <f t="shared" si="132"/>
        <v>0</v>
      </c>
      <c r="AZ160" s="38">
        <f t="shared" si="133"/>
        <v>0</v>
      </c>
      <c r="BA160" s="38"/>
      <c r="BB160" s="38">
        <f t="shared" si="134"/>
        <v>0</v>
      </c>
      <c r="BC160" s="38">
        <f t="shared" si="135"/>
        <v>0</v>
      </c>
      <c r="BD160" s="38"/>
      <c r="BE160" s="38">
        <f t="shared" si="136"/>
        <v>0</v>
      </c>
      <c r="BF160" s="38">
        <f t="shared" si="137"/>
        <v>0</v>
      </c>
      <c r="BG160" s="38"/>
      <c r="BH160" s="38">
        <f t="shared" si="138"/>
        <v>0</v>
      </c>
      <c r="BI160" s="38">
        <f t="shared" si="139"/>
        <v>0</v>
      </c>
      <c r="BJ160" s="38"/>
      <c r="BK160" s="38">
        <f t="shared" si="140"/>
        <v>0</v>
      </c>
      <c r="BL160" s="38">
        <f t="shared" si="141"/>
        <v>0</v>
      </c>
      <c r="BM160" s="38"/>
      <c r="BN160" s="38">
        <f t="shared" si="142"/>
        <v>0</v>
      </c>
      <c r="BO160" s="38">
        <f t="shared" si="143"/>
        <v>0</v>
      </c>
      <c r="BP160" s="38"/>
      <c r="BQ160" s="38">
        <f t="shared" si="144"/>
        <v>0</v>
      </c>
      <c r="BR160" s="38">
        <f t="shared" si="145"/>
        <v>0</v>
      </c>
      <c r="BS160" s="38"/>
      <c r="BT160" s="38">
        <f t="shared" si="146"/>
        <v>0</v>
      </c>
      <c r="BU160" s="38">
        <f t="shared" si="147"/>
        <v>0</v>
      </c>
      <c r="BV160" s="39">
        <f t="shared" si="158"/>
        <v>0</v>
      </c>
      <c r="BW160" s="39">
        <f t="shared" ca="1" si="159"/>
        <v>0</v>
      </c>
      <c r="BX160" s="40">
        <f t="shared" ca="1" si="160"/>
        <v>0</v>
      </c>
      <c r="BY160" s="40">
        <f t="shared" si="153"/>
        <v>0</v>
      </c>
      <c r="BZ160" s="39">
        <f t="shared" ca="1" si="154"/>
        <v>0</v>
      </c>
      <c r="CA160" s="116">
        <f t="shared" ca="1" si="155"/>
        <v>0</v>
      </c>
      <c r="CB160" s="42"/>
      <c r="CC160" s="43">
        <f t="shared" si="156"/>
        <v>0</v>
      </c>
      <c r="CD160" s="44" t="str">
        <f>IF(COUNTIF(CD161:CD161,"MEDIDO")&gt;0,"MEDIDO","NÃO MEDIDO")</f>
        <v>MEDIDO</v>
      </c>
      <c r="CE160" s="45"/>
      <c r="CF160" s="46"/>
      <c r="CG160" s="47"/>
    </row>
    <row r="161" spans="1:85" s="2" customFormat="1" ht="30" customHeight="1" x14ac:dyDescent="0.2">
      <c r="A161" s="2" t="s">
        <v>443</v>
      </c>
      <c r="C161" s="127" t="s">
        <v>349</v>
      </c>
      <c r="D161" s="34" t="s">
        <v>350</v>
      </c>
      <c r="E161" s="35" t="s">
        <v>107</v>
      </c>
      <c r="F161" s="111">
        <v>4.2</v>
      </c>
      <c r="G161" s="111"/>
      <c r="H161" s="112">
        <v>3.5</v>
      </c>
      <c r="I161" s="111">
        <f t="shared" si="148"/>
        <v>7.7</v>
      </c>
      <c r="J161" s="36">
        <v>104.54</v>
      </c>
      <c r="K161" s="37">
        <f t="shared" si="149"/>
        <v>804.96</v>
      </c>
      <c r="L161" s="37"/>
      <c r="M161" s="37">
        <f t="shared" si="150"/>
        <v>0</v>
      </c>
      <c r="N161" s="38"/>
      <c r="O161" s="38">
        <f t="shared" si="110"/>
        <v>0</v>
      </c>
      <c r="P161" s="38">
        <f t="shared" si="111"/>
        <v>0</v>
      </c>
      <c r="Q161" s="38">
        <v>4.2</v>
      </c>
      <c r="R161" s="38">
        <f t="shared" si="112"/>
        <v>439.07</v>
      </c>
      <c r="S161" s="38">
        <f t="shared" si="113"/>
        <v>0</v>
      </c>
      <c r="T161" s="38"/>
      <c r="U161" s="38">
        <f t="shared" si="114"/>
        <v>0</v>
      </c>
      <c r="V161" s="38">
        <f t="shared" si="115"/>
        <v>0</v>
      </c>
      <c r="W161" s="38">
        <v>3.5</v>
      </c>
      <c r="X161" s="38">
        <f t="shared" si="151"/>
        <v>365.89</v>
      </c>
      <c r="Y161" s="38">
        <f t="shared" si="152"/>
        <v>0</v>
      </c>
      <c r="Z161" s="38"/>
      <c r="AA161" s="38">
        <f t="shared" si="116"/>
        <v>0</v>
      </c>
      <c r="AB161" s="38">
        <f t="shared" si="117"/>
        <v>0</v>
      </c>
      <c r="AC161" s="38"/>
      <c r="AD161" s="38">
        <f t="shared" si="118"/>
        <v>0</v>
      </c>
      <c r="AE161" s="38">
        <f t="shared" si="119"/>
        <v>0</v>
      </c>
      <c r="AF161" s="38"/>
      <c r="AG161" s="38">
        <f t="shared" si="120"/>
        <v>0</v>
      </c>
      <c r="AH161" s="38">
        <f t="shared" si="121"/>
        <v>0</v>
      </c>
      <c r="AI161" s="38"/>
      <c r="AJ161" s="38">
        <f t="shared" si="122"/>
        <v>0</v>
      </c>
      <c r="AK161" s="38">
        <f t="shared" si="123"/>
        <v>0</v>
      </c>
      <c r="AL161" s="38"/>
      <c r="AM161" s="38">
        <f t="shared" si="124"/>
        <v>0</v>
      </c>
      <c r="AN161" s="38">
        <f t="shared" si="125"/>
        <v>0</v>
      </c>
      <c r="AO161" s="38"/>
      <c r="AP161" s="38">
        <f t="shared" si="126"/>
        <v>0</v>
      </c>
      <c r="AQ161" s="38">
        <f t="shared" si="127"/>
        <v>0</v>
      </c>
      <c r="AR161" s="38"/>
      <c r="AS161" s="38">
        <f t="shared" si="128"/>
        <v>0</v>
      </c>
      <c r="AT161" s="38">
        <f t="shared" si="129"/>
        <v>0</v>
      </c>
      <c r="AU161" s="38"/>
      <c r="AV161" s="38">
        <f t="shared" si="130"/>
        <v>0</v>
      </c>
      <c r="AW161" s="38">
        <f t="shared" si="131"/>
        <v>0</v>
      </c>
      <c r="AX161" s="38"/>
      <c r="AY161" s="38">
        <f t="shared" si="132"/>
        <v>0</v>
      </c>
      <c r="AZ161" s="38">
        <f t="shared" si="133"/>
        <v>0</v>
      </c>
      <c r="BA161" s="38"/>
      <c r="BB161" s="38">
        <f t="shared" si="134"/>
        <v>0</v>
      </c>
      <c r="BC161" s="38">
        <f t="shared" si="135"/>
        <v>0</v>
      </c>
      <c r="BD161" s="38"/>
      <c r="BE161" s="38">
        <f t="shared" si="136"/>
        <v>0</v>
      </c>
      <c r="BF161" s="38">
        <f t="shared" si="137"/>
        <v>0</v>
      </c>
      <c r="BG161" s="38"/>
      <c r="BH161" s="38">
        <f t="shared" si="138"/>
        <v>0</v>
      </c>
      <c r="BI161" s="38">
        <f t="shared" si="139"/>
        <v>0</v>
      </c>
      <c r="BJ161" s="38"/>
      <c r="BK161" s="38">
        <f t="shared" si="140"/>
        <v>0</v>
      </c>
      <c r="BL161" s="38">
        <f t="shared" si="141"/>
        <v>0</v>
      </c>
      <c r="BM161" s="38"/>
      <c r="BN161" s="38">
        <f t="shared" si="142"/>
        <v>0</v>
      </c>
      <c r="BO161" s="38">
        <f t="shared" si="143"/>
        <v>0</v>
      </c>
      <c r="BP161" s="38"/>
      <c r="BQ161" s="38">
        <f t="shared" si="144"/>
        <v>0</v>
      </c>
      <c r="BR161" s="38">
        <f t="shared" si="145"/>
        <v>0</v>
      </c>
      <c r="BS161" s="38"/>
      <c r="BT161" s="38">
        <f t="shared" si="146"/>
        <v>0</v>
      </c>
      <c r="BU161" s="38">
        <f t="shared" si="147"/>
        <v>0</v>
      </c>
      <c r="BV161" s="39">
        <f t="shared" si="158"/>
        <v>7.7</v>
      </c>
      <c r="BW161" s="39">
        <f t="shared" ca="1" si="159"/>
        <v>804.96</v>
      </c>
      <c r="BX161" s="40">
        <f t="shared" ca="1" si="160"/>
        <v>0</v>
      </c>
      <c r="BY161" s="40">
        <f t="shared" si="153"/>
        <v>0</v>
      </c>
      <c r="BZ161" s="39">
        <f t="shared" ca="1" si="154"/>
        <v>0</v>
      </c>
      <c r="CA161" s="116">
        <f t="shared" ca="1" si="155"/>
        <v>0</v>
      </c>
      <c r="CB161" s="42"/>
      <c r="CC161" s="43">
        <f t="shared" si="156"/>
        <v>8.9600000000000009</v>
      </c>
      <c r="CD161" s="44" t="str">
        <f t="shared" ref="CD161" si="161">IF(CC161&lt;&gt;0,"MEDIDO","NÃO MEDIDO")</f>
        <v>MEDIDO</v>
      </c>
      <c r="CE161" s="45"/>
      <c r="CF161" s="46"/>
      <c r="CG161" s="47"/>
    </row>
    <row r="162" spans="1:85" s="2" customFormat="1" ht="30" customHeight="1" x14ac:dyDescent="0.2">
      <c r="A162" s="1" t="s">
        <v>442</v>
      </c>
      <c r="B162" s="1"/>
      <c r="C162" s="127">
        <v>30200</v>
      </c>
      <c r="D162" s="34" t="s">
        <v>351</v>
      </c>
      <c r="E162" s="35"/>
      <c r="F162" s="111"/>
      <c r="G162" s="111"/>
      <c r="H162" s="112">
        <v>0</v>
      </c>
      <c r="I162" s="111">
        <f t="shared" si="148"/>
        <v>0</v>
      </c>
      <c r="J162" s="36"/>
      <c r="K162" s="37">
        <f t="shared" si="149"/>
        <v>0</v>
      </c>
      <c r="L162" s="37"/>
      <c r="M162" s="37">
        <f t="shared" si="150"/>
        <v>0</v>
      </c>
      <c r="N162" s="38"/>
      <c r="O162" s="38">
        <f t="shared" si="110"/>
        <v>0</v>
      </c>
      <c r="P162" s="38">
        <f t="shared" si="111"/>
        <v>0</v>
      </c>
      <c r="Q162" s="38"/>
      <c r="R162" s="38">
        <f t="shared" si="112"/>
        <v>0</v>
      </c>
      <c r="S162" s="38">
        <f t="shared" si="113"/>
        <v>0</v>
      </c>
      <c r="T162" s="38"/>
      <c r="U162" s="38">
        <f t="shared" si="114"/>
        <v>0</v>
      </c>
      <c r="V162" s="38">
        <f t="shared" si="115"/>
        <v>0</v>
      </c>
      <c r="W162" s="38"/>
      <c r="X162" s="38">
        <f t="shared" si="151"/>
        <v>0</v>
      </c>
      <c r="Y162" s="38">
        <f t="shared" si="152"/>
        <v>0</v>
      </c>
      <c r="Z162" s="38"/>
      <c r="AA162" s="38">
        <f t="shared" si="116"/>
        <v>0</v>
      </c>
      <c r="AB162" s="38">
        <f t="shared" si="117"/>
        <v>0</v>
      </c>
      <c r="AC162" s="38"/>
      <c r="AD162" s="38">
        <f t="shared" si="118"/>
        <v>0</v>
      </c>
      <c r="AE162" s="38">
        <f t="shared" si="119"/>
        <v>0</v>
      </c>
      <c r="AF162" s="38"/>
      <c r="AG162" s="38">
        <f t="shared" si="120"/>
        <v>0</v>
      </c>
      <c r="AH162" s="38">
        <f t="shared" si="121"/>
        <v>0</v>
      </c>
      <c r="AI162" s="38"/>
      <c r="AJ162" s="38">
        <f t="shared" si="122"/>
        <v>0</v>
      </c>
      <c r="AK162" s="38">
        <f t="shared" si="123"/>
        <v>0</v>
      </c>
      <c r="AL162" s="38"/>
      <c r="AM162" s="38">
        <f t="shared" si="124"/>
        <v>0</v>
      </c>
      <c r="AN162" s="38">
        <f t="shared" si="125"/>
        <v>0</v>
      </c>
      <c r="AO162" s="38"/>
      <c r="AP162" s="38">
        <f t="shared" si="126"/>
        <v>0</v>
      </c>
      <c r="AQ162" s="38">
        <f t="shared" si="127"/>
        <v>0</v>
      </c>
      <c r="AR162" s="38"/>
      <c r="AS162" s="38">
        <f t="shared" si="128"/>
        <v>0</v>
      </c>
      <c r="AT162" s="38">
        <f t="shared" si="129"/>
        <v>0</v>
      </c>
      <c r="AU162" s="38"/>
      <c r="AV162" s="38">
        <f t="shared" si="130"/>
        <v>0</v>
      </c>
      <c r="AW162" s="38">
        <f t="shared" si="131"/>
        <v>0</v>
      </c>
      <c r="AX162" s="38"/>
      <c r="AY162" s="38">
        <f t="shared" si="132"/>
        <v>0</v>
      </c>
      <c r="AZ162" s="38">
        <f t="shared" si="133"/>
        <v>0</v>
      </c>
      <c r="BA162" s="38"/>
      <c r="BB162" s="38">
        <f t="shared" si="134"/>
        <v>0</v>
      </c>
      <c r="BC162" s="38">
        <f t="shared" si="135"/>
        <v>0</v>
      </c>
      <c r="BD162" s="38"/>
      <c r="BE162" s="38">
        <f t="shared" si="136"/>
        <v>0</v>
      </c>
      <c r="BF162" s="38">
        <f t="shared" si="137"/>
        <v>0</v>
      </c>
      <c r="BG162" s="38"/>
      <c r="BH162" s="38">
        <f t="shared" si="138"/>
        <v>0</v>
      </c>
      <c r="BI162" s="38">
        <f t="shared" si="139"/>
        <v>0</v>
      </c>
      <c r="BJ162" s="38"/>
      <c r="BK162" s="38">
        <f t="shared" si="140"/>
        <v>0</v>
      </c>
      <c r="BL162" s="38">
        <f t="shared" si="141"/>
        <v>0</v>
      </c>
      <c r="BM162" s="38"/>
      <c r="BN162" s="38">
        <f t="shared" si="142"/>
        <v>0</v>
      </c>
      <c r="BO162" s="38">
        <f t="shared" si="143"/>
        <v>0</v>
      </c>
      <c r="BP162" s="38"/>
      <c r="BQ162" s="38">
        <f t="shared" si="144"/>
        <v>0</v>
      </c>
      <c r="BR162" s="38">
        <f t="shared" si="145"/>
        <v>0</v>
      </c>
      <c r="BS162" s="38"/>
      <c r="BT162" s="38">
        <f t="shared" si="146"/>
        <v>0</v>
      </c>
      <c r="BU162" s="38">
        <f t="shared" si="147"/>
        <v>0</v>
      </c>
      <c r="BV162" s="39">
        <f t="shared" si="158"/>
        <v>0</v>
      </c>
      <c r="BW162" s="39">
        <f t="shared" ca="1" si="159"/>
        <v>0</v>
      </c>
      <c r="BX162" s="40">
        <f t="shared" ca="1" si="160"/>
        <v>0</v>
      </c>
      <c r="BY162" s="40">
        <f t="shared" si="153"/>
        <v>0</v>
      </c>
      <c r="BZ162" s="39">
        <f t="shared" ca="1" si="154"/>
        <v>0</v>
      </c>
      <c r="CA162" s="116">
        <f t="shared" ca="1" si="155"/>
        <v>0</v>
      </c>
      <c r="CB162" s="42"/>
      <c r="CC162" s="43">
        <f t="shared" si="156"/>
        <v>0.12</v>
      </c>
      <c r="CD162" s="44" t="str">
        <f>IF(COUNTIF(CD163:CD165,"MEDIDO")&gt;0,"MEDIDO","NÃO MEDIDO")</f>
        <v>MEDIDO</v>
      </c>
      <c r="CE162" s="45"/>
      <c r="CF162" s="46"/>
      <c r="CG162" s="47"/>
    </row>
    <row r="163" spans="1:85" s="2" customFormat="1" ht="30" customHeight="1" x14ac:dyDescent="0.2">
      <c r="A163" s="2" t="s">
        <v>443</v>
      </c>
      <c r="C163" s="127" t="s">
        <v>352</v>
      </c>
      <c r="D163" s="34" t="s">
        <v>353</v>
      </c>
      <c r="E163" s="35" t="s">
        <v>90</v>
      </c>
      <c r="F163" s="111">
        <v>90</v>
      </c>
      <c r="G163" s="111"/>
      <c r="H163" s="112">
        <v>8.9600000000000009</v>
      </c>
      <c r="I163" s="111">
        <f t="shared" si="148"/>
        <v>98.96</v>
      </c>
      <c r="J163" s="36">
        <v>8.27</v>
      </c>
      <c r="K163" s="37">
        <f t="shared" si="149"/>
        <v>818.4</v>
      </c>
      <c r="L163" s="37"/>
      <c r="M163" s="37">
        <f t="shared" si="150"/>
        <v>0</v>
      </c>
      <c r="N163" s="38">
        <v>90</v>
      </c>
      <c r="O163" s="38">
        <f t="shared" si="110"/>
        <v>744.3</v>
      </c>
      <c r="P163" s="38">
        <f t="shared" si="111"/>
        <v>0</v>
      </c>
      <c r="Q163" s="38"/>
      <c r="R163" s="38">
        <f t="shared" si="112"/>
        <v>0</v>
      </c>
      <c r="S163" s="38">
        <f t="shared" si="113"/>
        <v>0</v>
      </c>
      <c r="T163" s="38"/>
      <c r="U163" s="38">
        <f t="shared" si="114"/>
        <v>0</v>
      </c>
      <c r="V163" s="38">
        <f t="shared" si="115"/>
        <v>0</v>
      </c>
      <c r="W163" s="38">
        <v>8.9600000000000009</v>
      </c>
      <c r="X163" s="38">
        <f t="shared" si="151"/>
        <v>74.099999999999994</v>
      </c>
      <c r="Y163" s="38">
        <f t="shared" si="152"/>
        <v>0</v>
      </c>
      <c r="Z163" s="38"/>
      <c r="AA163" s="38">
        <f t="shared" si="116"/>
        <v>0</v>
      </c>
      <c r="AB163" s="38">
        <f t="shared" si="117"/>
        <v>0</v>
      </c>
      <c r="AC163" s="38"/>
      <c r="AD163" s="38">
        <f t="shared" si="118"/>
        <v>0</v>
      </c>
      <c r="AE163" s="38">
        <f t="shared" si="119"/>
        <v>0</v>
      </c>
      <c r="AF163" s="38"/>
      <c r="AG163" s="38">
        <f t="shared" si="120"/>
        <v>0</v>
      </c>
      <c r="AH163" s="38">
        <f t="shared" si="121"/>
        <v>0</v>
      </c>
      <c r="AI163" s="38"/>
      <c r="AJ163" s="38">
        <f t="shared" si="122"/>
        <v>0</v>
      </c>
      <c r="AK163" s="38">
        <f t="shared" si="123"/>
        <v>0</v>
      </c>
      <c r="AL163" s="38"/>
      <c r="AM163" s="38">
        <f t="shared" si="124"/>
        <v>0</v>
      </c>
      <c r="AN163" s="38">
        <f t="shared" si="125"/>
        <v>0</v>
      </c>
      <c r="AO163" s="38"/>
      <c r="AP163" s="38">
        <f t="shared" si="126"/>
        <v>0</v>
      </c>
      <c r="AQ163" s="38">
        <f t="shared" si="127"/>
        <v>0</v>
      </c>
      <c r="AR163" s="38"/>
      <c r="AS163" s="38">
        <f t="shared" si="128"/>
        <v>0</v>
      </c>
      <c r="AT163" s="38">
        <f t="shared" si="129"/>
        <v>0</v>
      </c>
      <c r="AU163" s="38"/>
      <c r="AV163" s="38">
        <f t="shared" si="130"/>
        <v>0</v>
      </c>
      <c r="AW163" s="38">
        <f t="shared" si="131"/>
        <v>0</v>
      </c>
      <c r="AX163" s="38"/>
      <c r="AY163" s="38">
        <f t="shared" si="132"/>
        <v>0</v>
      </c>
      <c r="AZ163" s="38">
        <f t="shared" si="133"/>
        <v>0</v>
      </c>
      <c r="BA163" s="38"/>
      <c r="BB163" s="38">
        <f t="shared" si="134"/>
        <v>0</v>
      </c>
      <c r="BC163" s="38">
        <f t="shared" si="135"/>
        <v>0</v>
      </c>
      <c r="BD163" s="38"/>
      <c r="BE163" s="38">
        <f t="shared" si="136"/>
        <v>0</v>
      </c>
      <c r="BF163" s="38">
        <f t="shared" si="137"/>
        <v>0</v>
      </c>
      <c r="BG163" s="38"/>
      <c r="BH163" s="38">
        <f t="shared" si="138"/>
        <v>0</v>
      </c>
      <c r="BI163" s="38">
        <f t="shared" si="139"/>
        <v>0</v>
      </c>
      <c r="BJ163" s="38"/>
      <c r="BK163" s="38">
        <f t="shared" si="140"/>
        <v>0</v>
      </c>
      <c r="BL163" s="38">
        <f t="shared" si="141"/>
        <v>0</v>
      </c>
      <c r="BM163" s="38"/>
      <c r="BN163" s="38">
        <f t="shared" si="142"/>
        <v>0</v>
      </c>
      <c r="BO163" s="38">
        <f t="shared" si="143"/>
        <v>0</v>
      </c>
      <c r="BP163" s="38"/>
      <c r="BQ163" s="38">
        <f t="shared" si="144"/>
        <v>0</v>
      </c>
      <c r="BR163" s="38">
        <f t="shared" si="145"/>
        <v>0</v>
      </c>
      <c r="BS163" s="38"/>
      <c r="BT163" s="38">
        <f t="shared" si="146"/>
        <v>0</v>
      </c>
      <c r="BU163" s="38">
        <f t="shared" si="147"/>
        <v>0</v>
      </c>
      <c r="BV163" s="39">
        <f t="shared" si="158"/>
        <v>98.96</v>
      </c>
      <c r="BW163" s="39">
        <f t="shared" ca="1" si="159"/>
        <v>818.4</v>
      </c>
      <c r="BX163" s="40">
        <f t="shared" ca="1" si="160"/>
        <v>0</v>
      </c>
      <c r="BY163" s="40">
        <f t="shared" si="153"/>
        <v>0</v>
      </c>
      <c r="BZ163" s="39">
        <f t="shared" ca="1" si="154"/>
        <v>0</v>
      </c>
      <c r="CA163" s="116">
        <f t="shared" ca="1" si="155"/>
        <v>0</v>
      </c>
      <c r="CB163" s="42"/>
      <c r="CC163" s="43">
        <f t="shared" si="156"/>
        <v>0</v>
      </c>
      <c r="CD163" s="44" t="str">
        <f>IF(CC163&lt;&gt;0,"MEDIDO","NÃO MEDIDO")</f>
        <v>NÃO MEDIDO</v>
      </c>
      <c r="CE163" s="45"/>
      <c r="CF163" s="46"/>
      <c r="CG163" s="47"/>
    </row>
    <row r="164" spans="1:85" s="2" customFormat="1" ht="30" customHeight="1" x14ac:dyDescent="0.2">
      <c r="A164" s="2" t="s">
        <v>443</v>
      </c>
      <c r="C164" s="127" t="s">
        <v>354</v>
      </c>
      <c r="D164" s="34" t="s">
        <v>355</v>
      </c>
      <c r="E164" s="35" t="s">
        <v>90</v>
      </c>
      <c r="F164" s="111">
        <v>6.4</v>
      </c>
      <c r="G164" s="111"/>
      <c r="H164" s="112">
        <v>0.12</v>
      </c>
      <c r="I164" s="111">
        <f t="shared" si="148"/>
        <v>6.52</v>
      </c>
      <c r="J164" s="36">
        <v>68.819999999999993</v>
      </c>
      <c r="K164" s="37">
        <f t="shared" si="149"/>
        <v>448.71</v>
      </c>
      <c r="L164" s="37"/>
      <c r="M164" s="37">
        <f t="shared" si="150"/>
        <v>0</v>
      </c>
      <c r="N164" s="38">
        <v>6.4</v>
      </c>
      <c r="O164" s="38">
        <f t="shared" si="110"/>
        <v>440.45</v>
      </c>
      <c r="P164" s="38">
        <f t="shared" si="111"/>
        <v>0</v>
      </c>
      <c r="Q164" s="38"/>
      <c r="R164" s="38">
        <f t="shared" si="112"/>
        <v>0</v>
      </c>
      <c r="S164" s="38">
        <f t="shared" si="113"/>
        <v>0</v>
      </c>
      <c r="T164" s="38"/>
      <c r="U164" s="38">
        <f t="shared" si="114"/>
        <v>0</v>
      </c>
      <c r="V164" s="38">
        <f t="shared" si="115"/>
        <v>0</v>
      </c>
      <c r="W164" s="38">
        <v>0.12</v>
      </c>
      <c r="X164" s="38">
        <f t="shared" si="151"/>
        <v>8.26</v>
      </c>
      <c r="Y164" s="38">
        <f t="shared" si="152"/>
        <v>0</v>
      </c>
      <c r="Z164" s="38"/>
      <c r="AA164" s="38">
        <f t="shared" si="116"/>
        <v>0</v>
      </c>
      <c r="AB164" s="38">
        <f t="shared" si="117"/>
        <v>0</v>
      </c>
      <c r="AC164" s="38"/>
      <c r="AD164" s="38">
        <f t="shared" si="118"/>
        <v>0</v>
      </c>
      <c r="AE164" s="38">
        <f t="shared" si="119"/>
        <v>0</v>
      </c>
      <c r="AF164" s="38"/>
      <c r="AG164" s="38">
        <f t="shared" si="120"/>
        <v>0</v>
      </c>
      <c r="AH164" s="38">
        <f t="shared" si="121"/>
        <v>0</v>
      </c>
      <c r="AI164" s="38"/>
      <c r="AJ164" s="38">
        <f t="shared" si="122"/>
        <v>0</v>
      </c>
      <c r="AK164" s="38">
        <f t="shared" si="123"/>
        <v>0</v>
      </c>
      <c r="AL164" s="38"/>
      <c r="AM164" s="38">
        <f t="shared" si="124"/>
        <v>0</v>
      </c>
      <c r="AN164" s="38">
        <f t="shared" si="125"/>
        <v>0</v>
      </c>
      <c r="AO164" s="38"/>
      <c r="AP164" s="38">
        <f t="shared" si="126"/>
        <v>0</v>
      </c>
      <c r="AQ164" s="38">
        <f t="shared" si="127"/>
        <v>0</v>
      </c>
      <c r="AR164" s="38"/>
      <c r="AS164" s="38">
        <f t="shared" si="128"/>
        <v>0</v>
      </c>
      <c r="AT164" s="38">
        <f t="shared" si="129"/>
        <v>0</v>
      </c>
      <c r="AU164" s="38"/>
      <c r="AV164" s="38">
        <f t="shared" si="130"/>
        <v>0</v>
      </c>
      <c r="AW164" s="38">
        <f t="shared" si="131"/>
        <v>0</v>
      </c>
      <c r="AX164" s="38"/>
      <c r="AY164" s="38">
        <f t="shared" si="132"/>
        <v>0</v>
      </c>
      <c r="AZ164" s="38">
        <f t="shared" si="133"/>
        <v>0</v>
      </c>
      <c r="BA164" s="38"/>
      <c r="BB164" s="38">
        <f t="shared" si="134"/>
        <v>0</v>
      </c>
      <c r="BC164" s="38">
        <f t="shared" si="135"/>
        <v>0</v>
      </c>
      <c r="BD164" s="38"/>
      <c r="BE164" s="38">
        <f t="shared" si="136"/>
        <v>0</v>
      </c>
      <c r="BF164" s="38">
        <f t="shared" si="137"/>
        <v>0</v>
      </c>
      <c r="BG164" s="38"/>
      <c r="BH164" s="38">
        <f t="shared" si="138"/>
        <v>0</v>
      </c>
      <c r="BI164" s="38">
        <f t="shared" si="139"/>
        <v>0</v>
      </c>
      <c r="BJ164" s="38"/>
      <c r="BK164" s="38">
        <f t="shared" si="140"/>
        <v>0</v>
      </c>
      <c r="BL164" s="38">
        <f t="shared" si="141"/>
        <v>0</v>
      </c>
      <c r="BM164" s="38"/>
      <c r="BN164" s="38">
        <f t="shared" si="142"/>
        <v>0</v>
      </c>
      <c r="BO164" s="38">
        <f t="shared" si="143"/>
        <v>0</v>
      </c>
      <c r="BP164" s="38"/>
      <c r="BQ164" s="38">
        <f t="shared" si="144"/>
        <v>0</v>
      </c>
      <c r="BR164" s="38">
        <f t="shared" si="145"/>
        <v>0</v>
      </c>
      <c r="BS164" s="38"/>
      <c r="BT164" s="38">
        <f t="shared" si="146"/>
        <v>0</v>
      </c>
      <c r="BU164" s="38">
        <f t="shared" si="147"/>
        <v>0</v>
      </c>
      <c r="BV164" s="39">
        <f t="shared" si="158"/>
        <v>6.52</v>
      </c>
      <c r="BW164" s="39">
        <f t="shared" ca="1" si="159"/>
        <v>448.71</v>
      </c>
      <c r="BX164" s="40">
        <f t="shared" ca="1" si="160"/>
        <v>0</v>
      </c>
      <c r="BY164" s="40">
        <f t="shared" si="153"/>
        <v>0</v>
      </c>
      <c r="BZ164" s="39">
        <f t="shared" ca="1" si="154"/>
        <v>0</v>
      </c>
      <c r="CA164" s="116">
        <f t="shared" ca="1" si="155"/>
        <v>0</v>
      </c>
      <c r="CB164" s="42"/>
      <c r="CC164" s="43">
        <f t="shared" si="156"/>
        <v>0</v>
      </c>
      <c r="CD164" s="44" t="str">
        <f>IF(CC164&lt;&gt;0,"MEDIDO","NÃO MEDIDO")</f>
        <v>NÃO MEDIDO</v>
      </c>
      <c r="CE164" s="45"/>
      <c r="CF164" s="46"/>
      <c r="CG164" s="47"/>
    </row>
    <row r="165" spans="1:85" s="2" customFormat="1" ht="30" customHeight="1" x14ac:dyDescent="0.2">
      <c r="A165" s="2" t="s">
        <v>443</v>
      </c>
      <c r="C165" s="127" t="s">
        <v>356</v>
      </c>
      <c r="D165" s="34" t="s">
        <v>357</v>
      </c>
      <c r="E165" s="35" t="s">
        <v>95</v>
      </c>
      <c r="F165" s="111">
        <v>35.9</v>
      </c>
      <c r="G165" s="111"/>
      <c r="H165" s="112">
        <v>0</v>
      </c>
      <c r="I165" s="111">
        <f t="shared" si="148"/>
        <v>35.9</v>
      </c>
      <c r="J165" s="36">
        <v>139.4</v>
      </c>
      <c r="K165" s="37">
        <f t="shared" si="149"/>
        <v>5004.46</v>
      </c>
      <c r="L165" s="37"/>
      <c r="M165" s="37">
        <f t="shared" si="150"/>
        <v>0</v>
      </c>
      <c r="N165" s="38">
        <v>23.63</v>
      </c>
      <c r="O165" s="38">
        <f t="shared" si="110"/>
        <v>3294.02</v>
      </c>
      <c r="P165" s="38">
        <f t="shared" si="111"/>
        <v>0</v>
      </c>
      <c r="Q165" s="38"/>
      <c r="R165" s="38">
        <f t="shared" si="112"/>
        <v>0</v>
      </c>
      <c r="S165" s="38">
        <f t="shared" si="113"/>
        <v>0</v>
      </c>
      <c r="T165" s="38"/>
      <c r="U165" s="38">
        <f t="shared" si="114"/>
        <v>0</v>
      </c>
      <c r="V165" s="38">
        <f t="shared" si="115"/>
        <v>0</v>
      </c>
      <c r="W165" s="38"/>
      <c r="X165" s="38">
        <f t="shared" si="151"/>
        <v>0</v>
      </c>
      <c r="Y165" s="38">
        <f t="shared" si="152"/>
        <v>0</v>
      </c>
      <c r="Z165" s="38"/>
      <c r="AA165" s="38">
        <f t="shared" si="116"/>
        <v>0</v>
      </c>
      <c r="AB165" s="38">
        <f t="shared" si="117"/>
        <v>0</v>
      </c>
      <c r="AC165" s="38"/>
      <c r="AD165" s="38">
        <f t="shared" si="118"/>
        <v>0</v>
      </c>
      <c r="AE165" s="38">
        <f t="shared" si="119"/>
        <v>0</v>
      </c>
      <c r="AF165" s="38"/>
      <c r="AG165" s="38">
        <f t="shared" si="120"/>
        <v>0</v>
      </c>
      <c r="AH165" s="38">
        <f t="shared" si="121"/>
        <v>0</v>
      </c>
      <c r="AI165" s="38"/>
      <c r="AJ165" s="38">
        <f t="shared" si="122"/>
        <v>0</v>
      </c>
      <c r="AK165" s="38">
        <f t="shared" si="123"/>
        <v>0</v>
      </c>
      <c r="AL165" s="38"/>
      <c r="AM165" s="38">
        <f t="shared" si="124"/>
        <v>0</v>
      </c>
      <c r="AN165" s="38">
        <f t="shared" si="125"/>
        <v>0</v>
      </c>
      <c r="AO165" s="38"/>
      <c r="AP165" s="38">
        <f t="shared" si="126"/>
        <v>0</v>
      </c>
      <c r="AQ165" s="38">
        <f t="shared" si="127"/>
        <v>0</v>
      </c>
      <c r="AR165" s="38"/>
      <c r="AS165" s="38">
        <f t="shared" si="128"/>
        <v>0</v>
      </c>
      <c r="AT165" s="38">
        <f t="shared" si="129"/>
        <v>0</v>
      </c>
      <c r="AU165" s="38"/>
      <c r="AV165" s="38">
        <f t="shared" si="130"/>
        <v>0</v>
      </c>
      <c r="AW165" s="38">
        <f t="shared" si="131"/>
        <v>0</v>
      </c>
      <c r="AX165" s="38"/>
      <c r="AY165" s="38">
        <f t="shared" si="132"/>
        <v>0</v>
      </c>
      <c r="AZ165" s="38">
        <f t="shared" si="133"/>
        <v>0</v>
      </c>
      <c r="BA165" s="38"/>
      <c r="BB165" s="38">
        <f t="shared" si="134"/>
        <v>0</v>
      </c>
      <c r="BC165" s="38">
        <f t="shared" si="135"/>
        <v>0</v>
      </c>
      <c r="BD165" s="38"/>
      <c r="BE165" s="38">
        <f t="shared" si="136"/>
        <v>0</v>
      </c>
      <c r="BF165" s="38">
        <f t="shared" si="137"/>
        <v>0</v>
      </c>
      <c r="BG165" s="38"/>
      <c r="BH165" s="38">
        <f t="shared" si="138"/>
        <v>0</v>
      </c>
      <c r="BI165" s="38">
        <f t="shared" si="139"/>
        <v>0</v>
      </c>
      <c r="BJ165" s="38"/>
      <c r="BK165" s="38">
        <f t="shared" si="140"/>
        <v>0</v>
      </c>
      <c r="BL165" s="38">
        <f t="shared" si="141"/>
        <v>0</v>
      </c>
      <c r="BM165" s="38"/>
      <c r="BN165" s="38">
        <f t="shared" si="142"/>
        <v>0</v>
      </c>
      <c r="BO165" s="38">
        <f t="shared" si="143"/>
        <v>0</v>
      </c>
      <c r="BP165" s="38"/>
      <c r="BQ165" s="38">
        <f t="shared" si="144"/>
        <v>0</v>
      </c>
      <c r="BR165" s="38">
        <f t="shared" si="145"/>
        <v>0</v>
      </c>
      <c r="BS165" s="38"/>
      <c r="BT165" s="38">
        <f t="shared" si="146"/>
        <v>0</v>
      </c>
      <c r="BU165" s="38">
        <f t="shared" si="147"/>
        <v>0</v>
      </c>
      <c r="BV165" s="39">
        <f t="shared" si="158"/>
        <v>23.63</v>
      </c>
      <c r="BW165" s="39">
        <f t="shared" ca="1" si="159"/>
        <v>3294.02</v>
      </c>
      <c r="BX165" s="40">
        <f t="shared" ca="1" si="160"/>
        <v>0</v>
      </c>
      <c r="BY165" s="40">
        <f t="shared" si="153"/>
        <v>12.27</v>
      </c>
      <c r="BZ165" s="39">
        <f t="shared" ca="1" si="154"/>
        <v>1710.44</v>
      </c>
      <c r="CA165" s="116">
        <f t="shared" ca="1" si="155"/>
        <v>0</v>
      </c>
      <c r="CB165" s="42"/>
      <c r="CC165" s="43">
        <f t="shared" si="156"/>
        <v>17.16</v>
      </c>
      <c r="CD165" s="44" t="str">
        <f>IF(CC165&lt;&gt;0,"MEDIDO","NÃO MEDIDO")</f>
        <v>MEDIDO</v>
      </c>
      <c r="CE165" s="45"/>
      <c r="CF165" s="46"/>
      <c r="CG165" s="47"/>
    </row>
    <row r="166" spans="1:85" s="2" customFormat="1" ht="30" customHeight="1" x14ac:dyDescent="0.2">
      <c r="A166" s="1" t="s">
        <v>442</v>
      </c>
      <c r="B166" s="1"/>
      <c r="C166" s="127">
        <v>30300</v>
      </c>
      <c r="D166" s="34" t="s">
        <v>358</v>
      </c>
      <c r="E166" s="35"/>
      <c r="F166" s="111"/>
      <c r="G166" s="111"/>
      <c r="H166" s="112">
        <v>0</v>
      </c>
      <c r="I166" s="111">
        <f t="shared" si="148"/>
        <v>0</v>
      </c>
      <c r="J166" s="36"/>
      <c r="K166" s="37">
        <f t="shared" si="149"/>
        <v>0</v>
      </c>
      <c r="L166" s="37"/>
      <c r="M166" s="37">
        <f t="shared" si="150"/>
        <v>0</v>
      </c>
      <c r="N166" s="38"/>
      <c r="O166" s="38">
        <f t="shared" si="110"/>
        <v>0</v>
      </c>
      <c r="P166" s="38">
        <f t="shared" si="111"/>
        <v>0</v>
      </c>
      <c r="Q166" s="38"/>
      <c r="R166" s="38">
        <f t="shared" si="112"/>
        <v>0</v>
      </c>
      <c r="S166" s="38">
        <f t="shared" si="113"/>
        <v>0</v>
      </c>
      <c r="T166" s="38"/>
      <c r="U166" s="38">
        <f t="shared" si="114"/>
        <v>0</v>
      </c>
      <c r="V166" s="38">
        <f t="shared" si="115"/>
        <v>0</v>
      </c>
      <c r="W166" s="38"/>
      <c r="X166" s="38">
        <f t="shared" si="151"/>
        <v>0</v>
      </c>
      <c r="Y166" s="38">
        <f t="shared" si="152"/>
        <v>0</v>
      </c>
      <c r="Z166" s="38"/>
      <c r="AA166" s="38">
        <f t="shared" si="116"/>
        <v>0</v>
      </c>
      <c r="AB166" s="38">
        <f t="shared" si="117"/>
        <v>0</v>
      </c>
      <c r="AC166" s="38"/>
      <c r="AD166" s="38">
        <f t="shared" si="118"/>
        <v>0</v>
      </c>
      <c r="AE166" s="38">
        <f t="shared" si="119"/>
        <v>0</v>
      </c>
      <c r="AF166" s="38"/>
      <c r="AG166" s="38">
        <f t="shared" si="120"/>
        <v>0</v>
      </c>
      <c r="AH166" s="38">
        <f t="shared" si="121"/>
        <v>0</v>
      </c>
      <c r="AI166" s="38"/>
      <c r="AJ166" s="38">
        <f t="shared" si="122"/>
        <v>0</v>
      </c>
      <c r="AK166" s="38">
        <f t="shared" si="123"/>
        <v>0</v>
      </c>
      <c r="AL166" s="38"/>
      <c r="AM166" s="38">
        <f t="shared" si="124"/>
        <v>0</v>
      </c>
      <c r="AN166" s="38">
        <f t="shared" si="125"/>
        <v>0</v>
      </c>
      <c r="AO166" s="38"/>
      <c r="AP166" s="38">
        <f t="shared" si="126"/>
        <v>0</v>
      </c>
      <c r="AQ166" s="38">
        <f t="shared" si="127"/>
        <v>0</v>
      </c>
      <c r="AR166" s="38"/>
      <c r="AS166" s="38">
        <f t="shared" si="128"/>
        <v>0</v>
      </c>
      <c r="AT166" s="38">
        <f t="shared" si="129"/>
        <v>0</v>
      </c>
      <c r="AU166" s="38"/>
      <c r="AV166" s="38">
        <f t="shared" si="130"/>
        <v>0</v>
      </c>
      <c r="AW166" s="38">
        <f t="shared" si="131"/>
        <v>0</v>
      </c>
      <c r="AX166" s="38"/>
      <c r="AY166" s="38">
        <f t="shared" si="132"/>
        <v>0</v>
      </c>
      <c r="AZ166" s="38">
        <f t="shared" si="133"/>
        <v>0</v>
      </c>
      <c r="BA166" s="38"/>
      <c r="BB166" s="38">
        <f t="shared" si="134"/>
        <v>0</v>
      </c>
      <c r="BC166" s="38">
        <f t="shared" si="135"/>
        <v>0</v>
      </c>
      <c r="BD166" s="38"/>
      <c r="BE166" s="38">
        <f t="shared" si="136"/>
        <v>0</v>
      </c>
      <c r="BF166" s="38">
        <f t="shared" si="137"/>
        <v>0</v>
      </c>
      <c r="BG166" s="38"/>
      <c r="BH166" s="38">
        <f t="shared" si="138"/>
        <v>0</v>
      </c>
      <c r="BI166" s="38">
        <f t="shared" si="139"/>
        <v>0</v>
      </c>
      <c r="BJ166" s="38"/>
      <c r="BK166" s="38">
        <f t="shared" si="140"/>
        <v>0</v>
      </c>
      <c r="BL166" s="38">
        <f t="shared" si="141"/>
        <v>0</v>
      </c>
      <c r="BM166" s="38"/>
      <c r="BN166" s="38">
        <f t="shared" si="142"/>
        <v>0</v>
      </c>
      <c r="BO166" s="38">
        <f t="shared" si="143"/>
        <v>0</v>
      </c>
      <c r="BP166" s="38"/>
      <c r="BQ166" s="38">
        <f t="shared" si="144"/>
        <v>0</v>
      </c>
      <c r="BR166" s="38">
        <f t="shared" si="145"/>
        <v>0</v>
      </c>
      <c r="BS166" s="38"/>
      <c r="BT166" s="38">
        <f t="shared" si="146"/>
        <v>0</v>
      </c>
      <c r="BU166" s="38">
        <f t="shared" si="147"/>
        <v>0</v>
      </c>
      <c r="BV166" s="39">
        <f t="shared" si="158"/>
        <v>0</v>
      </c>
      <c r="BW166" s="39">
        <f t="shared" ca="1" si="159"/>
        <v>0</v>
      </c>
      <c r="BX166" s="40">
        <f t="shared" ca="1" si="160"/>
        <v>0</v>
      </c>
      <c r="BY166" s="40">
        <f t="shared" si="153"/>
        <v>0</v>
      </c>
      <c r="BZ166" s="39">
        <f t="shared" ca="1" si="154"/>
        <v>0</v>
      </c>
      <c r="CA166" s="116">
        <f t="shared" ca="1" si="155"/>
        <v>0</v>
      </c>
      <c r="CB166" s="42"/>
      <c r="CC166" s="43">
        <f t="shared" si="156"/>
        <v>7.45</v>
      </c>
      <c r="CD166" s="44" t="str">
        <f>IF(COUNTIF(CD167:CD169,"MEDIDO")&gt;0,"MEDIDO","NÃO MEDIDO")</f>
        <v>MEDIDO</v>
      </c>
      <c r="CE166" s="45"/>
      <c r="CF166" s="46"/>
      <c r="CG166" s="47"/>
    </row>
    <row r="167" spans="1:85" s="2" customFormat="1" ht="30" customHeight="1" x14ac:dyDescent="0.2">
      <c r="A167" s="2" t="s">
        <v>443</v>
      </c>
      <c r="C167" s="127" t="s">
        <v>359</v>
      </c>
      <c r="D167" s="34" t="s">
        <v>360</v>
      </c>
      <c r="E167" s="35" t="s">
        <v>95</v>
      </c>
      <c r="F167" s="111">
        <v>7.8</v>
      </c>
      <c r="G167" s="111"/>
      <c r="H167" s="112">
        <v>17.16</v>
      </c>
      <c r="I167" s="111">
        <f t="shared" si="148"/>
        <v>24.96</v>
      </c>
      <c r="J167" s="36">
        <v>25.81</v>
      </c>
      <c r="K167" s="37">
        <f t="shared" si="149"/>
        <v>644.22</v>
      </c>
      <c r="L167" s="37"/>
      <c r="M167" s="37">
        <f t="shared" si="150"/>
        <v>0</v>
      </c>
      <c r="N167" s="38"/>
      <c r="O167" s="38">
        <f t="shared" si="110"/>
        <v>0</v>
      </c>
      <c r="P167" s="38">
        <f t="shared" si="111"/>
        <v>0</v>
      </c>
      <c r="Q167" s="38"/>
      <c r="R167" s="38">
        <f t="shared" si="112"/>
        <v>0</v>
      </c>
      <c r="S167" s="38">
        <f t="shared" si="113"/>
        <v>0</v>
      </c>
      <c r="T167" s="38">
        <v>7.8</v>
      </c>
      <c r="U167" s="38">
        <f t="shared" si="114"/>
        <v>201.32</v>
      </c>
      <c r="V167" s="38">
        <f t="shared" si="115"/>
        <v>0</v>
      </c>
      <c r="W167" s="38">
        <v>17.16</v>
      </c>
      <c r="X167" s="38">
        <f t="shared" si="151"/>
        <v>442.9</v>
      </c>
      <c r="Y167" s="38">
        <f t="shared" si="152"/>
        <v>0</v>
      </c>
      <c r="Z167" s="38"/>
      <c r="AA167" s="38">
        <f t="shared" si="116"/>
        <v>0</v>
      </c>
      <c r="AB167" s="38">
        <f t="shared" si="117"/>
        <v>0</v>
      </c>
      <c r="AC167" s="38"/>
      <c r="AD167" s="38">
        <f t="shared" si="118"/>
        <v>0</v>
      </c>
      <c r="AE167" s="38">
        <f t="shared" si="119"/>
        <v>0</v>
      </c>
      <c r="AF167" s="38"/>
      <c r="AG167" s="38">
        <f t="shared" si="120"/>
        <v>0</v>
      </c>
      <c r="AH167" s="38">
        <f t="shared" si="121"/>
        <v>0</v>
      </c>
      <c r="AI167" s="38"/>
      <c r="AJ167" s="38">
        <f t="shared" si="122"/>
        <v>0</v>
      </c>
      <c r="AK167" s="38">
        <f t="shared" si="123"/>
        <v>0</v>
      </c>
      <c r="AL167" s="38"/>
      <c r="AM167" s="38">
        <f t="shared" si="124"/>
        <v>0</v>
      </c>
      <c r="AN167" s="38">
        <f t="shared" si="125"/>
        <v>0</v>
      </c>
      <c r="AO167" s="38"/>
      <c r="AP167" s="38">
        <f t="shared" si="126"/>
        <v>0</v>
      </c>
      <c r="AQ167" s="38">
        <f t="shared" si="127"/>
        <v>0</v>
      </c>
      <c r="AR167" s="38"/>
      <c r="AS167" s="38">
        <f t="shared" si="128"/>
        <v>0</v>
      </c>
      <c r="AT167" s="38">
        <f t="shared" si="129"/>
        <v>0</v>
      </c>
      <c r="AU167" s="38"/>
      <c r="AV167" s="38">
        <f t="shared" si="130"/>
        <v>0</v>
      </c>
      <c r="AW167" s="38">
        <f t="shared" si="131"/>
        <v>0</v>
      </c>
      <c r="AX167" s="38"/>
      <c r="AY167" s="38">
        <f t="shared" si="132"/>
        <v>0</v>
      </c>
      <c r="AZ167" s="38">
        <f t="shared" si="133"/>
        <v>0</v>
      </c>
      <c r="BA167" s="38"/>
      <c r="BB167" s="38">
        <f t="shared" si="134"/>
        <v>0</v>
      </c>
      <c r="BC167" s="38">
        <f t="shared" si="135"/>
        <v>0</v>
      </c>
      <c r="BD167" s="38"/>
      <c r="BE167" s="38">
        <f t="shared" si="136"/>
        <v>0</v>
      </c>
      <c r="BF167" s="38">
        <f t="shared" si="137"/>
        <v>0</v>
      </c>
      <c r="BG167" s="38"/>
      <c r="BH167" s="38">
        <f t="shared" si="138"/>
        <v>0</v>
      </c>
      <c r="BI167" s="38">
        <f t="shared" si="139"/>
        <v>0</v>
      </c>
      <c r="BJ167" s="38"/>
      <c r="BK167" s="38">
        <f t="shared" si="140"/>
        <v>0</v>
      </c>
      <c r="BL167" s="38">
        <f t="shared" si="141"/>
        <v>0</v>
      </c>
      <c r="BM167" s="38"/>
      <c r="BN167" s="38">
        <f t="shared" si="142"/>
        <v>0</v>
      </c>
      <c r="BO167" s="38">
        <f t="shared" si="143"/>
        <v>0</v>
      </c>
      <c r="BP167" s="38"/>
      <c r="BQ167" s="38">
        <f t="shared" si="144"/>
        <v>0</v>
      </c>
      <c r="BR167" s="38">
        <f t="shared" si="145"/>
        <v>0</v>
      </c>
      <c r="BS167" s="38"/>
      <c r="BT167" s="38">
        <f t="shared" si="146"/>
        <v>0</v>
      </c>
      <c r="BU167" s="38">
        <f t="shared" si="147"/>
        <v>0</v>
      </c>
      <c r="BV167" s="39">
        <f t="shared" si="158"/>
        <v>24.96</v>
      </c>
      <c r="BW167" s="39">
        <f t="shared" ca="1" si="159"/>
        <v>644.22</v>
      </c>
      <c r="BX167" s="40">
        <f t="shared" ca="1" si="160"/>
        <v>0</v>
      </c>
      <c r="BY167" s="40">
        <f t="shared" si="153"/>
        <v>0</v>
      </c>
      <c r="BZ167" s="39">
        <f t="shared" ca="1" si="154"/>
        <v>0</v>
      </c>
      <c r="CA167" s="116">
        <f t="shared" ca="1" si="155"/>
        <v>0</v>
      </c>
      <c r="CB167" s="42"/>
      <c r="CC167" s="43">
        <f t="shared" si="156"/>
        <v>2.31</v>
      </c>
      <c r="CD167" s="44" t="str">
        <f>IF(CC167&lt;&gt;0,"MEDIDO","NÃO MEDIDO")</f>
        <v>MEDIDO</v>
      </c>
      <c r="CE167" s="45"/>
      <c r="CF167" s="46"/>
      <c r="CG167" s="47"/>
    </row>
    <row r="168" spans="1:85" s="2" customFormat="1" ht="30" customHeight="1" x14ac:dyDescent="0.2">
      <c r="A168" s="2" t="s">
        <v>443</v>
      </c>
      <c r="C168" s="127" t="s">
        <v>361</v>
      </c>
      <c r="D168" s="34" t="s">
        <v>362</v>
      </c>
      <c r="E168" s="35" t="s">
        <v>90</v>
      </c>
      <c r="F168" s="111">
        <v>4.5</v>
      </c>
      <c r="G168" s="111"/>
      <c r="H168" s="112">
        <v>7.45</v>
      </c>
      <c r="I168" s="111">
        <f t="shared" si="148"/>
        <v>11.95</v>
      </c>
      <c r="J168" s="36">
        <v>68.540000000000006</v>
      </c>
      <c r="K168" s="37">
        <f t="shared" si="149"/>
        <v>819.05</v>
      </c>
      <c r="L168" s="37"/>
      <c r="M168" s="37">
        <f t="shared" si="150"/>
        <v>0</v>
      </c>
      <c r="N168" s="38"/>
      <c r="O168" s="38">
        <f t="shared" si="110"/>
        <v>0</v>
      </c>
      <c r="P168" s="38">
        <f t="shared" si="111"/>
        <v>0</v>
      </c>
      <c r="Q168" s="38"/>
      <c r="R168" s="38">
        <f t="shared" si="112"/>
        <v>0</v>
      </c>
      <c r="S168" s="38">
        <f t="shared" si="113"/>
        <v>0</v>
      </c>
      <c r="T168" s="38">
        <v>4.5</v>
      </c>
      <c r="U168" s="38">
        <f t="shared" si="114"/>
        <v>308.43</v>
      </c>
      <c r="V168" s="38">
        <f t="shared" si="115"/>
        <v>0</v>
      </c>
      <c r="W168" s="38">
        <v>7.45</v>
      </c>
      <c r="X168" s="38">
        <f t="shared" si="151"/>
        <v>510.62</v>
      </c>
      <c r="Y168" s="38">
        <f t="shared" si="152"/>
        <v>0</v>
      </c>
      <c r="Z168" s="38"/>
      <c r="AA168" s="38">
        <f t="shared" si="116"/>
        <v>0</v>
      </c>
      <c r="AB168" s="38">
        <f t="shared" si="117"/>
        <v>0</v>
      </c>
      <c r="AC168" s="38"/>
      <c r="AD168" s="38">
        <f t="shared" si="118"/>
        <v>0</v>
      </c>
      <c r="AE168" s="38">
        <f t="shared" si="119"/>
        <v>0</v>
      </c>
      <c r="AF168" s="38"/>
      <c r="AG168" s="38">
        <f t="shared" si="120"/>
        <v>0</v>
      </c>
      <c r="AH168" s="38">
        <f t="shared" si="121"/>
        <v>0</v>
      </c>
      <c r="AI168" s="38"/>
      <c r="AJ168" s="38">
        <f t="shared" si="122"/>
        <v>0</v>
      </c>
      <c r="AK168" s="38">
        <f t="shared" si="123"/>
        <v>0</v>
      </c>
      <c r="AL168" s="38"/>
      <c r="AM168" s="38">
        <f t="shared" si="124"/>
        <v>0</v>
      </c>
      <c r="AN168" s="38">
        <f t="shared" si="125"/>
        <v>0</v>
      </c>
      <c r="AO168" s="38"/>
      <c r="AP168" s="38">
        <f t="shared" si="126"/>
        <v>0</v>
      </c>
      <c r="AQ168" s="38">
        <f t="shared" si="127"/>
        <v>0</v>
      </c>
      <c r="AR168" s="38"/>
      <c r="AS168" s="38">
        <f t="shared" si="128"/>
        <v>0</v>
      </c>
      <c r="AT168" s="38">
        <f t="shared" si="129"/>
        <v>0</v>
      </c>
      <c r="AU168" s="38"/>
      <c r="AV168" s="38">
        <f t="shared" si="130"/>
        <v>0</v>
      </c>
      <c r="AW168" s="38">
        <f t="shared" si="131"/>
        <v>0</v>
      </c>
      <c r="AX168" s="38"/>
      <c r="AY168" s="38">
        <f t="shared" si="132"/>
        <v>0</v>
      </c>
      <c r="AZ168" s="38">
        <f t="shared" si="133"/>
        <v>0</v>
      </c>
      <c r="BA168" s="38"/>
      <c r="BB168" s="38">
        <f t="shared" si="134"/>
        <v>0</v>
      </c>
      <c r="BC168" s="38">
        <f t="shared" si="135"/>
        <v>0</v>
      </c>
      <c r="BD168" s="38"/>
      <c r="BE168" s="38">
        <f t="shared" si="136"/>
        <v>0</v>
      </c>
      <c r="BF168" s="38">
        <f t="shared" si="137"/>
        <v>0</v>
      </c>
      <c r="BG168" s="38"/>
      <c r="BH168" s="38">
        <f t="shared" si="138"/>
        <v>0</v>
      </c>
      <c r="BI168" s="38">
        <f t="shared" si="139"/>
        <v>0</v>
      </c>
      <c r="BJ168" s="38"/>
      <c r="BK168" s="38">
        <f t="shared" si="140"/>
        <v>0</v>
      </c>
      <c r="BL168" s="38">
        <f t="shared" si="141"/>
        <v>0</v>
      </c>
      <c r="BM168" s="38"/>
      <c r="BN168" s="38">
        <f t="shared" si="142"/>
        <v>0</v>
      </c>
      <c r="BO168" s="38">
        <f t="shared" si="143"/>
        <v>0</v>
      </c>
      <c r="BP168" s="38"/>
      <c r="BQ168" s="38">
        <f t="shared" si="144"/>
        <v>0</v>
      </c>
      <c r="BR168" s="38">
        <f t="shared" si="145"/>
        <v>0</v>
      </c>
      <c r="BS168" s="38"/>
      <c r="BT168" s="38">
        <f t="shared" si="146"/>
        <v>0</v>
      </c>
      <c r="BU168" s="38">
        <f t="shared" si="147"/>
        <v>0</v>
      </c>
      <c r="BV168" s="39">
        <f t="shared" si="158"/>
        <v>11.95</v>
      </c>
      <c r="BW168" s="39">
        <f t="shared" ca="1" si="159"/>
        <v>819.05</v>
      </c>
      <c r="BX168" s="40">
        <f t="shared" ca="1" si="160"/>
        <v>0</v>
      </c>
      <c r="BY168" s="40">
        <f t="shared" si="153"/>
        <v>0</v>
      </c>
      <c r="BZ168" s="39">
        <f t="shared" ca="1" si="154"/>
        <v>0</v>
      </c>
      <c r="CA168" s="116">
        <f t="shared" ca="1" si="155"/>
        <v>0</v>
      </c>
      <c r="CB168" s="42"/>
      <c r="CC168" s="43">
        <f t="shared" si="156"/>
        <v>0</v>
      </c>
      <c r="CD168" s="44" t="str">
        <f>IF(CC168&lt;&gt;0,"MEDIDO","NÃO MEDIDO")</f>
        <v>NÃO MEDIDO</v>
      </c>
      <c r="CE168" s="45"/>
      <c r="CF168" s="46"/>
      <c r="CG168" s="47"/>
    </row>
    <row r="169" spans="1:85" s="2" customFormat="1" ht="45" customHeight="1" x14ac:dyDescent="0.2">
      <c r="A169" s="2" t="s">
        <v>443</v>
      </c>
      <c r="C169" s="127" t="s">
        <v>363</v>
      </c>
      <c r="D169" s="34" t="s">
        <v>364</v>
      </c>
      <c r="E169" s="35" t="s">
        <v>90</v>
      </c>
      <c r="F169" s="111">
        <v>90</v>
      </c>
      <c r="G169" s="111"/>
      <c r="H169" s="112">
        <v>2.31</v>
      </c>
      <c r="I169" s="111">
        <f t="shared" si="148"/>
        <v>92.31</v>
      </c>
      <c r="J169" s="36">
        <v>12.85</v>
      </c>
      <c r="K169" s="37">
        <f t="shared" si="149"/>
        <v>1186.18</v>
      </c>
      <c r="L169" s="37"/>
      <c r="M169" s="37">
        <f t="shared" si="150"/>
        <v>0</v>
      </c>
      <c r="N169" s="38"/>
      <c r="O169" s="38">
        <f t="shared" si="110"/>
        <v>0</v>
      </c>
      <c r="P169" s="38">
        <f t="shared" si="111"/>
        <v>0</v>
      </c>
      <c r="Q169" s="38"/>
      <c r="R169" s="38">
        <f t="shared" si="112"/>
        <v>0</v>
      </c>
      <c r="S169" s="38">
        <f t="shared" si="113"/>
        <v>0</v>
      </c>
      <c r="T169" s="38">
        <v>90</v>
      </c>
      <c r="U169" s="38">
        <f t="shared" si="114"/>
        <v>1156.5</v>
      </c>
      <c r="V169" s="38">
        <f t="shared" si="115"/>
        <v>0</v>
      </c>
      <c r="W169" s="38">
        <v>2.31</v>
      </c>
      <c r="X169" s="38">
        <f t="shared" si="151"/>
        <v>29.68</v>
      </c>
      <c r="Y169" s="38">
        <f t="shared" si="152"/>
        <v>0</v>
      </c>
      <c r="Z169" s="38"/>
      <c r="AA169" s="38">
        <f t="shared" si="116"/>
        <v>0</v>
      </c>
      <c r="AB169" s="38">
        <f t="shared" si="117"/>
        <v>0</v>
      </c>
      <c r="AC169" s="38"/>
      <c r="AD169" s="38">
        <f t="shared" si="118"/>
        <v>0</v>
      </c>
      <c r="AE169" s="38">
        <f t="shared" si="119"/>
        <v>0</v>
      </c>
      <c r="AF169" s="38"/>
      <c r="AG169" s="38">
        <f t="shared" si="120"/>
        <v>0</v>
      </c>
      <c r="AH169" s="38">
        <f t="shared" si="121"/>
        <v>0</v>
      </c>
      <c r="AI169" s="38"/>
      <c r="AJ169" s="38">
        <f t="shared" si="122"/>
        <v>0</v>
      </c>
      <c r="AK169" s="38">
        <f t="shared" si="123"/>
        <v>0</v>
      </c>
      <c r="AL169" s="38"/>
      <c r="AM169" s="38">
        <f t="shared" si="124"/>
        <v>0</v>
      </c>
      <c r="AN169" s="38">
        <f t="shared" si="125"/>
        <v>0</v>
      </c>
      <c r="AO169" s="38"/>
      <c r="AP169" s="38">
        <f t="shared" si="126"/>
        <v>0</v>
      </c>
      <c r="AQ169" s="38">
        <f t="shared" si="127"/>
        <v>0</v>
      </c>
      <c r="AR169" s="38"/>
      <c r="AS169" s="38">
        <f t="shared" si="128"/>
        <v>0</v>
      </c>
      <c r="AT169" s="38">
        <f t="shared" si="129"/>
        <v>0</v>
      </c>
      <c r="AU169" s="38"/>
      <c r="AV169" s="38">
        <f t="shared" si="130"/>
        <v>0</v>
      </c>
      <c r="AW169" s="38">
        <f t="shared" si="131"/>
        <v>0</v>
      </c>
      <c r="AX169" s="38"/>
      <c r="AY169" s="38">
        <f t="shared" si="132"/>
        <v>0</v>
      </c>
      <c r="AZ169" s="38">
        <f t="shared" si="133"/>
        <v>0</v>
      </c>
      <c r="BA169" s="38"/>
      <c r="BB169" s="38">
        <f t="shared" si="134"/>
        <v>0</v>
      </c>
      <c r="BC169" s="38">
        <f t="shared" si="135"/>
        <v>0</v>
      </c>
      <c r="BD169" s="38"/>
      <c r="BE169" s="38">
        <f t="shared" si="136"/>
        <v>0</v>
      </c>
      <c r="BF169" s="38">
        <f t="shared" si="137"/>
        <v>0</v>
      </c>
      <c r="BG169" s="38"/>
      <c r="BH169" s="38">
        <f t="shared" si="138"/>
        <v>0</v>
      </c>
      <c r="BI169" s="38">
        <f t="shared" si="139"/>
        <v>0</v>
      </c>
      <c r="BJ169" s="38"/>
      <c r="BK169" s="38">
        <f t="shared" si="140"/>
        <v>0</v>
      </c>
      <c r="BL169" s="38">
        <f t="shared" si="141"/>
        <v>0</v>
      </c>
      <c r="BM169" s="38"/>
      <c r="BN169" s="38">
        <f t="shared" si="142"/>
        <v>0</v>
      </c>
      <c r="BO169" s="38">
        <f t="shared" si="143"/>
        <v>0</v>
      </c>
      <c r="BP169" s="38"/>
      <c r="BQ169" s="38">
        <f t="shared" si="144"/>
        <v>0</v>
      </c>
      <c r="BR169" s="38">
        <f t="shared" si="145"/>
        <v>0</v>
      </c>
      <c r="BS169" s="38"/>
      <c r="BT169" s="38">
        <f t="shared" si="146"/>
        <v>0</v>
      </c>
      <c r="BU169" s="38">
        <f t="shared" si="147"/>
        <v>0</v>
      </c>
      <c r="BV169" s="39">
        <f t="shared" si="158"/>
        <v>92.31</v>
      </c>
      <c r="BW169" s="39">
        <f t="shared" ca="1" si="159"/>
        <v>1186.18</v>
      </c>
      <c r="BX169" s="40">
        <f t="shared" ca="1" si="160"/>
        <v>0</v>
      </c>
      <c r="BY169" s="40">
        <f t="shared" si="153"/>
        <v>0</v>
      </c>
      <c r="BZ169" s="39">
        <f t="shared" ca="1" si="154"/>
        <v>0</v>
      </c>
      <c r="CA169" s="116">
        <f t="shared" ca="1" si="155"/>
        <v>0</v>
      </c>
      <c r="CB169" s="42"/>
      <c r="CC169" s="43">
        <f t="shared" si="156"/>
        <v>0</v>
      </c>
      <c r="CD169" s="44" t="str">
        <f>IF(CC169&lt;&gt;0,"MEDIDO","NÃO MEDIDO")</f>
        <v>NÃO MEDIDO</v>
      </c>
      <c r="CE169" s="45"/>
      <c r="CF169" s="46"/>
      <c r="CG169" s="47"/>
    </row>
    <row r="170" spans="1:85" s="2" customFormat="1" ht="30" customHeight="1" x14ac:dyDescent="0.2">
      <c r="A170" s="1" t="s">
        <v>442</v>
      </c>
      <c r="B170" s="1"/>
      <c r="C170" s="127">
        <v>4</v>
      </c>
      <c r="D170" s="34" t="s">
        <v>365</v>
      </c>
      <c r="E170" s="35"/>
      <c r="F170" s="111"/>
      <c r="G170" s="111"/>
      <c r="H170" s="112">
        <v>0</v>
      </c>
      <c r="I170" s="111">
        <f t="shared" si="148"/>
        <v>0</v>
      </c>
      <c r="J170" s="36"/>
      <c r="K170" s="37">
        <f t="shared" si="149"/>
        <v>0</v>
      </c>
      <c r="L170" s="37"/>
      <c r="M170" s="37">
        <f t="shared" si="150"/>
        <v>0</v>
      </c>
      <c r="N170" s="38"/>
      <c r="O170" s="38">
        <f t="shared" si="110"/>
        <v>0</v>
      </c>
      <c r="P170" s="38">
        <f t="shared" si="111"/>
        <v>0</v>
      </c>
      <c r="Q170" s="38"/>
      <c r="R170" s="38">
        <f t="shared" si="112"/>
        <v>0</v>
      </c>
      <c r="S170" s="38">
        <f t="shared" si="113"/>
        <v>0</v>
      </c>
      <c r="T170" s="38"/>
      <c r="U170" s="38">
        <f t="shared" si="114"/>
        <v>0</v>
      </c>
      <c r="V170" s="38">
        <f t="shared" si="115"/>
        <v>0</v>
      </c>
      <c r="W170" s="38"/>
      <c r="X170" s="38">
        <f t="shared" si="151"/>
        <v>0</v>
      </c>
      <c r="Y170" s="38">
        <f t="shared" si="152"/>
        <v>0</v>
      </c>
      <c r="Z170" s="38"/>
      <c r="AA170" s="38">
        <f t="shared" si="116"/>
        <v>0</v>
      </c>
      <c r="AB170" s="38">
        <f t="shared" si="117"/>
        <v>0</v>
      </c>
      <c r="AC170" s="38"/>
      <c r="AD170" s="38">
        <f t="shared" si="118"/>
        <v>0</v>
      </c>
      <c r="AE170" s="38">
        <f t="shared" si="119"/>
        <v>0</v>
      </c>
      <c r="AF170" s="38"/>
      <c r="AG170" s="38">
        <f t="shared" si="120"/>
        <v>0</v>
      </c>
      <c r="AH170" s="38">
        <f t="shared" si="121"/>
        <v>0</v>
      </c>
      <c r="AI170" s="38"/>
      <c r="AJ170" s="38">
        <f t="shared" si="122"/>
        <v>0</v>
      </c>
      <c r="AK170" s="38">
        <f t="shared" si="123"/>
        <v>0</v>
      </c>
      <c r="AL170" s="38"/>
      <c r="AM170" s="38">
        <f t="shared" si="124"/>
        <v>0</v>
      </c>
      <c r="AN170" s="38">
        <f t="shared" si="125"/>
        <v>0</v>
      </c>
      <c r="AO170" s="38"/>
      <c r="AP170" s="38">
        <f t="shared" si="126"/>
        <v>0</v>
      </c>
      <c r="AQ170" s="38">
        <f t="shared" si="127"/>
        <v>0</v>
      </c>
      <c r="AR170" s="38"/>
      <c r="AS170" s="38">
        <f t="shared" si="128"/>
        <v>0</v>
      </c>
      <c r="AT170" s="38">
        <f t="shared" si="129"/>
        <v>0</v>
      </c>
      <c r="AU170" s="38"/>
      <c r="AV170" s="38">
        <f t="shared" si="130"/>
        <v>0</v>
      </c>
      <c r="AW170" s="38">
        <f t="shared" si="131"/>
        <v>0</v>
      </c>
      <c r="AX170" s="38"/>
      <c r="AY170" s="38">
        <f t="shared" si="132"/>
        <v>0</v>
      </c>
      <c r="AZ170" s="38">
        <f t="shared" si="133"/>
        <v>0</v>
      </c>
      <c r="BA170" s="38"/>
      <c r="BB170" s="38">
        <f t="shared" si="134"/>
        <v>0</v>
      </c>
      <c r="BC170" s="38">
        <f t="shared" si="135"/>
        <v>0</v>
      </c>
      <c r="BD170" s="38"/>
      <c r="BE170" s="38">
        <f t="shared" si="136"/>
        <v>0</v>
      </c>
      <c r="BF170" s="38">
        <f t="shared" si="137"/>
        <v>0</v>
      </c>
      <c r="BG170" s="38"/>
      <c r="BH170" s="38">
        <f t="shared" si="138"/>
        <v>0</v>
      </c>
      <c r="BI170" s="38">
        <f t="shared" si="139"/>
        <v>0</v>
      </c>
      <c r="BJ170" s="38"/>
      <c r="BK170" s="38">
        <f t="shared" si="140"/>
        <v>0</v>
      </c>
      <c r="BL170" s="38">
        <f t="shared" si="141"/>
        <v>0</v>
      </c>
      <c r="BM170" s="38"/>
      <c r="BN170" s="38">
        <f t="shared" si="142"/>
        <v>0</v>
      </c>
      <c r="BO170" s="38">
        <f t="shared" si="143"/>
        <v>0</v>
      </c>
      <c r="BP170" s="38"/>
      <c r="BQ170" s="38">
        <f t="shared" si="144"/>
        <v>0</v>
      </c>
      <c r="BR170" s="38">
        <f t="shared" si="145"/>
        <v>0</v>
      </c>
      <c r="BS170" s="38"/>
      <c r="BT170" s="38">
        <f t="shared" si="146"/>
        <v>0</v>
      </c>
      <c r="BU170" s="38">
        <f t="shared" si="147"/>
        <v>0</v>
      </c>
      <c r="BV170" s="39">
        <f t="shared" si="158"/>
        <v>0</v>
      </c>
      <c r="BW170" s="39">
        <f t="shared" ca="1" si="159"/>
        <v>0</v>
      </c>
      <c r="BX170" s="40">
        <f t="shared" ca="1" si="160"/>
        <v>0</v>
      </c>
      <c r="BY170" s="40">
        <f t="shared" si="153"/>
        <v>0</v>
      </c>
      <c r="BZ170" s="39">
        <f t="shared" ca="1" si="154"/>
        <v>0</v>
      </c>
      <c r="CA170" s="116">
        <f t="shared" ca="1" si="155"/>
        <v>0</v>
      </c>
      <c r="CB170" s="42"/>
      <c r="CC170" s="43">
        <f t="shared" si="156"/>
        <v>13.6</v>
      </c>
      <c r="CD170" s="44" t="str">
        <f>IF(COUNTIF(CD171:CD184,"MEDIDO")&gt;0,"MEDIDO","NÃO MEDIDO")</f>
        <v>MEDIDO</v>
      </c>
      <c r="CE170" s="45"/>
      <c r="CF170" s="46"/>
      <c r="CG170" s="47"/>
    </row>
    <row r="171" spans="1:85" s="2" customFormat="1" ht="30" customHeight="1" x14ac:dyDescent="0.2">
      <c r="A171" s="1" t="s">
        <v>442</v>
      </c>
      <c r="B171" s="1"/>
      <c r="C171" s="127">
        <v>40100</v>
      </c>
      <c r="D171" s="34" t="s">
        <v>366</v>
      </c>
      <c r="E171" s="35"/>
      <c r="F171" s="111"/>
      <c r="G171" s="111"/>
      <c r="H171" s="112">
        <v>0</v>
      </c>
      <c r="I171" s="111">
        <f t="shared" si="148"/>
        <v>0</v>
      </c>
      <c r="J171" s="36"/>
      <c r="K171" s="37">
        <f t="shared" si="149"/>
        <v>0</v>
      </c>
      <c r="L171" s="37"/>
      <c r="M171" s="37">
        <f t="shared" si="150"/>
        <v>0</v>
      </c>
      <c r="N171" s="38"/>
      <c r="O171" s="38">
        <f t="shared" si="110"/>
        <v>0</v>
      </c>
      <c r="P171" s="38">
        <f t="shared" si="111"/>
        <v>0</v>
      </c>
      <c r="Q171" s="38"/>
      <c r="R171" s="38">
        <f t="shared" si="112"/>
        <v>0</v>
      </c>
      <c r="S171" s="38">
        <f t="shared" si="113"/>
        <v>0</v>
      </c>
      <c r="T171" s="38"/>
      <c r="U171" s="38">
        <f t="shared" si="114"/>
        <v>0</v>
      </c>
      <c r="V171" s="38">
        <f t="shared" si="115"/>
        <v>0</v>
      </c>
      <c r="W171" s="38"/>
      <c r="X171" s="38">
        <f t="shared" si="151"/>
        <v>0</v>
      </c>
      <c r="Y171" s="38">
        <f t="shared" si="152"/>
        <v>0</v>
      </c>
      <c r="Z171" s="38"/>
      <c r="AA171" s="38">
        <f t="shared" si="116"/>
        <v>0</v>
      </c>
      <c r="AB171" s="38">
        <f t="shared" si="117"/>
        <v>0</v>
      </c>
      <c r="AC171" s="38"/>
      <c r="AD171" s="38">
        <f t="shared" si="118"/>
        <v>0</v>
      </c>
      <c r="AE171" s="38">
        <f t="shared" si="119"/>
        <v>0</v>
      </c>
      <c r="AF171" s="38"/>
      <c r="AG171" s="38">
        <f t="shared" si="120"/>
        <v>0</v>
      </c>
      <c r="AH171" s="38">
        <f t="shared" si="121"/>
        <v>0</v>
      </c>
      <c r="AI171" s="38"/>
      <c r="AJ171" s="38">
        <f t="shared" si="122"/>
        <v>0</v>
      </c>
      <c r="AK171" s="38">
        <f t="shared" si="123"/>
        <v>0</v>
      </c>
      <c r="AL171" s="38"/>
      <c r="AM171" s="38">
        <f t="shared" si="124"/>
        <v>0</v>
      </c>
      <c r="AN171" s="38">
        <f t="shared" si="125"/>
        <v>0</v>
      </c>
      <c r="AO171" s="38"/>
      <c r="AP171" s="38">
        <f t="shared" si="126"/>
        <v>0</v>
      </c>
      <c r="AQ171" s="38">
        <f t="shared" si="127"/>
        <v>0</v>
      </c>
      <c r="AR171" s="38"/>
      <c r="AS171" s="38">
        <f t="shared" si="128"/>
        <v>0</v>
      </c>
      <c r="AT171" s="38">
        <f t="shared" si="129"/>
        <v>0</v>
      </c>
      <c r="AU171" s="38"/>
      <c r="AV171" s="38">
        <f t="shared" si="130"/>
        <v>0</v>
      </c>
      <c r="AW171" s="38">
        <f t="shared" si="131"/>
        <v>0</v>
      </c>
      <c r="AX171" s="38"/>
      <c r="AY171" s="38">
        <f t="shared" si="132"/>
        <v>0</v>
      </c>
      <c r="AZ171" s="38">
        <f t="shared" si="133"/>
        <v>0</v>
      </c>
      <c r="BA171" s="38"/>
      <c r="BB171" s="38">
        <f t="shared" si="134"/>
        <v>0</v>
      </c>
      <c r="BC171" s="38">
        <f t="shared" si="135"/>
        <v>0</v>
      </c>
      <c r="BD171" s="38"/>
      <c r="BE171" s="38">
        <f t="shared" si="136"/>
        <v>0</v>
      </c>
      <c r="BF171" s="38">
        <f t="shared" si="137"/>
        <v>0</v>
      </c>
      <c r="BG171" s="38"/>
      <c r="BH171" s="38">
        <f t="shared" si="138"/>
        <v>0</v>
      </c>
      <c r="BI171" s="38">
        <f t="shared" si="139"/>
        <v>0</v>
      </c>
      <c r="BJ171" s="38"/>
      <c r="BK171" s="38">
        <f t="shared" si="140"/>
        <v>0</v>
      </c>
      <c r="BL171" s="38">
        <f t="shared" si="141"/>
        <v>0</v>
      </c>
      <c r="BM171" s="38"/>
      <c r="BN171" s="38">
        <f t="shared" si="142"/>
        <v>0</v>
      </c>
      <c r="BO171" s="38">
        <f t="shared" si="143"/>
        <v>0</v>
      </c>
      <c r="BP171" s="38"/>
      <c r="BQ171" s="38">
        <f t="shared" si="144"/>
        <v>0</v>
      </c>
      <c r="BR171" s="38">
        <f t="shared" si="145"/>
        <v>0</v>
      </c>
      <c r="BS171" s="38"/>
      <c r="BT171" s="38">
        <f t="shared" si="146"/>
        <v>0</v>
      </c>
      <c r="BU171" s="38">
        <f t="shared" si="147"/>
        <v>0</v>
      </c>
      <c r="BV171" s="39">
        <f t="shared" si="158"/>
        <v>0</v>
      </c>
      <c r="BW171" s="39">
        <f t="shared" ca="1" si="159"/>
        <v>0</v>
      </c>
      <c r="BX171" s="40">
        <f t="shared" ca="1" si="160"/>
        <v>0</v>
      </c>
      <c r="BY171" s="40">
        <f t="shared" si="153"/>
        <v>0</v>
      </c>
      <c r="BZ171" s="39">
        <f t="shared" ca="1" si="154"/>
        <v>0</v>
      </c>
      <c r="CA171" s="116">
        <f t="shared" ca="1" si="155"/>
        <v>0</v>
      </c>
      <c r="CB171" s="42"/>
      <c r="CC171" s="43">
        <f t="shared" si="156"/>
        <v>304.25</v>
      </c>
      <c r="CD171" s="44" t="str">
        <f>IF(COUNTIF(CD172:CD173,"MEDIDO")&gt;0,"MEDIDO","NÃO MEDIDO")</f>
        <v>MEDIDO</v>
      </c>
      <c r="CE171" s="45"/>
      <c r="CF171" s="46"/>
      <c r="CG171" s="47"/>
    </row>
    <row r="172" spans="1:85" s="2" customFormat="1" ht="30" customHeight="1" x14ac:dyDescent="0.2">
      <c r="A172" s="2" t="s">
        <v>443</v>
      </c>
      <c r="C172" s="127" t="s">
        <v>367</v>
      </c>
      <c r="D172" s="34" t="s">
        <v>368</v>
      </c>
      <c r="E172" s="35" t="s">
        <v>90</v>
      </c>
      <c r="F172" s="111">
        <v>6.4</v>
      </c>
      <c r="G172" s="111"/>
      <c r="H172" s="112">
        <v>13.6</v>
      </c>
      <c r="I172" s="111">
        <f t="shared" si="148"/>
        <v>20</v>
      </c>
      <c r="J172" s="36">
        <v>40.43</v>
      </c>
      <c r="K172" s="37">
        <f t="shared" si="149"/>
        <v>808.6</v>
      </c>
      <c r="L172" s="37"/>
      <c r="M172" s="37">
        <f t="shared" si="150"/>
        <v>0</v>
      </c>
      <c r="N172" s="38"/>
      <c r="O172" s="38">
        <f t="shared" si="110"/>
        <v>0</v>
      </c>
      <c r="P172" s="38">
        <f t="shared" si="111"/>
        <v>0</v>
      </c>
      <c r="Q172" s="38">
        <v>6.4</v>
      </c>
      <c r="R172" s="38">
        <f t="shared" si="112"/>
        <v>258.75</v>
      </c>
      <c r="S172" s="38">
        <f t="shared" si="113"/>
        <v>0</v>
      </c>
      <c r="T172" s="38"/>
      <c r="U172" s="38">
        <f t="shared" si="114"/>
        <v>0</v>
      </c>
      <c r="V172" s="38">
        <f t="shared" si="115"/>
        <v>0</v>
      </c>
      <c r="W172" s="38">
        <v>13.6</v>
      </c>
      <c r="X172" s="38">
        <f t="shared" si="151"/>
        <v>549.85</v>
      </c>
      <c r="Y172" s="38">
        <f t="shared" si="152"/>
        <v>0</v>
      </c>
      <c r="Z172" s="38"/>
      <c r="AA172" s="38">
        <f t="shared" si="116"/>
        <v>0</v>
      </c>
      <c r="AB172" s="38">
        <f t="shared" si="117"/>
        <v>0</v>
      </c>
      <c r="AC172" s="38"/>
      <c r="AD172" s="38">
        <f t="shared" si="118"/>
        <v>0</v>
      </c>
      <c r="AE172" s="38">
        <f t="shared" si="119"/>
        <v>0</v>
      </c>
      <c r="AF172" s="38"/>
      <c r="AG172" s="38">
        <f t="shared" si="120"/>
        <v>0</v>
      </c>
      <c r="AH172" s="38">
        <f t="shared" si="121"/>
        <v>0</v>
      </c>
      <c r="AI172" s="38"/>
      <c r="AJ172" s="38">
        <f t="shared" si="122"/>
        <v>0</v>
      </c>
      <c r="AK172" s="38">
        <f t="shared" si="123"/>
        <v>0</v>
      </c>
      <c r="AL172" s="38"/>
      <c r="AM172" s="38">
        <f t="shared" si="124"/>
        <v>0</v>
      </c>
      <c r="AN172" s="38">
        <f t="shared" si="125"/>
        <v>0</v>
      </c>
      <c r="AO172" s="38"/>
      <c r="AP172" s="38">
        <f t="shared" si="126"/>
        <v>0</v>
      </c>
      <c r="AQ172" s="38">
        <f t="shared" si="127"/>
        <v>0</v>
      </c>
      <c r="AR172" s="38"/>
      <c r="AS172" s="38">
        <f t="shared" si="128"/>
        <v>0</v>
      </c>
      <c r="AT172" s="38">
        <f t="shared" si="129"/>
        <v>0</v>
      </c>
      <c r="AU172" s="38"/>
      <c r="AV172" s="38">
        <f t="shared" si="130"/>
        <v>0</v>
      </c>
      <c r="AW172" s="38">
        <f t="shared" si="131"/>
        <v>0</v>
      </c>
      <c r="AX172" s="38"/>
      <c r="AY172" s="38">
        <f t="shared" si="132"/>
        <v>0</v>
      </c>
      <c r="AZ172" s="38">
        <f t="shared" si="133"/>
        <v>0</v>
      </c>
      <c r="BA172" s="38"/>
      <c r="BB172" s="38">
        <f t="shared" si="134"/>
        <v>0</v>
      </c>
      <c r="BC172" s="38">
        <f t="shared" si="135"/>
        <v>0</v>
      </c>
      <c r="BD172" s="38"/>
      <c r="BE172" s="38">
        <f t="shared" si="136"/>
        <v>0</v>
      </c>
      <c r="BF172" s="38">
        <f t="shared" si="137"/>
        <v>0</v>
      </c>
      <c r="BG172" s="38"/>
      <c r="BH172" s="38">
        <f t="shared" si="138"/>
        <v>0</v>
      </c>
      <c r="BI172" s="38">
        <f t="shared" si="139"/>
        <v>0</v>
      </c>
      <c r="BJ172" s="38"/>
      <c r="BK172" s="38">
        <f t="shared" si="140"/>
        <v>0</v>
      </c>
      <c r="BL172" s="38">
        <f t="shared" si="141"/>
        <v>0</v>
      </c>
      <c r="BM172" s="38"/>
      <c r="BN172" s="38">
        <f t="shared" si="142"/>
        <v>0</v>
      </c>
      <c r="BO172" s="38">
        <f t="shared" si="143"/>
        <v>0</v>
      </c>
      <c r="BP172" s="38"/>
      <c r="BQ172" s="38">
        <f t="shared" si="144"/>
        <v>0</v>
      </c>
      <c r="BR172" s="38">
        <f t="shared" si="145"/>
        <v>0</v>
      </c>
      <c r="BS172" s="38"/>
      <c r="BT172" s="38">
        <f t="shared" si="146"/>
        <v>0</v>
      </c>
      <c r="BU172" s="38">
        <f t="shared" si="147"/>
        <v>0</v>
      </c>
      <c r="BV172" s="39">
        <f t="shared" si="158"/>
        <v>20</v>
      </c>
      <c r="BW172" s="39">
        <f t="shared" ca="1" si="159"/>
        <v>808.6</v>
      </c>
      <c r="BX172" s="40">
        <f t="shared" ca="1" si="160"/>
        <v>0</v>
      </c>
      <c r="BY172" s="40">
        <f t="shared" si="153"/>
        <v>0</v>
      </c>
      <c r="BZ172" s="39">
        <f t="shared" ca="1" si="154"/>
        <v>0</v>
      </c>
      <c r="CA172" s="116">
        <f t="shared" ca="1" si="155"/>
        <v>0</v>
      </c>
      <c r="CB172" s="42"/>
      <c r="CC172" s="43">
        <f t="shared" si="156"/>
        <v>0</v>
      </c>
      <c r="CD172" s="44" t="str">
        <f>IF(CC172&lt;&gt;0,"MEDIDO","NÃO MEDIDO")</f>
        <v>NÃO MEDIDO</v>
      </c>
      <c r="CE172" s="45"/>
      <c r="CF172" s="46"/>
      <c r="CG172" s="47"/>
    </row>
    <row r="173" spans="1:85" s="2" customFormat="1" ht="30" customHeight="1" x14ac:dyDescent="0.2">
      <c r="A173" s="2" t="s">
        <v>443</v>
      </c>
      <c r="C173" s="127" t="s">
        <v>369</v>
      </c>
      <c r="D173" s="34" t="s">
        <v>370</v>
      </c>
      <c r="E173" s="35" t="s">
        <v>90</v>
      </c>
      <c r="F173" s="111">
        <v>6.4</v>
      </c>
      <c r="G173" s="111"/>
      <c r="H173" s="112">
        <v>304.25</v>
      </c>
      <c r="I173" s="111">
        <f t="shared" si="148"/>
        <v>310.64999999999998</v>
      </c>
      <c r="J173" s="36">
        <v>12.39</v>
      </c>
      <c r="K173" s="37">
        <f t="shared" si="149"/>
        <v>3848.96</v>
      </c>
      <c r="L173" s="37"/>
      <c r="M173" s="37">
        <f t="shared" si="150"/>
        <v>0</v>
      </c>
      <c r="N173" s="38">
        <v>6.4</v>
      </c>
      <c r="O173" s="38">
        <f t="shared" si="110"/>
        <v>79.3</v>
      </c>
      <c r="P173" s="38">
        <f t="shared" si="111"/>
        <v>0</v>
      </c>
      <c r="Q173" s="38"/>
      <c r="R173" s="38">
        <f t="shared" si="112"/>
        <v>0</v>
      </c>
      <c r="S173" s="38">
        <f t="shared" si="113"/>
        <v>0</v>
      </c>
      <c r="T173" s="38"/>
      <c r="U173" s="38">
        <f t="shared" si="114"/>
        <v>0</v>
      </c>
      <c r="V173" s="38">
        <f t="shared" si="115"/>
        <v>0</v>
      </c>
      <c r="W173" s="38">
        <v>304.25</v>
      </c>
      <c r="X173" s="38">
        <f t="shared" si="151"/>
        <v>3769.66</v>
      </c>
      <c r="Y173" s="38">
        <f t="shared" si="152"/>
        <v>0</v>
      </c>
      <c r="Z173" s="38"/>
      <c r="AA173" s="38">
        <f t="shared" si="116"/>
        <v>0</v>
      </c>
      <c r="AB173" s="38">
        <f t="shared" si="117"/>
        <v>0</v>
      </c>
      <c r="AC173" s="38"/>
      <c r="AD173" s="38">
        <f t="shared" si="118"/>
        <v>0</v>
      </c>
      <c r="AE173" s="38">
        <f t="shared" si="119"/>
        <v>0</v>
      </c>
      <c r="AF173" s="38"/>
      <c r="AG173" s="38">
        <f t="shared" si="120"/>
        <v>0</v>
      </c>
      <c r="AH173" s="38">
        <f t="shared" si="121"/>
        <v>0</v>
      </c>
      <c r="AI173" s="38"/>
      <c r="AJ173" s="38">
        <f t="shared" si="122"/>
        <v>0</v>
      </c>
      <c r="AK173" s="38">
        <f t="shared" si="123"/>
        <v>0</v>
      </c>
      <c r="AL173" s="38"/>
      <c r="AM173" s="38">
        <f t="shared" si="124"/>
        <v>0</v>
      </c>
      <c r="AN173" s="38">
        <f t="shared" si="125"/>
        <v>0</v>
      </c>
      <c r="AO173" s="38"/>
      <c r="AP173" s="38">
        <f t="shared" si="126"/>
        <v>0</v>
      </c>
      <c r="AQ173" s="38">
        <f t="shared" si="127"/>
        <v>0</v>
      </c>
      <c r="AR173" s="38"/>
      <c r="AS173" s="38">
        <f t="shared" si="128"/>
        <v>0</v>
      </c>
      <c r="AT173" s="38">
        <f t="shared" si="129"/>
        <v>0</v>
      </c>
      <c r="AU173" s="38"/>
      <c r="AV173" s="38">
        <f t="shared" si="130"/>
        <v>0</v>
      </c>
      <c r="AW173" s="38">
        <f t="shared" si="131"/>
        <v>0</v>
      </c>
      <c r="AX173" s="38"/>
      <c r="AY173" s="38">
        <f t="shared" si="132"/>
        <v>0</v>
      </c>
      <c r="AZ173" s="38">
        <f t="shared" si="133"/>
        <v>0</v>
      </c>
      <c r="BA173" s="38"/>
      <c r="BB173" s="38">
        <f t="shared" si="134"/>
        <v>0</v>
      </c>
      <c r="BC173" s="38">
        <f t="shared" si="135"/>
        <v>0</v>
      </c>
      <c r="BD173" s="38"/>
      <c r="BE173" s="38">
        <f t="shared" si="136"/>
        <v>0</v>
      </c>
      <c r="BF173" s="38">
        <f t="shared" si="137"/>
        <v>0</v>
      </c>
      <c r="BG173" s="38"/>
      <c r="BH173" s="38">
        <f t="shared" si="138"/>
        <v>0</v>
      </c>
      <c r="BI173" s="38">
        <f t="shared" si="139"/>
        <v>0</v>
      </c>
      <c r="BJ173" s="38"/>
      <c r="BK173" s="38">
        <f t="shared" si="140"/>
        <v>0</v>
      </c>
      <c r="BL173" s="38">
        <f t="shared" si="141"/>
        <v>0</v>
      </c>
      <c r="BM173" s="38"/>
      <c r="BN173" s="38">
        <f t="shared" si="142"/>
        <v>0</v>
      </c>
      <c r="BO173" s="38">
        <f t="shared" si="143"/>
        <v>0</v>
      </c>
      <c r="BP173" s="38"/>
      <c r="BQ173" s="38">
        <f t="shared" si="144"/>
        <v>0</v>
      </c>
      <c r="BR173" s="38">
        <f t="shared" si="145"/>
        <v>0</v>
      </c>
      <c r="BS173" s="38"/>
      <c r="BT173" s="38">
        <f t="shared" si="146"/>
        <v>0</v>
      </c>
      <c r="BU173" s="38">
        <f t="shared" si="147"/>
        <v>0</v>
      </c>
      <c r="BV173" s="39">
        <f t="shared" si="158"/>
        <v>310.64999999999998</v>
      </c>
      <c r="BW173" s="39">
        <f t="shared" ca="1" si="159"/>
        <v>3848.96</v>
      </c>
      <c r="BX173" s="40">
        <f t="shared" ca="1" si="160"/>
        <v>0</v>
      </c>
      <c r="BY173" s="40">
        <f t="shared" si="153"/>
        <v>0</v>
      </c>
      <c r="BZ173" s="39">
        <f t="shared" ca="1" si="154"/>
        <v>0</v>
      </c>
      <c r="CA173" s="116">
        <f t="shared" ca="1" si="155"/>
        <v>0</v>
      </c>
      <c r="CB173" s="42"/>
      <c r="CC173" s="43">
        <f t="shared" si="156"/>
        <v>164.7</v>
      </c>
      <c r="CD173" s="44" t="str">
        <f>IF(CC173&lt;&gt;0,"MEDIDO","NÃO MEDIDO")</f>
        <v>MEDIDO</v>
      </c>
      <c r="CE173" s="45"/>
      <c r="CF173" s="46"/>
      <c r="CG173" s="47"/>
    </row>
    <row r="174" spans="1:85" s="2" customFormat="1" ht="30" customHeight="1" x14ac:dyDescent="0.2">
      <c r="A174" s="1" t="s">
        <v>442</v>
      </c>
      <c r="B174" s="1"/>
      <c r="C174" s="127">
        <v>40200</v>
      </c>
      <c r="D174" s="34" t="s">
        <v>371</v>
      </c>
      <c r="E174" s="35"/>
      <c r="F174" s="111"/>
      <c r="G174" s="111"/>
      <c r="H174" s="112">
        <v>0</v>
      </c>
      <c r="I174" s="111">
        <f t="shared" si="148"/>
        <v>0</v>
      </c>
      <c r="J174" s="36"/>
      <c r="K174" s="37">
        <f t="shared" si="149"/>
        <v>0</v>
      </c>
      <c r="L174" s="37"/>
      <c r="M174" s="37">
        <f t="shared" si="150"/>
        <v>0</v>
      </c>
      <c r="N174" s="38"/>
      <c r="O174" s="38">
        <f t="shared" si="110"/>
        <v>0</v>
      </c>
      <c r="P174" s="38">
        <f t="shared" si="111"/>
        <v>0</v>
      </c>
      <c r="Q174" s="38"/>
      <c r="R174" s="38">
        <f t="shared" si="112"/>
        <v>0</v>
      </c>
      <c r="S174" s="38">
        <f t="shared" si="113"/>
        <v>0</v>
      </c>
      <c r="T174" s="38"/>
      <c r="U174" s="38">
        <f t="shared" si="114"/>
        <v>0</v>
      </c>
      <c r="V174" s="38">
        <f t="shared" si="115"/>
        <v>0</v>
      </c>
      <c r="W174" s="38"/>
      <c r="X174" s="38">
        <f t="shared" si="151"/>
        <v>0</v>
      </c>
      <c r="Y174" s="38">
        <f t="shared" si="152"/>
        <v>0</v>
      </c>
      <c r="Z174" s="38"/>
      <c r="AA174" s="38">
        <f t="shared" si="116"/>
        <v>0</v>
      </c>
      <c r="AB174" s="38">
        <f t="shared" si="117"/>
        <v>0</v>
      </c>
      <c r="AC174" s="38"/>
      <c r="AD174" s="38">
        <f t="shared" si="118"/>
        <v>0</v>
      </c>
      <c r="AE174" s="38">
        <f t="shared" si="119"/>
        <v>0</v>
      </c>
      <c r="AF174" s="38"/>
      <c r="AG174" s="38">
        <f t="shared" si="120"/>
        <v>0</v>
      </c>
      <c r="AH174" s="38">
        <f t="shared" si="121"/>
        <v>0</v>
      </c>
      <c r="AI174" s="38"/>
      <c r="AJ174" s="38">
        <f t="shared" si="122"/>
        <v>0</v>
      </c>
      <c r="AK174" s="38">
        <f t="shared" si="123"/>
        <v>0</v>
      </c>
      <c r="AL174" s="38"/>
      <c r="AM174" s="38">
        <f t="shared" si="124"/>
        <v>0</v>
      </c>
      <c r="AN174" s="38">
        <f t="shared" si="125"/>
        <v>0</v>
      </c>
      <c r="AO174" s="38"/>
      <c r="AP174" s="38">
        <f t="shared" si="126"/>
        <v>0</v>
      </c>
      <c r="AQ174" s="38">
        <f t="shared" si="127"/>
        <v>0</v>
      </c>
      <c r="AR174" s="38"/>
      <c r="AS174" s="38">
        <f t="shared" si="128"/>
        <v>0</v>
      </c>
      <c r="AT174" s="38">
        <f t="shared" si="129"/>
        <v>0</v>
      </c>
      <c r="AU174" s="38"/>
      <c r="AV174" s="38">
        <f t="shared" si="130"/>
        <v>0</v>
      </c>
      <c r="AW174" s="38">
        <f t="shared" si="131"/>
        <v>0</v>
      </c>
      <c r="AX174" s="38"/>
      <c r="AY174" s="38">
        <f t="shared" si="132"/>
        <v>0</v>
      </c>
      <c r="AZ174" s="38">
        <f t="shared" si="133"/>
        <v>0</v>
      </c>
      <c r="BA174" s="38"/>
      <c r="BB174" s="38">
        <f t="shared" si="134"/>
        <v>0</v>
      </c>
      <c r="BC174" s="38">
        <f t="shared" si="135"/>
        <v>0</v>
      </c>
      <c r="BD174" s="38"/>
      <c r="BE174" s="38">
        <f t="shared" si="136"/>
        <v>0</v>
      </c>
      <c r="BF174" s="38">
        <f t="shared" si="137"/>
        <v>0</v>
      </c>
      <c r="BG174" s="38"/>
      <c r="BH174" s="38">
        <f t="shared" si="138"/>
        <v>0</v>
      </c>
      <c r="BI174" s="38">
        <f t="shared" si="139"/>
        <v>0</v>
      </c>
      <c r="BJ174" s="38"/>
      <c r="BK174" s="38">
        <f t="shared" si="140"/>
        <v>0</v>
      </c>
      <c r="BL174" s="38">
        <f t="shared" si="141"/>
        <v>0</v>
      </c>
      <c r="BM174" s="38"/>
      <c r="BN174" s="38">
        <f t="shared" si="142"/>
        <v>0</v>
      </c>
      <c r="BO174" s="38">
        <f t="shared" si="143"/>
        <v>0</v>
      </c>
      <c r="BP174" s="38"/>
      <c r="BQ174" s="38">
        <f t="shared" si="144"/>
        <v>0</v>
      </c>
      <c r="BR174" s="38">
        <f t="shared" si="145"/>
        <v>0</v>
      </c>
      <c r="BS174" s="38"/>
      <c r="BT174" s="38">
        <f t="shared" si="146"/>
        <v>0</v>
      </c>
      <c r="BU174" s="38">
        <f t="shared" si="147"/>
        <v>0</v>
      </c>
      <c r="BV174" s="39">
        <f t="shared" si="158"/>
        <v>0</v>
      </c>
      <c r="BW174" s="39">
        <f t="shared" ca="1" si="159"/>
        <v>0</v>
      </c>
      <c r="BX174" s="40">
        <f t="shared" ca="1" si="160"/>
        <v>0</v>
      </c>
      <c r="BY174" s="40">
        <f t="shared" si="153"/>
        <v>0</v>
      </c>
      <c r="BZ174" s="39">
        <f t="shared" ca="1" si="154"/>
        <v>0</v>
      </c>
      <c r="CA174" s="116">
        <f t="shared" ca="1" si="155"/>
        <v>0</v>
      </c>
      <c r="CB174" s="42"/>
      <c r="CC174" s="43">
        <f t="shared" si="156"/>
        <v>278.49</v>
      </c>
      <c r="CD174" s="44" t="str">
        <f>IF(COUNTIF(CD175:CD176,"MEDIDO")&gt;0,"MEDIDO","NÃO MEDIDO")</f>
        <v>NÃO MEDIDO</v>
      </c>
      <c r="CE174" s="45"/>
      <c r="CF174" s="46"/>
      <c r="CG174" s="47"/>
    </row>
    <row r="175" spans="1:85" s="2" customFormat="1" ht="30" customHeight="1" x14ac:dyDescent="0.2">
      <c r="A175" s="2" t="s">
        <v>443</v>
      </c>
      <c r="C175" s="127" t="s">
        <v>372</v>
      </c>
      <c r="D175" s="34" t="s">
        <v>373</v>
      </c>
      <c r="E175" s="35" t="s">
        <v>90</v>
      </c>
      <c r="F175" s="111">
        <v>11.6</v>
      </c>
      <c r="G175" s="111"/>
      <c r="H175" s="112">
        <v>164.7</v>
      </c>
      <c r="I175" s="111">
        <f t="shared" si="148"/>
        <v>176.3</v>
      </c>
      <c r="J175" s="36">
        <v>3.35</v>
      </c>
      <c r="K175" s="37">
        <f t="shared" si="149"/>
        <v>590.61</v>
      </c>
      <c r="L175" s="37"/>
      <c r="M175" s="37">
        <f t="shared" si="150"/>
        <v>0</v>
      </c>
      <c r="N175" s="38">
        <v>11.6</v>
      </c>
      <c r="O175" s="38">
        <f t="shared" si="110"/>
        <v>38.86</v>
      </c>
      <c r="P175" s="38">
        <f t="shared" si="111"/>
        <v>0</v>
      </c>
      <c r="Q175" s="38"/>
      <c r="R175" s="38">
        <f t="shared" si="112"/>
        <v>0</v>
      </c>
      <c r="S175" s="38">
        <f t="shared" si="113"/>
        <v>0</v>
      </c>
      <c r="T175" s="38"/>
      <c r="U175" s="38">
        <f t="shared" si="114"/>
        <v>0</v>
      </c>
      <c r="V175" s="38">
        <f t="shared" si="115"/>
        <v>0</v>
      </c>
      <c r="W175" s="38">
        <v>164.7</v>
      </c>
      <c r="X175" s="38">
        <f t="shared" si="151"/>
        <v>551.75</v>
      </c>
      <c r="Y175" s="38">
        <f t="shared" si="152"/>
        <v>0</v>
      </c>
      <c r="Z175" s="38"/>
      <c r="AA175" s="38">
        <f t="shared" si="116"/>
        <v>0</v>
      </c>
      <c r="AB175" s="38">
        <f t="shared" si="117"/>
        <v>0</v>
      </c>
      <c r="AC175" s="38"/>
      <c r="AD175" s="38">
        <f t="shared" si="118"/>
        <v>0</v>
      </c>
      <c r="AE175" s="38">
        <f t="shared" si="119"/>
        <v>0</v>
      </c>
      <c r="AF175" s="38"/>
      <c r="AG175" s="38">
        <f t="shared" si="120"/>
        <v>0</v>
      </c>
      <c r="AH175" s="38">
        <f t="shared" si="121"/>
        <v>0</v>
      </c>
      <c r="AI175" s="38"/>
      <c r="AJ175" s="38">
        <f t="shared" si="122"/>
        <v>0</v>
      </c>
      <c r="AK175" s="38">
        <f t="shared" si="123"/>
        <v>0</v>
      </c>
      <c r="AL175" s="38"/>
      <c r="AM175" s="38">
        <f t="shared" si="124"/>
        <v>0</v>
      </c>
      <c r="AN175" s="38">
        <f t="shared" si="125"/>
        <v>0</v>
      </c>
      <c r="AO175" s="38"/>
      <c r="AP175" s="38">
        <f t="shared" si="126"/>
        <v>0</v>
      </c>
      <c r="AQ175" s="38">
        <f t="shared" si="127"/>
        <v>0</v>
      </c>
      <c r="AR175" s="38"/>
      <c r="AS175" s="38">
        <f t="shared" si="128"/>
        <v>0</v>
      </c>
      <c r="AT175" s="38">
        <f t="shared" si="129"/>
        <v>0</v>
      </c>
      <c r="AU175" s="38"/>
      <c r="AV175" s="38">
        <f t="shared" si="130"/>
        <v>0</v>
      </c>
      <c r="AW175" s="38">
        <f t="shared" si="131"/>
        <v>0</v>
      </c>
      <c r="AX175" s="38"/>
      <c r="AY175" s="38">
        <f t="shared" si="132"/>
        <v>0</v>
      </c>
      <c r="AZ175" s="38">
        <f t="shared" si="133"/>
        <v>0</v>
      </c>
      <c r="BA175" s="38"/>
      <c r="BB175" s="38">
        <f t="shared" si="134"/>
        <v>0</v>
      </c>
      <c r="BC175" s="38">
        <f t="shared" si="135"/>
        <v>0</v>
      </c>
      <c r="BD175" s="38"/>
      <c r="BE175" s="38">
        <f t="shared" si="136"/>
        <v>0</v>
      </c>
      <c r="BF175" s="38">
        <f t="shared" si="137"/>
        <v>0</v>
      </c>
      <c r="BG175" s="38"/>
      <c r="BH175" s="38">
        <f t="shared" si="138"/>
        <v>0</v>
      </c>
      <c r="BI175" s="38">
        <f t="shared" si="139"/>
        <v>0</v>
      </c>
      <c r="BJ175" s="38"/>
      <c r="BK175" s="38">
        <f t="shared" si="140"/>
        <v>0</v>
      </c>
      <c r="BL175" s="38">
        <f t="shared" si="141"/>
        <v>0</v>
      </c>
      <c r="BM175" s="38"/>
      <c r="BN175" s="38">
        <f t="shared" si="142"/>
        <v>0</v>
      </c>
      <c r="BO175" s="38">
        <f t="shared" si="143"/>
        <v>0</v>
      </c>
      <c r="BP175" s="38"/>
      <c r="BQ175" s="38">
        <f t="shared" si="144"/>
        <v>0</v>
      </c>
      <c r="BR175" s="38">
        <f t="shared" si="145"/>
        <v>0</v>
      </c>
      <c r="BS175" s="38"/>
      <c r="BT175" s="38">
        <f t="shared" si="146"/>
        <v>0</v>
      </c>
      <c r="BU175" s="38">
        <f t="shared" si="147"/>
        <v>0</v>
      </c>
      <c r="BV175" s="39">
        <f t="shared" si="158"/>
        <v>176.3</v>
      </c>
      <c r="BW175" s="39">
        <f t="shared" ca="1" si="159"/>
        <v>590.61</v>
      </c>
      <c r="BX175" s="40">
        <f t="shared" ca="1" si="160"/>
        <v>0</v>
      </c>
      <c r="BY175" s="40">
        <f t="shared" si="153"/>
        <v>0</v>
      </c>
      <c r="BZ175" s="39">
        <f t="shared" ca="1" si="154"/>
        <v>0</v>
      </c>
      <c r="CA175" s="116">
        <f t="shared" ca="1" si="155"/>
        <v>0</v>
      </c>
      <c r="CB175" s="42"/>
      <c r="CC175" s="43">
        <f t="shared" si="156"/>
        <v>0</v>
      </c>
      <c r="CD175" s="44" t="str">
        <f>IF(CC175&lt;&gt;0,"MEDIDO","NÃO MEDIDO")</f>
        <v>NÃO MEDIDO</v>
      </c>
      <c r="CE175" s="45"/>
      <c r="CF175" s="46"/>
      <c r="CG175" s="47"/>
    </row>
    <row r="176" spans="1:85" s="2" customFormat="1" ht="90" customHeight="1" x14ac:dyDescent="0.2">
      <c r="A176" s="2" t="s">
        <v>451</v>
      </c>
      <c r="C176" s="127" t="s">
        <v>452</v>
      </c>
      <c r="D176" s="34" t="s">
        <v>453</v>
      </c>
      <c r="E176" s="35" t="s">
        <v>466</v>
      </c>
      <c r="F176" s="111"/>
      <c r="G176" s="111"/>
      <c r="H176" s="112">
        <v>288.17</v>
      </c>
      <c r="I176" s="111">
        <f t="shared" si="148"/>
        <v>288.17</v>
      </c>
      <c r="J176" s="36"/>
      <c r="K176" s="37">
        <f t="shared" si="149"/>
        <v>0</v>
      </c>
      <c r="L176" s="37">
        <v>1.74</v>
      </c>
      <c r="M176" s="37">
        <f t="shared" si="150"/>
        <v>501.42</v>
      </c>
      <c r="N176" s="38"/>
      <c r="O176" s="38"/>
      <c r="P176" s="38"/>
      <c r="Q176" s="38"/>
      <c r="R176" s="38"/>
      <c r="S176" s="38"/>
      <c r="T176" s="38"/>
      <c r="U176" s="38"/>
      <c r="V176" s="38"/>
      <c r="W176" s="38">
        <v>278.49</v>
      </c>
      <c r="X176" s="38">
        <f t="shared" si="151"/>
        <v>0</v>
      </c>
      <c r="Y176" s="38">
        <f t="shared" si="152"/>
        <v>484.57</v>
      </c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9">
        <f t="shared" si="158"/>
        <v>278.49</v>
      </c>
      <c r="BW176" s="39">
        <f t="shared" ca="1" si="159"/>
        <v>0</v>
      </c>
      <c r="BX176" s="40">
        <f t="shared" ca="1" si="160"/>
        <v>484.57</v>
      </c>
      <c r="BY176" s="40">
        <f t="shared" si="153"/>
        <v>9.68</v>
      </c>
      <c r="BZ176" s="39">
        <f t="shared" ca="1" si="154"/>
        <v>0</v>
      </c>
      <c r="CA176" s="116">
        <f t="shared" ca="1" si="155"/>
        <v>16.850000000000001</v>
      </c>
      <c r="CB176" s="42"/>
      <c r="CC176" s="43">
        <f t="shared" si="156"/>
        <v>0</v>
      </c>
      <c r="CD176" s="44" t="str">
        <f>IF(CC176&lt;&gt;0,"MEDIDO","NÃO MEDIDO")</f>
        <v>NÃO MEDIDO</v>
      </c>
      <c r="CE176" s="45"/>
      <c r="CF176" s="46"/>
      <c r="CG176" s="47"/>
    </row>
    <row r="177" spans="1:85" s="2" customFormat="1" ht="30" customHeight="1" x14ac:dyDescent="0.2">
      <c r="A177" s="1" t="s">
        <v>442</v>
      </c>
      <c r="B177" s="1"/>
      <c r="C177" s="127">
        <v>40700</v>
      </c>
      <c r="D177" s="34" t="s">
        <v>374</v>
      </c>
      <c r="E177" s="35"/>
      <c r="F177" s="111"/>
      <c r="G177" s="111"/>
      <c r="H177" s="112">
        <v>0</v>
      </c>
      <c r="I177" s="111">
        <f t="shared" si="148"/>
        <v>0</v>
      </c>
      <c r="J177" s="36"/>
      <c r="K177" s="37">
        <f t="shared" si="149"/>
        <v>0</v>
      </c>
      <c r="L177" s="37"/>
      <c r="M177" s="37">
        <f t="shared" si="150"/>
        <v>0</v>
      </c>
      <c r="N177" s="38"/>
      <c r="O177" s="38">
        <f t="shared" si="110"/>
        <v>0</v>
      </c>
      <c r="P177" s="38">
        <f t="shared" si="111"/>
        <v>0</v>
      </c>
      <c r="Q177" s="38"/>
      <c r="R177" s="38">
        <f t="shared" si="112"/>
        <v>0</v>
      </c>
      <c r="S177" s="38">
        <f t="shared" si="113"/>
        <v>0</v>
      </c>
      <c r="T177" s="38"/>
      <c r="U177" s="38">
        <f t="shared" si="114"/>
        <v>0</v>
      </c>
      <c r="V177" s="38">
        <f t="shared" si="115"/>
        <v>0</v>
      </c>
      <c r="W177" s="38"/>
      <c r="X177" s="38">
        <f t="shared" si="151"/>
        <v>0</v>
      </c>
      <c r="Y177" s="38">
        <f t="shared" si="152"/>
        <v>0</v>
      </c>
      <c r="Z177" s="38"/>
      <c r="AA177" s="38">
        <f t="shared" si="116"/>
        <v>0</v>
      </c>
      <c r="AB177" s="38">
        <f t="shared" si="117"/>
        <v>0</v>
      </c>
      <c r="AC177" s="38"/>
      <c r="AD177" s="38">
        <f t="shared" si="118"/>
        <v>0</v>
      </c>
      <c r="AE177" s="38">
        <f t="shared" si="119"/>
        <v>0</v>
      </c>
      <c r="AF177" s="38"/>
      <c r="AG177" s="38">
        <f t="shared" si="120"/>
        <v>0</v>
      </c>
      <c r="AH177" s="38">
        <f t="shared" si="121"/>
        <v>0</v>
      </c>
      <c r="AI177" s="38"/>
      <c r="AJ177" s="38">
        <f t="shared" si="122"/>
        <v>0</v>
      </c>
      <c r="AK177" s="38">
        <f t="shared" si="123"/>
        <v>0</v>
      </c>
      <c r="AL177" s="38"/>
      <c r="AM177" s="38">
        <f t="shared" si="124"/>
        <v>0</v>
      </c>
      <c r="AN177" s="38">
        <f t="shared" si="125"/>
        <v>0</v>
      </c>
      <c r="AO177" s="38"/>
      <c r="AP177" s="38">
        <f t="shared" si="126"/>
        <v>0</v>
      </c>
      <c r="AQ177" s="38">
        <f t="shared" si="127"/>
        <v>0</v>
      </c>
      <c r="AR177" s="38"/>
      <c r="AS177" s="38">
        <f t="shared" si="128"/>
        <v>0</v>
      </c>
      <c r="AT177" s="38">
        <f t="shared" si="129"/>
        <v>0</v>
      </c>
      <c r="AU177" s="38"/>
      <c r="AV177" s="38">
        <f t="shared" si="130"/>
        <v>0</v>
      </c>
      <c r="AW177" s="38">
        <f t="shared" si="131"/>
        <v>0</v>
      </c>
      <c r="AX177" s="38"/>
      <c r="AY177" s="38">
        <f t="shared" si="132"/>
        <v>0</v>
      </c>
      <c r="AZ177" s="38">
        <f t="shared" si="133"/>
        <v>0</v>
      </c>
      <c r="BA177" s="38"/>
      <c r="BB177" s="38">
        <f t="shared" si="134"/>
        <v>0</v>
      </c>
      <c r="BC177" s="38">
        <f t="shared" si="135"/>
        <v>0</v>
      </c>
      <c r="BD177" s="38"/>
      <c r="BE177" s="38">
        <f t="shared" si="136"/>
        <v>0</v>
      </c>
      <c r="BF177" s="38">
        <f t="shared" si="137"/>
        <v>0</v>
      </c>
      <c r="BG177" s="38"/>
      <c r="BH177" s="38">
        <f t="shared" si="138"/>
        <v>0</v>
      </c>
      <c r="BI177" s="38">
        <f t="shared" si="139"/>
        <v>0</v>
      </c>
      <c r="BJ177" s="38"/>
      <c r="BK177" s="38">
        <f t="shared" si="140"/>
        <v>0</v>
      </c>
      <c r="BL177" s="38">
        <f t="shared" si="141"/>
        <v>0</v>
      </c>
      <c r="BM177" s="38"/>
      <c r="BN177" s="38">
        <f t="shared" si="142"/>
        <v>0</v>
      </c>
      <c r="BO177" s="38">
        <f t="shared" si="143"/>
        <v>0</v>
      </c>
      <c r="BP177" s="38"/>
      <c r="BQ177" s="38">
        <f t="shared" si="144"/>
        <v>0</v>
      </c>
      <c r="BR177" s="38">
        <f t="shared" si="145"/>
        <v>0</v>
      </c>
      <c r="BS177" s="38"/>
      <c r="BT177" s="38">
        <f t="shared" si="146"/>
        <v>0</v>
      </c>
      <c r="BU177" s="38">
        <f t="shared" si="147"/>
        <v>0</v>
      </c>
      <c r="BV177" s="39">
        <f t="shared" si="158"/>
        <v>0</v>
      </c>
      <c r="BW177" s="39">
        <f t="shared" ca="1" si="159"/>
        <v>0</v>
      </c>
      <c r="BX177" s="40">
        <f t="shared" ca="1" si="160"/>
        <v>0</v>
      </c>
      <c r="BY177" s="40">
        <f t="shared" si="153"/>
        <v>0</v>
      </c>
      <c r="BZ177" s="39">
        <f t="shared" ca="1" si="154"/>
        <v>0</v>
      </c>
      <c r="CA177" s="116">
        <f t="shared" ca="1" si="155"/>
        <v>0</v>
      </c>
      <c r="CB177" s="42"/>
      <c r="CC177" s="43">
        <f t="shared" si="156"/>
        <v>0</v>
      </c>
      <c r="CD177" s="44" t="str">
        <f>IF(COUNTIF(CD178:CD182,"MEDIDO")&gt;0,"MEDIDO","NÃO MEDIDO")</f>
        <v>NÃO MEDIDO</v>
      </c>
      <c r="CE177" s="45"/>
      <c r="CF177" s="46"/>
      <c r="CG177" s="47"/>
    </row>
    <row r="178" spans="1:85" s="2" customFormat="1" ht="58.5" customHeight="1" x14ac:dyDescent="0.2">
      <c r="A178" s="2" t="s">
        <v>443</v>
      </c>
      <c r="C178" s="127" t="s">
        <v>375</v>
      </c>
      <c r="D178" s="34" t="s">
        <v>376</v>
      </c>
      <c r="E178" s="35" t="s">
        <v>377</v>
      </c>
      <c r="F178" s="111">
        <v>122.2</v>
      </c>
      <c r="G178" s="111"/>
      <c r="H178" s="112">
        <v>0</v>
      </c>
      <c r="I178" s="111">
        <f t="shared" si="148"/>
        <v>122.2</v>
      </c>
      <c r="J178" s="36">
        <v>12.64</v>
      </c>
      <c r="K178" s="37">
        <f t="shared" si="149"/>
        <v>1544.61</v>
      </c>
      <c r="L178" s="37"/>
      <c r="M178" s="37">
        <f t="shared" si="150"/>
        <v>0</v>
      </c>
      <c r="N178" s="38">
        <v>21</v>
      </c>
      <c r="O178" s="38">
        <f t="shared" si="110"/>
        <v>265.44</v>
      </c>
      <c r="P178" s="38">
        <f t="shared" si="111"/>
        <v>0</v>
      </c>
      <c r="Q178" s="38">
        <v>73.5</v>
      </c>
      <c r="R178" s="38">
        <f t="shared" si="112"/>
        <v>929.04</v>
      </c>
      <c r="S178" s="38">
        <f t="shared" si="113"/>
        <v>0</v>
      </c>
      <c r="T178" s="38">
        <v>10.5</v>
      </c>
      <c r="U178" s="38">
        <f t="shared" si="114"/>
        <v>132.72</v>
      </c>
      <c r="V178" s="38">
        <f t="shared" si="115"/>
        <v>0</v>
      </c>
      <c r="W178" s="38"/>
      <c r="X178" s="38">
        <f t="shared" si="151"/>
        <v>0</v>
      </c>
      <c r="Y178" s="38">
        <f t="shared" si="152"/>
        <v>0</v>
      </c>
      <c r="Z178" s="38"/>
      <c r="AA178" s="38">
        <f t="shared" si="116"/>
        <v>0</v>
      </c>
      <c r="AB178" s="38">
        <f t="shared" si="117"/>
        <v>0</v>
      </c>
      <c r="AC178" s="38"/>
      <c r="AD178" s="38">
        <f t="shared" si="118"/>
        <v>0</v>
      </c>
      <c r="AE178" s="38">
        <f t="shared" si="119"/>
        <v>0</v>
      </c>
      <c r="AF178" s="38"/>
      <c r="AG178" s="38">
        <f t="shared" si="120"/>
        <v>0</v>
      </c>
      <c r="AH178" s="38">
        <f t="shared" si="121"/>
        <v>0</v>
      </c>
      <c r="AI178" s="38"/>
      <c r="AJ178" s="38">
        <f t="shared" si="122"/>
        <v>0</v>
      </c>
      <c r="AK178" s="38">
        <f t="shared" si="123"/>
        <v>0</v>
      </c>
      <c r="AL178" s="38"/>
      <c r="AM178" s="38">
        <f t="shared" si="124"/>
        <v>0</v>
      </c>
      <c r="AN178" s="38">
        <f t="shared" si="125"/>
        <v>0</v>
      </c>
      <c r="AO178" s="38"/>
      <c r="AP178" s="38">
        <f t="shared" si="126"/>
        <v>0</v>
      </c>
      <c r="AQ178" s="38">
        <f t="shared" si="127"/>
        <v>0</v>
      </c>
      <c r="AR178" s="38"/>
      <c r="AS178" s="38">
        <f t="shared" si="128"/>
        <v>0</v>
      </c>
      <c r="AT178" s="38">
        <f t="shared" si="129"/>
        <v>0</v>
      </c>
      <c r="AU178" s="38"/>
      <c r="AV178" s="38">
        <f t="shared" si="130"/>
        <v>0</v>
      </c>
      <c r="AW178" s="38">
        <f t="shared" si="131"/>
        <v>0</v>
      </c>
      <c r="AX178" s="38"/>
      <c r="AY178" s="38">
        <f t="shared" si="132"/>
        <v>0</v>
      </c>
      <c r="AZ178" s="38">
        <f t="shared" si="133"/>
        <v>0</v>
      </c>
      <c r="BA178" s="38"/>
      <c r="BB178" s="38">
        <f t="shared" si="134"/>
        <v>0</v>
      </c>
      <c r="BC178" s="38">
        <f t="shared" si="135"/>
        <v>0</v>
      </c>
      <c r="BD178" s="38"/>
      <c r="BE178" s="38">
        <f t="shared" si="136"/>
        <v>0</v>
      </c>
      <c r="BF178" s="38">
        <f t="shared" si="137"/>
        <v>0</v>
      </c>
      <c r="BG178" s="38"/>
      <c r="BH178" s="38">
        <f t="shared" si="138"/>
        <v>0</v>
      </c>
      <c r="BI178" s="38">
        <f t="shared" si="139"/>
        <v>0</v>
      </c>
      <c r="BJ178" s="38"/>
      <c r="BK178" s="38">
        <f t="shared" si="140"/>
        <v>0</v>
      </c>
      <c r="BL178" s="38">
        <f t="shared" si="141"/>
        <v>0</v>
      </c>
      <c r="BM178" s="38"/>
      <c r="BN178" s="38">
        <f t="shared" si="142"/>
        <v>0</v>
      </c>
      <c r="BO178" s="38">
        <f t="shared" si="143"/>
        <v>0</v>
      </c>
      <c r="BP178" s="38"/>
      <c r="BQ178" s="38">
        <f t="shared" si="144"/>
        <v>0</v>
      </c>
      <c r="BR178" s="38">
        <f t="shared" si="145"/>
        <v>0</v>
      </c>
      <c r="BS178" s="38"/>
      <c r="BT178" s="38">
        <f t="shared" si="146"/>
        <v>0</v>
      </c>
      <c r="BU178" s="38">
        <f t="shared" si="147"/>
        <v>0</v>
      </c>
      <c r="BV178" s="39">
        <f t="shared" si="158"/>
        <v>105</v>
      </c>
      <c r="BW178" s="39">
        <f t="shared" ca="1" si="159"/>
        <v>1327.2</v>
      </c>
      <c r="BX178" s="40">
        <f t="shared" ca="1" si="160"/>
        <v>0</v>
      </c>
      <c r="BY178" s="40">
        <f t="shared" si="153"/>
        <v>17.2</v>
      </c>
      <c r="BZ178" s="39">
        <f t="shared" ca="1" si="154"/>
        <v>217.41</v>
      </c>
      <c r="CA178" s="116">
        <f t="shared" ca="1" si="155"/>
        <v>0</v>
      </c>
      <c r="CB178" s="42"/>
      <c r="CC178" s="43">
        <f t="shared" si="156"/>
        <v>0</v>
      </c>
      <c r="CD178" s="44" t="str">
        <f>IF(CC178&lt;&gt;0,"MEDIDO","NÃO MEDIDO")</f>
        <v>NÃO MEDIDO</v>
      </c>
      <c r="CE178" s="45"/>
      <c r="CF178" s="46"/>
      <c r="CG178" s="47"/>
    </row>
    <row r="179" spans="1:85" s="2" customFormat="1" ht="30" customHeight="1" x14ac:dyDescent="0.2">
      <c r="A179" s="2" t="s">
        <v>443</v>
      </c>
      <c r="C179" s="127" t="s">
        <v>378</v>
      </c>
      <c r="D179" s="34" t="s">
        <v>379</v>
      </c>
      <c r="E179" s="35" t="s">
        <v>95</v>
      </c>
      <c r="F179" s="111">
        <v>30.6</v>
      </c>
      <c r="G179" s="111"/>
      <c r="H179" s="112">
        <v>0</v>
      </c>
      <c r="I179" s="111">
        <f t="shared" si="148"/>
        <v>30.6</v>
      </c>
      <c r="J179" s="36">
        <v>4.8</v>
      </c>
      <c r="K179" s="37">
        <f t="shared" si="149"/>
        <v>146.88</v>
      </c>
      <c r="L179" s="37"/>
      <c r="M179" s="37">
        <f t="shared" si="150"/>
        <v>0</v>
      </c>
      <c r="N179" s="38">
        <v>21</v>
      </c>
      <c r="O179" s="38">
        <f t="shared" si="110"/>
        <v>100.8</v>
      </c>
      <c r="P179" s="38">
        <f t="shared" si="111"/>
        <v>0</v>
      </c>
      <c r="Q179" s="38"/>
      <c r="R179" s="38">
        <f t="shared" si="112"/>
        <v>0</v>
      </c>
      <c r="S179" s="38">
        <f t="shared" si="113"/>
        <v>0</v>
      </c>
      <c r="T179" s="38"/>
      <c r="U179" s="38">
        <f t="shared" si="114"/>
        <v>0</v>
      </c>
      <c r="V179" s="38">
        <f t="shared" si="115"/>
        <v>0</v>
      </c>
      <c r="W179" s="38"/>
      <c r="X179" s="38">
        <f t="shared" si="151"/>
        <v>0</v>
      </c>
      <c r="Y179" s="38">
        <f t="shared" si="152"/>
        <v>0</v>
      </c>
      <c r="Z179" s="38"/>
      <c r="AA179" s="38">
        <f t="shared" si="116"/>
        <v>0</v>
      </c>
      <c r="AB179" s="38">
        <f t="shared" si="117"/>
        <v>0</v>
      </c>
      <c r="AC179" s="38"/>
      <c r="AD179" s="38">
        <f t="shared" si="118"/>
        <v>0</v>
      </c>
      <c r="AE179" s="38">
        <f t="shared" si="119"/>
        <v>0</v>
      </c>
      <c r="AF179" s="38"/>
      <c r="AG179" s="38">
        <f t="shared" si="120"/>
        <v>0</v>
      </c>
      <c r="AH179" s="38">
        <f t="shared" si="121"/>
        <v>0</v>
      </c>
      <c r="AI179" s="38"/>
      <c r="AJ179" s="38">
        <f t="shared" si="122"/>
        <v>0</v>
      </c>
      <c r="AK179" s="38">
        <f t="shared" si="123"/>
        <v>0</v>
      </c>
      <c r="AL179" s="38"/>
      <c r="AM179" s="38">
        <f t="shared" si="124"/>
        <v>0</v>
      </c>
      <c r="AN179" s="38">
        <f t="shared" si="125"/>
        <v>0</v>
      </c>
      <c r="AO179" s="38"/>
      <c r="AP179" s="38">
        <f t="shared" si="126"/>
        <v>0</v>
      </c>
      <c r="AQ179" s="38">
        <f t="shared" si="127"/>
        <v>0</v>
      </c>
      <c r="AR179" s="38"/>
      <c r="AS179" s="38">
        <f t="shared" si="128"/>
        <v>0</v>
      </c>
      <c r="AT179" s="38">
        <f t="shared" si="129"/>
        <v>0</v>
      </c>
      <c r="AU179" s="38"/>
      <c r="AV179" s="38">
        <f t="shared" si="130"/>
        <v>0</v>
      </c>
      <c r="AW179" s="38">
        <f t="shared" si="131"/>
        <v>0</v>
      </c>
      <c r="AX179" s="38"/>
      <c r="AY179" s="38">
        <f t="shared" si="132"/>
        <v>0</v>
      </c>
      <c r="AZ179" s="38">
        <f t="shared" si="133"/>
        <v>0</v>
      </c>
      <c r="BA179" s="38"/>
      <c r="BB179" s="38">
        <f t="shared" si="134"/>
        <v>0</v>
      </c>
      <c r="BC179" s="38">
        <f t="shared" si="135"/>
        <v>0</v>
      </c>
      <c r="BD179" s="38"/>
      <c r="BE179" s="38">
        <f t="shared" si="136"/>
        <v>0</v>
      </c>
      <c r="BF179" s="38">
        <f t="shared" si="137"/>
        <v>0</v>
      </c>
      <c r="BG179" s="38"/>
      <c r="BH179" s="38">
        <f t="shared" si="138"/>
        <v>0</v>
      </c>
      <c r="BI179" s="38">
        <f t="shared" si="139"/>
        <v>0</v>
      </c>
      <c r="BJ179" s="38"/>
      <c r="BK179" s="38">
        <f t="shared" si="140"/>
        <v>0</v>
      </c>
      <c r="BL179" s="38">
        <f t="shared" si="141"/>
        <v>0</v>
      </c>
      <c r="BM179" s="38"/>
      <c r="BN179" s="38">
        <f t="shared" si="142"/>
        <v>0</v>
      </c>
      <c r="BO179" s="38">
        <f t="shared" si="143"/>
        <v>0</v>
      </c>
      <c r="BP179" s="38"/>
      <c r="BQ179" s="38">
        <f t="shared" si="144"/>
        <v>0</v>
      </c>
      <c r="BR179" s="38">
        <f t="shared" si="145"/>
        <v>0</v>
      </c>
      <c r="BS179" s="38"/>
      <c r="BT179" s="38">
        <f t="shared" si="146"/>
        <v>0</v>
      </c>
      <c r="BU179" s="38">
        <f t="shared" si="147"/>
        <v>0</v>
      </c>
      <c r="BV179" s="39">
        <f t="shared" si="158"/>
        <v>21</v>
      </c>
      <c r="BW179" s="39">
        <f t="shared" ca="1" si="159"/>
        <v>100.8</v>
      </c>
      <c r="BX179" s="40">
        <f t="shared" ca="1" si="160"/>
        <v>0</v>
      </c>
      <c r="BY179" s="40">
        <f t="shared" si="153"/>
        <v>9.6</v>
      </c>
      <c r="BZ179" s="39">
        <f t="shared" ca="1" si="154"/>
        <v>46.08</v>
      </c>
      <c r="CA179" s="116">
        <f t="shared" ca="1" si="155"/>
        <v>0</v>
      </c>
      <c r="CB179" s="42"/>
      <c r="CC179" s="43">
        <f t="shared" si="156"/>
        <v>0</v>
      </c>
      <c r="CD179" s="44" t="str">
        <f>IF(CC179&lt;&gt;0,"MEDIDO","NÃO MEDIDO")</f>
        <v>NÃO MEDIDO</v>
      </c>
      <c r="CE179" s="45"/>
      <c r="CF179" s="46"/>
      <c r="CG179" s="47"/>
    </row>
    <row r="180" spans="1:85" s="2" customFormat="1" ht="52.5" customHeight="1" x14ac:dyDescent="0.2">
      <c r="A180" s="2" t="s">
        <v>443</v>
      </c>
      <c r="C180" s="127" t="s">
        <v>380</v>
      </c>
      <c r="D180" s="34" t="s">
        <v>381</v>
      </c>
      <c r="E180" s="35" t="s">
        <v>382</v>
      </c>
      <c r="F180" s="111">
        <v>158.80000000000001</v>
      </c>
      <c r="G180" s="111"/>
      <c r="H180" s="112">
        <v>0</v>
      </c>
      <c r="I180" s="111">
        <f t="shared" si="148"/>
        <v>158.80000000000001</v>
      </c>
      <c r="J180" s="36">
        <v>0.15</v>
      </c>
      <c r="K180" s="37">
        <f t="shared" si="149"/>
        <v>23.82</v>
      </c>
      <c r="L180" s="37"/>
      <c r="M180" s="37">
        <f t="shared" si="150"/>
        <v>0</v>
      </c>
      <c r="N180" s="38">
        <v>158.80000000000001</v>
      </c>
      <c r="O180" s="38">
        <f t="shared" si="110"/>
        <v>23.82</v>
      </c>
      <c r="P180" s="38">
        <f t="shared" si="111"/>
        <v>0</v>
      </c>
      <c r="Q180" s="38"/>
      <c r="R180" s="38">
        <f t="shared" si="112"/>
        <v>0</v>
      </c>
      <c r="S180" s="38">
        <f t="shared" si="113"/>
        <v>0</v>
      </c>
      <c r="T180" s="38"/>
      <c r="U180" s="38">
        <f t="shared" si="114"/>
        <v>0</v>
      </c>
      <c r="V180" s="38">
        <f t="shared" si="115"/>
        <v>0</v>
      </c>
      <c r="W180" s="38"/>
      <c r="X180" s="38">
        <f t="shared" si="151"/>
        <v>0</v>
      </c>
      <c r="Y180" s="38">
        <f t="shared" si="152"/>
        <v>0</v>
      </c>
      <c r="Z180" s="38"/>
      <c r="AA180" s="38">
        <f t="shared" si="116"/>
        <v>0</v>
      </c>
      <c r="AB180" s="38">
        <f t="shared" si="117"/>
        <v>0</v>
      </c>
      <c r="AC180" s="38"/>
      <c r="AD180" s="38">
        <f t="shared" si="118"/>
        <v>0</v>
      </c>
      <c r="AE180" s="38">
        <f t="shared" si="119"/>
        <v>0</v>
      </c>
      <c r="AF180" s="38"/>
      <c r="AG180" s="38">
        <f t="shared" si="120"/>
        <v>0</v>
      </c>
      <c r="AH180" s="38">
        <f t="shared" si="121"/>
        <v>0</v>
      </c>
      <c r="AI180" s="38"/>
      <c r="AJ180" s="38">
        <f t="shared" si="122"/>
        <v>0</v>
      </c>
      <c r="AK180" s="38">
        <f t="shared" si="123"/>
        <v>0</v>
      </c>
      <c r="AL180" s="38"/>
      <c r="AM180" s="38">
        <f t="shared" si="124"/>
        <v>0</v>
      </c>
      <c r="AN180" s="38">
        <f t="shared" si="125"/>
        <v>0</v>
      </c>
      <c r="AO180" s="38"/>
      <c r="AP180" s="38">
        <f t="shared" si="126"/>
        <v>0</v>
      </c>
      <c r="AQ180" s="38">
        <f t="shared" si="127"/>
        <v>0</v>
      </c>
      <c r="AR180" s="38"/>
      <c r="AS180" s="38">
        <f t="shared" si="128"/>
        <v>0</v>
      </c>
      <c r="AT180" s="38">
        <f t="shared" si="129"/>
        <v>0</v>
      </c>
      <c r="AU180" s="38"/>
      <c r="AV180" s="38">
        <f t="shared" si="130"/>
        <v>0</v>
      </c>
      <c r="AW180" s="38">
        <f t="shared" si="131"/>
        <v>0</v>
      </c>
      <c r="AX180" s="38"/>
      <c r="AY180" s="38">
        <f t="shared" si="132"/>
        <v>0</v>
      </c>
      <c r="AZ180" s="38">
        <f t="shared" si="133"/>
        <v>0</v>
      </c>
      <c r="BA180" s="38"/>
      <c r="BB180" s="38">
        <f t="shared" si="134"/>
        <v>0</v>
      </c>
      <c r="BC180" s="38">
        <f t="shared" si="135"/>
        <v>0</v>
      </c>
      <c r="BD180" s="38"/>
      <c r="BE180" s="38">
        <f t="shared" si="136"/>
        <v>0</v>
      </c>
      <c r="BF180" s="38">
        <f t="shared" si="137"/>
        <v>0</v>
      </c>
      <c r="BG180" s="38"/>
      <c r="BH180" s="38">
        <f t="shared" si="138"/>
        <v>0</v>
      </c>
      <c r="BI180" s="38">
        <f t="shared" si="139"/>
        <v>0</v>
      </c>
      <c r="BJ180" s="38"/>
      <c r="BK180" s="38">
        <f t="shared" si="140"/>
        <v>0</v>
      </c>
      <c r="BL180" s="38">
        <f t="shared" si="141"/>
        <v>0</v>
      </c>
      <c r="BM180" s="38"/>
      <c r="BN180" s="38">
        <f t="shared" si="142"/>
        <v>0</v>
      </c>
      <c r="BO180" s="38">
        <f t="shared" si="143"/>
        <v>0</v>
      </c>
      <c r="BP180" s="38"/>
      <c r="BQ180" s="38">
        <f t="shared" si="144"/>
        <v>0</v>
      </c>
      <c r="BR180" s="38">
        <f t="shared" si="145"/>
        <v>0</v>
      </c>
      <c r="BS180" s="38"/>
      <c r="BT180" s="38">
        <f t="shared" si="146"/>
        <v>0</v>
      </c>
      <c r="BU180" s="38">
        <f t="shared" si="147"/>
        <v>0</v>
      </c>
      <c r="BV180" s="39">
        <f t="shared" si="158"/>
        <v>158.80000000000001</v>
      </c>
      <c r="BW180" s="39">
        <f t="shared" ca="1" si="159"/>
        <v>23.82</v>
      </c>
      <c r="BX180" s="40">
        <f t="shared" ca="1" si="160"/>
        <v>0</v>
      </c>
      <c r="BY180" s="40">
        <f t="shared" si="153"/>
        <v>0</v>
      </c>
      <c r="BZ180" s="39">
        <f t="shared" ca="1" si="154"/>
        <v>0</v>
      </c>
      <c r="CA180" s="116">
        <f t="shared" ca="1" si="155"/>
        <v>0</v>
      </c>
      <c r="CB180" s="42"/>
      <c r="CC180" s="43">
        <f t="shared" si="156"/>
        <v>0</v>
      </c>
      <c r="CD180" s="44" t="str">
        <f>IF(CC180&lt;&gt;0,"MEDIDO","NÃO MEDIDO")</f>
        <v>NÃO MEDIDO</v>
      </c>
      <c r="CE180" s="45"/>
      <c r="CF180" s="46"/>
      <c r="CG180" s="47"/>
    </row>
    <row r="181" spans="1:85" s="2" customFormat="1" ht="64.5" customHeight="1" x14ac:dyDescent="0.2">
      <c r="A181" s="2" t="s">
        <v>443</v>
      </c>
      <c r="C181" s="127" t="s">
        <v>383</v>
      </c>
      <c r="D181" s="34" t="s">
        <v>384</v>
      </c>
      <c r="E181" s="35" t="s">
        <v>107</v>
      </c>
      <c r="F181" s="111">
        <v>3.5</v>
      </c>
      <c r="G181" s="111"/>
      <c r="H181" s="112">
        <v>0</v>
      </c>
      <c r="I181" s="111">
        <f t="shared" si="148"/>
        <v>3.5</v>
      </c>
      <c r="J181" s="36">
        <v>84.78</v>
      </c>
      <c r="K181" s="37">
        <f t="shared" si="149"/>
        <v>296.73</v>
      </c>
      <c r="L181" s="37"/>
      <c r="M181" s="37">
        <f t="shared" si="150"/>
        <v>0</v>
      </c>
      <c r="N181" s="38"/>
      <c r="O181" s="38">
        <f t="shared" si="110"/>
        <v>0</v>
      </c>
      <c r="P181" s="38">
        <f t="shared" si="111"/>
        <v>0</v>
      </c>
      <c r="Q181" s="38">
        <v>2</v>
      </c>
      <c r="R181" s="38">
        <f t="shared" si="112"/>
        <v>169.56</v>
      </c>
      <c r="S181" s="38">
        <f t="shared" si="113"/>
        <v>0</v>
      </c>
      <c r="T181" s="38"/>
      <c r="U181" s="38">
        <f t="shared" si="114"/>
        <v>0</v>
      </c>
      <c r="V181" s="38">
        <f t="shared" si="115"/>
        <v>0</v>
      </c>
      <c r="W181" s="38"/>
      <c r="X181" s="38">
        <f t="shared" si="151"/>
        <v>0</v>
      </c>
      <c r="Y181" s="38">
        <f t="shared" si="152"/>
        <v>0</v>
      </c>
      <c r="Z181" s="38"/>
      <c r="AA181" s="38">
        <f t="shared" si="116"/>
        <v>0</v>
      </c>
      <c r="AB181" s="38">
        <f t="shared" si="117"/>
        <v>0</v>
      </c>
      <c r="AC181" s="38"/>
      <c r="AD181" s="38">
        <f t="shared" si="118"/>
        <v>0</v>
      </c>
      <c r="AE181" s="38">
        <f t="shared" si="119"/>
        <v>0</v>
      </c>
      <c r="AF181" s="38"/>
      <c r="AG181" s="38">
        <f t="shared" si="120"/>
        <v>0</v>
      </c>
      <c r="AH181" s="38">
        <f t="shared" si="121"/>
        <v>0</v>
      </c>
      <c r="AI181" s="38"/>
      <c r="AJ181" s="38">
        <f t="shared" si="122"/>
        <v>0</v>
      </c>
      <c r="AK181" s="38">
        <f t="shared" si="123"/>
        <v>0</v>
      </c>
      <c r="AL181" s="38"/>
      <c r="AM181" s="38">
        <f t="shared" si="124"/>
        <v>0</v>
      </c>
      <c r="AN181" s="38">
        <f t="shared" si="125"/>
        <v>0</v>
      </c>
      <c r="AO181" s="38"/>
      <c r="AP181" s="38">
        <f t="shared" si="126"/>
        <v>0</v>
      </c>
      <c r="AQ181" s="38">
        <f t="shared" si="127"/>
        <v>0</v>
      </c>
      <c r="AR181" s="38"/>
      <c r="AS181" s="38">
        <f t="shared" si="128"/>
        <v>0</v>
      </c>
      <c r="AT181" s="38">
        <f t="shared" si="129"/>
        <v>0</v>
      </c>
      <c r="AU181" s="38"/>
      <c r="AV181" s="38">
        <f t="shared" si="130"/>
        <v>0</v>
      </c>
      <c r="AW181" s="38">
        <f t="shared" si="131"/>
        <v>0</v>
      </c>
      <c r="AX181" s="38"/>
      <c r="AY181" s="38">
        <f t="shared" si="132"/>
        <v>0</v>
      </c>
      <c r="AZ181" s="38">
        <f t="shared" si="133"/>
        <v>0</v>
      </c>
      <c r="BA181" s="38"/>
      <c r="BB181" s="38">
        <f t="shared" si="134"/>
        <v>0</v>
      </c>
      <c r="BC181" s="38">
        <f t="shared" si="135"/>
        <v>0</v>
      </c>
      <c r="BD181" s="38"/>
      <c r="BE181" s="38">
        <f t="shared" si="136"/>
        <v>0</v>
      </c>
      <c r="BF181" s="38">
        <f t="shared" si="137"/>
        <v>0</v>
      </c>
      <c r="BG181" s="38"/>
      <c r="BH181" s="38">
        <f t="shared" si="138"/>
        <v>0</v>
      </c>
      <c r="BI181" s="38">
        <f t="shared" si="139"/>
        <v>0</v>
      </c>
      <c r="BJ181" s="38"/>
      <c r="BK181" s="38">
        <f t="shared" si="140"/>
        <v>0</v>
      </c>
      <c r="BL181" s="38">
        <f t="shared" si="141"/>
        <v>0</v>
      </c>
      <c r="BM181" s="38"/>
      <c r="BN181" s="38">
        <f t="shared" si="142"/>
        <v>0</v>
      </c>
      <c r="BO181" s="38">
        <f t="shared" si="143"/>
        <v>0</v>
      </c>
      <c r="BP181" s="38"/>
      <c r="BQ181" s="38">
        <f t="shared" si="144"/>
        <v>0</v>
      </c>
      <c r="BR181" s="38">
        <f t="shared" si="145"/>
        <v>0</v>
      </c>
      <c r="BS181" s="38"/>
      <c r="BT181" s="38">
        <f t="shared" si="146"/>
        <v>0</v>
      </c>
      <c r="BU181" s="38">
        <f t="shared" si="147"/>
        <v>0</v>
      </c>
      <c r="BV181" s="39">
        <f t="shared" si="158"/>
        <v>2</v>
      </c>
      <c r="BW181" s="39">
        <f t="shared" ca="1" si="159"/>
        <v>169.56</v>
      </c>
      <c r="BX181" s="40">
        <f t="shared" ca="1" si="160"/>
        <v>0</v>
      </c>
      <c r="BY181" s="40">
        <f t="shared" si="153"/>
        <v>1.5</v>
      </c>
      <c r="BZ181" s="39">
        <f t="shared" ca="1" si="154"/>
        <v>127.17</v>
      </c>
      <c r="CA181" s="116">
        <f t="shared" ca="1" si="155"/>
        <v>0</v>
      </c>
      <c r="CB181" s="42"/>
      <c r="CC181" s="43">
        <f t="shared" si="156"/>
        <v>0</v>
      </c>
      <c r="CD181" s="44" t="str">
        <f>IF(CC181&lt;&gt;0,"MEDIDO","NÃO MEDIDO")</f>
        <v>NÃO MEDIDO</v>
      </c>
      <c r="CE181" s="45"/>
      <c r="CF181" s="46"/>
      <c r="CG181" s="47"/>
    </row>
    <row r="182" spans="1:85" s="2" customFormat="1" ht="58.5" customHeight="1" x14ac:dyDescent="0.2">
      <c r="A182" s="2" t="s">
        <v>443</v>
      </c>
      <c r="C182" s="127" t="s">
        <v>385</v>
      </c>
      <c r="D182" s="34" t="s">
        <v>386</v>
      </c>
      <c r="E182" s="35" t="s">
        <v>95</v>
      </c>
      <c r="F182" s="111">
        <v>30.6</v>
      </c>
      <c r="G182" s="111"/>
      <c r="H182" s="112">
        <v>0</v>
      </c>
      <c r="I182" s="111">
        <f t="shared" si="148"/>
        <v>30.6</v>
      </c>
      <c r="J182" s="36">
        <v>0.83</v>
      </c>
      <c r="K182" s="37">
        <f t="shared" si="149"/>
        <v>25.4</v>
      </c>
      <c r="L182" s="37"/>
      <c r="M182" s="37">
        <f t="shared" si="150"/>
        <v>0</v>
      </c>
      <c r="N182" s="38">
        <v>21</v>
      </c>
      <c r="O182" s="38">
        <f t="shared" si="110"/>
        <v>17.43</v>
      </c>
      <c r="P182" s="38">
        <f t="shared" si="111"/>
        <v>0</v>
      </c>
      <c r="Q182" s="38"/>
      <c r="R182" s="38">
        <f t="shared" si="112"/>
        <v>0</v>
      </c>
      <c r="S182" s="38">
        <f t="shared" si="113"/>
        <v>0</v>
      </c>
      <c r="T182" s="38"/>
      <c r="U182" s="38">
        <f t="shared" si="114"/>
        <v>0</v>
      </c>
      <c r="V182" s="38">
        <f t="shared" si="115"/>
        <v>0</v>
      </c>
      <c r="W182" s="38"/>
      <c r="X182" s="38">
        <f t="shared" si="151"/>
        <v>0</v>
      </c>
      <c r="Y182" s="38">
        <f t="shared" si="152"/>
        <v>0</v>
      </c>
      <c r="Z182" s="38"/>
      <c r="AA182" s="38">
        <f t="shared" si="116"/>
        <v>0</v>
      </c>
      <c r="AB182" s="38">
        <f t="shared" si="117"/>
        <v>0</v>
      </c>
      <c r="AC182" s="38"/>
      <c r="AD182" s="38">
        <f t="shared" si="118"/>
        <v>0</v>
      </c>
      <c r="AE182" s="38">
        <f t="shared" si="119"/>
        <v>0</v>
      </c>
      <c r="AF182" s="38"/>
      <c r="AG182" s="38">
        <f t="shared" si="120"/>
        <v>0</v>
      </c>
      <c r="AH182" s="38">
        <f t="shared" si="121"/>
        <v>0</v>
      </c>
      <c r="AI182" s="38"/>
      <c r="AJ182" s="38">
        <f t="shared" si="122"/>
        <v>0</v>
      </c>
      <c r="AK182" s="38">
        <f t="shared" si="123"/>
        <v>0</v>
      </c>
      <c r="AL182" s="38"/>
      <c r="AM182" s="38">
        <f t="shared" si="124"/>
        <v>0</v>
      </c>
      <c r="AN182" s="38">
        <f t="shared" si="125"/>
        <v>0</v>
      </c>
      <c r="AO182" s="38"/>
      <c r="AP182" s="38">
        <f t="shared" si="126"/>
        <v>0</v>
      </c>
      <c r="AQ182" s="38">
        <f t="shared" si="127"/>
        <v>0</v>
      </c>
      <c r="AR182" s="38"/>
      <c r="AS182" s="38">
        <f t="shared" si="128"/>
        <v>0</v>
      </c>
      <c r="AT182" s="38">
        <f t="shared" si="129"/>
        <v>0</v>
      </c>
      <c r="AU182" s="38"/>
      <c r="AV182" s="38">
        <f t="shared" si="130"/>
        <v>0</v>
      </c>
      <c r="AW182" s="38">
        <f t="shared" si="131"/>
        <v>0</v>
      </c>
      <c r="AX182" s="38"/>
      <c r="AY182" s="38">
        <f t="shared" si="132"/>
        <v>0</v>
      </c>
      <c r="AZ182" s="38">
        <f t="shared" si="133"/>
        <v>0</v>
      </c>
      <c r="BA182" s="38"/>
      <c r="BB182" s="38">
        <f t="shared" si="134"/>
        <v>0</v>
      </c>
      <c r="BC182" s="38">
        <f t="shared" si="135"/>
        <v>0</v>
      </c>
      <c r="BD182" s="38"/>
      <c r="BE182" s="38">
        <f t="shared" si="136"/>
        <v>0</v>
      </c>
      <c r="BF182" s="38">
        <f t="shared" si="137"/>
        <v>0</v>
      </c>
      <c r="BG182" s="38"/>
      <c r="BH182" s="38">
        <f t="shared" si="138"/>
        <v>0</v>
      </c>
      <c r="BI182" s="38">
        <f t="shared" si="139"/>
        <v>0</v>
      </c>
      <c r="BJ182" s="38"/>
      <c r="BK182" s="38">
        <f t="shared" si="140"/>
        <v>0</v>
      </c>
      <c r="BL182" s="38">
        <f t="shared" si="141"/>
        <v>0</v>
      </c>
      <c r="BM182" s="38"/>
      <c r="BN182" s="38">
        <f t="shared" si="142"/>
        <v>0</v>
      </c>
      <c r="BO182" s="38">
        <f t="shared" si="143"/>
        <v>0</v>
      </c>
      <c r="BP182" s="38"/>
      <c r="BQ182" s="38">
        <f t="shared" si="144"/>
        <v>0</v>
      </c>
      <c r="BR182" s="38">
        <f t="shared" si="145"/>
        <v>0</v>
      </c>
      <c r="BS182" s="38"/>
      <c r="BT182" s="38">
        <f t="shared" si="146"/>
        <v>0</v>
      </c>
      <c r="BU182" s="38">
        <f t="shared" si="147"/>
        <v>0</v>
      </c>
      <c r="BV182" s="39">
        <f t="shared" si="158"/>
        <v>21</v>
      </c>
      <c r="BW182" s="39">
        <f t="shared" ca="1" si="159"/>
        <v>17.43</v>
      </c>
      <c r="BX182" s="40">
        <f t="shared" ca="1" si="160"/>
        <v>0</v>
      </c>
      <c r="BY182" s="40">
        <f t="shared" si="153"/>
        <v>9.6</v>
      </c>
      <c r="BZ182" s="39">
        <f t="shared" ca="1" si="154"/>
        <v>7.97</v>
      </c>
      <c r="CA182" s="116">
        <f t="shared" ca="1" si="155"/>
        <v>0</v>
      </c>
      <c r="CB182" s="42"/>
      <c r="CC182" s="43">
        <f t="shared" si="156"/>
        <v>0</v>
      </c>
      <c r="CD182" s="44" t="str">
        <f>IF(CC182&lt;&gt;0,"MEDIDO","NÃO MEDIDO")</f>
        <v>NÃO MEDIDO</v>
      </c>
      <c r="CE182" s="45"/>
      <c r="CF182" s="46"/>
      <c r="CG182" s="47"/>
    </row>
    <row r="183" spans="1:85" s="2" customFormat="1" ht="30" customHeight="1" x14ac:dyDescent="0.2">
      <c r="A183" s="1" t="s">
        <v>442</v>
      </c>
      <c r="B183" s="1"/>
      <c r="C183" s="127">
        <v>40800</v>
      </c>
      <c r="D183" s="34" t="s">
        <v>387</v>
      </c>
      <c r="E183" s="35"/>
      <c r="F183" s="111"/>
      <c r="G183" s="111"/>
      <c r="H183" s="112">
        <v>0</v>
      </c>
      <c r="I183" s="111">
        <f t="shared" si="148"/>
        <v>0</v>
      </c>
      <c r="J183" s="36"/>
      <c r="K183" s="37">
        <f t="shared" si="149"/>
        <v>0</v>
      </c>
      <c r="L183" s="37"/>
      <c r="M183" s="37">
        <f t="shared" si="150"/>
        <v>0</v>
      </c>
      <c r="N183" s="38"/>
      <c r="O183" s="38">
        <f t="shared" si="110"/>
        <v>0</v>
      </c>
      <c r="P183" s="38">
        <f t="shared" si="111"/>
        <v>0</v>
      </c>
      <c r="Q183" s="38"/>
      <c r="R183" s="38">
        <f t="shared" si="112"/>
        <v>0</v>
      </c>
      <c r="S183" s="38">
        <f t="shared" si="113"/>
        <v>0</v>
      </c>
      <c r="T183" s="38"/>
      <c r="U183" s="38">
        <f t="shared" si="114"/>
        <v>0</v>
      </c>
      <c r="V183" s="38">
        <f t="shared" si="115"/>
        <v>0</v>
      </c>
      <c r="W183" s="38"/>
      <c r="X183" s="38">
        <f t="shared" si="151"/>
        <v>0</v>
      </c>
      <c r="Y183" s="38">
        <f t="shared" si="152"/>
        <v>0</v>
      </c>
      <c r="Z183" s="38"/>
      <c r="AA183" s="38">
        <f t="shared" si="116"/>
        <v>0</v>
      </c>
      <c r="AB183" s="38">
        <f t="shared" si="117"/>
        <v>0</v>
      </c>
      <c r="AC183" s="38"/>
      <c r="AD183" s="38">
        <f t="shared" si="118"/>
        <v>0</v>
      </c>
      <c r="AE183" s="38">
        <f t="shared" si="119"/>
        <v>0</v>
      </c>
      <c r="AF183" s="38"/>
      <c r="AG183" s="38">
        <f t="shared" si="120"/>
        <v>0</v>
      </c>
      <c r="AH183" s="38">
        <f t="shared" si="121"/>
        <v>0</v>
      </c>
      <c r="AI183" s="38"/>
      <c r="AJ183" s="38">
        <f t="shared" si="122"/>
        <v>0</v>
      </c>
      <c r="AK183" s="38">
        <f t="shared" si="123"/>
        <v>0</v>
      </c>
      <c r="AL183" s="38"/>
      <c r="AM183" s="38">
        <f t="shared" si="124"/>
        <v>0</v>
      </c>
      <c r="AN183" s="38">
        <f t="shared" si="125"/>
        <v>0</v>
      </c>
      <c r="AO183" s="38"/>
      <c r="AP183" s="38">
        <f t="shared" si="126"/>
        <v>0</v>
      </c>
      <c r="AQ183" s="38">
        <f t="shared" si="127"/>
        <v>0</v>
      </c>
      <c r="AR183" s="38"/>
      <c r="AS183" s="38">
        <f t="shared" si="128"/>
        <v>0</v>
      </c>
      <c r="AT183" s="38">
        <f t="shared" si="129"/>
        <v>0</v>
      </c>
      <c r="AU183" s="38"/>
      <c r="AV183" s="38">
        <f t="shared" si="130"/>
        <v>0</v>
      </c>
      <c r="AW183" s="38">
        <f t="shared" si="131"/>
        <v>0</v>
      </c>
      <c r="AX183" s="38"/>
      <c r="AY183" s="38">
        <f t="shared" si="132"/>
        <v>0</v>
      </c>
      <c r="AZ183" s="38">
        <f t="shared" si="133"/>
        <v>0</v>
      </c>
      <c r="BA183" s="38"/>
      <c r="BB183" s="38">
        <f t="shared" si="134"/>
        <v>0</v>
      </c>
      <c r="BC183" s="38">
        <f t="shared" si="135"/>
        <v>0</v>
      </c>
      <c r="BD183" s="38"/>
      <c r="BE183" s="38">
        <f t="shared" si="136"/>
        <v>0</v>
      </c>
      <c r="BF183" s="38">
        <f t="shared" si="137"/>
        <v>0</v>
      </c>
      <c r="BG183" s="38"/>
      <c r="BH183" s="38">
        <f t="shared" si="138"/>
        <v>0</v>
      </c>
      <c r="BI183" s="38">
        <f t="shared" si="139"/>
        <v>0</v>
      </c>
      <c r="BJ183" s="38"/>
      <c r="BK183" s="38">
        <f t="shared" si="140"/>
        <v>0</v>
      </c>
      <c r="BL183" s="38">
        <f t="shared" si="141"/>
        <v>0</v>
      </c>
      <c r="BM183" s="38"/>
      <c r="BN183" s="38">
        <f t="shared" si="142"/>
        <v>0</v>
      </c>
      <c r="BO183" s="38">
        <f t="shared" si="143"/>
        <v>0</v>
      </c>
      <c r="BP183" s="38"/>
      <c r="BQ183" s="38">
        <f t="shared" si="144"/>
        <v>0</v>
      </c>
      <c r="BR183" s="38">
        <f t="shared" si="145"/>
        <v>0</v>
      </c>
      <c r="BS183" s="38"/>
      <c r="BT183" s="38">
        <f t="shared" si="146"/>
        <v>0</v>
      </c>
      <c r="BU183" s="38">
        <f t="shared" si="147"/>
        <v>0</v>
      </c>
      <c r="BV183" s="39">
        <f t="shared" si="158"/>
        <v>0</v>
      </c>
      <c r="BW183" s="39">
        <f t="shared" ca="1" si="159"/>
        <v>0</v>
      </c>
      <c r="BX183" s="40">
        <f t="shared" ca="1" si="160"/>
        <v>0</v>
      </c>
      <c r="BY183" s="40">
        <f t="shared" si="153"/>
        <v>0</v>
      </c>
      <c r="BZ183" s="39">
        <f t="shared" ca="1" si="154"/>
        <v>0</v>
      </c>
      <c r="CA183" s="116">
        <f t="shared" ca="1" si="155"/>
        <v>0</v>
      </c>
      <c r="CB183" s="42"/>
      <c r="CC183" s="43">
        <f t="shared" si="156"/>
        <v>0</v>
      </c>
      <c r="CD183" s="44" t="str">
        <f>IF(COUNTIF(CD184:CD184,"MEDIDO")&gt;0,"MEDIDO","NÃO MEDIDO")</f>
        <v>NÃO MEDIDO</v>
      </c>
      <c r="CE183" s="45"/>
      <c r="CF183" s="46"/>
      <c r="CG183" s="47"/>
    </row>
    <row r="184" spans="1:85" s="2" customFormat="1" ht="80.25" customHeight="1" x14ac:dyDescent="0.2">
      <c r="A184" s="2" t="s">
        <v>443</v>
      </c>
      <c r="C184" s="127" t="s">
        <v>388</v>
      </c>
      <c r="D184" s="34" t="s">
        <v>389</v>
      </c>
      <c r="E184" s="35" t="s">
        <v>110</v>
      </c>
      <c r="F184" s="111">
        <v>6</v>
      </c>
      <c r="G184" s="111"/>
      <c r="H184" s="112">
        <v>0</v>
      </c>
      <c r="I184" s="111">
        <f t="shared" si="148"/>
        <v>6</v>
      </c>
      <c r="J184" s="36">
        <v>310.5</v>
      </c>
      <c r="K184" s="37">
        <f t="shared" si="149"/>
        <v>1863</v>
      </c>
      <c r="L184" s="37"/>
      <c r="M184" s="37">
        <f t="shared" si="150"/>
        <v>0</v>
      </c>
      <c r="N184" s="38"/>
      <c r="O184" s="38">
        <f t="shared" si="110"/>
        <v>0</v>
      </c>
      <c r="P184" s="38">
        <f t="shared" si="111"/>
        <v>0</v>
      </c>
      <c r="Q184" s="38">
        <v>4</v>
      </c>
      <c r="R184" s="38">
        <f t="shared" si="112"/>
        <v>1242</v>
      </c>
      <c r="S184" s="38">
        <f t="shared" si="113"/>
        <v>0</v>
      </c>
      <c r="T184" s="38"/>
      <c r="U184" s="38">
        <f t="shared" si="114"/>
        <v>0</v>
      </c>
      <c r="V184" s="38">
        <f t="shared" si="115"/>
        <v>0</v>
      </c>
      <c r="W184" s="38"/>
      <c r="X184" s="38">
        <f t="shared" si="151"/>
        <v>0</v>
      </c>
      <c r="Y184" s="38">
        <f t="shared" si="152"/>
        <v>0</v>
      </c>
      <c r="Z184" s="38"/>
      <c r="AA184" s="38">
        <f t="shared" si="116"/>
        <v>0</v>
      </c>
      <c r="AB184" s="38">
        <f t="shared" si="117"/>
        <v>0</v>
      </c>
      <c r="AC184" s="38"/>
      <c r="AD184" s="38">
        <f t="shared" si="118"/>
        <v>0</v>
      </c>
      <c r="AE184" s="38">
        <f t="shared" si="119"/>
        <v>0</v>
      </c>
      <c r="AF184" s="38"/>
      <c r="AG184" s="38">
        <f t="shared" si="120"/>
        <v>0</v>
      </c>
      <c r="AH184" s="38">
        <f t="shared" si="121"/>
        <v>0</v>
      </c>
      <c r="AI184" s="38"/>
      <c r="AJ184" s="38">
        <f t="shared" si="122"/>
        <v>0</v>
      </c>
      <c r="AK184" s="38">
        <f t="shared" si="123"/>
        <v>0</v>
      </c>
      <c r="AL184" s="38"/>
      <c r="AM184" s="38">
        <f t="shared" si="124"/>
        <v>0</v>
      </c>
      <c r="AN184" s="38">
        <f t="shared" si="125"/>
        <v>0</v>
      </c>
      <c r="AO184" s="38"/>
      <c r="AP184" s="38">
        <f t="shared" si="126"/>
        <v>0</v>
      </c>
      <c r="AQ184" s="38">
        <f t="shared" si="127"/>
        <v>0</v>
      </c>
      <c r="AR184" s="38"/>
      <c r="AS184" s="38">
        <f t="shared" si="128"/>
        <v>0</v>
      </c>
      <c r="AT184" s="38">
        <f t="shared" si="129"/>
        <v>0</v>
      </c>
      <c r="AU184" s="38"/>
      <c r="AV184" s="38">
        <f t="shared" si="130"/>
        <v>0</v>
      </c>
      <c r="AW184" s="38">
        <f t="shared" si="131"/>
        <v>0</v>
      </c>
      <c r="AX184" s="38"/>
      <c r="AY184" s="38">
        <f t="shared" si="132"/>
        <v>0</v>
      </c>
      <c r="AZ184" s="38">
        <f t="shared" si="133"/>
        <v>0</v>
      </c>
      <c r="BA184" s="38"/>
      <c r="BB184" s="38">
        <f t="shared" si="134"/>
        <v>0</v>
      </c>
      <c r="BC184" s="38">
        <f t="shared" si="135"/>
        <v>0</v>
      </c>
      <c r="BD184" s="38"/>
      <c r="BE184" s="38">
        <f t="shared" si="136"/>
        <v>0</v>
      </c>
      <c r="BF184" s="38">
        <f t="shared" si="137"/>
        <v>0</v>
      </c>
      <c r="BG184" s="38"/>
      <c r="BH184" s="38">
        <f t="shared" si="138"/>
        <v>0</v>
      </c>
      <c r="BI184" s="38">
        <f t="shared" si="139"/>
        <v>0</v>
      </c>
      <c r="BJ184" s="38"/>
      <c r="BK184" s="38">
        <f t="shared" si="140"/>
        <v>0</v>
      </c>
      <c r="BL184" s="38">
        <f t="shared" si="141"/>
        <v>0</v>
      </c>
      <c r="BM184" s="38"/>
      <c r="BN184" s="38">
        <f t="shared" si="142"/>
        <v>0</v>
      </c>
      <c r="BO184" s="38">
        <f t="shared" si="143"/>
        <v>0</v>
      </c>
      <c r="BP184" s="38"/>
      <c r="BQ184" s="38">
        <f t="shared" si="144"/>
        <v>0</v>
      </c>
      <c r="BR184" s="38">
        <f t="shared" si="145"/>
        <v>0</v>
      </c>
      <c r="BS184" s="38"/>
      <c r="BT184" s="38">
        <f t="shared" si="146"/>
        <v>0</v>
      </c>
      <c r="BU184" s="38">
        <f t="shared" si="147"/>
        <v>0</v>
      </c>
      <c r="BV184" s="39">
        <f t="shared" si="158"/>
        <v>4</v>
      </c>
      <c r="BW184" s="39">
        <f t="shared" ca="1" si="159"/>
        <v>1242</v>
      </c>
      <c r="BX184" s="40">
        <f t="shared" ca="1" si="160"/>
        <v>0</v>
      </c>
      <c r="BY184" s="40">
        <f t="shared" si="153"/>
        <v>2</v>
      </c>
      <c r="BZ184" s="39">
        <f t="shared" ca="1" si="154"/>
        <v>621</v>
      </c>
      <c r="CA184" s="116">
        <f t="shared" ca="1" si="155"/>
        <v>0</v>
      </c>
      <c r="CB184" s="42"/>
      <c r="CC184" s="43">
        <f t="shared" si="156"/>
        <v>0</v>
      </c>
      <c r="CD184" s="44" t="str">
        <f>IF(CC184&lt;&gt;0,"MEDIDO","NÃO MEDIDO")</f>
        <v>NÃO MEDIDO</v>
      </c>
      <c r="CE184" s="45"/>
      <c r="CF184" s="46"/>
      <c r="CG184" s="47"/>
    </row>
    <row r="185" spans="1:85" s="2" customFormat="1" ht="30" customHeight="1" x14ac:dyDescent="0.2">
      <c r="A185" s="1" t="s">
        <v>442</v>
      </c>
      <c r="B185" s="1"/>
      <c r="C185" s="127">
        <v>5</v>
      </c>
      <c r="D185" s="34" t="s">
        <v>390</v>
      </c>
      <c r="E185" s="35"/>
      <c r="F185" s="111"/>
      <c r="G185" s="111"/>
      <c r="H185" s="112">
        <v>0</v>
      </c>
      <c r="I185" s="111">
        <f t="shared" si="148"/>
        <v>0</v>
      </c>
      <c r="J185" s="36"/>
      <c r="K185" s="37">
        <f t="shared" si="149"/>
        <v>0</v>
      </c>
      <c r="L185" s="37"/>
      <c r="M185" s="37">
        <f t="shared" si="150"/>
        <v>0</v>
      </c>
      <c r="N185" s="38"/>
      <c r="O185" s="38">
        <f t="shared" si="110"/>
        <v>0</v>
      </c>
      <c r="P185" s="38">
        <f t="shared" si="111"/>
        <v>0</v>
      </c>
      <c r="Q185" s="38"/>
      <c r="R185" s="38">
        <f t="shared" si="112"/>
        <v>0</v>
      </c>
      <c r="S185" s="38">
        <f t="shared" si="113"/>
        <v>0</v>
      </c>
      <c r="T185" s="38"/>
      <c r="U185" s="38">
        <f t="shared" si="114"/>
        <v>0</v>
      </c>
      <c r="V185" s="38">
        <f t="shared" si="115"/>
        <v>0</v>
      </c>
      <c r="W185" s="38"/>
      <c r="X185" s="38">
        <f t="shared" si="151"/>
        <v>0</v>
      </c>
      <c r="Y185" s="38">
        <f t="shared" si="152"/>
        <v>0</v>
      </c>
      <c r="Z185" s="38"/>
      <c r="AA185" s="38">
        <f t="shared" si="116"/>
        <v>0</v>
      </c>
      <c r="AB185" s="38">
        <f t="shared" si="117"/>
        <v>0</v>
      </c>
      <c r="AC185" s="38"/>
      <c r="AD185" s="38">
        <f t="shared" si="118"/>
        <v>0</v>
      </c>
      <c r="AE185" s="38">
        <f t="shared" si="119"/>
        <v>0</v>
      </c>
      <c r="AF185" s="38"/>
      <c r="AG185" s="38">
        <f t="shared" si="120"/>
        <v>0</v>
      </c>
      <c r="AH185" s="38">
        <f t="shared" si="121"/>
        <v>0</v>
      </c>
      <c r="AI185" s="38"/>
      <c r="AJ185" s="38">
        <f t="shared" si="122"/>
        <v>0</v>
      </c>
      <c r="AK185" s="38">
        <f t="shared" si="123"/>
        <v>0</v>
      </c>
      <c r="AL185" s="38"/>
      <c r="AM185" s="38">
        <f t="shared" si="124"/>
        <v>0</v>
      </c>
      <c r="AN185" s="38">
        <f t="shared" si="125"/>
        <v>0</v>
      </c>
      <c r="AO185" s="38"/>
      <c r="AP185" s="38">
        <f t="shared" si="126"/>
        <v>0</v>
      </c>
      <c r="AQ185" s="38">
        <f t="shared" si="127"/>
        <v>0</v>
      </c>
      <c r="AR185" s="38"/>
      <c r="AS185" s="38">
        <f t="shared" si="128"/>
        <v>0</v>
      </c>
      <c r="AT185" s="38">
        <f t="shared" si="129"/>
        <v>0</v>
      </c>
      <c r="AU185" s="38"/>
      <c r="AV185" s="38">
        <f t="shared" si="130"/>
        <v>0</v>
      </c>
      <c r="AW185" s="38">
        <f t="shared" si="131"/>
        <v>0</v>
      </c>
      <c r="AX185" s="38"/>
      <c r="AY185" s="38">
        <f t="shared" si="132"/>
        <v>0</v>
      </c>
      <c r="AZ185" s="38">
        <f t="shared" si="133"/>
        <v>0</v>
      </c>
      <c r="BA185" s="38"/>
      <c r="BB185" s="38">
        <f t="shared" si="134"/>
        <v>0</v>
      </c>
      <c r="BC185" s="38">
        <f t="shared" si="135"/>
        <v>0</v>
      </c>
      <c r="BD185" s="38"/>
      <c r="BE185" s="38">
        <f t="shared" si="136"/>
        <v>0</v>
      </c>
      <c r="BF185" s="38">
        <f t="shared" si="137"/>
        <v>0</v>
      </c>
      <c r="BG185" s="38"/>
      <c r="BH185" s="38">
        <f t="shared" si="138"/>
        <v>0</v>
      </c>
      <c r="BI185" s="38">
        <f t="shared" si="139"/>
        <v>0</v>
      </c>
      <c r="BJ185" s="38"/>
      <c r="BK185" s="38">
        <f t="shared" si="140"/>
        <v>0</v>
      </c>
      <c r="BL185" s="38">
        <f t="shared" si="141"/>
        <v>0</v>
      </c>
      <c r="BM185" s="38"/>
      <c r="BN185" s="38">
        <f t="shared" si="142"/>
        <v>0</v>
      </c>
      <c r="BO185" s="38">
        <f t="shared" si="143"/>
        <v>0</v>
      </c>
      <c r="BP185" s="38"/>
      <c r="BQ185" s="38">
        <f t="shared" si="144"/>
        <v>0</v>
      </c>
      <c r="BR185" s="38">
        <f t="shared" si="145"/>
        <v>0</v>
      </c>
      <c r="BS185" s="38"/>
      <c r="BT185" s="38">
        <f t="shared" si="146"/>
        <v>0</v>
      </c>
      <c r="BU185" s="38">
        <f t="shared" si="147"/>
        <v>0</v>
      </c>
      <c r="BV185" s="39">
        <f t="shared" si="158"/>
        <v>0</v>
      </c>
      <c r="BW185" s="39">
        <f t="shared" ca="1" si="159"/>
        <v>0</v>
      </c>
      <c r="BX185" s="40">
        <f t="shared" ca="1" si="160"/>
        <v>0</v>
      </c>
      <c r="BY185" s="40">
        <f t="shared" si="153"/>
        <v>0</v>
      </c>
      <c r="BZ185" s="39">
        <f t="shared" ca="1" si="154"/>
        <v>0</v>
      </c>
      <c r="CA185" s="116">
        <f t="shared" ca="1" si="155"/>
        <v>0</v>
      </c>
      <c r="CB185" s="42"/>
      <c r="CC185" s="43">
        <f t="shared" si="156"/>
        <v>48</v>
      </c>
      <c r="CD185" s="44" t="str">
        <f>IF(COUNTIF(CD186:CD198,"MEDIDO")&gt;0,"MEDIDO","NÃO MEDIDO")</f>
        <v>MEDIDO</v>
      </c>
      <c r="CE185" s="45"/>
      <c r="CF185" s="46"/>
      <c r="CG185" s="47"/>
    </row>
    <row r="186" spans="1:85" s="2" customFormat="1" ht="30" customHeight="1" x14ac:dyDescent="0.2">
      <c r="A186" s="1" t="s">
        <v>442</v>
      </c>
      <c r="B186" s="1"/>
      <c r="C186" s="127">
        <v>50200</v>
      </c>
      <c r="D186" s="34" t="s">
        <v>391</v>
      </c>
      <c r="E186" s="35"/>
      <c r="F186" s="111"/>
      <c r="G186" s="111"/>
      <c r="H186" s="112">
        <v>0</v>
      </c>
      <c r="I186" s="111">
        <f t="shared" si="148"/>
        <v>0</v>
      </c>
      <c r="J186" s="36"/>
      <c r="K186" s="37">
        <f t="shared" si="149"/>
        <v>0</v>
      </c>
      <c r="L186" s="37"/>
      <c r="M186" s="37">
        <f t="shared" si="150"/>
        <v>0</v>
      </c>
      <c r="N186" s="38"/>
      <c r="O186" s="38">
        <f t="shared" si="110"/>
        <v>0</v>
      </c>
      <c r="P186" s="38">
        <f t="shared" si="111"/>
        <v>0</v>
      </c>
      <c r="Q186" s="38"/>
      <c r="R186" s="38">
        <f t="shared" si="112"/>
        <v>0</v>
      </c>
      <c r="S186" s="38">
        <f t="shared" si="113"/>
        <v>0</v>
      </c>
      <c r="T186" s="38"/>
      <c r="U186" s="38">
        <f t="shared" si="114"/>
        <v>0</v>
      </c>
      <c r="V186" s="38">
        <f t="shared" si="115"/>
        <v>0</v>
      </c>
      <c r="W186" s="38"/>
      <c r="X186" s="38">
        <f t="shared" si="151"/>
        <v>0</v>
      </c>
      <c r="Y186" s="38">
        <f t="shared" si="152"/>
        <v>0</v>
      </c>
      <c r="Z186" s="38"/>
      <c r="AA186" s="38">
        <f t="shared" si="116"/>
        <v>0</v>
      </c>
      <c r="AB186" s="38">
        <f t="shared" si="117"/>
        <v>0</v>
      </c>
      <c r="AC186" s="38"/>
      <c r="AD186" s="38">
        <f t="shared" si="118"/>
        <v>0</v>
      </c>
      <c r="AE186" s="38">
        <f t="shared" si="119"/>
        <v>0</v>
      </c>
      <c r="AF186" s="38"/>
      <c r="AG186" s="38">
        <f t="shared" si="120"/>
        <v>0</v>
      </c>
      <c r="AH186" s="38">
        <f t="shared" si="121"/>
        <v>0</v>
      </c>
      <c r="AI186" s="38"/>
      <c r="AJ186" s="38">
        <f t="shared" si="122"/>
        <v>0</v>
      </c>
      <c r="AK186" s="38">
        <f t="shared" si="123"/>
        <v>0</v>
      </c>
      <c r="AL186" s="38"/>
      <c r="AM186" s="38">
        <f t="shared" si="124"/>
        <v>0</v>
      </c>
      <c r="AN186" s="38">
        <f t="shared" si="125"/>
        <v>0</v>
      </c>
      <c r="AO186" s="38"/>
      <c r="AP186" s="38">
        <f t="shared" si="126"/>
        <v>0</v>
      </c>
      <c r="AQ186" s="38">
        <f t="shared" si="127"/>
        <v>0</v>
      </c>
      <c r="AR186" s="38"/>
      <c r="AS186" s="38">
        <f t="shared" si="128"/>
        <v>0</v>
      </c>
      <c r="AT186" s="38">
        <f t="shared" si="129"/>
        <v>0</v>
      </c>
      <c r="AU186" s="38"/>
      <c r="AV186" s="38">
        <f t="shared" si="130"/>
        <v>0</v>
      </c>
      <c r="AW186" s="38">
        <f t="shared" si="131"/>
        <v>0</v>
      </c>
      <c r="AX186" s="38"/>
      <c r="AY186" s="38">
        <f t="shared" si="132"/>
        <v>0</v>
      </c>
      <c r="AZ186" s="38">
        <f t="shared" si="133"/>
        <v>0</v>
      </c>
      <c r="BA186" s="38"/>
      <c r="BB186" s="38">
        <f t="shared" si="134"/>
        <v>0</v>
      </c>
      <c r="BC186" s="38">
        <f t="shared" si="135"/>
        <v>0</v>
      </c>
      <c r="BD186" s="38"/>
      <c r="BE186" s="38">
        <f t="shared" si="136"/>
        <v>0</v>
      </c>
      <c r="BF186" s="38">
        <f t="shared" si="137"/>
        <v>0</v>
      </c>
      <c r="BG186" s="38"/>
      <c r="BH186" s="38">
        <f t="shared" si="138"/>
        <v>0</v>
      </c>
      <c r="BI186" s="38">
        <f t="shared" si="139"/>
        <v>0</v>
      </c>
      <c r="BJ186" s="38"/>
      <c r="BK186" s="38">
        <f t="shared" si="140"/>
        <v>0</v>
      </c>
      <c r="BL186" s="38">
        <f t="shared" si="141"/>
        <v>0</v>
      </c>
      <c r="BM186" s="38"/>
      <c r="BN186" s="38">
        <f t="shared" si="142"/>
        <v>0</v>
      </c>
      <c r="BO186" s="38">
        <f t="shared" si="143"/>
        <v>0</v>
      </c>
      <c r="BP186" s="38"/>
      <c r="BQ186" s="38">
        <f t="shared" si="144"/>
        <v>0</v>
      </c>
      <c r="BR186" s="38">
        <f t="shared" si="145"/>
        <v>0</v>
      </c>
      <c r="BS186" s="38"/>
      <c r="BT186" s="38">
        <f t="shared" si="146"/>
        <v>0</v>
      </c>
      <c r="BU186" s="38">
        <f t="shared" si="147"/>
        <v>0</v>
      </c>
      <c r="BV186" s="39">
        <f t="shared" si="158"/>
        <v>0</v>
      </c>
      <c r="BW186" s="39">
        <f t="shared" ca="1" si="159"/>
        <v>0</v>
      </c>
      <c r="BX186" s="40">
        <f t="shared" ca="1" si="160"/>
        <v>0</v>
      </c>
      <c r="BY186" s="40">
        <f t="shared" si="153"/>
        <v>0</v>
      </c>
      <c r="BZ186" s="39">
        <f t="shared" ca="1" si="154"/>
        <v>0</v>
      </c>
      <c r="CA186" s="116">
        <f t="shared" ca="1" si="155"/>
        <v>0</v>
      </c>
      <c r="CB186" s="42"/>
      <c r="CC186" s="43">
        <f t="shared" si="156"/>
        <v>0.39</v>
      </c>
      <c r="CD186" s="44" t="str">
        <f>IF(COUNTIF(CD187:CD189,"MEDIDO")&gt;0,"MEDIDO","NÃO MEDIDO")</f>
        <v>MEDIDO</v>
      </c>
      <c r="CE186" s="45"/>
      <c r="CF186" s="46"/>
      <c r="CG186" s="47"/>
    </row>
    <row r="187" spans="1:85" s="2" customFormat="1" ht="51.75" customHeight="1" x14ac:dyDescent="0.2">
      <c r="A187" s="2" t="s">
        <v>443</v>
      </c>
      <c r="C187" s="127" t="s">
        <v>392</v>
      </c>
      <c r="D187" s="34" t="s">
        <v>393</v>
      </c>
      <c r="E187" s="35" t="s">
        <v>394</v>
      </c>
      <c r="F187" s="111">
        <v>560</v>
      </c>
      <c r="G187" s="111"/>
      <c r="H187" s="112">
        <v>0</v>
      </c>
      <c r="I187" s="111">
        <f t="shared" si="148"/>
        <v>560</v>
      </c>
      <c r="J187" s="36">
        <v>0.24</v>
      </c>
      <c r="K187" s="37">
        <f t="shared" si="149"/>
        <v>134.4</v>
      </c>
      <c r="L187" s="37"/>
      <c r="M187" s="37">
        <f t="shared" si="150"/>
        <v>0</v>
      </c>
      <c r="N187" s="38"/>
      <c r="O187" s="38">
        <f t="shared" si="110"/>
        <v>0</v>
      </c>
      <c r="P187" s="38">
        <f t="shared" si="111"/>
        <v>0</v>
      </c>
      <c r="Q187" s="38">
        <v>12</v>
      </c>
      <c r="R187" s="38">
        <f t="shared" si="112"/>
        <v>2.88</v>
      </c>
      <c r="S187" s="38">
        <f t="shared" si="113"/>
        <v>0</v>
      </c>
      <c r="T187" s="38"/>
      <c r="U187" s="38">
        <f t="shared" si="114"/>
        <v>0</v>
      </c>
      <c r="V187" s="38">
        <f t="shared" si="115"/>
        <v>0</v>
      </c>
      <c r="W187" s="38">
        <v>48</v>
      </c>
      <c r="X187" s="38">
        <f t="shared" si="151"/>
        <v>11.52</v>
      </c>
      <c r="Y187" s="38">
        <f t="shared" si="152"/>
        <v>0</v>
      </c>
      <c r="Z187" s="38"/>
      <c r="AA187" s="38">
        <f t="shared" si="116"/>
        <v>0</v>
      </c>
      <c r="AB187" s="38">
        <f t="shared" si="117"/>
        <v>0</v>
      </c>
      <c r="AC187" s="38"/>
      <c r="AD187" s="38">
        <f t="shared" si="118"/>
        <v>0</v>
      </c>
      <c r="AE187" s="38">
        <f t="shared" si="119"/>
        <v>0</v>
      </c>
      <c r="AF187" s="38"/>
      <c r="AG187" s="38">
        <f t="shared" si="120"/>
        <v>0</v>
      </c>
      <c r="AH187" s="38">
        <f t="shared" si="121"/>
        <v>0</v>
      </c>
      <c r="AI187" s="38"/>
      <c r="AJ187" s="38">
        <f t="shared" si="122"/>
        <v>0</v>
      </c>
      <c r="AK187" s="38">
        <f t="shared" si="123"/>
        <v>0</v>
      </c>
      <c r="AL187" s="38"/>
      <c r="AM187" s="38">
        <f t="shared" si="124"/>
        <v>0</v>
      </c>
      <c r="AN187" s="38">
        <f t="shared" si="125"/>
        <v>0</v>
      </c>
      <c r="AO187" s="38"/>
      <c r="AP187" s="38">
        <f t="shared" si="126"/>
        <v>0</v>
      </c>
      <c r="AQ187" s="38">
        <f t="shared" si="127"/>
        <v>0</v>
      </c>
      <c r="AR187" s="38"/>
      <c r="AS187" s="38">
        <f t="shared" si="128"/>
        <v>0</v>
      </c>
      <c r="AT187" s="38">
        <f t="shared" si="129"/>
        <v>0</v>
      </c>
      <c r="AU187" s="38"/>
      <c r="AV187" s="38">
        <f t="shared" si="130"/>
        <v>0</v>
      </c>
      <c r="AW187" s="38">
        <f t="shared" si="131"/>
        <v>0</v>
      </c>
      <c r="AX187" s="38"/>
      <c r="AY187" s="38">
        <f t="shared" si="132"/>
        <v>0</v>
      </c>
      <c r="AZ187" s="38">
        <f t="shared" si="133"/>
        <v>0</v>
      </c>
      <c r="BA187" s="38"/>
      <c r="BB187" s="38">
        <f t="shared" si="134"/>
        <v>0</v>
      </c>
      <c r="BC187" s="38">
        <f t="shared" si="135"/>
        <v>0</v>
      </c>
      <c r="BD187" s="38"/>
      <c r="BE187" s="38">
        <f t="shared" si="136"/>
        <v>0</v>
      </c>
      <c r="BF187" s="38">
        <f t="shared" si="137"/>
        <v>0</v>
      </c>
      <c r="BG187" s="38"/>
      <c r="BH187" s="38">
        <f t="shared" si="138"/>
        <v>0</v>
      </c>
      <c r="BI187" s="38">
        <f t="shared" si="139"/>
        <v>0</v>
      </c>
      <c r="BJ187" s="38"/>
      <c r="BK187" s="38">
        <f t="shared" si="140"/>
        <v>0</v>
      </c>
      <c r="BL187" s="38">
        <f t="shared" si="141"/>
        <v>0</v>
      </c>
      <c r="BM187" s="38"/>
      <c r="BN187" s="38">
        <f t="shared" si="142"/>
        <v>0</v>
      </c>
      <c r="BO187" s="38">
        <f t="shared" si="143"/>
        <v>0</v>
      </c>
      <c r="BP187" s="38"/>
      <c r="BQ187" s="38">
        <f t="shared" si="144"/>
        <v>0</v>
      </c>
      <c r="BR187" s="38">
        <f t="shared" si="145"/>
        <v>0</v>
      </c>
      <c r="BS187" s="38"/>
      <c r="BT187" s="38">
        <f t="shared" si="146"/>
        <v>0</v>
      </c>
      <c r="BU187" s="38">
        <f t="shared" si="147"/>
        <v>0</v>
      </c>
      <c r="BV187" s="39">
        <f t="shared" si="158"/>
        <v>60</v>
      </c>
      <c r="BW187" s="39">
        <f t="shared" ca="1" si="159"/>
        <v>14.4</v>
      </c>
      <c r="BX187" s="40">
        <f t="shared" ca="1" si="160"/>
        <v>0</v>
      </c>
      <c r="BY187" s="40">
        <f t="shared" si="153"/>
        <v>500</v>
      </c>
      <c r="BZ187" s="39">
        <f t="shared" ca="1" si="154"/>
        <v>120</v>
      </c>
      <c r="CA187" s="116">
        <f t="shared" ca="1" si="155"/>
        <v>0</v>
      </c>
      <c r="CB187" s="42"/>
      <c r="CC187" s="43">
        <f t="shared" si="156"/>
        <v>0</v>
      </c>
      <c r="CD187" s="44" t="str">
        <f>IF(CC187&lt;&gt;0,"MEDIDO","NÃO MEDIDO")</f>
        <v>NÃO MEDIDO</v>
      </c>
      <c r="CE187" s="45"/>
      <c r="CF187" s="46"/>
      <c r="CG187" s="47"/>
    </row>
    <row r="188" spans="1:85" s="2" customFormat="1" ht="30" customHeight="1" x14ac:dyDescent="0.2">
      <c r="A188" s="2" t="s">
        <v>443</v>
      </c>
      <c r="C188" s="127" t="s">
        <v>395</v>
      </c>
      <c r="D188" s="34" t="s">
        <v>396</v>
      </c>
      <c r="E188" s="35" t="s">
        <v>90</v>
      </c>
      <c r="F188" s="111">
        <v>1.3</v>
      </c>
      <c r="G188" s="111"/>
      <c r="H188" s="112">
        <v>0.39</v>
      </c>
      <c r="I188" s="111">
        <f t="shared" si="148"/>
        <v>1.69</v>
      </c>
      <c r="J188" s="36">
        <v>652.25</v>
      </c>
      <c r="K188" s="37">
        <f t="shared" si="149"/>
        <v>1102.31</v>
      </c>
      <c r="L188" s="37"/>
      <c r="M188" s="37">
        <f t="shared" si="150"/>
        <v>0</v>
      </c>
      <c r="N188" s="38"/>
      <c r="O188" s="38">
        <f t="shared" si="110"/>
        <v>0</v>
      </c>
      <c r="P188" s="38">
        <f t="shared" si="111"/>
        <v>0</v>
      </c>
      <c r="Q188" s="38">
        <v>1.3</v>
      </c>
      <c r="R188" s="38">
        <f t="shared" si="112"/>
        <v>847.93</v>
      </c>
      <c r="S188" s="38">
        <f t="shared" si="113"/>
        <v>0</v>
      </c>
      <c r="T188" s="38"/>
      <c r="U188" s="38">
        <f t="shared" si="114"/>
        <v>0</v>
      </c>
      <c r="V188" s="38">
        <f t="shared" si="115"/>
        <v>0</v>
      </c>
      <c r="W188" s="38">
        <v>0.39</v>
      </c>
      <c r="X188" s="38">
        <f t="shared" si="151"/>
        <v>254.38</v>
      </c>
      <c r="Y188" s="38">
        <f t="shared" si="152"/>
        <v>0</v>
      </c>
      <c r="Z188" s="38"/>
      <c r="AA188" s="38">
        <f t="shared" si="116"/>
        <v>0</v>
      </c>
      <c r="AB188" s="38">
        <f t="shared" si="117"/>
        <v>0</v>
      </c>
      <c r="AC188" s="38"/>
      <c r="AD188" s="38">
        <f t="shared" si="118"/>
        <v>0</v>
      </c>
      <c r="AE188" s="38">
        <f t="shared" si="119"/>
        <v>0</v>
      </c>
      <c r="AF188" s="38"/>
      <c r="AG188" s="38">
        <f t="shared" si="120"/>
        <v>0</v>
      </c>
      <c r="AH188" s="38">
        <f t="shared" si="121"/>
        <v>0</v>
      </c>
      <c r="AI188" s="38"/>
      <c r="AJ188" s="38">
        <f t="shared" si="122"/>
        <v>0</v>
      </c>
      <c r="AK188" s="38">
        <f t="shared" si="123"/>
        <v>0</v>
      </c>
      <c r="AL188" s="38"/>
      <c r="AM188" s="38">
        <f t="shared" si="124"/>
        <v>0</v>
      </c>
      <c r="AN188" s="38">
        <f t="shared" si="125"/>
        <v>0</v>
      </c>
      <c r="AO188" s="38"/>
      <c r="AP188" s="38">
        <f t="shared" si="126"/>
        <v>0</v>
      </c>
      <c r="AQ188" s="38">
        <f t="shared" si="127"/>
        <v>0</v>
      </c>
      <c r="AR188" s="38"/>
      <c r="AS188" s="38">
        <f t="shared" si="128"/>
        <v>0</v>
      </c>
      <c r="AT188" s="38">
        <f t="shared" si="129"/>
        <v>0</v>
      </c>
      <c r="AU188" s="38"/>
      <c r="AV188" s="38">
        <f t="shared" si="130"/>
        <v>0</v>
      </c>
      <c r="AW188" s="38">
        <f t="shared" si="131"/>
        <v>0</v>
      </c>
      <c r="AX188" s="38"/>
      <c r="AY188" s="38">
        <f t="shared" si="132"/>
        <v>0</v>
      </c>
      <c r="AZ188" s="38">
        <f t="shared" si="133"/>
        <v>0</v>
      </c>
      <c r="BA188" s="38"/>
      <c r="BB188" s="38">
        <f t="shared" si="134"/>
        <v>0</v>
      </c>
      <c r="BC188" s="38">
        <f t="shared" si="135"/>
        <v>0</v>
      </c>
      <c r="BD188" s="38"/>
      <c r="BE188" s="38">
        <f t="shared" si="136"/>
        <v>0</v>
      </c>
      <c r="BF188" s="38">
        <f t="shared" si="137"/>
        <v>0</v>
      </c>
      <c r="BG188" s="38"/>
      <c r="BH188" s="38">
        <f t="shared" si="138"/>
        <v>0</v>
      </c>
      <c r="BI188" s="38">
        <f t="shared" si="139"/>
        <v>0</v>
      </c>
      <c r="BJ188" s="38"/>
      <c r="BK188" s="38">
        <f t="shared" si="140"/>
        <v>0</v>
      </c>
      <c r="BL188" s="38">
        <f t="shared" si="141"/>
        <v>0</v>
      </c>
      <c r="BM188" s="38"/>
      <c r="BN188" s="38">
        <f t="shared" si="142"/>
        <v>0</v>
      </c>
      <c r="BO188" s="38">
        <f t="shared" si="143"/>
        <v>0</v>
      </c>
      <c r="BP188" s="38"/>
      <c r="BQ188" s="38">
        <f t="shared" si="144"/>
        <v>0</v>
      </c>
      <c r="BR188" s="38">
        <f t="shared" si="145"/>
        <v>0</v>
      </c>
      <c r="BS188" s="38"/>
      <c r="BT188" s="38">
        <f t="shared" si="146"/>
        <v>0</v>
      </c>
      <c r="BU188" s="38">
        <f t="shared" si="147"/>
        <v>0</v>
      </c>
      <c r="BV188" s="39">
        <f t="shared" si="158"/>
        <v>1.69</v>
      </c>
      <c r="BW188" s="39">
        <f t="shared" ca="1" si="159"/>
        <v>1102.31</v>
      </c>
      <c r="BX188" s="40">
        <f t="shared" ca="1" si="160"/>
        <v>0</v>
      </c>
      <c r="BY188" s="40">
        <f t="shared" si="153"/>
        <v>0</v>
      </c>
      <c r="BZ188" s="39">
        <f t="shared" ca="1" si="154"/>
        <v>0</v>
      </c>
      <c r="CA188" s="116">
        <f t="shared" ca="1" si="155"/>
        <v>0</v>
      </c>
      <c r="CB188" s="42"/>
      <c r="CC188" s="43">
        <f t="shared" si="156"/>
        <v>0</v>
      </c>
      <c r="CD188" s="44" t="str">
        <f>IF(CC188&lt;&gt;0,"MEDIDO","NÃO MEDIDO")</f>
        <v>NÃO MEDIDO</v>
      </c>
      <c r="CE188" s="45"/>
      <c r="CF188" s="46"/>
      <c r="CG188" s="47"/>
    </row>
    <row r="189" spans="1:85" s="2" customFormat="1" ht="60" customHeight="1" x14ac:dyDescent="0.2">
      <c r="A189" s="2" t="s">
        <v>443</v>
      </c>
      <c r="C189" s="127" t="s">
        <v>397</v>
      </c>
      <c r="D189" s="34" t="s">
        <v>398</v>
      </c>
      <c r="E189" s="35" t="s">
        <v>107</v>
      </c>
      <c r="F189" s="111">
        <v>19.600000000000001</v>
      </c>
      <c r="G189" s="111"/>
      <c r="H189" s="112">
        <v>0</v>
      </c>
      <c r="I189" s="111">
        <f t="shared" si="148"/>
        <v>19.600000000000001</v>
      </c>
      <c r="J189" s="36">
        <v>66.23</v>
      </c>
      <c r="K189" s="37">
        <f t="shared" si="149"/>
        <v>1298.1099999999999</v>
      </c>
      <c r="L189" s="37"/>
      <c r="M189" s="37">
        <f t="shared" si="150"/>
        <v>0</v>
      </c>
      <c r="N189" s="38"/>
      <c r="O189" s="38">
        <f t="shared" si="110"/>
        <v>0</v>
      </c>
      <c r="P189" s="38">
        <f t="shared" si="111"/>
        <v>0</v>
      </c>
      <c r="Q189" s="38"/>
      <c r="R189" s="38">
        <f t="shared" si="112"/>
        <v>0</v>
      </c>
      <c r="S189" s="38">
        <f t="shared" si="113"/>
        <v>0</v>
      </c>
      <c r="T189" s="38">
        <v>19.600000000000001</v>
      </c>
      <c r="U189" s="38">
        <f t="shared" si="114"/>
        <v>1298.1099999999999</v>
      </c>
      <c r="V189" s="38">
        <f t="shared" si="115"/>
        <v>0</v>
      </c>
      <c r="W189" s="38"/>
      <c r="X189" s="38">
        <f t="shared" si="151"/>
        <v>0</v>
      </c>
      <c r="Y189" s="38">
        <f t="shared" si="152"/>
        <v>0</v>
      </c>
      <c r="Z189" s="38"/>
      <c r="AA189" s="38">
        <f t="shared" si="116"/>
        <v>0</v>
      </c>
      <c r="AB189" s="38">
        <f t="shared" si="117"/>
        <v>0</v>
      </c>
      <c r="AC189" s="38"/>
      <c r="AD189" s="38">
        <f t="shared" si="118"/>
        <v>0</v>
      </c>
      <c r="AE189" s="38">
        <f t="shared" si="119"/>
        <v>0</v>
      </c>
      <c r="AF189" s="38"/>
      <c r="AG189" s="38">
        <f t="shared" si="120"/>
        <v>0</v>
      </c>
      <c r="AH189" s="38">
        <f t="shared" si="121"/>
        <v>0</v>
      </c>
      <c r="AI189" s="38"/>
      <c r="AJ189" s="38">
        <f t="shared" si="122"/>
        <v>0</v>
      </c>
      <c r="AK189" s="38">
        <f t="shared" si="123"/>
        <v>0</v>
      </c>
      <c r="AL189" s="38"/>
      <c r="AM189" s="38">
        <f t="shared" si="124"/>
        <v>0</v>
      </c>
      <c r="AN189" s="38">
        <f t="shared" si="125"/>
        <v>0</v>
      </c>
      <c r="AO189" s="38"/>
      <c r="AP189" s="38">
        <f t="shared" si="126"/>
        <v>0</v>
      </c>
      <c r="AQ189" s="38">
        <f t="shared" si="127"/>
        <v>0</v>
      </c>
      <c r="AR189" s="38"/>
      <c r="AS189" s="38">
        <f t="shared" si="128"/>
        <v>0</v>
      </c>
      <c r="AT189" s="38">
        <f t="shared" si="129"/>
        <v>0</v>
      </c>
      <c r="AU189" s="38"/>
      <c r="AV189" s="38">
        <f t="shared" si="130"/>
        <v>0</v>
      </c>
      <c r="AW189" s="38">
        <f t="shared" si="131"/>
        <v>0</v>
      </c>
      <c r="AX189" s="38"/>
      <c r="AY189" s="38">
        <f t="shared" si="132"/>
        <v>0</v>
      </c>
      <c r="AZ189" s="38">
        <f t="shared" si="133"/>
        <v>0</v>
      </c>
      <c r="BA189" s="38"/>
      <c r="BB189" s="38">
        <f t="shared" si="134"/>
        <v>0</v>
      </c>
      <c r="BC189" s="38">
        <f t="shared" si="135"/>
        <v>0</v>
      </c>
      <c r="BD189" s="38"/>
      <c r="BE189" s="38">
        <f t="shared" si="136"/>
        <v>0</v>
      </c>
      <c r="BF189" s="38">
        <f t="shared" si="137"/>
        <v>0</v>
      </c>
      <c r="BG189" s="38"/>
      <c r="BH189" s="38">
        <f t="shared" si="138"/>
        <v>0</v>
      </c>
      <c r="BI189" s="38">
        <f t="shared" si="139"/>
        <v>0</v>
      </c>
      <c r="BJ189" s="38"/>
      <c r="BK189" s="38">
        <f t="shared" si="140"/>
        <v>0</v>
      </c>
      <c r="BL189" s="38">
        <f t="shared" si="141"/>
        <v>0</v>
      </c>
      <c r="BM189" s="38"/>
      <c r="BN189" s="38">
        <f t="shared" si="142"/>
        <v>0</v>
      </c>
      <c r="BO189" s="38">
        <f t="shared" si="143"/>
        <v>0</v>
      </c>
      <c r="BP189" s="38"/>
      <c r="BQ189" s="38">
        <f t="shared" si="144"/>
        <v>0</v>
      </c>
      <c r="BR189" s="38">
        <f t="shared" si="145"/>
        <v>0</v>
      </c>
      <c r="BS189" s="38"/>
      <c r="BT189" s="38">
        <f t="shared" si="146"/>
        <v>0</v>
      </c>
      <c r="BU189" s="38">
        <f t="shared" si="147"/>
        <v>0</v>
      </c>
      <c r="BV189" s="39">
        <f t="shared" si="158"/>
        <v>19.600000000000001</v>
      </c>
      <c r="BW189" s="39">
        <f t="shared" ca="1" si="159"/>
        <v>1298.1099999999999</v>
      </c>
      <c r="BX189" s="40">
        <f t="shared" ca="1" si="160"/>
        <v>0</v>
      </c>
      <c r="BY189" s="40">
        <f t="shared" si="153"/>
        <v>0</v>
      </c>
      <c r="BZ189" s="39">
        <f t="shared" ca="1" si="154"/>
        <v>0</v>
      </c>
      <c r="CA189" s="116">
        <f t="shared" ca="1" si="155"/>
        <v>0</v>
      </c>
      <c r="CB189" s="42"/>
      <c r="CC189" s="43">
        <f t="shared" si="156"/>
        <v>26.27</v>
      </c>
      <c r="CD189" s="44" t="str">
        <f>IF(CC189&lt;&gt;0,"MEDIDO","NÃO MEDIDO")</f>
        <v>MEDIDO</v>
      </c>
      <c r="CE189" s="45"/>
      <c r="CF189" s="46"/>
      <c r="CG189" s="47"/>
    </row>
    <row r="190" spans="1:85" s="2" customFormat="1" ht="30" customHeight="1" x14ac:dyDescent="0.2">
      <c r="A190" s="1" t="s">
        <v>442</v>
      </c>
      <c r="B190" s="1"/>
      <c r="C190" s="127">
        <v>50300</v>
      </c>
      <c r="D190" s="34" t="s">
        <v>399</v>
      </c>
      <c r="E190" s="35"/>
      <c r="F190" s="111"/>
      <c r="G190" s="111"/>
      <c r="H190" s="112">
        <v>0</v>
      </c>
      <c r="I190" s="111">
        <f t="shared" si="148"/>
        <v>0</v>
      </c>
      <c r="J190" s="36"/>
      <c r="K190" s="37">
        <f t="shared" si="149"/>
        <v>0</v>
      </c>
      <c r="L190" s="37"/>
      <c r="M190" s="37">
        <f t="shared" si="150"/>
        <v>0</v>
      </c>
      <c r="N190" s="38"/>
      <c r="O190" s="38">
        <f t="shared" si="110"/>
        <v>0</v>
      </c>
      <c r="P190" s="38">
        <f t="shared" si="111"/>
        <v>0</v>
      </c>
      <c r="Q190" s="38"/>
      <c r="R190" s="38">
        <f t="shared" si="112"/>
        <v>0</v>
      </c>
      <c r="S190" s="38">
        <f t="shared" si="113"/>
        <v>0</v>
      </c>
      <c r="T190" s="38"/>
      <c r="U190" s="38">
        <f t="shared" si="114"/>
        <v>0</v>
      </c>
      <c r="V190" s="38">
        <f t="shared" si="115"/>
        <v>0</v>
      </c>
      <c r="W190" s="38"/>
      <c r="X190" s="38">
        <f t="shared" si="151"/>
        <v>0</v>
      </c>
      <c r="Y190" s="38">
        <f t="shared" si="152"/>
        <v>0</v>
      </c>
      <c r="Z190" s="38"/>
      <c r="AA190" s="38">
        <f t="shared" si="116"/>
        <v>0</v>
      </c>
      <c r="AB190" s="38">
        <f t="shared" si="117"/>
        <v>0</v>
      </c>
      <c r="AC190" s="38"/>
      <c r="AD190" s="38">
        <f t="shared" si="118"/>
        <v>0</v>
      </c>
      <c r="AE190" s="38">
        <f t="shared" si="119"/>
        <v>0</v>
      </c>
      <c r="AF190" s="38"/>
      <c r="AG190" s="38">
        <f t="shared" si="120"/>
        <v>0</v>
      </c>
      <c r="AH190" s="38">
        <f t="shared" si="121"/>
        <v>0</v>
      </c>
      <c r="AI190" s="38"/>
      <c r="AJ190" s="38">
        <f t="shared" si="122"/>
        <v>0</v>
      </c>
      <c r="AK190" s="38">
        <f t="shared" si="123"/>
        <v>0</v>
      </c>
      <c r="AL190" s="38"/>
      <c r="AM190" s="38">
        <f t="shared" si="124"/>
        <v>0</v>
      </c>
      <c r="AN190" s="38">
        <f t="shared" si="125"/>
        <v>0</v>
      </c>
      <c r="AO190" s="38"/>
      <c r="AP190" s="38">
        <f t="shared" si="126"/>
        <v>0</v>
      </c>
      <c r="AQ190" s="38">
        <f t="shared" si="127"/>
        <v>0</v>
      </c>
      <c r="AR190" s="38"/>
      <c r="AS190" s="38">
        <f t="shared" si="128"/>
        <v>0</v>
      </c>
      <c r="AT190" s="38">
        <f t="shared" si="129"/>
        <v>0</v>
      </c>
      <c r="AU190" s="38"/>
      <c r="AV190" s="38">
        <f t="shared" si="130"/>
        <v>0</v>
      </c>
      <c r="AW190" s="38">
        <f t="shared" si="131"/>
        <v>0</v>
      </c>
      <c r="AX190" s="38"/>
      <c r="AY190" s="38">
        <f t="shared" si="132"/>
        <v>0</v>
      </c>
      <c r="AZ190" s="38">
        <f t="shared" si="133"/>
        <v>0</v>
      </c>
      <c r="BA190" s="38"/>
      <c r="BB190" s="38">
        <f t="shared" si="134"/>
        <v>0</v>
      </c>
      <c r="BC190" s="38">
        <f t="shared" si="135"/>
        <v>0</v>
      </c>
      <c r="BD190" s="38"/>
      <c r="BE190" s="38">
        <f t="shared" si="136"/>
        <v>0</v>
      </c>
      <c r="BF190" s="38">
        <f t="shared" si="137"/>
        <v>0</v>
      </c>
      <c r="BG190" s="38"/>
      <c r="BH190" s="38">
        <f t="shared" si="138"/>
        <v>0</v>
      </c>
      <c r="BI190" s="38">
        <f t="shared" si="139"/>
        <v>0</v>
      </c>
      <c r="BJ190" s="38"/>
      <c r="BK190" s="38">
        <f t="shared" si="140"/>
        <v>0</v>
      </c>
      <c r="BL190" s="38">
        <f t="shared" si="141"/>
        <v>0</v>
      </c>
      <c r="BM190" s="38"/>
      <c r="BN190" s="38">
        <f t="shared" si="142"/>
        <v>0</v>
      </c>
      <c r="BO190" s="38">
        <f t="shared" si="143"/>
        <v>0</v>
      </c>
      <c r="BP190" s="38"/>
      <c r="BQ190" s="38">
        <f t="shared" si="144"/>
        <v>0</v>
      </c>
      <c r="BR190" s="38">
        <f t="shared" si="145"/>
        <v>0</v>
      </c>
      <c r="BS190" s="38"/>
      <c r="BT190" s="38">
        <f t="shared" si="146"/>
        <v>0</v>
      </c>
      <c r="BU190" s="38">
        <f t="shared" si="147"/>
        <v>0</v>
      </c>
      <c r="BV190" s="39">
        <f t="shared" si="158"/>
        <v>0</v>
      </c>
      <c r="BW190" s="39">
        <f t="shared" ca="1" si="159"/>
        <v>0</v>
      </c>
      <c r="BX190" s="40">
        <f t="shared" ca="1" si="160"/>
        <v>0</v>
      </c>
      <c r="BY190" s="40">
        <f t="shared" si="153"/>
        <v>0</v>
      </c>
      <c r="BZ190" s="39">
        <f t="shared" ca="1" si="154"/>
        <v>0</v>
      </c>
      <c r="CA190" s="116">
        <f t="shared" ca="1" si="155"/>
        <v>0</v>
      </c>
      <c r="CB190" s="42"/>
      <c r="CC190" s="43">
        <f t="shared" si="156"/>
        <v>0</v>
      </c>
      <c r="CD190" s="44" t="str">
        <f>IF(COUNTIF(CD191:CD191,"MEDIDO")&gt;0,"MEDIDO","NÃO MEDIDO")</f>
        <v>MEDIDO</v>
      </c>
      <c r="CE190" s="45"/>
      <c r="CF190" s="46"/>
      <c r="CG190" s="47"/>
    </row>
    <row r="191" spans="1:85" s="2" customFormat="1" ht="62.25" customHeight="1" x14ac:dyDescent="0.2">
      <c r="A191" s="2" t="s">
        <v>443</v>
      </c>
      <c r="C191" s="127" t="s">
        <v>400</v>
      </c>
      <c r="D191" s="34" t="s">
        <v>401</v>
      </c>
      <c r="E191" s="35" t="s">
        <v>95</v>
      </c>
      <c r="F191" s="111">
        <v>60.5</v>
      </c>
      <c r="G191" s="111"/>
      <c r="H191" s="112">
        <v>26.27</v>
      </c>
      <c r="I191" s="111">
        <f t="shared" si="148"/>
        <v>86.77</v>
      </c>
      <c r="J191" s="36">
        <v>295.01</v>
      </c>
      <c r="K191" s="37">
        <f t="shared" si="149"/>
        <v>25598.02</v>
      </c>
      <c r="L191" s="37"/>
      <c r="M191" s="37">
        <f t="shared" si="150"/>
        <v>0</v>
      </c>
      <c r="N191" s="38"/>
      <c r="O191" s="38">
        <f t="shared" si="110"/>
        <v>0</v>
      </c>
      <c r="P191" s="38">
        <f t="shared" si="111"/>
        <v>0</v>
      </c>
      <c r="Q191" s="38">
        <v>60.5</v>
      </c>
      <c r="R191" s="38">
        <f t="shared" si="112"/>
        <v>17848.11</v>
      </c>
      <c r="S191" s="38">
        <f t="shared" si="113"/>
        <v>0</v>
      </c>
      <c r="T191" s="38"/>
      <c r="U191" s="38">
        <f t="shared" si="114"/>
        <v>0</v>
      </c>
      <c r="V191" s="38">
        <f t="shared" si="115"/>
        <v>0</v>
      </c>
      <c r="W191" s="38">
        <v>26.27</v>
      </c>
      <c r="X191" s="38">
        <f t="shared" si="151"/>
        <v>7749.91</v>
      </c>
      <c r="Y191" s="38">
        <f t="shared" si="152"/>
        <v>0</v>
      </c>
      <c r="Z191" s="38"/>
      <c r="AA191" s="38">
        <f t="shared" si="116"/>
        <v>0</v>
      </c>
      <c r="AB191" s="38">
        <f t="shared" si="117"/>
        <v>0</v>
      </c>
      <c r="AC191" s="38"/>
      <c r="AD191" s="38">
        <f t="shared" si="118"/>
        <v>0</v>
      </c>
      <c r="AE191" s="38">
        <f t="shared" si="119"/>
        <v>0</v>
      </c>
      <c r="AF191" s="38"/>
      <c r="AG191" s="38">
        <f t="shared" si="120"/>
        <v>0</v>
      </c>
      <c r="AH191" s="38">
        <f t="shared" si="121"/>
        <v>0</v>
      </c>
      <c r="AI191" s="38"/>
      <c r="AJ191" s="38">
        <f t="shared" si="122"/>
        <v>0</v>
      </c>
      <c r="AK191" s="38">
        <f t="shared" si="123"/>
        <v>0</v>
      </c>
      <c r="AL191" s="38"/>
      <c r="AM191" s="38">
        <f t="shared" si="124"/>
        <v>0</v>
      </c>
      <c r="AN191" s="38">
        <f t="shared" si="125"/>
        <v>0</v>
      </c>
      <c r="AO191" s="38"/>
      <c r="AP191" s="38">
        <f t="shared" si="126"/>
        <v>0</v>
      </c>
      <c r="AQ191" s="38">
        <f t="shared" si="127"/>
        <v>0</v>
      </c>
      <c r="AR191" s="38"/>
      <c r="AS191" s="38">
        <f t="shared" si="128"/>
        <v>0</v>
      </c>
      <c r="AT191" s="38">
        <f t="shared" si="129"/>
        <v>0</v>
      </c>
      <c r="AU191" s="38"/>
      <c r="AV191" s="38">
        <f t="shared" si="130"/>
        <v>0</v>
      </c>
      <c r="AW191" s="38">
        <f t="shared" si="131"/>
        <v>0</v>
      </c>
      <c r="AX191" s="38"/>
      <c r="AY191" s="38">
        <f t="shared" si="132"/>
        <v>0</v>
      </c>
      <c r="AZ191" s="38">
        <f t="shared" si="133"/>
        <v>0</v>
      </c>
      <c r="BA191" s="38"/>
      <c r="BB191" s="38">
        <f t="shared" si="134"/>
        <v>0</v>
      </c>
      <c r="BC191" s="38">
        <f t="shared" si="135"/>
        <v>0</v>
      </c>
      <c r="BD191" s="38"/>
      <c r="BE191" s="38">
        <f t="shared" si="136"/>
        <v>0</v>
      </c>
      <c r="BF191" s="38">
        <f t="shared" si="137"/>
        <v>0</v>
      </c>
      <c r="BG191" s="38"/>
      <c r="BH191" s="38">
        <f t="shared" si="138"/>
        <v>0</v>
      </c>
      <c r="BI191" s="38">
        <f t="shared" si="139"/>
        <v>0</v>
      </c>
      <c r="BJ191" s="38"/>
      <c r="BK191" s="38">
        <f t="shared" si="140"/>
        <v>0</v>
      </c>
      <c r="BL191" s="38">
        <f t="shared" si="141"/>
        <v>0</v>
      </c>
      <c r="BM191" s="38"/>
      <c r="BN191" s="38">
        <f t="shared" si="142"/>
        <v>0</v>
      </c>
      <c r="BO191" s="38">
        <f t="shared" si="143"/>
        <v>0</v>
      </c>
      <c r="BP191" s="38"/>
      <c r="BQ191" s="38">
        <f t="shared" si="144"/>
        <v>0</v>
      </c>
      <c r="BR191" s="38">
        <f t="shared" si="145"/>
        <v>0</v>
      </c>
      <c r="BS191" s="38"/>
      <c r="BT191" s="38">
        <f t="shared" si="146"/>
        <v>0</v>
      </c>
      <c r="BU191" s="38">
        <f t="shared" si="147"/>
        <v>0</v>
      </c>
      <c r="BV191" s="39">
        <f t="shared" si="158"/>
        <v>86.77</v>
      </c>
      <c r="BW191" s="39">
        <f t="shared" ca="1" si="159"/>
        <v>25598.02</v>
      </c>
      <c r="BX191" s="40">
        <f t="shared" ca="1" si="160"/>
        <v>0</v>
      </c>
      <c r="BY191" s="40">
        <f t="shared" si="153"/>
        <v>0</v>
      </c>
      <c r="BZ191" s="39">
        <f t="shared" ca="1" si="154"/>
        <v>0</v>
      </c>
      <c r="CA191" s="116">
        <f t="shared" ca="1" si="155"/>
        <v>0</v>
      </c>
      <c r="CB191" s="42"/>
      <c r="CC191" s="43">
        <f t="shared" si="156"/>
        <v>178</v>
      </c>
      <c r="CD191" s="44" t="str">
        <f>IF(CC191&lt;&gt;0,"MEDIDO","NÃO MEDIDO")</f>
        <v>MEDIDO</v>
      </c>
      <c r="CE191" s="45"/>
      <c r="CF191" s="46"/>
      <c r="CG191" s="47"/>
    </row>
    <row r="192" spans="1:85" s="2" customFormat="1" ht="30" customHeight="1" x14ac:dyDescent="0.2">
      <c r="A192" s="1" t="s">
        <v>442</v>
      </c>
      <c r="B192" s="1"/>
      <c r="C192" s="127">
        <v>50400</v>
      </c>
      <c r="D192" s="34" t="s">
        <v>402</v>
      </c>
      <c r="E192" s="35"/>
      <c r="F192" s="111"/>
      <c r="G192" s="111"/>
      <c r="H192" s="112">
        <v>0</v>
      </c>
      <c r="I192" s="111">
        <f t="shared" si="148"/>
        <v>0</v>
      </c>
      <c r="J192" s="36"/>
      <c r="K192" s="37">
        <f t="shared" si="149"/>
        <v>0</v>
      </c>
      <c r="L192" s="37"/>
      <c r="M192" s="37">
        <f t="shared" si="150"/>
        <v>0</v>
      </c>
      <c r="N192" s="38"/>
      <c r="O192" s="38">
        <f t="shared" si="110"/>
        <v>0</v>
      </c>
      <c r="P192" s="38">
        <f t="shared" si="111"/>
        <v>0</v>
      </c>
      <c r="Q192" s="38"/>
      <c r="R192" s="38">
        <f t="shared" si="112"/>
        <v>0</v>
      </c>
      <c r="S192" s="38">
        <f t="shared" si="113"/>
        <v>0</v>
      </c>
      <c r="T192" s="38"/>
      <c r="U192" s="38">
        <f t="shared" si="114"/>
        <v>0</v>
      </c>
      <c r="V192" s="38">
        <f t="shared" si="115"/>
        <v>0</v>
      </c>
      <c r="W192" s="38"/>
      <c r="X192" s="38">
        <f t="shared" si="151"/>
        <v>0</v>
      </c>
      <c r="Y192" s="38">
        <f t="shared" si="152"/>
        <v>0</v>
      </c>
      <c r="Z192" s="38"/>
      <c r="AA192" s="38">
        <f t="shared" si="116"/>
        <v>0</v>
      </c>
      <c r="AB192" s="38">
        <f t="shared" si="117"/>
        <v>0</v>
      </c>
      <c r="AC192" s="38"/>
      <c r="AD192" s="38">
        <f t="shared" si="118"/>
        <v>0</v>
      </c>
      <c r="AE192" s="38">
        <f t="shared" si="119"/>
        <v>0</v>
      </c>
      <c r="AF192" s="38"/>
      <c r="AG192" s="38">
        <f t="shared" si="120"/>
        <v>0</v>
      </c>
      <c r="AH192" s="38">
        <f t="shared" si="121"/>
        <v>0</v>
      </c>
      <c r="AI192" s="38"/>
      <c r="AJ192" s="38">
        <f t="shared" si="122"/>
        <v>0</v>
      </c>
      <c r="AK192" s="38">
        <f t="shared" si="123"/>
        <v>0</v>
      </c>
      <c r="AL192" s="38"/>
      <c r="AM192" s="38">
        <f t="shared" si="124"/>
        <v>0</v>
      </c>
      <c r="AN192" s="38">
        <f t="shared" si="125"/>
        <v>0</v>
      </c>
      <c r="AO192" s="38"/>
      <c r="AP192" s="38">
        <f t="shared" si="126"/>
        <v>0</v>
      </c>
      <c r="AQ192" s="38">
        <f t="shared" si="127"/>
        <v>0</v>
      </c>
      <c r="AR192" s="38"/>
      <c r="AS192" s="38">
        <f t="shared" si="128"/>
        <v>0</v>
      </c>
      <c r="AT192" s="38">
        <f t="shared" si="129"/>
        <v>0</v>
      </c>
      <c r="AU192" s="38"/>
      <c r="AV192" s="38">
        <f t="shared" si="130"/>
        <v>0</v>
      </c>
      <c r="AW192" s="38">
        <f t="shared" si="131"/>
        <v>0</v>
      </c>
      <c r="AX192" s="38"/>
      <c r="AY192" s="38">
        <f t="shared" si="132"/>
        <v>0</v>
      </c>
      <c r="AZ192" s="38">
        <f t="shared" si="133"/>
        <v>0</v>
      </c>
      <c r="BA192" s="38"/>
      <c r="BB192" s="38">
        <f t="shared" si="134"/>
        <v>0</v>
      </c>
      <c r="BC192" s="38">
        <f t="shared" si="135"/>
        <v>0</v>
      </c>
      <c r="BD192" s="38"/>
      <c r="BE192" s="38">
        <f t="shared" si="136"/>
        <v>0</v>
      </c>
      <c r="BF192" s="38">
        <f t="shared" si="137"/>
        <v>0</v>
      </c>
      <c r="BG192" s="38"/>
      <c r="BH192" s="38">
        <f t="shared" si="138"/>
        <v>0</v>
      </c>
      <c r="BI192" s="38">
        <f t="shared" si="139"/>
        <v>0</v>
      </c>
      <c r="BJ192" s="38"/>
      <c r="BK192" s="38">
        <f t="shared" si="140"/>
        <v>0</v>
      </c>
      <c r="BL192" s="38">
        <f t="shared" si="141"/>
        <v>0</v>
      </c>
      <c r="BM192" s="38"/>
      <c r="BN192" s="38">
        <f t="shared" si="142"/>
        <v>0</v>
      </c>
      <c r="BO192" s="38">
        <f t="shared" si="143"/>
        <v>0</v>
      </c>
      <c r="BP192" s="38"/>
      <c r="BQ192" s="38">
        <f t="shared" si="144"/>
        <v>0</v>
      </c>
      <c r="BR192" s="38">
        <f t="shared" si="145"/>
        <v>0</v>
      </c>
      <c r="BS192" s="38"/>
      <c r="BT192" s="38">
        <f t="shared" si="146"/>
        <v>0</v>
      </c>
      <c r="BU192" s="38">
        <f t="shared" si="147"/>
        <v>0</v>
      </c>
      <c r="BV192" s="39">
        <f t="shared" si="158"/>
        <v>0</v>
      </c>
      <c r="BW192" s="39">
        <f t="shared" ca="1" si="159"/>
        <v>0</v>
      </c>
      <c r="BX192" s="40">
        <f t="shared" ca="1" si="160"/>
        <v>0</v>
      </c>
      <c r="BY192" s="40">
        <f t="shared" si="153"/>
        <v>0</v>
      </c>
      <c r="BZ192" s="39">
        <f t="shared" ca="1" si="154"/>
        <v>0</v>
      </c>
      <c r="CA192" s="116">
        <f t="shared" ca="1" si="155"/>
        <v>0</v>
      </c>
      <c r="CB192" s="42"/>
      <c r="CC192" s="43">
        <f t="shared" si="156"/>
        <v>40</v>
      </c>
      <c r="CD192" s="44" t="str">
        <f>IF(COUNTIF(CD193:CD194,"MEDIDO")&gt;0,"MEDIDO","NÃO MEDIDO")</f>
        <v>MEDIDO</v>
      </c>
      <c r="CE192" s="45"/>
      <c r="CF192" s="46"/>
      <c r="CG192" s="47"/>
    </row>
    <row r="193" spans="1:85" s="2" customFormat="1" ht="30" customHeight="1" x14ac:dyDescent="0.2">
      <c r="A193" s="2" t="s">
        <v>443</v>
      </c>
      <c r="C193" s="127" t="s">
        <v>403</v>
      </c>
      <c r="D193" s="34" t="s">
        <v>404</v>
      </c>
      <c r="E193" s="35" t="s">
        <v>193</v>
      </c>
      <c r="F193" s="111">
        <v>384</v>
      </c>
      <c r="G193" s="111"/>
      <c r="H193" s="112">
        <v>178</v>
      </c>
      <c r="I193" s="111">
        <f t="shared" si="148"/>
        <v>562</v>
      </c>
      <c r="J193" s="36">
        <v>12.49</v>
      </c>
      <c r="K193" s="37">
        <f t="shared" si="149"/>
        <v>7019.38</v>
      </c>
      <c r="L193" s="37"/>
      <c r="M193" s="37">
        <f t="shared" si="150"/>
        <v>0</v>
      </c>
      <c r="N193" s="38"/>
      <c r="O193" s="38">
        <f t="shared" si="110"/>
        <v>0</v>
      </c>
      <c r="P193" s="38">
        <f t="shared" si="111"/>
        <v>0</v>
      </c>
      <c r="Q193" s="38">
        <v>384</v>
      </c>
      <c r="R193" s="38">
        <f t="shared" si="112"/>
        <v>4796.16</v>
      </c>
      <c r="S193" s="38">
        <f t="shared" si="113"/>
        <v>0</v>
      </c>
      <c r="T193" s="38"/>
      <c r="U193" s="38">
        <f t="shared" si="114"/>
        <v>0</v>
      </c>
      <c r="V193" s="38">
        <f t="shared" si="115"/>
        <v>0</v>
      </c>
      <c r="W193" s="38">
        <v>178</v>
      </c>
      <c r="X193" s="38">
        <f t="shared" si="151"/>
        <v>2223.2199999999998</v>
      </c>
      <c r="Y193" s="38">
        <f t="shared" si="152"/>
        <v>0</v>
      </c>
      <c r="Z193" s="38"/>
      <c r="AA193" s="38">
        <f t="shared" si="116"/>
        <v>0</v>
      </c>
      <c r="AB193" s="38">
        <f t="shared" si="117"/>
        <v>0</v>
      </c>
      <c r="AC193" s="38"/>
      <c r="AD193" s="38">
        <f t="shared" si="118"/>
        <v>0</v>
      </c>
      <c r="AE193" s="38">
        <f t="shared" si="119"/>
        <v>0</v>
      </c>
      <c r="AF193" s="38"/>
      <c r="AG193" s="38">
        <f t="shared" si="120"/>
        <v>0</v>
      </c>
      <c r="AH193" s="38">
        <f t="shared" si="121"/>
        <v>0</v>
      </c>
      <c r="AI193" s="38"/>
      <c r="AJ193" s="38">
        <f t="shared" si="122"/>
        <v>0</v>
      </c>
      <c r="AK193" s="38">
        <f t="shared" si="123"/>
        <v>0</v>
      </c>
      <c r="AL193" s="38"/>
      <c r="AM193" s="38">
        <f t="shared" si="124"/>
        <v>0</v>
      </c>
      <c r="AN193" s="38">
        <f t="shared" si="125"/>
        <v>0</v>
      </c>
      <c r="AO193" s="38"/>
      <c r="AP193" s="38">
        <f t="shared" si="126"/>
        <v>0</v>
      </c>
      <c r="AQ193" s="38">
        <f t="shared" si="127"/>
        <v>0</v>
      </c>
      <c r="AR193" s="38"/>
      <c r="AS193" s="38">
        <f t="shared" si="128"/>
        <v>0</v>
      </c>
      <c r="AT193" s="38">
        <f t="shared" si="129"/>
        <v>0</v>
      </c>
      <c r="AU193" s="38"/>
      <c r="AV193" s="38">
        <f t="shared" si="130"/>
        <v>0</v>
      </c>
      <c r="AW193" s="38">
        <f t="shared" si="131"/>
        <v>0</v>
      </c>
      <c r="AX193" s="38"/>
      <c r="AY193" s="38">
        <f t="shared" si="132"/>
        <v>0</v>
      </c>
      <c r="AZ193" s="38">
        <f t="shared" si="133"/>
        <v>0</v>
      </c>
      <c r="BA193" s="38"/>
      <c r="BB193" s="38">
        <f t="shared" si="134"/>
        <v>0</v>
      </c>
      <c r="BC193" s="38">
        <f t="shared" si="135"/>
        <v>0</v>
      </c>
      <c r="BD193" s="38"/>
      <c r="BE193" s="38">
        <f t="shared" si="136"/>
        <v>0</v>
      </c>
      <c r="BF193" s="38">
        <f t="shared" si="137"/>
        <v>0</v>
      </c>
      <c r="BG193" s="38"/>
      <c r="BH193" s="38">
        <f t="shared" si="138"/>
        <v>0</v>
      </c>
      <c r="BI193" s="38">
        <f t="shared" si="139"/>
        <v>0</v>
      </c>
      <c r="BJ193" s="38"/>
      <c r="BK193" s="38">
        <f t="shared" si="140"/>
        <v>0</v>
      </c>
      <c r="BL193" s="38">
        <f t="shared" si="141"/>
        <v>0</v>
      </c>
      <c r="BM193" s="38"/>
      <c r="BN193" s="38">
        <f t="shared" si="142"/>
        <v>0</v>
      </c>
      <c r="BO193" s="38">
        <f t="shared" si="143"/>
        <v>0</v>
      </c>
      <c r="BP193" s="38"/>
      <c r="BQ193" s="38">
        <f t="shared" si="144"/>
        <v>0</v>
      </c>
      <c r="BR193" s="38">
        <f t="shared" si="145"/>
        <v>0</v>
      </c>
      <c r="BS193" s="38"/>
      <c r="BT193" s="38">
        <f t="shared" si="146"/>
        <v>0</v>
      </c>
      <c r="BU193" s="38">
        <f t="shared" si="147"/>
        <v>0</v>
      </c>
      <c r="BV193" s="39">
        <f t="shared" si="158"/>
        <v>562</v>
      </c>
      <c r="BW193" s="39">
        <f t="shared" ca="1" si="159"/>
        <v>7019.38</v>
      </c>
      <c r="BX193" s="40">
        <f t="shared" ca="1" si="160"/>
        <v>0</v>
      </c>
      <c r="BY193" s="40">
        <f t="shared" si="153"/>
        <v>0</v>
      </c>
      <c r="BZ193" s="39">
        <f t="shared" ca="1" si="154"/>
        <v>0</v>
      </c>
      <c r="CA193" s="116">
        <f t="shared" ca="1" si="155"/>
        <v>0</v>
      </c>
      <c r="CB193" s="42"/>
      <c r="CC193" s="43">
        <f t="shared" si="156"/>
        <v>0</v>
      </c>
      <c r="CD193" s="44" t="str">
        <f>IF(CC193&lt;&gt;0,"MEDIDO","NÃO MEDIDO")</f>
        <v>NÃO MEDIDO</v>
      </c>
      <c r="CE193" s="45"/>
      <c r="CF193" s="46"/>
      <c r="CG193" s="47"/>
    </row>
    <row r="194" spans="1:85" s="2" customFormat="1" ht="30" customHeight="1" x14ac:dyDescent="0.2">
      <c r="A194" s="2" t="s">
        <v>443</v>
      </c>
      <c r="C194" s="127" t="s">
        <v>405</v>
      </c>
      <c r="D194" s="34" t="s">
        <v>406</v>
      </c>
      <c r="E194" s="35" t="s">
        <v>193</v>
      </c>
      <c r="F194" s="111">
        <v>164</v>
      </c>
      <c r="G194" s="111"/>
      <c r="H194" s="112">
        <v>40</v>
      </c>
      <c r="I194" s="111">
        <f t="shared" si="148"/>
        <v>204</v>
      </c>
      <c r="J194" s="36">
        <v>12.47</v>
      </c>
      <c r="K194" s="37">
        <f t="shared" si="149"/>
        <v>2543.88</v>
      </c>
      <c r="L194" s="37"/>
      <c r="M194" s="37">
        <f t="shared" si="150"/>
        <v>0</v>
      </c>
      <c r="N194" s="38"/>
      <c r="O194" s="38">
        <f t="shared" si="110"/>
        <v>0</v>
      </c>
      <c r="P194" s="38">
        <f t="shared" si="111"/>
        <v>0</v>
      </c>
      <c r="Q194" s="38">
        <v>164</v>
      </c>
      <c r="R194" s="38">
        <f t="shared" si="112"/>
        <v>2045.08</v>
      </c>
      <c r="S194" s="38">
        <f t="shared" si="113"/>
        <v>0</v>
      </c>
      <c r="T194" s="38"/>
      <c r="U194" s="38">
        <f t="shared" si="114"/>
        <v>0</v>
      </c>
      <c r="V194" s="38">
        <f t="shared" si="115"/>
        <v>0</v>
      </c>
      <c r="W194" s="38">
        <v>40</v>
      </c>
      <c r="X194" s="38">
        <f t="shared" si="151"/>
        <v>498.8</v>
      </c>
      <c r="Y194" s="38">
        <f t="shared" si="152"/>
        <v>0</v>
      </c>
      <c r="Z194" s="38"/>
      <c r="AA194" s="38">
        <f t="shared" si="116"/>
        <v>0</v>
      </c>
      <c r="AB194" s="38">
        <f t="shared" si="117"/>
        <v>0</v>
      </c>
      <c r="AC194" s="38"/>
      <c r="AD194" s="38">
        <f t="shared" si="118"/>
        <v>0</v>
      </c>
      <c r="AE194" s="38">
        <f t="shared" si="119"/>
        <v>0</v>
      </c>
      <c r="AF194" s="38"/>
      <c r="AG194" s="38">
        <f t="shared" si="120"/>
        <v>0</v>
      </c>
      <c r="AH194" s="38">
        <f t="shared" si="121"/>
        <v>0</v>
      </c>
      <c r="AI194" s="38"/>
      <c r="AJ194" s="38">
        <f t="shared" si="122"/>
        <v>0</v>
      </c>
      <c r="AK194" s="38">
        <f t="shared" si="123"/>
        <v>0</v>
      </c>
      <c r="AL194" s="38"/>
      <c r="AM194" s="38">
        <f t="shared" si="124"/>
        <v>0</v>
      </c>
      <c r="AN194" s="38">
        <f t="shared" si="125"/>
        <v>0</v>
      </c>
      <c r="AO194" s="38"/>
      <c r="AP194" s="38">
        <f t="shared" si="126"/>
        <v>0</v>
      </c>
      <c r="AQ194" s="38">
        <f t="shared" si="127"/>
        <v>0</v>
      </c>
      <c r="AR194" s="38"/>
      <c r="AS194" s="38">
        <f t="shared" si="128"/>
        <v>0</v>
      </c>
      <c r="AT194" s="38">
        <f t="shared" si="129"/>
        <v>0</v>
      </c>
      <c r="AU194" s="38"/>
      <c r="AV194" s="38">
        <f t="shared" si="130"/>
        <v>0</v>
      </c>
      <c r="AW194" s="38">
        <f t="shared" si="131"/>
        <v>0</v>
      </c>
      <c r="AX194" s="38"/>
      <c r="AY194" s="38">
        <f t="shared" si="132"/>
        <v>0</v>
      </c>
      <c r="AZ194" s="38">
        <f t="shared" si="133"/>
        <v>0</v>
      </c>
      <c r="BA194" s="38"/>
      <c r="BB194" s="38">
        <f t="shared" si="134"/>
        <v>0</v>
      </c>
      <c r="BC194" s="38">
        <f t="shared" si="135"/>
        <v>0</v>
      </c>
      <c r="BD194" s="38"/>
      <c r="BE194" s="38">
        <f t="shared" si="136"/>
        <v>0</v>
      </c>
      <c r="BF194" s="38">
        <f t="shared" si="137"/>
        <v>0</v>
      </c>
      <c r="BG194" s="38"/>
      <c r="BH194" s="38">
        <f t="shared" si="138"/>
        <v>0</v>
      </c>
      <c r="BI194" s="38">
        <f t="shared" si="139"/>
        <v>0</v>
      </c>
      <c r="BJ194" s="38"/>
      <c r="BK194" s="38">
        <f t="shared" si="140"/>
        <v>0</v>
      </c>
      <c r="BL194" s="38">
        <f t="shared" si="141"/>
        <v>0</v>
      </c>
      <c r="BM194" s="38"/>
      <c r="BN194" s="38">
        <f t="shared" si="142"/>
        <v>0</v>
      </c>
      <c r="BO194" s="38">
        <f t="shared" si="143"/>
        <v>0</v>
      </c>
      <c r="BP194" s="38"/>
      <c r="BQ194" s="38">
        <f t="shared" si="144"/>
        <v>0</v>
      </c>
      <c r="BR194" s="38">
        <f t="shared" si="145"/>
        <v>0</v>
      </c>
      <c r="BS194" s="38"/>
      <c r="BT194" s="38">
        <f t="shared" si="146"/>
        <v>0</v>
      </c>
      <c r="BU194" s="38">
        <f t="shared" si="147"/>
        <v>0</v>
      </c>
      <c r="BV194" s="39">
        <f t="shared" si="158"/>
        <v>204</v>
      </c>
      <c r="BW194" s="39">
        <f t="shared" ca="1" si="159"/>
        <v>2543.88</v>
      </c>
      <c r="BX194" s="40">
        <f t="shared" ca="1" si="160"/>
        <v>0</v>
      </c>
      <c r="BY194" s="40">
        <f t="shared" si="153"/>
        <v>0</v>
      </c>
      <c r="BZ194" s="39">
        <f t="shared" ca="1" si="154"/>
        <v>0</v>
      </c>
      <c r="CA194" s="116">
        <f t="shared" ca="1" si="155"/>
        <v>0</v>
      </c>
      <c r="CB194" s="42"/>
      <c r="CC194" s="43">
        <f t="shared" si="156"/>
        <v>3.36</v>
      </c>
      <c r="CD194" s="44" t="str">
        <f>IF(CC194&lt;&gt;0,"MEDIDO","NÃO MEDIDO")</f>
        <v>MEDIDO</v>
      </c>
      <c r="CE194" s="45"/>
      <c r="CF194" s="46"/>
      <c r="CG194" s="47"/>
    </row>
    <row r="195" spans="1:85" s="2" customFormat="1" ht="30" customHeight="1" x14ac:dyDescent="0.2">
      <c r="A195" s="1" t="s">
        <v>442</v>
      </c>
      <c r="B195" s="1"/>
      <c r="C195" s="127">
        <v>50500</v>
      </c>
      <c r="D195" s="34" t="s">
        <v>407</v>
      </c>
      <c r="E195" s="35"/>
      <c r="F195" s="111"/>
      <c r="G195" s="111"/>
      <c r="H195" s="112">
        <v>0</v>
      </c>
      <c r="I195" s="111">
        <f t="shared" si="148"/>
        <v>0</v>
      </c>
      <c r="J195" s="36"/>
      <c r="K195" s="37">
        <f t="shared" si="149"/>
        <v>0</v>
      </c>
      <c r="L195" s="37"/>
      <c r="M195" s="37">
        <f t="shared" si="150"/>
        <v>0</v>
      </c>
      <c r="N195" s="38"/>
      <c r="O195" s="38">
        <f t="shared" si="110"/>
        <v>0</v>
      </c>
      <c r="P195" s="38">
        <f t="shared" si="111"/>
        <v>0</v>
      </c>
      <c r="Q195" s="38"/>
      <c r="R195" s="38">
        <f t="shared" si="112"/>
        <v>0</v>
      </c>
      <c r="S195" s="38">
        <f t="shared" si="113"/>
        <v>0</v>
      </c>
      <c r="T195" s="38"/>
      <c r="U195" s="38">
        <f t="shared" si="114"/>
        <v>0</v>
      </c>
      <c r="V195" s="38">
        <f t="shared" si="115"/>
        <v>0</v>
      </c>
      <c r="W195" s="38"/>
      <c r="X195" s="38">
        <f t="shared" si="151"/>
        <v>0</v>
      </c>
      <c r="Y195" s="38">
        <f t="shared" si="152"/>
        <v>0</v>
      </c>
      <c r="Z195" s="38"/>
      <c r="AA195" s="38">
        <f t="shared" si="116"/>
        <v>0</v>
      </c>
      <c r="AB195" s="38">
        <f t="shared" si="117"/>
        <v>0</v>
      </c>
      <c r="AC195" s="38"/>
      <c r="AD195" s="38">
        <f t="shared" si="118"/>
        <v>0</v>
      </c>
      <c r="AE195" s="38">
        <f t="shared" si="119"/>
        <v>0</v>
      </c>
      <c r="AF195" s="38"/>
      <c r="AG195" s="38">
        <f t="shared" si="120"/>
        <v>0</v>
      </c>
      <c r="AH195" s="38">
        <f t="shared" si="121"/>
        <v>0</v>
      </c>
      <c r="AI195" s="38"/>
      <c r="AJ195" s="38">
        <f t="shared" si="122"/>
        <v>0</v>
      </c>
      <c r="AK195" s="38">
        <f t="shared" si="123"/>
        <v>0</v>
      </c>
      <c r="AL195" s="38"/>
      <c r="AM195" s="38">
        <f t="shared" si="124"/>
        <v>0</v>
      </c>
      <c r="AN195" s="38">
        <f t="shared" si="125"/>
        <v>0</v>
      </c>
      <c r="AO195" s="38"/>
      <c r="AP195" s="38">
        <f t="shared" si="126"/>
        <v>0</v>
      </c>
      <c r="AQ195" s="38">
        <f t="shared" si="127"/>
        <v>0</v>
      </c>
      <c r="AR195" s="38"/>
      <c r="AS195" s="38">
        <f t="shared" si="128"/>
        <v>0</v>
      </c>
      <c r="AT195" s="38">
        <f t="shared" si="129"/>
        <v>0</v>
      </c>
      <c r="AU195" s="38"/>
      <c r="AV195" s="38">
        <f t="shared" si="130"/>
        <v>0</v>
      </c>
      <c r="AW195" s="38">
        <f t="shared" si="131"/>
        <v>0</v>
      </c>
      <c r="AX195" s="38"/>
      <c r="AY195" s="38">
        <f t="shared" si="132"/>
        <v>0</v>
      </c>
      <c r="AZ195" s="38">
        <f t="shared" si="133"/>
        <v>0</v>
      </c>
      <c r="BA195" s="38"/>
      <c r="BB195" s="38">
        <f t="shared" si="134"/>
        <v>0</v>
      </c>
      <c r="BC195" s="38">
        <f t="shared" si="135"/>
        <v>0</v>
      </c>
      <c r="BD195" s="38"/>
      <c r="BE195" s="38">
        <f t="shared" si="136"/>
        <v>0</v>
      </c>
      <c r="BF195" s="38">
        <f t="shared" si="137"/>
        <v>0</v>
      </c>
      <c r="BG195" s="38"/>
      <c r="BH195" s="38">
        <f t="shared" si="138"/>
        <v>0</v>
      </c>
      <c r="BI195" s="38">
        <f t="shared" si="139"/>
        <v>0</v>
      </c>
      <c r="BJ195" s="38"/>
      <c r="BK195" s="38">
        <f t="shared" si="140"/>
        <v>0</v>
      </c>
      <c r="BL195" s="38">
        <f t="shared" si="141"/>
        <v>0</v>
      </c>
      <c r="BM195" s="38"/>
      <c r="BN195" s="38">
        <f t="shared" si="142"/>
        <v>0</v>
      </c>
      <c r="BO195" s="38">
        <f t="shared" si="143"/>
        <v>0</v>
      </c>
      <c r="BP195" s="38"/>
      <c r="BQ195" s="38">
        <f t="shared" si="144"/>
        <v>0</v>
      </c>
      <c r="BR195" s="38">
        <f t="shared" si="145"/>
        <v>0</v>
      </c>
      <c r="BS195" s="38"/>
      <c r="BT195" s="38">
        <f t="shared" si="146"/>
        <v>0</v>
      </c>
      <c r="BU195" s="38">
        <f t="shared" si="147"/>
        <v>0</v>
      </c>
      <c r="BV195" s="39">
        <f t="shared" si="158"/>
        <v>0</v>
      </c>
      <c r="BW195" s="39">
        <f t="shared" ca="1" si="159"/>
        <v>0</v>
      </c>
      <c r="BX195" s="40">
        <f t="shared" ca="1" si="160"/>
        <v>0</v>
      </c>
      <c r="BY195" s="40">
        <f t="shared" si="153"/>
        <v>0</v>
      </c>
      <c r="BZ195" s="39">
        <f t="shared" ca="1" si="154"/>
        <v>0</v>
      </c>
      <c r="CA195" s="116">
        <f t="shared" ca="1" si="155"/>
        <v>0</v>
      </c>
      <c r="CB195" s="42"/>
      <c r="CC195" s="43">
        <f t="shared" si="156"/>
        <v>3.36</v>
      </c>
      <c r="CD195" s="44" t="str">
        <f>IF(COUNTIF(CD196:CD202,"MEDIDO")&gt;0,"MEDIDO","NÃO MEDIDO")</f>
        <v>MEDIDO</v>
      </c>
      <c r="CE195" s="45"/>
      <c r="CF195" s="46"/>
      <c r="CG195" s="47"/>
    </row>
    <row r="196" spans="1:85" s="2" customFormat="1" ht="30" customHeight="1" x14ac:dyDescent="0.2">
      <c r="A196" s="2" t="s">
        <v>443</v>
      </c>
      <c r="C196" s="127" t="s">
        <v>408</v>
      </c>
      <c r="D196" s="34" t="s">
        <v>409</v>
      </c>
      <c r="E196" s="35" t="s">
        <v>90</v>
      </c>
      <c r="F196" s="111">
        <v>8.9</v>
      </c>
      <c r="G196" s="111"/>
      <c r="H196" s="112">
        <v>3.36</v>
      </c>
      <c r="I196" s="111">
        <f t="shared" si="148"/>
        <v>12.26</v>
      </c>
      <c r="J196" s="36">
        <v>619.51</v>
      </c>
      <c r="K196" s="37">
        <f t="shared" si="149"/>
        <v>7595.19</v>
      </c>
      <c r="L196" s="37"/>
      <c r="M196" s="37">
        <f t="shared" si="150"/>
        <v>0</v>
      </c>
      <c r="N196" s="38"/>
      <c r="O196" s="38">
        <f t="shared" si="110"/>
        <v>0</v>
      </c>
      <c r="P196" s="38">
        <f t="shared" si="111"/>
        <v>0</v>
      </c>
      <c r="Q196" s="38">
        <v>8.01</v>
      </c>
      <c r="R196" s="38">
        <f t="shared" si="112"/>
        <v>4962.28</v>
      </c>
      <c r="S196" s="38">
        <f t="shared" si="113"/>
        <v>0</v>
      </c>
      <c r="T196" s="38">
        <v>0.89</v>
      </c>
      <c r="U196" s="38">
        <f t="shared" si="114"/>
        <v>551.36</v>
      </c>
      <c r="V196" s="38">
        <f t="shared" si="115"/>
        <v>0</v>
      </c>
      <c r="W196" s="38">
        <v>3.36</v>
      </c>
      <c r="X196" s="38">
        <f t="shared" si="151"/>
        <v>2081.5500000000002</v>
      </c>
      <c r="Y196" s="38">
        <f t="shared" si="152"/>
        <v>0</v>
      </c>
      <c r="Z196" s="38"/>
      <c r="AA196" s="38">
        <f t="shared" si="116"/>
        <v>0</v>
      </c>
      <c r="AB196" s="38">
        <f t="shared" si="117"/>
        <v>0</v>
      </c>
      <c r="AC196" s="38"/>
      <c r="AD196" s="38">
        <f t="shared" si="118"/>
        <v>0</v>
      </c>
      <c r="AE196" s="38">
        <f t="shared" si="119"/>
        <v>0</v>
      </c>
      <c r="AF196" s="38"/>
      <c r="AG196" s="38">
        <f t="shared" si="120"/>
        <v>0</v>
      </c>
      <c r="AH196" s="38">
        <f t="shared" si="121"/>
        <v>0</v>
      </c>
      <c r="AI196" s="38"/>
      <c r="AJ196" s="38">
        <f t="shared" si="122"/>
        <v>0</v>
      </c>
      <c r="AK196" s="38">
        <f t="shared" si="123"/>
        <v>0</v>
      </c>
      <c r="AL196" s="38"/>
      <c r="AM196" s="38">
        <f t="shared" si="124"/>
        <v>0</v>
      </c>
      <c r="AN196" s="38">
        <f t="shared" si="125"/>
        <v>0</v>
      </c>
      <c r="AO196" s="38"/>
      <c r="AP196" s="38">
        <f t="shared" si="126"/>
        <v>0</v>
      </c>
      <c r="AQ196" s="38">
        <f t="shared" si="127"/>
        <v>0</v>
      </c>
      <c r="AR196" s="38"/>
      <c r="AS196" s="38">
        <f t="shared" si="128"/>
        <v>0</v>
      </c>
      <c r="AT196" s="38">
        <f t="shared" si="129"/>
        <v>0</v>
      </c>
      <c r="AU196" s="38"/>
      <c r="AV196" s="38">
        <f t="shared" si="130"/>
        <v>0</v>
      </c>
      <c r="AW196" s="38">
        <f t="shared" si="131"/>
        <v>0</v>
      </c>
      <c r="AX196" s="38"/>
      <c r="AY196" s="38">
        <f t="shared" si="132"/>
        <v>0</v>
      </c>
      <c r="AZ196" s="38">
        <f t="shared" si="133"/>
        <v>0</v>
      </c>
      <c r="BA196" s="38"/>
      <c r="BB196" s="38">
        <f t="shared" si="134"/>
        <v>0</v>
      </c>
      <c r="BC196" s="38">
        <f t="shared" si="135"/>
        <v>0</v>
      </c>
      <c r="BD196" s="38"/>
      <c r="BE196" s="38">
        <f t="shared" si="136"/>
        <v>0</v>
      </c>
      <c r="BF196" s="38">
        <f t="shared" si="137"/>
        <v>0</v>
      </c>
      <c r="BG196" s="38"/>
      <c r="BH196" s="38">
        <f t="shared" si="138"/>
        <v>0</v>
      </c>
      <c r="BI196" s="38">
        <f t="shared" si="139"/>
        <v>0</v>
      </c>
      <c r="BJ196" s="38"/>
      <c r="BK196" s="38">
        <f t="shared" si="140"/>
        <v>0</v>
      </c>
      <c r="BL196" s="38">
        <f t="shared" si="141"/>
        <v>0</v>
      </c>
      <c r="BM196" s="38"/>
      <c r="BN196" s="38">
        <f t="shared" si="142"/>
        <v>0</v>
      </c>
      <c r="BO196" s="38">
        <f t="shared" si="143"/>
        <v>0</v>
      </c>
      <c r="BP196" s="38"/>
      <c r="BQ196" s="38">
        <f t="shared" si="144"/>
        <v>0</v>
      </c>
      <c r="BR196" s="38">
        <f t="shared" si="145"/>
        <v>0</v>
      </c>
      <c r="BS196" s="38"/>
      <c r="BT196" s="38">
        <f t="shared" si="146"/>
        <v>0</v>
      </c>
      <c r="BU196" s="38">
        <f t="shared" si="147"/>
        <v>0</v>
      </c>
      <c r="BV196" s="39">
        <f t="shared" si="158"/>
        <v>12.26</v>
      </c>
      <c r="BW196" s="39">
        <f t="shared" ca="1" si="159"/>
        <v>7595.19</v>
      </c>
      <c r="BX196" s="40">
        <f t="shared" ca="1" si="160"/>
        <v>0</v>
      </c>
      <c r="BY196" s="40">
        <f t="shared" si="153"/>
        <v>0</v>
      </c>
      <c r="BZ196" s="39">
        <f t="shared" ca="1" si="154"/>
        <v>0</v>
      </c>
      <c r="CA196" s="116">
        <f t="shared" ca="1" si="155"/>
        <v>0</v>
      </c>
      <c r="CB196" s="42"/>
      <c r="CC196" s="43">
        <f t="shared" si="156"/>
        <v>3.36</v>
      </c>
      <c r="CD196" s="44" t="str">
        <f>IF(CC196&lt;&gt;0,"MEDIDO","NÃO MEDIDO")</f>
        <v>MEDIDO</v>
      </c>
      <c r="CE196" s="45"/>
      <c r="CF196" s="46"/>
      <c r="CG196" s="47"/>
    </row>
    <row r="197" spans="1:85" s="2" customFormat="1" ht="30" customHeight="1" x14ac:dyDescent="0.2">
      <c r="A197" s="2" t="s">
        <v>443</v>
      </c>
      <c r="C197" s="127" t="s">
        <v>410</v>
      </c>
      <c r="D197" s="34" t="s">
        <v>411</v>
      </c>
      <c r="E197" s="35" t="s">
        <v>90</v>
      </c>
      <c r="F197" s="111">
        <v>8.9</v>
      </c>
      <c r="G197" s="111"/>
      <c r="H197" s="112">
        <v>3.36</v>
      </c>
      <c r="I197" s="111">
        <f t="shared" si="148"/>
        <v>12.26</v>
      </c>
      <c r="J197" s="36">
        <v>116.64</v>
      </c>
      <c r="K197" s="37">
        <f t="shared" si="149"/>
        <v>1430.01</v>
      </c>
      <c r="L197" s="37"/>
      <c r="M197" s="37">
        <f t="shared" si="150"/>
        <v>0</v>
      </c>
      <c r="N197" s="38"/>
      <c r="O197" s="38">
        <f t="shared" si="110"/>
        <v>0</v>
      </c>
      <c r="P197" s="38">
        <f t="shared" si="111"/>
        <v>0</v>
      </c>
      <c r="Q197" s="38">
        <v>8.01</v>
      </c>
      <c r="R197" s="38">
        <f t="shared" si="112"/>
        <v>934.29</v>
      </c>
      <c r="S197" s="38">
        <f t="shared" si="113"/>
        <v>0</v>
      </c>
      <c r="T197" s="38">
        <v>0.89</v>
      </c>
      <c r="U197" s="38">
        <f t="shared" si="114"/>
        <v>103.81</v>
      </c>
      <c r="V197" s="38">
        <f t="shared" si="115"/>
        <v>0</v>
      </c>
      <c r="W197" s="38">
        <v>3.36</v>
      </c>
      <c r="X197" s="38">
        <f t="shared" si="151"/>
        <v>391.91</v>
      </c>
      <c r="Y197" s="38">
        <f t="shared" si="152"/>
        <v>0</v>
      </c>
      <c r="Z197" s="38"/>
      <c r="AA197" s="38">
        <f t="shared" si="116"/>
        <v>0</v>
      </c>
      <c r="AB197" s="38">
        <f t="shared" si="117"/>
        <v>0</v>
      </c>
      <c r="AC197" s="38"/>
      <c r="AD197" s="38">
        <f t="shared" si="118"/>
        <v>0</v>
      </c>
      <c r="AE197" s="38">
        <f t="shared" si="119"/>
        <v>0</v>
      </c>
      <c r="AF197" s="38"/>
      <c r="AG197" s="38">
        <f t="shared" si="120"/>
        <v>0</v>
      </c>
      <c r="AH197" s="38">
        <f t="shared" si="121"/>
        <v>0</v>
      </c>
      <c r="AI197" s="38"/>
      <c r="AJ197" s="38">
        <f t="shared" si="122"/>
        <v>0</v>
      </c>
      <c r="AK197" s="38">
        <f t="shared" si="123"/>
        <v>0</v>
      </c>
      <c r="AL197" s="38"/>
      <c r="AM197" s="38">
        <f t="shared" si="124"/>
        <v>0</v>
      </c>
      <c r="AN197" s="38">
        <f t="shared" si="125"/>
        <v>0</v>
      </c>
      <c r="AO197" s="38"/>
      <c r="AP197" s="38">
        <f t="shared" si="126"/>
        <v>0</v>
      </c>
      <c r="AQ197" s="38">
        <f t="shared" si="127"/>
        <v>0</v>
      </c>
      <c r="AR197" s="38"/>
      <c r="AS197" s="38">
        <f t="shared" si="128"/>
        <v>0</v>
      </c>
      <c r="AT197" s="38">
        <f t="shared" si="129"/>
        <v>0</v>
      </c>
      <c r="AU197" s="38"/>
      <c r="AV197" s="38">
        <f t="shared" si="130"/>
        <v>0</v>
      </c>
      <c r="AW197" s="38">
        <f t="shared" si="131"/>
        <v>0</v>
      </c>
      <c r="AX197" s="38"/>
      <c r="AY197" s="38">
        <f t="shared" si="132"/>
        <v>0</v>
      </c>
      <c r="AZ197" s="38">
        <f t="shared" si="133"/>
        <v>0</v>
      </c>
      <c r="BA197" s="38"/>
      <c r="BB197" s="38">
        <f t="shared" si="134"/>
        <v>0</v>
      </c>
      <c r="BC197" s="38">
        <f t="shared" si="135"/>
        <v>0</v>
      </c>
      <c r="BD197" s="38"/>
      <c r="BE197" s="38">
        <f t="shared" si="136"/>
        <v>0</v>
      </c>
      <c r="BF197" s="38">
        <f t="shared" si="137"/>
        <v>0</v>
      </c>
      <c r="BG197" s="38"/>
      <c r="BH197" s="38">
        <f t="shared" si="138"/>
        <v>0</v>
      </c>
      <c r="BI197" s="38">
        <f t="shared" si="139"/>
        <v>0</v>
      </c>
      <c r="BJ197" s="38"/>
      <c r="BK197" s="38">
        <f t="shared" si="140"/>
        <v>0</v>
      </c>
      <c r="BL197" s="38">
        <f t="shared" si="141"/>
        <v>0</v>
      </c>
      <c r="BM197" s="38"/>
      <c r="BN197" s="38">
        <f t="shared" si="142"/>
        <v>0</v>
      </c>
      <c r="BO197" s="38">
        <f t="shared" si="143"/>
        <v>0</v>
      </c>
      <c r="BP197" s="38"/>
      <c r="BQ197" s="38">
        <f t="shared" si="144"/>
        <v>0</v>
      </c>
      <c r="BR197" s="38">
        <f t="shared" si="145"/>
        <v>0</v>
      </c>
      <c r="BS197" s="38"/>
      <c r="BT197" s="38">
        <f t="shared" si="146"/>
        <v>0</v>
      </c>
      <c r="BU197" s="38">
        <f t="shared" si="147"/>
        <v>0</v>
      </c>
      <c r="BV197" s="39">
        <f t="shared" si="158"/>
        <v>12.26</v>
      </c>
      <c r="BW197" s="39">
        <f t="shared" ca="1" si="159"/>
        <v>1430.01</v>
      </c>
      <c r="BX197" s="40">
        <f t="shared" ca="1" si="160"/>
        <v>0</v>
      </c>
      <c r="BY197" s="40">
        <f t="shared" si="153"/>
        <v>0</v>
      </c>
      <c r="BZ197" s="39">
        <f t="shared" ca="1" si="154"/>
        <v>0</v>
      </c>
      <c r="CA197" s="116">
        <f t="shared" ca="1" si="155"/>
        <v>0</v>
      </c>
      <c r="CB197" s="42"/>
      <c r="CC197" s="43">
        <f t="shared" si="156"/>
        <v>0</v>
      </c>
      <c r="CD197" s="44" t="str">
        <f>IF(CC197&lt;&gt;0,"MEDIDO","NÃO MEDIDO")</f>
        <v>NÃO MEDIDO</v>
      </c>
      <c r="CE197" s="45"/>
      <c r="CF197" s="46"/>
      <c r="CG197" s="47"/>
    </row>
    <row r="198" spans="1:85" s="2" customFormat="1" ht="30" customHeight="1" x14ac:dyDescent="0.2">
      <c r="A198" s="2" t="s">
        <v>443</v>
      </c>
      <c r="C198" s="127" t="s">
        <v>412</v>
      </c>
      <c r="D198" s="34" t="s">
        <v>413</v>
      </c>
      <c r="E198" s="35" t="s">
        <v>90</v>
      </c>
      <c r="F198" s="111">
        <v>8.9</v>
      </c>
      <c r="G198" s="111"/>
      <c r="H198" s="112">
        <v>3.36</v>
      </c>
      <c r="I198" s="111">
        <f t="shared" si="148"/>
        <v>12.26</v>
      </c>
      <c r="J198" s="36">
        <v>148.72999999999999</v>
      </c>
      <c r="K198" s="37">
        <f t="shared" si="149"/>
        <v>1823.43</v>
      </c>
      <c r="L198" s="37"/>
      <c r="M198" s="37">
        <f t="shared" si="150"/>
        <v>0</v>
      </c>
      <c r="N198" s="38"/>
      <c r="O198" s="38">
        <f t="shared" si="110"/>
        <v>0</v>
      </c>
      <c r="P198" s="38">
        <f t="shared" si="111"/>
        <v>0</v>
      </c>
      <c r="Q198" s="38">
        <v>7.74</v>
      </c>
      <c r="R198" s="38">
        <f t="shared" si="112"/>
        <v>1151.17</v>
      </c>
      <c r="S198" s="38">
        <f t="shared" si="113"/>
        <v>0</v>
      </c>
      <c r="T198" s="38">
        <v>1.1599999999999999</v>
      </c>
      <c r="U198" s="38">
        <f t="shared" si="114"/>
        <v>172.53</v>
      </c>
      <c r="V198" s="38">
        <f t="shared" si="115"/>
        <v>0</v>
      </c>
      <c r="W198" s="38">
        <v>3.36</v>
      </c>
      <c r="X198" s="38">
        <f t="shared" si="151"/>
        <v>499.73</v>
      </c>
      <c r="Y198" s="38">
        <f t="shared" si="152"/>
        <v>0</v>
      </c>
      <c r="Z198" s="38"/>
      <c r="AA198" s="38">
        <f t="shared" si="116"/>
        <v>0</v>
      </c>
      <c r="AB198" s="38">
        <f t="shared" si="117"/>
        <v>0</v>
      </c>
      <c r="AC198" s="38"/>
      <c r="AD198" s="38">
        <f t="shared" si="118"/>
        <v>0</v>
      </c>
      <c r="AE198" s="38">
        <f t="shared" si="119"/>
        <v>0</v>
      </c>
      <c r="AF198" s="38"/>
      <c r="AG198" s="38">
        <f t="shared" si="120"/>
        <v>0</v>
      </c>
      <c r="AH198" s="38">
        <f t="shared" si="121"/>
        <v>0</v>
      </c>
      <c r="AI198" s="38"/>
      <c r="AJ198" s="38">
        <f t="shared" si="122"/>
        <v>0</v>
      </c>
      <c r="AK198" s="38">
        <f t="shared" si="123"/>
        <v>0</v>
      </c>
      <c r="AL198" s="38"/>
      <c r="AM198" s="38">
        <f t="shared" si="124"/>
        <v>0</v>
      </c>
      <c r="AN198" s="38">
        <f t="shared" si="125"/>
        <v>0</v>
      </c>
      <c r="AO198" s="38"/>
      <c r="AP198" s="38">
        <f t="shared" si="126"/>
        <v>0</v>
      </c>
      <c r="AQ198" s="38">
        <f t="shared" si="127"/>
        <v>0</v>
      </c>
      <c r="AR198" s="38"/>
      <c r="AS198" s="38">
        <f t="shared" si="128"/>
        <v>0</v>
      </c>
      <c r="AT198" s="38">
        <f t="shared" si="129"/>
        <v>0</v>
      </c>
      <c r="AU198" s="38"/>
      <c r="AV198" s="38">
        <f t="shared" si="130"/>
        <v>0</v>
      </c>
      <c r="AW198" s="38">
        <f t="shared" si="131"/>
        <v>0</v>
      </c>
      <c r="AX198" s="38"/>
      <c r="AY198" s="38">
        <f t="shared" si="132"/>
        <v>0</v>
      </c>
      <c r="AZ198" s="38">
        <f t="shared" si="133"/>
        <v>0</v>
      </c>
      <c r="BA198" s="38"/>
      <c r="BB198" s="38">
        <f t="shared" si="134"/>
        <v>0</v>
      </c>
      <c r="BC198" s="38">
        <f t="shared" si="135"/>
        <v>0</v>
      </c>
      <c r="BD198" s="38"/>
      <c r="BE198" s="38">
        <f t="shared" si="136"/>
        <v>0</v>
      </c>
      <c r="BF198" s="38">
        <f t="shared" si="137"/>
        <v>0</v>
      </c>
      <c r="BG198" s="38"/>
      <c r="BH198" s="38">
        <f t="shared" si="138"/>
        <v>0</v>
      </c>
      <c r="BI198" s="38">
        <f t="shared" si="139"/>
        <v>0</v>
      </c>
      <c r="BJ198" s="38"/>
      <c r="BK198" s="38">
        <f t="shared" si="140"/>
        <v>0</v>
      </c>
      <c r="BL198" s="38">
        <f t="shared" si="141"/>
        <v>0</v>
      </c>
      <c r="BM198" s="38"/>
      <c r="BN198" s="38">
        <f t="shared" si="142"/>
        <v>0</v>
      </c>
      <c r="BO198" s="38">
        <f t="shared" si="143"/>
        <v>0</v>
      </c>
      <c r="BP198" s="38"/>
      <c r="BQ198" s="38">
        <f t="shared" si="144"/>
        <v>0</v>
      </c>
      <c r="BR198" s="38">
        <f t="shared" si="145"/>
        <v>0</v>
      </c>
      <c r="BS198" s="38"/>
      <c r="BT198" s="38">
        <f t="shared" si="146"/>
        <v>0</v>
      </c>
      <c r="BU198" s="38">
        <f t="shared" si="147"/>
        <v>0</v>
      </c>
      <c r="BV198" s="39">
        <f t="shared" si="158"/>
        <v>12.26</v>
      </c>
      <c r="BW198" s="39">
        <f t="shared" ca="1" si="159"/>
        <v>1823.43</v>
      </c>
      <c r="BX198" s="40">
        <f t="shared" ca="1" si="160"/>
        <v>0</v>
      </c>
      <c r="BY198" s="40">
        <f t="shared" si="153"/>
        <v>0</v>
      </c>
      <c r="BZ198" s="39">
        <f t="shared" ca="1" si="154"/>
        <v>0</v>
      </c>
      <c r="CA198" s="116">
        <f t="shared" ca="1" si="155"/>
        <v>0</v>
      </c>
      <c r="CB198" s="42"/>
      <c r="CC198" s="43">
        <f t="shared" si="156"/>
        <v>0</v>
      </c>
      <c r="CD198" s="44" t="str">
        <f>IF(CC198&lt;&gt;0,"MEDIDO","NÃO MEDIDO")</f>
        <v>NÃO MEDIDO</v>
      </c>
      <c r="CE198" s="45"/>
      <c r="CF198" s="46"/>
      <c r="CG198" s="47"/>
    </row>
    <row r="199" spans="1:85" s="2" customFormat="1" ht="30" customHeight="1" x14ac:dyDescent="0.2">
      <c r="A199" s="2" t="s">
        <v>442</v>
      </c>
      <c r="C199" s="127" t="s">
        <v>454</v>
      </c>
      <c r="D199" s="34" t="s">
        <v>455</v>
      </c>
      <c r="E199" s="35"/>
      <c r="F199" s="111"/>
      <c r="G199" s="111"/>
      <c r="H199" s="112">
        <v>0</v>
      </c>
      <c r="I199" s="111">
        <f t="shared" si="148"/>
        <v>0</v>
      </c>
      <c r="J199" s="36"/>
      <c r="K199" s="37">
        <f t="shared" si="149"/>
        <v>0</v>
      </c>
      <c r="L199" s="37"/>
      <c r="M199" s="37">
        <f t="shared" si="150"/>
        <v>0</v>
      </c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>
        <f t="shared" si="151"/>
        <v>0</v>
      </c>
      <c r="Y199" s="38">
        <f t="shared" si="152"/>
        <v>0</v>
      </c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9">
        <f t="shared" si="158"/>
        <v>0</v>
      </c>
      <c r="BW199" s="39">
        <f t="shared" ca="1" si="159"/>
        <v>0</v>
      </c>
      <c r="BX199" s="40">
        <f t="shared" ca="1" si="160"/>
        <v>0</v>
      </c>
      <c r="BY199" s="40">
        <f t="shared" si="153"/>
        <v>0</v>
      </c>
      <c r="BZ199" s="39">
        <f t="shared" ca="1" si="154"/>
        <v>0</v>
      </c>
      <c r="CA199" s="116">
        <f t="shared" ca="1" si="155"/>
        <v>0</v>
      </c>
      <c r="CB199" s="42"/>
      <c r="CC199" s="43">
        <f t="shared" si="156"/>
        <v>3.36</v>
      </c>
      <c r="CD199" s="44" t="str">
        <f t="shared" ref="CD199:CD202" si="162">IF(CC199&lt;&gt;0,"MEDIDO","NÃO MEDIDO")</f>
        <v>MEDIDO</v>
      </c>
      <c r="CE199" s="45"/>
      <c r="CF199" s="46"/>
      <c r="CG199" s="47"/>
    </row>
    <row r="200" spans="1:85" s="2" customFormat="1" ht="30" customHeight="1" x14ac:dyDescent="0.2">
      <c r="A200" s="2" t="s">
        <v>442</v>
      </c>
      <c r="C200" s="127" t="s">
        <v>456</v>
      </c>
      <c r="D200" s="34" t="s">
        <v>457</v>
      </c>
      <c r="E200" s="35"/>
      <c r="F200" s="111"/>
      <c r="G200" s="111"/>
      <c r="H200" s="112">
        <v>0</v>
      </c>
      <c r="I200" s="111">
        <f t="shared" si="148"/>
        <v>0</v>
      </c>
      <c r="J200" s="36"/>
      <c r="K200" s="37">
        <f t="shared" si="149"/>
        <v>0</v>
      </c>
      <c r="L200" s="37"/>
      <c r="M200" s="37">
        <f t="shared" si="150"/>
        <v>0</v>
      </c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>
        <f t="shared" si="151"/>
        <v>0</v>
      </c>
      <c r="Y200" s="38">
        <f t="shared" si="152"/>
        <v>0</v>
      </c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9">
        <f t="shared" si="158"/>
        <v>0</v>
      </c>
      <c r="BW200" s="39">
        <f t="shared" ca="1" si="159"/>
        <v>0</v>
      </c>
      <c r="BX200" s="40">
        <f t="shared" ca="1" si="160"/>
        <v>0</v>
      </c>
      <c r="BY200" s="40">
        <f t="shared" si="153"/>
        <v>0</v>
      </c>
      <c r="BZ200" s="39">
        <f t="shared" ca="1" si="154"/>
        <v>0</v>
      </c>
      <c r="CA200" s="116">
        <f t="shared" ca="1" si="155"/>
        <v>0</v>
      </c>
      <c r="CB200" s="42"/>
      <c r="CC200" s="43">
        <f t="shared" si="156"/>
        <v>3.36</v>
      </c>
      <c r="CD200" s="44" t="str">
        <f t="shared" si="162"/>
        <v>MEDIDO</v>
      </c>
      <c r="CE200" s="45"/>
      <c r="CF200" s="46"/>
      <c r="CG200" s="47"/>
    </row>
    <row r="201" spans="1:85" s="2" customFormat="1" ht="45" customHeight="1" x14ac:dyDescent="0.2">
      <c r="A201" s="2" t="s">
        <v>451</v>
      </c>
      <c r="C201" s="127" t="s">
        <v>458</v>
      </c>
      <c r="D201" s="34" t="s">
        <v>459</v>
      </c>
      <c r="E201" s="35" t="s">
        <v>467</v>
      </c>
      <c r="F201" s="111"/>
      <c r="G201" s="111"/>
      <c r="H201" s="112">
        <v>3.36</v>
      </c>
      <c r="I201" s="111">
        <f t="shared" si="148"/>
        <v>3.36</v>
      </c>
      <c r="J201" s="36"/>
      <c r="K201" s="37">
        <f t="shared" si="149"/>
        <v>0</v>
      </c>
      <c r="L201" s="37">
        <v>79.180000000000007</v>
      </c>
      <c r="M201" s="37">
        <f t="shared" si="150"/>
        <v>266.04000000000002</v>
      </c>
      <c r="N201" s="38"/>
      <c r="O201" s="38"/>
      <c r="P201" s="38"/>
      <c r="Q201" s="38"/>
      <c r="R201" s="38"/>
      <c r="S201" s="38"/>
      <c r="T201" s="38"/>
      <c r="U201" s="38"/>
      <c r="V201" s="38"/>
      <c r="W201" s="38">
        <v>3.36</v>
      </c>
      <c r="X201" s="38">
        <f t="shared" si="151"/>
        <v>0</v>
      </c>
      <c r="Y201" s="38">
        <f t="shared" si="152"/>
        <v>266.04000000000002</v>
      </c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9">
        <f t="shared" si="158"/>
        <v>3.36</v>
      </c>
      <c r="BW201" s="39">
        <f t="shared" ca="1" si="159"/>
        <v>0</v>
      </c>
      <c r="BX201" s="40">
        <f t="shared" ca="1" si="160"/>
        <v>266.04000000000002</v>
      </c>
      <c r="BY201" s="40">
        <f t="shared" si="153"/>
        <v>0</v>
      </c>
      <c r="BZ201" s="39">
        <f t="shared" ca="1" si="154"/>
        <v>0</v>
      </c>
      <c r="CA201" s="116">
        <f t="shared" ca="1" si="155"/>
        <v>0</v>
      </c>
      <c r="CB201" s="42"/>
      <c r="CC201" s="43">
        <f t="shared" si="156"/>
        <v>0</v>
      </c>
      <c r="CD201" s="44" t="str">
        <f t="shared" si="162"/>
        <v>NÃO MEDIDO</v>
      </c>
      <c r="CE201" s="45"/>
      <c r="CF201" s="46"/>
      <c r="CG201" s="47"/>
    </row>
    <row r="202" spans="1:85" s="2" customFormat="1" ht="60" customHeight="1" x14ac:dyDescent="0.2">
      <c r="A202" s="2" t="s">
        <v>451</v>
      </c>
      <c r="C202" s="127" t="s">
        <v>460</v>
      </c>
      <c r="D202" s="34" t="s">
        <v>461</v>
      </c>
      <c r="E202" s="35" t="s">
        <v>467</v>
      </c>
      <c r="F202" s="111"/>
      <c r="G202" s="111"/>
      <c r="H202" s="112">
        <v>3.36</v>
      </c>
      <c r="I202" s="111">
        <f t="shared" si="148"/>
        <v>3.36</v>
      </c>
      <c r="J202" s="36"/>
      <c r="K202" s="37">
        <f t="shared" si="149"/>
        <v>0</v>
      </c>
      <c r="L202" s="37">
        <v>97.26</v>
      </c>
      <c r="M202" s="37">
        <f t="shared" si="150"/>
        <v>326.79000000000002</v>
      </c>
      <c r="N202" s="38"/>
      <c r="O202" s="38"/>
      <c r="P202" s="38"/>
      <c r="Q202" s="38"/>
      <c r="R202" s="38"/>
      <c r="S202" s="38"/>
      <c r="T202" s="38"/>
      <c r="U202" s="38"/>
      <c r="V202" s="38"/>
      <c r="W202" s="38">
        <v>3.36</v>
      </c>
      <c r="X202" s="38">
        <f t="shared" si="151"/>
        <v>0</v>
      </c>
      <c r="Y202" s="38">
        <f t="shared" si="152"/>
        <v>326.79000000000002</v>
      </c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9">
        <f t="shared" si="158"/>
        <v>3.36</v>
      </c>
      <c r="BW202" s="39">
        <f t="shared" ca="1" si="159"/>
        <v>0</v>
      </c>
      <c r="BX202" s="40">
        <f t="shared" ca="1" si="160"/>
        <v>326.79000000000002</v>
      </c>
      <c r="BY202" s="40">
        <f t="shared" si="153"/>
        <v>0</v>
      </c>
      <c r="BZ202" s="39">
        <f t="shared" ca="1" si="154"/>
        <v>0</v>
      </c>
      <c r="CA202" s="116">
        <f t="shared" ca="1" si="155"/>
        <v>0</v>
      </c>
      <c r="CB202" s="42"/>
      <c r="CC202" s="43">
        <f t="shared" si="156"/>
        <v>0</v>
      </c>
      <c r="CD202" s="44" t="str">
        <f t="shared" si="162"/>
        <v>NÃO MEDIDO</v>
      </c>
      <c r="CE202" s="45"/>
      <c r="CF202" s="46"/>
      <c r="CG202" s="47"/>
    </row>
    <row r="203" spans="1:85" s="2" customFormat="1" ht="30" customHeight="1" x14ac:dyDescent="0.2">
      <c r="A203" s="1" t="s">
        <v>442</v>
      </c>
      <c r="B203" s="1"/>
      <c r="C203" s="127">
        <v>14</v>
      </c>
      <c r="D203" s="34" t="s">
        <v>414</v>
      </c>
      <c r="E203" s="35"/>
      <c r="F203" s="111"/>
      <c r="G203" s="111"/>
      <c r="H203" s="112">
        <v>0</v>
      </c>
      <c r="I203" s="111">
        <f t="shared" si="148"/>
        <v>0</v>
      </c>
      <c r="J203" s="36"/>
      <c r="K203" s="37">
        <f t="shared" si="149"/>
        <v>0</v>
      </c>
      <c r="L203" s="37"/>
      <c r="M203" s="37">
        <f t="shared" si="150"/>
        <v>0</v>
      </c>
      <c r="N203" s="38"/>
      <c r="O203" s="38">
        <f t="shared" si="110"/>
        <v>0</v>
      </c>
      <c r="P203" s="38">
        <f t="shared" si="111"/>
        <v>0</v>
      </c>
      <c r="Q203" s="38"/>
      <c r="R203" s="38">
        <f t="shared" si="112"/>
        <v>0</v>
      </c>
      <c r="S203" s="38">
        <f t="shared" si="113"/>
        <v>0</v>
      </c>
      <c r="T203" s="38"/>
      <c r="U203" s="38">
        <f t="shared" si="114"/>
        <v>0</v>
      </c>
      <c r="V203" s="38">
        <f t="shared" si="115"/>
        <v>0</v>
      </c>
      <c r="W203" s="38"/>
      <c r="X203" s="38">
        <f t="shared" si="151"/>
        <v>0</v>
      </c>
      <c r="Y203" s="38">
        <f t="shared" si="152"/>
        <v>0</v>
      </c>
      <c r="Z203" s="38"/>
      <c r="AA203" s="38">
        <f t="shared" si="116"/>
        <v>0</v>
      </c>
      <c r="AB203" s="38">
        <f t="shared" si="117"/>
        <v>0</v>
      </c>
      <c r="AC203" s="38"/>
      <c r="AD203" s="38">
        <f t="shared" si="118"/>
        <v>0</v>
      </c>
      <c r="AE203" s="38">
        <f t="shared" si="119"/>
        <v>0</v>
      </c>
      <c r="AF203" s="38"/>
      <c r="AG203" s="38">
        <f t="shared" si="120"/>
        <v>0</v>
      </c>
      <c r="AH203" s="38">
        <f t="shared" si="121"/>
        <v>0</v>
      </c>
      <c r="AI203" s="38"/>
      <c r="AJ203" s="38">
        <f t="shared" si="122"/>
        <v>0</v>
      </c>
      <c r="AK203" s="38">
        <f t="shared" si="123"/>
        <v>0</v>
      </c>
      <c r="AL203" s="38"/>
      <c r="AM203" s="38">
        <f t="shared" si="124"/>
        <v>0</v>
      </c>
      <c r="AN203" s="38">
        <f t="shared" si="125"/>
        <v>0</v>
      </c>
      <c r="AO203" s="38"/>
      <c r="AP203" s="38">
        <f t="shared" si="126"/>
        <v>0</v>
      </c>
      <c r="AQ203" s="38">
        <f t="shared" si="127"/>
        <v>0</v>
      </c>
      <c r="AR203" s="38"/>
      <c r="AS203" s="38">
        <f t="shared" si="128"/>
        <v>0</v>
      </c>
      <c r="AT203" s="38">
        <f t="shared" si="129"/>
        <v>0</v>
      </c>
      <c r="AU203" s="38"/>
      <c r="AV203" s="38">
        <f t="shared" si="130"/>
        <v>0</v>
      </c>
      <c r="AW203" s="38">
        <f t="shared" si="131"/>
        <v>0</v>
      </c>
      <c r="AX203" s="38"/>
      <c r="AY203" s="38">
        <f t="shared" si="132"/>
        <v>0</v>
      </c>
      <c r="AZ203" s="38">
        <f t="shared" si="133"/>
        <v>0</v>
      </c>
      <c r="BA203" s="38"/>
      <c r="BB203" s="38">
        <f t="shared" si="134"/>
        <v>0</v>
      </c>
      <c r="BC203" s="38">
        <f t="shared" si="135"/>
        <v>0</v>
      </c>
      <c r="BD203" s="38"/>
      <c r="BE203" s="38">
        <f t="shared" si="136"/>
        <v>0</v>
      </c>
      <c r="BF203" s="38">
        <f t="shared" si="137"/>
        <v>0</v>
      </c>
      <c r="BG203" s="38"/>
      <c r="BH203" s="38">
        <f t="shared" si="138"/>
        <v>0</v>
      </c>
      <c r="BI203" s="38">
        <f t="shared" si="139"/>
        <v>0</v>
      </c>
      <c r="BJ203" s="38"/>
      <c r="BK203" s="38">
        <f t="shared" si="140"/>
        <v>0</v>
      </c>
      <c r="BL203" s="38">
        <f t="shared" si="141"/>
        <v>0</v>
      </c>
      <c r="BM203" s="38"/>
      <c r="BN203" s="38">
        <f t="shared" si="142"/>
        <v>0</v>
      </c>
      <c r="BO203" s="38">
        <f t="shared" si="143"/>
        <v>0</v>
      </c>
      <c r="BP203" s="38"/>
      <c r="BQ203" s="38">
        <f t="shared" si="144"/>
        <v>0</v>
      </c>
      <c r="BR203" s="38">
        <f t="shared" si="145"/>
        <v>0</v>
      </c>
      <c r="BS203" s="38"/>
      <c r="BT203" s="38">
        <f t="shared" si="146"/>
        <v>0</v>
      </c>
      <c r="BU203" s="38">
        <f t="shared" si="147"/>
        <v>0</v>
      </c>
      <c r="BV203" s="39">
        <f t="shared" si="158"/>
        <v>0</v>
      </c>
      <c r="BW203" s="39">
        <f t="shared" ca="1" si="159"/>
        <v>0</v>
      </c>
      <c r="BX203" s="40">
        <f t="shared" ca="1" si="160"/>
        <v>0</v>
      </c>
      <c r="BY203" s="40">
        <f t="shared" si="153"/>
        <v>0</v>
      </c>
      <c r="BZ203" s="39">
        <f t="shared" ca="1" si="154"/>
        <v>0</v>
      </c>
      <c r="CA203" s="116">
        <f t="shared" ca="1" si="155"/>
        <v>0</v>
      </c>
      <c r="CB203" s="42"/>
      <c r="CC203" s="43">
        <f t="shared" si="156"/>
        <v>11.41</v>
      </c>
      <c r="CD203" s="44" t="str">
        <f>IF(COUNTIF(CD204:CD208,"MEDIDO")&gt;0,"MEDIDO","NÃO MEDIDO")</f>
        <v>MEDIDO</v>
      </c>
      <c r="CE203" s="45"/>
      <c r="CF203" s="46"/>
      <c r="CG203" s="47"/>
    </row>
    <row r="204" spans="1:85" s="2" customFormat="1" ht="30" customHeight="1" x14ac:dyDescent="0.2">
      <c r="A204" s="1" t="s">
        <v>442</v>
      </c>
      <c r="B204" s="1"/>
      <c r="C204" s="127">
        <v>140100</v>
      </c>
      <c r="D204" s="34" t="s">
        <v>415</v>
      </c>
      <c r="E204" s="35"/>
      <c r="F204" s="111"/>
      <c r="G204" s="111"/>
      <c r="H204" s="112">
        <v>0</v>
      </c>
      <c r="I204" s="111">
        <f t="shared" si="148"/>
        <v>0</v>
      </c>
      <c r="J204" s="36"/>
      <c r="K204" s="37">
        <f t="shared" si="149"/>
        <v>0</v>
      </c>
      <c r="L204" s="37"/>
      <c r="M204" s="37">
        <f t="shared" si="150"/>
        <v>0</v>
      </c>
      <c r="N204" s="38"/>
      <c r="O204" s="38">
        <f t="shared" si="110"/>
        <v>0</v>
      </c>
      <c r="P204" s="38">
        <f t="shared" si="111"/>
        <v>0</v>
      </c>
      <c r="Q204" s="38"/>
      <c r="R204" s="38">
        <f t="shared" si="112"/>
        <v>0</v>
      </c>
      <c r="S204" s="38">
        <f t="shared" si="113"/>
        <v>0</v>
      </c>
      <c r="T204" s="38"/>
      <c r="U204" s="38">
        <f t="shared" si="114"/>
        <v>0</v>
      </c>
      <c r="V204" s="38">
        <f t="shared" si="115"/>
        <v>0</v>
      </c>
      <c r="W204" s="38"/>
      <c r="X204" s="38">
        <f t="shared" si="151"/>
        <v>0</v>
      </c>
      <c r="Y204" s="38">
        <f t="shared" si="152"/>
        <v>0</v>
      </c>
      <c r="Z204" s="38"/>
      <c r="AA204" s="38">
        <f t="shared" si="116"/>
        <v>0</v>
      </c>
      <c r="AB204" s="38">
        <f t="shared" si="117"/>
        <v>0</v>
      </c>
      <c r="AC204" s="38"/>
      <c r="AD204" s="38">
        <f t="shared" si="118"/>
        <v>0</v>
      </c>
      <c r="AE204" s="38">
        <f t="shared" si="119"/>
        <v>0</v>
      </c>
      <c r="AF204" s="38"/>
      <c r="AG204" s="38">
        <f t="shared" si="120"/>
        <v>0</v>
      </c>
      <c r="AH204" s="38">
        <f t="shared" si="121"/>
        <v>0</v>
      </c>
      <c r="AI204" s="38"/>
      <c r="AJ204" s="38">
        <f t="shared" si="122"/>
        <v>0</v>
      </c>
      <c r="AK204" s="38">
        <f t="shared" si="123"/>
        <v>0</v>
      </c>
      <c r="AL204" s="38"/>
      <c r="AM204" s="38">
        <f t="shared" si="124"/>
        <v>0</v>
      </c>
      <c r="AN204" s="38">
        <f t="shared" si="125"/>
        <v>0</v>
      </c>
      <c r="AO204" s="38"/>
      <c r="AP204" s="38">
        <f t="shared" si="126"/>
        <v>0</v>
      </c>
      <c r="AQ204" s="38">
        <f t="shared" si="127"/>
        <v>0</v>
      </c>
      <c r="AR204" s="38"/>
      <c r="AS204" s="38">
        <f t="shared" si="128"/>
        <v>0</v>
      </c>
      <c r="AT204" s="38">
        <f t="shared" si="129"/>
        <v>0</v>
      </c>
      <c r="AU204" s="38"/>
      <c r="AV204" s="38">
        <f t="shared" si="130"/>
        <v>0</v>
      </c>
      <c r="AW204" s="38">
        <f t="shared" si="131"/>
        <v>0</v>
      </c>
      <c r="AX204" s="38"/>
      <c r="AY204" s="38">
        <f t="shared" si="132"/>
        <v>0</v>
      </c>
      <c r="AZ204" s="38">
        <f t="shared" si="133"/>
        <v>0</v>
      </c>
      <c r="BA204" s="38"/>
      <c r="BB204" s="38">
        <f t="shared" si="134"/>
        <v>0</v>
      </c>
      <c r="BC204" s="38">
        <f t="shared" si="135"/>
        <v>0</v>
      </c>
      <c r="BD204" s="38"/>
      <c r="BE204" s="38">
        <f t="shared" si="136"/>
        <v>0</v>
      </c>
      <c r="BF204" s="38">
        <f t="shared" si="137"/>
        <v>0</v>
      </c>
      <c r="BG204" s="38"/>
      <c r="BH204" s="38">
        <f t="shared" si="138"/>
        <v>0</v>
      </c>
      <c r="BI204" s="38">
        <f t="shared" si="139"/>
        <v>0</v>
      </c>
      <c r="BJ204" s="38"/>
      <c r="BK204" s="38">
        <f t="shared" si="140"/>
        <v>0</v>
      </c>
      <c r="BL204" s="38">
        <f t="shared" si="141"/>
        <v>0</v>
      </c>
      <c r="BM204" s="38"/>
      <c r="BN204" s="38">
        <f t="shared" si="142"/>
        <v>0</v>
      </c>
      <c r="BO204" s="38">
        <f t="shared" si="143"/>
        <v>0</v>
      </c>
      <c r="BP204" s="38"/>
      <c r="BQ204" s="38">
        <f t="shared" si="144"/>
        <v>0</v>
      </c>
      <c r="BR204" s="38">
        <f t="shared" si="145"/>
        <v>0</v>
      </c>
      <c r="BS204" s="38"/>
      <c r="BT204" s="38">
        <f t="shared" si="146"/>
        <v>0</v>
      </c>
      <c r="BU204" s="38">
        <f t="shared" si="147"/>
        <v>0</v>
      </c>
      <c r="BV204" s="39">
        <f t="shared" si="158"/>
        <v>0</v>
      </c>
      <c r="BW204" s="39">
        <f t="shared" ca="1" si="159"/>
        <v>0</v>
      </c>
      <c r="BX204" s="40">
        <f t="shared" ca="1" si="160"/>
        <v>0</v>
      </c>
      <c r="BY204" s="40">
        <f t="shared" si="153"/>
        <v>0</v>
      </c>
      <c r="BZ204" s="39">
        <f t="shared" ca="1" si="154"/>
        <v>0</v>
      </c>
      <c r="CA204" s="116">
        <f t="shared" ca="1" si="155"/>
        <v>0</v>
      </c>
      <c r="CB204" s="42"/>
      <c r="CC204" s="43">
        <f t="shared" si="156"/>
        <v>4.9000000000000004</v>
      </c>
      <c r="CD204" s="44" t="str">
        <f>IF(COUNTIF(CD205:CD206,"MEDIDO")&gt;0,"MEDIDO","NÃO MEDIDO")</f>
        <v>MEDIDO</v>
      </c>
      <c r="CE204" s="45"/>
      <c r="CF204" s="46"/>
      <c r="CG204" s="47"/>
    </row>
    <row r="205" spans="1:85" s="2" customFormat="1" ht="30" customHeight="1" x14ac:dyDescent="0.2">
      <c r="A205" s="2" t="s">
        <v>443</v>
      </c>
      <c r="C205" s="127" t="s">
        <v>416</v>
      </c>
      <c r="D205" s="34" t="s">
        <v>417</v>
      </c>
      <c r="E205" s="35" t="s">
        <v>95</v>
      </c>
      <c r="F205" s="111">
        <v>38.4</v>
      </c>
      <c r="G205" s="111"/>
      <c r="H205" s="112">
        <v>11.41</v>
      </c>
      <c r="I205" s="111">
        <f t="shared" si="148"/>
        <v>49.81</v>
      </c>
      <c r="J205" s="36">
        <v>7.71</v>
      </c>
      <c r="K205" s="37">
        <f t="shared" si="149"/>
        <v>384.03</v>
      </c>
      <c r="L205" s="37"/>
      <c r="M205" s="37">
        <f t="shared" si="150"/>
        <v>0</v>
      </c>
      <c r="N205" s="38"/>
      <c r="O205" s="38">
        <f t="shared" si="110"/>
        <v>0</v>
      </c>
      <c r="P205" s="38">
        <f t="shared" si="111"/>
        <v>0</v>
      </c>
      <c r="Q205" s="38"/>
      <c r="R205" s="38">
        <f t="shared" si="112"/>
        <v>0</v>
      </c>
      <c r="S205" s="38">
        <f t="shared" si="113"/>
        <v>0</v>
      </c>
      <c r="T205" s="38">
        <v>38.4</v>
      </c>
      <c r="U205" s="38">
        <f t="shared" si="114"/>
        <v>296.06</v>
      </c>
      <c r="V205" s="38">
        <f t="shared" si="115"/>
        <v>0</v>
      </c>
      <c r="W205" s="38">
        <v>11.41</v>
      </c>
      <c r="X205" s="38">
        <f t="shared" si="151"/>
        <v>87.97</v>
      </c>
      <c r="Y205" s="38">
        <f t="shared" si="152"/>
        <v>0</v>
      </c>
      <c r="Z205" s="38"/>
      <c r="AA205" s="38">
        <f t="shared" si="116"/>
        <v>0</v>
      </c>
      <c r="AB205" s="38">
        <f t="shared" si="117"/>
        <v>0</v>
      </c>
      <c r="AC205" s="38"/>
      <c r="AD205" s="38">
        <f t="shared" si="118"/>
        <v>0</v>
      </c>
      <c r="AE205" s="38">
        <f t="shared" si="119"/>
        <v>0</v>
      </c>
      <c r="AF205" s="38"/>
      <c r="AG205" s="38">
        <f t="shared" si="120"/>
        <v>0</v>
      </c>
      <c r="AH205" s="38">
        <f t="shared" si="121"/>
        <v>0</v>
      </c>
      <c r="AI205" s="38"/>
      <c r="AJ205" s="38">
        <f t="shared" si="122"/>
        <v>0</v>
      </c>
      <c r="AK205" s="38">
        <f t="shared" si="123"/>
        <v>0</v>
      </c>
      <c r="AL205" s="38"/>
      <c r="AM205" s="38">
        <f t="shared" si="124"/>
        <v>0</v>
      </c>
      <c r="AN205" s="38">
        <f t="shared" si="125"/>
        <v>0</v>
      </c>
      <c r="AO205" s="38"/>
      <c r="AP205" s="38">
        <f t="shared" si="126"/>
        <v>0</v>
      </c>
      <c r="AQ205" s="38">
        <f t="shared" si="127"/>
        <v>0</v>
      </c>
      <c r="AR205" s="38"/>
      <c r="AS205" s="38">
        <f t="shared" si="128"/>
        <v>0</v>
      </c>
      <c r="AT205" s="38">
        <f t="shared" si="129"/>
        <v>0</v>
      </c>
      <c r="AU205" s="38"/>
      <c r="AV205" s="38">
        <f t="shared" si="130"/>
        <v>0</v>
      </c>
      <c r="AW205" s="38">
        <f t="shared" si="131"/>
        <v>0</v>
      </c>
      <c r="AX205" s="38"/>
      <c r="AY205" s="38">
        <f t="shared" si="132"/>
        <v>0</v>
      </c>
      <c r="AZ205" s="38">
        <f t="shared" si="133"/>
        <v>0</v>
      </c>
      <c r="BA205" s="38"/>
      <c r="BB205" s="38">
        <f t="shared" si="134"/>
        <v>0</v>
      </c>
      <c r="BC205" s="38">
        <f t="shared" si="135"/>
        <v>0</v>
      </c>
      <c r="BD205" s="38"/>
      <c r="BE205" s="38">
        <f t="shared" si="136"/>
        <v>0</v>
      </c>
      <c r="BF205" s="38">
        <f t="shared" si="137"/>
        <v>0</v>
      </c>
      <c r="BG205" s="38"/>
      <c r="BH205" s="38">
        <f t="shared" si="138"/>
        <v>0</v>
      </c>
      <c r="BI205" s="38">
        <f t="shared" si="139"/>
        <v>0</v>
      </c>
      <c r="BJ205" s="38"/>
      <c r="BK205" s="38">
        <f t="shared" si="140"/>
        <v>0</v>
      </c>
      <c r="BL205" s="38">
        <f t="shared" si="141"/>
        <v>0</v>
      </c>
      <c r="BM205" s="38"/>
      <c r="BN205" s="38">
        <f t="shared" si="142"/>
        <v>0</v>
      </c>
      <c r="BO205" s="38">
        <f t="shared" si="143"/>
        <v>0</v>
      </c>
      <c r="BP205" s="38"/>
      <c r="BQ205" s="38">
        <f t="shared" si="144"/>
        <v>0</v>
      </c>
      <c r="BR205" s="38">
        <f t="shared" si="145"/>
        <v>0</v>
      </c>
      <c r="BS205" s="38"/>
      <c r="BT205" s="38">
        <f t="shared" si="146"/>
        <v>0</v>
      </c>
      <c r="BU205" s="38">
        <f t="shared" si="147"/>
        <v>0</v>
      </c>
      <c r="BV205" s="39">
        <f t="shared" si="158"/>
        <v>49.81</v>
      </c>
      <c r="BW205" s="39">
        <f t="shared" ca="1" si="159"/>
        <v>384.03</v>
      </c>
      <c r="BX205" s="40">
        <f t="shared" ca="1" si="160"/>
        <v>0</v>
      </c>
      <c r="BY205" s="40">
        <f t="shared" si="153"/>
        <v>0</v>
      </c>
      <c r="BZ205" s="39">
        <f t="shared" ca="1" si="154"/>
        <v>0</v>
      </c>
      <c r="CA205" s="116">
        <f t="shared" ca="1" si="155"/>
        <v>0</v>
      </c>
      <c r="CB205" s="42"/>
      <c r="CC205" s="43">
        <f t="shared" si="156"/>
        <v>0</v>
      </c>
      <c r="CD205" s="44" t="str">
        <f>IF(CC205&lt;&gt;0,"MEDIDO","NÃO MEDIDO")</f>
        <v>NÃO MEDIDO</v>
      </c>
      <c r="CE205" s="45"/>
      <c r="CF205" s="46"/>
      <c r="CG205" s="47"/>
    </row>
    <row r="206" spans="1:85" s="2" customFormat="1" ht="30" customHeight="1" x14ac:dyDescent="0.2">
      <c r="A206" s="2" t="s">
        <v>443</v>
      </c>
      <c r="C206" s="127" t="s">
        <v>418</v>
      </c>
      <c r="D206" s="34" t="s">
        <v>419</v>
      </c>
      <c r="E206" s="35" t="s">
        <v>95</v>
      </c>
      <c r="F206" s="111">
        <v>38.4</v>
      </c>
      <c r="G206" s="111"/>
      <c r="H206" s="112">
        <v>4.9000000000000004</v>
      </c>
      <c r="I206" s="111">
        <f t="shared" si="148"/>
        <v>43.3</v>
      </c>
      <c r="J206" s="36">
        <v>12.08</v>
      </c>
      <c r="K206" s="37">
        <f t="shared" si="149"/>
        <v>523.05999999999995</v>
      </c>
      <c r="L206" s="37"/>
      <c r="M206" s="37">
        <f t="shared" si="150"/>
        <v>0</v>
      </c>
      <c r="N206" s="38"/>
      <c r="O206" s="38">
        <f t="shared" si="110"/>
        <v>0</v>
      </c>
      <c r="P206" s="38">
        <f t="shared" si="111"/>
        <v>0</v>
      </c>
      <c r="Q206" s="38"/>
      <c r="R206" s="38">
        <f t="shared" si="112"/>
        <v>0</v>
      </c>
      <c r="S206" s="38">
        <f t="shared" si="113"/>
        <v>0</v>
      </c>
      <c r="T206" s="38">
        <v>38.4</v>
      </c>
      <c r="U206" s="38">
        <f t="shared" si="114"/>
        <v>463.87</v>
      </c>
      <c r="V206" s="38">
        <f t="shared" si="115"/>
        <v>0</v>
      </c>
      <c r="W206" s="38">
        <v>4.9000000000000004</v>
      </c>
      <c r="X206" s="38">
        <f t="shared" si="151"/>
        <v>59.19</v>
      </c>
      <c r="Y206" s="38">
        <f t="shared" si="152"/>
        <v>0</v>
      </c>
      <c r="Z206" s="38"/>
      <c r="AA206" s="38">
        <f t="shared" si="116"/>
        <v>0</v>
      </c>
      <c r="AB206" s="38">
        <f t="shared" si="117"/>
        <v>0</v>
      </c>
      <c r="AC206" s="38"/>
      <c r="AD206" s="38">
        <f t="shared" si="118"/>
        <v>0</v>
      </c>
      <c r="AE206" s="38">
        <f t="shared" si="119"/>
        <v>0</v>
      </c>
      <c r="AF206" s="38"/>
      <c r="AG206" s="38">
        <f t="shared" si="120"/>
        <v>0</v>
      </c>
      <c r="AH206" s="38">
        <f t="shared" si="121"/>
        <v>0</v>
      </c>
      <c r="AI206" s="38"/>
      <c r="AJ206" s="38">
        <f t="shared" si="122"/>
        <v>0</v>
      </c>
      <c r="AK206" s="38">
        <f t="shared" si="123"/>
        <v>0</v>
      </c>
      <c r="AL206" s="38"/>
      <c r="AM206" s="38">
        <f t="shared" si="124"/>
        <v>0</v>
      </c>
      <c r="AN206" s="38">
        <f t="shared" si="125"/>
        <v>0</v>
      </c>
      <c r="AO206" s="38"/>
      <c r="AP206" s="38">
        <f t="shared" si="126"/>
        <v>0</v>
      </c>
      <c r="AQ206" s="38">
        <f t="shared" si="127"/>
        <v>0</v>
      </c>
      <c r="AR206" s="38"/>
      <c r="AS206" s="38">
        <f t="shared" si="128"/>
        <v>0</v>
      </c>
      <c r="AT206" s="38">
        <f t="shared" si="129"/>
        <v>0</v>
      </c>
      <c r="AU206" s="38"/>
      <c r="AV206" s="38">
        <f t="shared" si="130"/>
        <v>0</v>
      </c>
      <c r="AW206" s="38">
        <f t="shared" si="131"/>
        <v>0</v>
      </c>
      <c r="AX206" s="38"/>
      <c r="AY206" s="38">
        <f t="shared" si="132"/>
        <v>0</v>
      </c>
      <c r="AZ206" s="38">
        <f t="shared" si="133"/>
        <v>0</v>
      </c>
      <c r="BA206" s="38"/>
      <c r="BB206" s="38">
        <f t="shared" si="134"/>
        <v>0</v>
      </c>
      <c r="BC206" s="38">
        <f t="shared" si="135"/>
        <v>0</v>
      </c>
      <c r="BD206" s="38"/>
      <c r="BE206" s="38">
        <f t="shared" si="136"/>
        <v>0</v>
      </c>
      <c r="BF206" s="38">
        <f t="shared" si="137"/>
        <v>0</v>
      </c>
      <c r="BG206" s="38"/>
      <c r="BH206" s="38">
        <f t="shared" si="138"/>
        <v>0</v>
      </c>
      <c r="BI206" s="38">
        <f t="shared" si="139"/>
        <v>0</v>
      </c>
      <c r="BJ206" s="38"/>
      <c r="BK206" s="38">
        <f t="shared" si="140"/>
        <v>0</v>
      </c>
      <c r="BL206" s="38">
        <f t="shared" si="141"/>
        <v>0</v>
      </c>
      <c r="BM206" s="38"/>
      <c r="BN206" s="38">
        <f t="shared" si="142"/>
        <v>0</v>
      </c>
      <c r="BO206" s="38">
        <f t="shared" si="143"/>
        <v>0</v>
      </c>
      <c r="BP206" s="38"/>
      <c r="BQ206" s="38">
        <f t="shared" si="144"/>
        <v>0</v>
      </c>
      <c r="BR206" s="38">
        <f t="shared" si="145"/>
        <v>0</v>
      </c>
      <c r="BS206" s="38"/>
      <c r="BT206" s="38">
        <f t="shared" si="146"/>
        <v>0</v>
      </c>
      <c r="BU206" s="38">
        <f t="shared" si="147"/>
        <v>0</v>
      </c>
      <c r="BV206" s="39">
        <f t="shared" si="158"/>
        <v>43.3</v>
      </c>
      <c r="BW206" s="39">
        <f t="shared" ca="1" si="159"/>
        <v>523.05999999999995</v>
      </c>
      <c r="BX206" s="40">
        <f t="shared" ca="1" si="160"/>
        <v>0</v>
      </c>
      <c r="BY206" s="40">
        <f t="shared" si="153"/>
        <v>0</v>
      </c>
      <c r="BZ206" s="39">
        <f t="shared" ca="1" si="154"/>
        <v>0</v>
      </c>
      <c r="CA206" s="116">
        <f t="shared" ca="1" si="155"/>
        <v>0</v>
      </c>
      <c r="CB206" s="42"/>
      <c r="CC206" s="43">
        <f t="shared" si="156"/>
        <v>4.9000000000000004</v>
      </c>
      <c r="CD206" s="44" t="str">
        <f>IF(CC206&lt;&gt;0,"MEDIDO","NÃO MEDIDO")</f>
        <v>MEDIDO</v>
      </c>
      <c r="CE206" s="45"/>
      <c r="CF206" s="46"/>
      <c r="CG206" s="47"/>
    </row>
    <row r="207" spans="1:85" s="2" customFormat="1" ht="30" customHeight="1" x14ac:dyDescent="0.2">
      <c r="A207" s="1" t="s">
        <v>442</v>
      </c>
      <c r="B207" s="1"/>
      <c r="C207" s="127">
        <v>140200</v>
      </c>
      <c r="D207" s="34" t="s">
        <v>420</v>
      </c>
      <c r="E207" s="35"/>
      <c r="F207" s="111"/>
      <c r="G207" s="111"/>
      <c r="H207" s="112">
        <v>0</v>
      </c>
      <c r="I207" s="111">
        <f t="shared" si="148"/>
        <v>0</v>
      </c>
      <c r="J207" s="36"/>
      <c r="K207" s="37">
        <f t="shared" si="149"/>
        <v>0</v>
      </c>
      <c r="L207" s="37"/>
      <c r="M207" s="37">
        <f t="shared" si="150"/>
        <v>0</v>
      </c>
      <c r="N207" s="38"/>
      <c r="O207" s="38">
        <f t="shared" si="110"/>
        <v>0</v>
      </c>
      <c r="P207" s="38">
        <f t="shared" si="111"/>
        <v>0</v>
      </c>
      <c r="Q207" s="38"/>
      <c r="R207" s="38">
        <f t="shared" si="112"/>
        <v>0</v>
      </c>
      <c r="S207" s="38">
        <f t="shared" si="113"/>
        <v>0</v>
      </c>
      <c r="T207" s="38"/>
      <c r="U207" s="38">
        <f t="shared" si="114"/>
        <v>0</v>
      </c>
      <c r="V207" s="38">
        <f t="shared" si="115"/>
        <v>0</v>
      </c>
      <c r="W207" s="38"/>
      <c r="X207" s="38">
        <f t="shared" si="151"/>
        <v>0</v>
      </c>
      <c r="Y207" s="38">
        <f t="shared" si="152"/>
        <v>0</v>
      </c>
      <c r="Z207" s="38"/>
      <c r="AA207" s="38">
        <f t="shared" si="116"/>
        <v>0</v>
      </c>
      <c r="AB207" s="38">
        <f t="shared" si="117"/>
        <v>0</v>
      </c>
      <c r="AC207" s="38"/>
      <c r="AD207" s="38">
        <f t="shared" si="118"/>
        <v>0</v>
      </c>
      <c r="AE207" s="38">
        <f t="shared" si="119"/>
        <v>0</v>
      </c>
      <c r="AF207" s="38"/>
      <c r="AG207" s="38">
        <f t="shared" si="120"/>
        <v>0</v>
      </c>
      <c r="AH207" s="38">
        <f t="shared" si="121"/>
        <v>0</v>
      </c>
      <c r="AI207" s="38"/>
      <c r="AJ207" s="38">
        <f t="shared" si="122"/>
        <v>0</v>
      </c>
      <c r="AK207" s="38">
        <f t="shared" si="123"/>
        <v>0</v>
      </c>
      <c r="AL207" s="38"/>
      <c r="AM207" s="38">
        <f t="shared" si="124"/>
        <v>0</v>
      </c>
      <c r="AN207" s="38">
        <f t="shared" si="125"/>
        <v>0</v>
      </c>
      <c r="AO207" s="38"/>
      <c r="AP207" s="38">
        <f t="shared" si="126"/>
        <v>0</v>
      </c>
      <c r="AQ207" s="38">
        <f t="shared" si="127"/>
        <v>0</v>
      </c>
      <c r="AR207" s="38"/>
      <c r="AS207" s="38">
        <f t="shared" si="128"/>
        <v>0</v>
      </c>
      <c r="AT207" s="38">
        <f t="shared" si="129"/>
        <v>0</v>
      </c>
      <c r="AU207" s="38"/>
      <c r="AV207" s="38">
        <f t="shared" si="130"/>
        <v>0</v>
      </c>
      <c r="AW207" s="38">
        <f t="shared" si="131"/>
        <v>0</v>
      </c>
      <c r="AX207" s="38"/>
      <c r="AY207" s="38">
        <f t="shared" si="132"/>
        <v>0</v>
      </c>
      <c r="AZ207" s="38">
        <f t="shared" si="133"/>
        <v>0</v>
      </c>
      <c r="BA207" s="38"/>
      <c r="BB207" s="38">
        <f t="shared" si="134"/>
        <v>0</v>
      </c>
      <c r="BC207" s="38">
        <f t="shared" si="135"/>
        <v>0</v>
      </c>
      <c r="BD207" s="38"/>
      <c r="BE207" s="38">
        <f t="shared" si="136"/>
        <v>0</v>
      </c>
      <c r="BF207" s="38">
        <f t="shared" si="137"/>
        <v>0</v>
      </c>
      <c r="BG207" s="38"/>
      <c r="BH207" s="38">
        <f t="shared" si="138"/>
        <v>0</v>
      </c>
      <c r="BI207" s="38">
        <f t="shared" si="139"/>
        <v>0</v>
      </c>
      <c r="BJ207" s="38"/>
      <c r="BK207" s="38">
        <f t="shared" si="140"/>
        <v>0</v>
      </c>
      <c r="BL207" s="38">
        <f t="shared" si="141"/>
        <v>0</v>
      </c>
      <c r="BM207" s="38"/>
      <c r="BN207" s="38">
        <f t="shared" si="142"/>
        <v>0</v>
      </c>
      <c r="BO207" s="38">
        <f t="shared" si="143"/>
        <v>0</v>
      </c>
      <c r="BP207" s="38"/>
      <c r="BQ207" s="38">
        <f t="shared" si="144"/>
        <v>0</v>
      </c>
      <c r="BR207" s="38">
        <f t="shared" si="145"/>
        <v>0</v>
      </c>
      <c r="BS207" s="38"/>
      <c r="BT207" s="38">
        <f t="shared" si="146"/>
        <v>0</v>
      </c>
      <c r="BU207" s="38">
        <f t="shared" si="147"/>
        <v>0</v>
      </c>
      <c r="BV207" s="39">
        <f t="shared" si="158"/>
        <v>0</v>
      </c>
      <c r="BW207" s="39">
        <f t="shared" ca="1" si="159"/>
        <v>0</v>
      </c>
      <c r="BX207" s="40">
        <f t="shared" ca="1" si="160"/>
        <v>0</v>
      </c>
      <c r="BY207" s="40">
        <f t="shared" si="153"/>
        <v>0</v>
      </c>
      <c r="BZ207" s="39">
        <f t="shared" ca="1" si="154"/>
        <v>0</v>
      </c>
      <c r="CA207" s="116">
        <f t="shared" ca="1" si="155"/>
        <v>0</v>
      </c>
      <c r="CB207" s="42"/>
      <c r="CC207" s="43">
        <f t="shared" si="156"/>
        <v>0</v>
      </c>
      <c r="CD207" s="44" t="str">
        <f>IF(COUNTIF(CD208:CD208,"MEDIDO")&gt;0,"MEDIDO","NÃO MEDIDO")</f>
        <v>NÃO MEDIDO</v>
      </c>
      <c r="CE207" s="45"/>
      <c r="CF207" s="46"/>
      <c r="CG207" s="47"/>
    </row>
    <row r="208" spans="1:85" s="2" customFormat="1" ht="30" customHeight="1" x14ac:dyDescent="0.2">
      <c r="A208" s="2" t="s">
        <v>443</v>
      </c>
      <c r="C208" s="127" t="s">
        <v>421</v>
      </c>
      <c r="D208" s="34" t="s">
        <v>422</v>
      </c>
      <c r="E208" s="35" t="s">
        <v>95</v>
      </c>
      <c r="F208" s="111">
        <v>38.4</v>
      </c>
      <c r="G208" s="111"/>
      <c r="H208" s="112">
        <v>4.9000000000000004</v>
      </c>
      <c r="I208" s="111">
        <f t="shared" si="148"/>
        <v>43.3</v>
      </c>
      <c r="J208" s="36">
        <v>46.8</v>
      </c>
      <c r="K208" s="37">
        <f t="shared" si="149"/>
        <v>2026.44</v>
      </c>
      <c r="L208" s="37"/>
      <c r="M208" s="37">
        <f t="shared" si="150"/>
        <v>0</v>
      </c>
      <c r="N208" s="38"/>
      <c r="O208" s="38">
        <f t="shared" si="110"/>
        <v>0</v>
      </c>
      <c r="P208" s="38">
        <f t="shared" si="111"/>
        <v>0</v>
      </c>
      <c r="Q208" s="38"/>
      <c r="R208" s="38">
        <f t="shared" si="112"/>
        <v>0</v>
      </c>
      <c r="S208" s="38">
        <f t="shared" si="113"/>
        <v>0</v>
      </c>
      <c r="T208" s="38">
        <v>38.4</v>
      </c>
      <c r="U208" s="38">
        <f t="shared" si="114"/>
        <v>1797.12</v>
      </c>
      <c r="V208" s="38">
        <f t="shared" si="115"/>
        <v>0</v>
      </c>
      <c r="W208" s="38">
        <v>4.9000000000000004</v>
      </c>
      <c r="X208" s="38">
        <f t="shared" si="151"/>
        <v>229.32</v>
      </c>
      <c r="Y208" s="38">
        <f t="shared" si="152"/>
        <v>0</v>
      </c>
      <c r="Z208" s="38"/>
      <c r="AA208" s="38">
        <f t="shared" si="116"/>
        <v>0</v>
      </c>
      <c r="AB208" s="38">
        <f t="shared" si="117"/>
        <v>0</v>
      </c>
      <c r="AC208" s="38"/>
      <c r="AD208" s="38">
        <f t="shared" si="118"/>
        <v>0</v>
      </c>
      <c r="AE208" s="38">
        <f t="shared" si="119"/>
        <v>0</v>
      </c>
      <c r="AF208" s="38"/>
      <c r="AG208" s="38">
        <f t="shared" si="120"/>
        <v>0</v>
      </c>
      <c r="AH208" s="38">
        <f t="shared" si="121"/>
        <v>0</v>
      </c>
      <c r="AI208" s="38"/>
      <c r="AJ208" s="38">
        <f t="shared" si="122"/>
        <v>0</v>
      </c>
      <c r="AK208" s="38">
        <f t="shared" si="123"/>
        <v>0</v>
      </c>
      <c r="AL208" s="38"/>
      <c r="AM208" s="38">
        <f t="shared" si="124"/>
        <v>0</v>
      </c>
      <c r="AN208" s="38">
        <f t="shared" si="125"/>
        <v>0</v>
      </c>
      <c r="AO208" s="38"/>
      <c r="AP208" s="38">
        <f t="shared" si="126"/>
        <v>0</v>
      </c>
      <c r="AQ208" s="38">
        <f t="shared" si="127"/>
        <v>0</v>
      </c>
      <c r="AR208" s="38"/>
      <c r="AS208" s="38">
        <f t="shared" si="128"/>
        <v>0</v>
      </c>
      <c r="AT208" s="38">
        <f t="shared" si="129"/>
        <v>0</v>
      </c>
      <c r="AU208" s="38"/>
      <c r="AV208" s="38">
        <f t="shared" si="130"/>
        <v>0</v>
      </c>
      <c r="AW208" s="38">
        <f t="shared" si="131"/>
        <v>0</v>
      </c>
      <c r="AX208" s="38"/>
      <c r="AY208" s="38">
        <f t="shared" si="132"/>
        <v>0</v>
      </c>
      <c r="AZ208" s="38">
        <f t="shared" si="133"/>
        <v>0</v>
      </c>
      <c r="BA208" s="38"/>
      <c r="BB208" s="38">
        <f t="shared" si="134"/>
        <v>0</v>
      </c>
      <c r="BC208" s="38">
        <f t="shared" si="135"/>
        <v>0</v>
      </c>
      <c r="BD208" s="38"/>
      <c r="BE208" s="38">
        <f t="shared" si="136"/>
        <v>0</v>
      </c>
      <c r="BF208" s="38">
        <f t="shared" si="137"/>
        <v>0</v>
      </c>
      <c r="BG208" s="38"/>
      <c r="BH208" s="38">
        <f t="shared" si="138"/>
        <v>0</v>
      </c>
      <c r="BI208" s="38">
        <f t="shared" si="139"/>
        <v>0</v>
      </c>
      <c r="BJ208" s="38"/>
      <c r="BK208" s="38">
        <f t="shared" si="140"/>
        <v>0</v>
      </c>
      <c r="BL208" s="38">
        <f t="shared" si="141"/>
        <v>0</v>
      </c>
      <c r="BM208" s="38"/>
      <c r="BN208" s="38">
        <f t="shared" si="142"/>
        <v>0</v>
      </c>
      <c r="BO208" s="38">
        <f t="shared" si="143"/>
        <v>0</v>
      </c>
      <c r="BP208" s="38"/>
      <c r="BQ208" s="38">
        <f t="shared" si="144"/>
        <v>0</v>
      </c>
      <c r="BR208" s="38">
        <f t="shared" si="145"/>
        <v>0</v>
      </c>
      <c r="BS208" s="38"/>
      <c r="BT208" s="38">
        <f t="shared" si="146"/>
        <v>0</v>
      </c>
      <c r="BU208" s="38">
        <f t="shared" si="147"/>
        <v>0</v>
      </c>
      <c r="BV208" s="39">
        <f t="shared" si="158"/>
        <v>43.3</v>
      </c>
      <c r="BW208" s="39">
        <f t="shared" ca="1" si="159"/>
        <v>2026.44</v>
      </c>
      <c r="BX208" s="40">
        <f t="shared" ca="1" si="160"/>
        <v>0</v>
      </c>
      <c r="BY208" s="40">
        <f t="shared" si="153"/>
        <v>0</v>
      </c>
      <c r="BZ208" s="39">
        <f t="shared" ca="1" si="154"/>
        <v>0</v>
      </c>
      <c r="CA208" s="116">
        <f t="shared" ca="1" si="155"/>
        <v>0</v>
      </c>
      <c r="CB208" s="42"/>
      <c r="CC208" s="43">
        <f t="shared" si="156"/>
        <v>0</v>
      </c>
      <c r="CD208" s="44" t="str">
        <f>IF(CC208&lt;&gt;0,"MEDIDO","NÃO MEDIDO")</f>
        <v>NÃO MEDIDO</v>
      </c>
      <c r="CE208" s="45"/>
      <c r="CF208" s="46"/>
      <c r="CG208" s="47"/>
    </row>
    <row r="209" spans="1:85" s="2" customFormat="1" ht="30" customHeight="1" x14ac:dyDescent="0.2">
      <c r="A209" s="1" t="s">
        <v>442</v>
      </c>
      <c r="B209" s="1"/>
      <c r="C209" s="127">
        <v>20</v>
      </c>
      <c r="D209" s="34" t="s">
        <v>423</v>
      </c>
      <c r="E209" s="35"/>
      <c r="F209" s="111"/>
      <c r="G209" s="111"/>
      <c r="H209" s="112">
        <v>0</v>
      </c>
      <c r="I209" s="111">
        <f t="shared" si="148"/>
        <v>0</v>
      </c>
      <c r="J209" s="36"/>
      <c r="K209" s="37">
        <f t="shared" si="149"/>
        <v>0</v>
      </c>
      <c r="L209" s="37"/>
      <c r="M209" s="37">
        <f t="shared" si="150"/>
        <v>0</v>
      </c>
      <c r="N209" s="38"/>
      <c r="O209" s="38">
        <f t="shared" si="110"/>
        <v>0</v>
      </c>
      <c r="P209" s="38">
        <f t="shared" si="111"/>
        <v>0</v>
      </c>
      <c r="Q209" s="38"/>
      <c r="R209" s="38">
        <f t="shared" si="112"/>
        <v>0</v>
      </c>
      <c r="S209" s="38">
        <f t="shared" si="113"/>
        <v>0</v>
      </c>
      <c r="T209" s="38"/>
      <c r="U209" s="38">
        <f t="shared" si="114"/>
        <v>0</v>
      </c>
      <c r="V209" s="38">
        <f t="shared" si="115"/>
        <v>0</v>
      </c>
      <c r="W209" s="38"/>
      <c r="X209" s="38">
        <f t="shared" si="151"/>
        <v>0</v>
      </c>
      <c r="Y209" s="38">
        <f t="shared" si="152"/>
        <v>0</v>
      </c>
      <c r="Z209" s="38"/>
      <c r="AA209" s="38">
        <f t="shared" si="116"/>
        <v>0</v>
      </c>
      <c r="AB209" s="38">
        <f t="shared" si="117"/>
        <v>0</v>
      </c>
      <c r="AC209" s="38"/>
      <c r="AD209" s="38">
        <f t="shared" si="118"/>
        <v>0</v>
      </c>
      <c r="AE209" s="38">
        <f t="shared" si="119"/>
        <v>0</v>
      </c>
      <c r="AF209" s="38"/>
      <c r="AG209" s="38">
        <f t="shared" si="120"/>
        <v>0</v>
      </c>
      <c r="AH209" s="38">
        <f t="shared" si="121"/>
        <v>0</v>
      </c>
      <c r="AI209" s="38"/>
      <c r="AJ209" s="38">
        <f t="shared" si="122"/>
        <v>0</v>
      </c>
      <c r="AK209" s="38">
        <f t="shared" si="123"/>
        <v>0</v>
      </c>
      <c r="AL209" s="38"/>
      <c r="AM209" s="38">
        <f t="shared" si="124"/>
        <v>0</v>
      </c>
      <c r="AN209" s="38">
        <f t="shared" si="125"/>
        <v>0</v>
      </c>
      <c r="AO209" s="38"/>
      <c r="AP209" s="38">
        <f t="shared" si="126"/>
        <v>0</v>
      </c>
      <c r="AQ209" s="38">
        <f t="shared" si="127"/>
        <v>0</v>
      </c>
      <c r="AR209" s="38"/>
      <c r="AS209" s="38">
        <f t="shared" si="128"/>
        <v>0</v>
      </c>
      <c r="AT209" s="38">
        <f t="shared" si="129"/>
        <v>0</v>
      </c>
      <c r="AU209" s="38"/>
      <c r="AV209" s="38">
        <f t="shared" si="130"/>
        <v>0</v>
      </c>
      <c r="AW209" s="38">
        <f t="shared" si="131"/>
        <v>0</v>
      </c>
      <c r="AX209" s="38"/>
      <c r="AY209" s="38">
        <f t="shared" si="132"/>
        <v>0</v>
      </c>
      <c r="AZ209" s="38">
        <f t="shared" si="133"/>
        <v>0</v>
      </c>
      <c r="BA209" s="38"/>
      <c r="BB209" s="38">
        <f t="shared" si="134"/>
        <v>0</v>
      </c>
      <c r="BC209" s="38">
        <f t="shared" si="135"/>
        <v>0</v>
      </c>
      <c r="BD209" s="38"/>
      <c r="BE209" s="38">
        <f t="shared" si="136"/>
        <v>0</v>
      </c>
      <c r="BF209" s="38">
        <f t="shared" si="137"/>
        <v>0</v>
      </c>
      <c r="BG209" s="38"/>
      <c r="BH209" s="38">
        <f t="shared" si="138"/>
        <v>0</v>
      </c>
      <c r="BI209" s="38">
        <f t="shared" si="139"/>
        <v>0</v>
      </c>
      <c r="BJ209" s="38"/>
      <c r="BK209" s="38">
        <f t="shared" si="140"/>
        <v>0</v>
      </c>
      <c r="BL209" s="38">
        <f t="shared" si="141"/>
        <v>0</v>
      </c>
      <c r="BM209" s="38"/>
      <c r="BN209" s="38">
        <f t="shared" si="142"/>
        <v>0</v>
      </c>
      <c r="BO209" s="38">
        <f t="shared" si="143"/>
        <v>0</v>
      </c>
      <c r="BP209" s="38"/>
      <c r="BQ209" s="38">
        <f t="shared" si="144"/>
        <v>0</v>
      </c>
      <c r="BR209" s="38">
        <f t="shared" si="145"/>
        <v>0</v>
      </c>
      <c r="BS209" s="38"/>
      <c r="BT209" s="38">
        <f t="shared" si="146"/>
        <v>0</v>
      </c>
      <c r="BU209" s="38">
        <f t="shared" si="147"/>
        <v>0</v>
      </c>
      <c r="BV209" s="39">
        <f t="shared" si="158"/>
        <v>0</v>
      </c>
      <c r="BW209" s="39">
        <f t="shared" ca="1" si="159"/>
        <v>0</v>
      </c>
      <c r="BX209" s="40">
        <f t="shared" ca="1" si="160"/>
        <v>0</v>
      </c>
      <c r="BY209" s="40">
        <f t="shared" si="153"/>
        <v>0</v>
      </c>
      <c r="BZ209" s="39">
        <f t="shared" ca="1" si="154"/>
        <v>0</v>
      </c>
      <c r="CA209" s="116">
        <f t="shared" ca="1" si="155"/>
        <v>0</v>
      </c>
      <c r="CB209" s="42"/>
      <c r="CC209" s="43">
        <f t="shared" si="156"/>
        <v>48.78</v>
      </c>
      <c r="CD209" s="44" t="str">
        <f>IF(COUNTIF(CD210:CD211,"MEDIDO")&gt;0,"MEDIDO","NÃO MEDIDO")</f>
        <v>NÃO MEDIDO</v>
      </c>
      <c r="CE209" s="45"/>
      <c r="CF209" s="46"/>
      <c r="CG209" s="47"/>
    </row>
    <row r="210" spans="1:85" s="2" customFormat="1" ht="30" customHeight="1" x14ac:dyDescent="0.2">
      <c r="A210" s="1" t="s">
        <v>442</v>
      </c>
      <c r="B210" s="1"/>
      <c r="C210" s="127">
        <v>200300</v>
      </c>
      <c r="D210" s="34" t="s">
        <v>424</v>
      </c>
      <c r="E210" s="35"/>
      <c r="F210" s="111"/>
      <c r="G210" s="111"/>
      <c r="H210" s="112">
        <v>0</v>
      </c>
      <c r="I210" s="111">
        <f t="shared" ref="I210:I222" si="163">F210+G210+H210</f>
        <v>0</v>
      </c>
      <c r="J210" s="36"/>
      <c r="K210" s="37">
        <f t="shared" ref="K210:K222" si="164">ROUND(($F210*$J210),2)+ROUND(($G210*$J210),2)+ROUND(($H210*$J210),2)</f>
        <v>0</v>
      </c>
      <c r="L210" s="37"/>
      <c r="M210" s="37">
        <f t="shared" ref="M210:M223" si="165">ROUND(($F210*$L210),2)+ROUND(($G210*$L210),2)+ROUND(($H210*$L210),2)</f>
        <v>0</v>
      </c>
      <c r="N210" s="38"/>
      <c r="O210" s="38">
        <f t="shared" si="110"/>
        <v>0</v>
      </c>
      <c r="P210" s="38">
        <f t="shared" si="111"/>
        <v>0</v>
      </c>
      <c r="Q210" s="38"/>
      <c r="R210" s="38">
        <f t="shared" si="112"/>
        <v>0</v>
      </c>
      <c r="S210" s="38">
        <f t="shared" si="113"/>
        <v>0</v>
      </c>
      <c r="T210" s="38"/>
      <c r="U210" s="38">
        <f t="shared" si="114"/>
        <v>0</v>
      </c>
      <c r="V210" s="38">
        <f t="shared" si="115"/>
        <v>0</v>
      </c>
      <c r="W210" s="38"/>
      <c r="X210" s="38">
        <f t="shared" ref="X210:X223" si="166">ROUND(W210*$J210,2)</f>
        <v>0</v>
      </c>
      <c r="Y210" s="38">
        <f t="shared" ref="Y210:Y223" si="167">ROUND(W210*$L210,2)</f>
        <v>0</v>
      </c>
      <c r="Z210" s="38"/>
      <c r="AA210" s="38">
        <f t="shared" si="116"/>
        <v>0</v>
      </c>
      <c r="AB210" s="38">
        <f t="shared" si="117"/>
        <v>0</v>
      </c>
      <c r="AC210" s="38"/>
      <c r="AD210" s="38">
        <f t="shared" si="118"/>
        <v>0</v>
      </c>
      <c r="AE210" s="38">
        <f t="shared" si="119"/>
        <v>0</v>
      </c>
      <c r="AF210" s="38"/>
      <c r="AG210" s="38">
        <f t="shared" si="120"/>
        <v>0</v>
      </c>
      <c r="AH210" s="38">
        <f t="shared" si="121"/>
        <v>0</v>
      </c>
      <c r="AI210" s="38"/>
      <c r="AJ210" s="38">
        <f t="shared" si="122"/>
        <v>0</v>
      </c>
      <c r="AK210" s="38">
        <f t="shared" si="123"/>
        <v>0</v>
      </c>
      <c r="AL210" s="38"/>
      <c r="AM210" s="38">
        <f t="shared" si="124"/>
        <v>0</v>
      </c>
      <c r="AN210" s="38">
        <f t="shared" si="125"/>
        <v>0</v>
      </c>
      <c r="AO210" s="38"/>
      <c r="AP210" s="38">
        <f t="shared" si="126"/>
        <v>0</v>
      </c>
      <c r="AQ210" s="38">
        <f t="shared" si="127"/>
        <v>0</v>
      </c>
      <c r="AR210" s="38"/>
      <c r="AS210" s="38">
        <f t="shared" si="128"/>
        <v>0</v>
      </c>
      <c r="AT210" s="38">
        <f t="shared" si="129"/>
        <v>0</v>
      </c>
      <c r="AU210" s="38"/>
      <c r="AV210" s="38">
        <f t="shared" si="130"/>
        <v>0</v>
      </c>
      <c r="AW210" s="38">
        <f t="shared" si="131"/>
        <v>0</v>
      </c>
      <c r="AX210" s="38"/>
      <c r="AY210" s="38">
        <f t="shared" si="132"/>
        <v>0</v>
      </c>
      <c r="AZ210" s="38">
        <f t="shared" si="133"/>
        <v>0</v>
      </c>
      <c r="BA210" s="38"/>
      <c r="BB210" s="38">
        <f t="shared" si="134"/>
        <v>0</v>
      </c>
      <c r="BC210" s="38">
        <f t="shared" si="135"/>
        <v>0</v>
      </c>
      <c r="BD210" s="38"/>
      <c r="BE210" s="38">
        <f t="shared" si="136"/>
        <v>0</v>
      </c>
      <c r="BF210" s="38">
        <f t="shared" si="137"/>
        <v>0</v>
      </c>
      <c r="BG210" s="38"/>
      <c r="BH210" s="38">
        <f t="shared" si="138"/>
        <v>0</v>
      </c>
      <c r="BI210" s="38">
        <f t="shared" si="139"/>
        <v>0</v>
      </c>
      <c r="BJ210" s="38"/>
      <c r="BK210" s="38">
        <f t="shared" si="140"/>
        <v>0</v>
      </c>
      <c r="BL210" s="38">
        <f t="shared" si="141"/>
        <v>0</v>
      </c>
      <c r="BM210" s="38"/>
      <c r="BN210" s="38">
        <f t="shared" si="142"/>
        <v>0</v>
      </c>
      <c r="BO210" s="38">
        <f t="shared" si="143"/>
        <v>0</v>
      </c>
      <c r="BP210" s="38"/>
      <c r="BQ210" s="38">
        <f t="shared" si="144"/>
        <v>0</v>
      </c>
      <c r="BR210" s="38">
        <f t="shared" si="145"/>
        <v>0</v>
      </c>
      <c r="BS210" s="38"/>
      <c r="BT210" s="38">
        <f t="shared" si="146"/>
        <v>0</v>
      </c>
      <c r="BU210" s="38">
        <f t="shared" si="147"/>
        <v>0</v>
      </c>
      <c r="BV210" s="39">
        <f t="shared" si="158"/>
        <v>0</v>
      </c>
      <c r="BW210" s="39">
        <f t="shared" ca="1" si="159"/>
        <v>0</v>
      </c>
      <c r="BX210" s="40">
        <f t="shared" ca="1" si="160"/>
        <v>0</v>
      </c>
      <c r="BY210" s="40">
        <f t="shared" ref="BY210:BY223" si="168">I210-BV210</f>
        <v>0</v>
      </c>
      <c r="BZ210" s="39">
        <f t="shared" ref="BZ210:BZ223" ca="1" si="169">K210-BW210</f>
        <v>0</v>
      </c>
      <c r="CA210" s="116">
        <f t="shared" ref="CA210:CA223" ca="1" si="170">M210-BX210</f>
        <v>0</v>
      </c>
      <c r="CB210" s="42"/>
      <c r="CC210" s="43">
        <f t="shared" ref="CC210:CC222" si="171">INDEX($N$12:$BU$223,ROW()-9,MATCH($CC$12,$N$12:$BU$12,0))</f>
        <v>0</v>
      </c>
      <c r="CD210" s="44" t="str">
        <f>IF(COUNTIF(CD211:CD211,"MEDIDO")&gt;0,"MEDIDO","NÃO MEDIDO")</f>
        <v>NÃO MEDIDO</v>
      </c>
      <c r="CE210" s="45"/>
      <c r="CF210" s="46"/>
      <c r="CG210" s="47"/>
    </row>
    <row r="211" spans="1:85" s="2" customFormat="1" ht="30" customHeight="1" x14ac:dyDescent="0.2">
      <c r="A211" s="2" t="s">
        <v>443</v>
      </c>
      <c r="C211" s="127" t="s">
        <v>425</v>
      </c>
      <c r="D211" s="34" t="s">
        <v>426</v>
      </c>
      <c r="E211" s="35" t="s">
        <v>95</v>
      </c>
      <c r="F211" s="111">
        <v>205.8</v>
      </c>
      <c r="G211" s="111"/>
      <c r="H211" s="112">
        <v>48.78</v>
      </c>
      <c r="I211" s="111">
        <f t="shared" si="163"/>
        <v>254.58</v>
      </c>
      <c r="J211" s="36">
        <v>19.64</v>
      </c>
      <c r="K211" s="37">
        <f t="shared" si="164"/>
        <v>4999.95</v>
      </c>
      <c r="L211" s="37"/>
      <c r="M211" s="37">
        <f t="shared" si="165"/>
        <v>0</v>
      </c>
      <c r="N211" s="38"/>
      <c r="O211" s="38">
        <f t="shared" si="110"/>
        <v>0</v>
      </c>
      <c r="P211" s="38">
        <f t="shared" si="111"/>
        <v>0</v>
      </c>
      <c r="Q211" s="38"/>
      <c r="R211" s="38">
        <f t="shared" si="112"/>
        <v>0</v>
      </c>
      <c r="S211" s="38">
        <f t="shared" si="113"/>
        <v>0</v>
      </c>
      <c r="T211" s="38">
        <v>205.8</v>
      </c>
      <c r="U211" s="38">
        <f t="shared" si="114"/>
        <v>4041.91</v>
      </c>
      <c r="V211" s="38">
        <f t="shared" si="115"/>
        <v>0</v>
      </c>
      <c r="W211" s="38">
        <v>48.78</v>
      </c>
      <c r="X211" s="38">
        <f t="shared" si="166"/>
        <v>958.04</v>
      </c>
      <c r="Y211" s="38">
        <f t="shared" si="167"/>
        <v>0</v>
      </c>
      <c r="Z211" s="38"/>
      <c r="AA211" s="38">
        <f t="shared" si="116"/>
        <v>0</v>
      </c>
      <c r="AB211" s="38">
        <f t="shared" si="117"/>
        <v>0</v>
      </c>
      <c r="AC211" s="38"/>
      <c r="AD211" s="38">
        <f t="shared" si="118"/>
        <v>0</v>
      </c>
      <c r="AE211" s="38">
        <f t="shared" si="119"/>
        <v>0</v>
      </c>
      <c r="AF211" s="38"/>
      <c r="AG211" s="38">
        <f t="shared" si="120"/>
        <v>0</v>
      </c>
      <c r="AH211" s="38">
        <f t="shared" si="121"/>
        <v>0</v>
      </c>
      <c r="AI211" s="38"/>
      <c r="AJ211" s="38">
        <f t="shared" si="122"/>
        <v>0</v>
      </c>
      <c r="AK211" s="38">
        <f t="shared" si="123"/>
        <v>0</v>
      </c>
      <c r="AL211" s="38"/>
      <c r="AM211" s="38">
        <f t="shared" si="124"/>
        <v>0</v>
      </c>
      <c r="AN211" s="38">
        <f t="shared" si="125"/>
        <v>0</v>
      </c>
      <c r="AO211" s="38"/>
      <c r="AP211" s="38">
        <f t="shared" si="126"/>
        <v>0</v>
      </c>
      <c r="AQ211" s="38">
        <f t="shared" si="127"/>
        <v>0</v>
      </c>
      <c r="AR211" s="38"/>
      <c r="AS211" s="38">
        <f t="shared" si="128"/>
        <v>0</v>
      </c>
      <c r="AT211" s="38">
        <f t="shared" si="129"/>
        <v>0</v>
      </c>
      <c r="AU211" s="38"/>
      <c r="AV211" s="38">
        <f t="shared" si="130"/>
        <v>0</v>
      </c>
      <c r="AW211" s="38">
        <f t="shared" si="131"/>
        <v>0</v>
      </c>
      <c r="AX211" s="38"/>
      <c r="AY211" s="38">
        <f t="shared" si="132"/>
        <v>0</v>
      </c>
      <c r="AZ211" s="38">
        <f t="shared" si="133"/>
        <v>0</v>
      </c>
      <c r="BA211" s="38"/>
      <c r="BB211" s="38">
        <f t="shared" si="134"/>
        <v>0</v>
      </c>
      <c r="BC211" s="38">
        <f t="shared" si="135"/>
        <v>0</v>
      </c>
      <c r="BD211" s="38"/>
      <c r="BE211" s="38">
        <f t="shared" si="136"/>
        <v>0</v>
      </c>
      <c r="BF211" s="38">
        <f t="shared" si="137"/>
        <v>0</v>
      </c>
      <c r="BG211" s="38"/>
      <c r="BH211" s="38">
        <f t="shared" si="138"/>
        <v>0</v>
      </c>
      <c r="BI211" s="38">
        <f t="shared" si="139"/>
        <v>0</v>
      </c>
      <c r="BJ211" s="38"/>
      <c r="BK211" s="38">
        <f t="shared" si="140"/>
        <v>0</v>
      </c>
      <c r="BL211" s="38">
        <f t="shared" si="141"/>
        <v>0</v>
      </c>
      <c r="BM211" s="38"/>
      <c r="BN211" s="38">
        <f t="shared" si="142"/>
        <v>0</v>
      </c>
      <c r="BO211" s="38">
        <f t="shared" si="143"/>
        <v>0</v>
      </c>
      <c r="BP211" s="38"/>
      <c r="BQ211" s="38">
        <f t="shared" si="144"/>
        <v>0</v>
      </c>
      <c r="BR211" s="38">
        <f t="shared" si="145"/>
        <v>0</v>
      </c>
      <c r="BS211" s="38"/>
      <c r="BT211" s="38">
        <f t="shared" si="146"/>
        <v>0</v>
      </c>
      <c r="BU211" s="38">
        <f t="shared" si="147"/>
        <v>0</v>
      </c>
      <c r="BV211" s="39">
        <f t="shared" si="158"/>
        <v>254.58</v>
      </c>
      <c r="BW211" s="39">
        <f t="shared" ca="1" si="159"/>
        <v>4999.95</v>
      </c>
      <c r="BX211" s="40">
        <f t="shared" ca="1" si="160"/>
        <v>0</v>
      </c>
      <c r="BY211" s="40">
        <f t="shared" si="168"/>
        <v>0</v>
      </c>
      <c r="BZ211" s="39">
        <f t="shared" ca="1" si="169"/>
        <v>0</v>
      </c>
      <c r="CA211" s="116">
        <f t="shared" ca="1" si="170"/>
        <v>0</v>
      </c>
      <c r="CB211" s="42"/>
      <c r="CC211" s="43">
        <f t="shared" si="171"/>
        <v>0</v>
      </c>
      <c r="CD211" s="44" t="str">
        <f>IF(CC211&lt;&gt;0,"MEDIDO","NÃO MEDIDO")</f>
        <v>NÃO MEDIDO</v>
      </c>
      <c r="CE211" s="45"/>
      <c r="CF211" s="46"/>
      <c r="CG211" s="47"/>
    </row>
    <row r="212" spans="1:85" s="2" customFormat="1" ht="30" customHeight="1" x14ac:dyDescent="0.2">
      <c r="A212" s="1" t="s">
        <v>442</v>
      </c>
      <c r="B212" s="1"/>
      <c r="C212" s="127">
        <v>23</v>
      </c>
      <c r="D212" s="34" t="s">
        <v>427</v>
      </c>
      <c r="E212" s="35"/>
      <c r="F212" s="111"/>
      <c r="G212" s="111"/>
      <c r="H212" s="112">
        <v>0</v>
      </c>
      <c r="I212" s="111">
        <f t="shared" si="163"/>
        <v>0</v>
      </c>
      <c r="J212" s="36"/>
      <c r="K212" s="37">
        <f t="shared" si="164"/>
        <v>0</v>
      </c>
      <c r="L212" s="37"/>
      <c r="M212" s="37">
        <f t="shared" si="165"/>
        <v>0</v>
      </c>
      <c r="N212" s="38"/>
      <c r="O212" s="38">
        <f t="shared" si="110"/>
        <v>0</v>
      </c>
      <c r="P212" s="38">
        <f t="shared" si="111"/>
        <v>0</v>
      </c>
      <c r="Q212" s="38"/>
      <c r="R212" s="38">
        <f t="shared" si="112"/>
        <v>0</v>
      </c>
      <c r="S212" s="38">
        <f t="shared" si="113"/>
        <v>0</v>
      </c>
      <c r="T212" s="38"/>
      <c r="U212" s="38">
        <f t="shared" si="114"/>
        <v>0</v>
      </c>
      <c r="V212" s="38">
        <f t="shared" si="115"/>
        <v>0</v>
      </c>
      <c r="W212" s="38"/>
      <c r="X212" s="38">
        <f t="shared" si="166"/>
        <v>0</v>
      </c>
      <c r="Y212" s="38">
        <f t="shared" si="167"/>
        <v>0</v>
      </c>
      <c r="Z212" s="38"/>
      <c r="AA212" s="38">
        <f t="shared" si="116"/>
        <v>0</v>
      </c>
      <c r="AB212" s="38">
        <f t="shared" si="117"/>
        <v>0</v>
      </c>
      <c r="AC212" s="38"/>
      <c r="AD212" s="38">
        <f t="shared" si="118"/>
        <v>0</v>
      </c>
      <c r="AE212" s="38">
        <f t="shared" si="119"/>
        <v>0</v>
      </c>
      <c r="AF212" s="38"/>
      <c r="AG212" s="38">
        <f t="shared" si="120"/>
        <v>0</v>
      </c>
      <c r="AH212" s="38">
        <f t="shared" si="121"/>
        <v>0</v>
      </c>
      <c r="AI212" s="38"/>
      <c r="AJ212" s="38">
        <f t="shared" si="122"/>
        <v>0</v>
      </c>
      <c r="AK212" s="38">
        <f t="shared" si="123"/>
        <v>0</v>
      </c>
      <c r="AL212" s="38"/>
      <c r="AM212" s="38">
        <f t="shared" si="124"/>
        <v>0</v>
      </c>
      <c r="AN212" s="38">
        <f t="shared" si="125"/>
        <v>0</v>
      </c>
      <c r="AO212" s="38"/>
      <c r="AP212" s="38">
        <f t="shared" si="126"/>
        <v>0</v>
      </c>
      <c r="AQ212" s="38">
        <f t="shared" si="127"/>
        <v>0</v>
      </c>
      <c r="AR212" s="38"/>
      <c r="AS212" s="38">
        <f t="shared" si="128"/>
        <v>0</v>
      </c>
      <c r="AT212" s="38">
        <f t="shared" si="129"/>
        <v>0</v>
      </c>
      <c r="AU212" s="38"/>
      <c r="AV212" s="38">
        <f t="shared" si="130"/>
        <v>0</v>
      </c>
      <c r="AW212" s="38">
        <f t="shared" si="131"/>
        <v>0</v>
      </c>
      <c r="AX212" s="38"/>
      <c r="AY212" s="38">
        <f t="shared" si="132"/>
        <v>0</v>
      </c>
      <c r="AZ212" s="38">
        <f t="shared" si="133"/>
        <v>0</v>
      </c>
      <c r="BA212" s="38"/>
      <c r="BB212" s="38">
        <f t="shared" si="134"/>
        <v>0</v>
      </c>
      <c r="BC212" s="38">
        <f t="shared" si="135"/>
        <v>0</v>
      </c>
      <c r="BD212" s="38"/>
      <c r="BE212" s="38">
        <f t="shared" si="136"/>
        <v>0</v>
      </c>
      <c r="BF212" s="38">
        <f t="shared" si="137"/>
        <v>0</v>
      </c>
      <c r="BG212" s="38"/>
      <c r="BH212" s="38">
        <f t="shared" si="138"/>
        <v>0</v>
      </c>
      <c r="BI212" s="38">
        <f t="shared" si="139"/>
        <v>0</v>
      </c>
      <c r="BJ212" s="38"/>
      <c r="BK212" s="38">
        <f t="shared" si="140"/>
        <v>0</v>
      </c>
      <c r="BL212" s="38">
        <f t="shared" si="141"/>
        <v>0</v>
      </c>
      <c r="BM212" s="38"/>
      <c r="BN212" s="38">
        <f t="shared" si="142"/>
        <v>0</v>
      </c>
      <c r="BO212" s="38">
        <f t="shared" si="143"/>
        <v>0</v>
      </c>
      <c r="BP212" s="38"/>
      <c r="BQ212" s="38">
        <f t="shared" si="144"/>
        <v>0</v>
      </c>
      <c r="BR212" s="38">
        <f t="shared" si="145"/>
        <v>0</v>
      </c>
      <c r="BS212" s="38"/>
      <c r="BT212" s="38">
        <f t="shared" si="146"/>
        <v>0</v>
      </c>
      <c r="BU212" s="38">
        <f t="shared" si="147"/>
        <v>0</v>
      </c>
      <c r="BV212" s="39">
        <f t="shared" si="158"/>
        <v>0</v>
      </c>
      <c r="BW212" s="39">
        <f t="shared" ca="1" si="159"/>
        <v>0</v>
      </c>
      <c r="BX212" s="40">
        <f t="shared" ca="1" si="160"/>
        <v>0</v>
      </c>
      <c r="BY212" s="40">
        <f t="shared" si="168"/>
        <v>0</v>
      </c>
      <c r="BZ212" s="39">
        <f t="shared" ca="1" si="169"/>
        <v>0</v>
      </c>
      <c r="CA212" s="116">
        <f t="shared" ca="1" si="170"/>
        <v>0</v>
      </c>
      <c r="CB212" s="42"/>
      <c r="CC212" s="43">
        <f t="shared" si="171"/>
        <v>0</v>
      </c>
      <c r="CD212" s="44" t="str">
        <f>IF(COUNTIF(CD213:CD218,"MEDIDO")&gt;0,"MEDIDO","NÃO MEDIDO")</f>
        <v>MEDIDO</v>
      </c>
      <c r="CE212" s="45"/>
      <c r="CF212" s="46"/>
      <c r="CG212" s="47"/>
    </row>
    <row r="213" spans="1:85" s="2" customFormat="1" ht="30" customHeight="1" x14ac:dyDescent="0.2">
      <c r="A213" s="1" t="s">
        <v>442</v>
      </c>
      <c r="B213" s="1"/>
      <c r="C213" s="127">
        <v>230100</v>
      </c>
      <c r="D213" s="34" t="s">
        <v>428</v>
      </c>
      <c r="E213" s="35"/>
      <c r="F213" s="111"/>
      <c r="G213" s="111"/>
      <c r="H213" s="112">
        <v>0</v>
      </c>
      <c r="I213" s="111">
        <f t="shared" si="163"/>
        <v>0</v>
      </c>
      <c r="J213" s="36"/>
      <c r="K213" s="37">
        <f t="shared" si="164"/>
        <v>0</v>
      </c>
      <c r="L213" s="37"/>
      <c r="M213" s="37">
        <f t="shared" si="165"/>
        <v>0</v>
      </c>
      <c r="N213" s="38"/>
      <c r="O213" s="38">
        <f t="shared" si="110"/>
        <v>0</v>
      </c>
      <c r="P213" s="38">
        <f t="shared" si="111"/>
        <v>0</v>
      </c>
      <c r="Q213" s="38"/>
      <c r="R213" s="38">
        <f t="shared" si="112"/>
        <v>0</v>
      </c>
      <c r="S213" s="38">
        <f t="shared" si="113"/>
        <v>0</v>
      </c>
      <c r="T213" s="38"/>
      <c r="U213" s="38">
        <f t="shared" si="114"/>
        <v>0</v>
      </c>
      <c r="V213" s="38">
        <f t="shared" si="115"/>
        <v>0</v>
      </c>
      <c r="W213" s="38"/>
      <c r="X213" s="38">
        <f t="shared" si="166"/>
        <v>0</v>
      </c>
      <c r="Y213" s="38">
        <f t="shared" si="167"/>
        <v>0</v>
      </c>
      <c r="Z213" s="38"/>
      <c r="AA213" s="38">
        <f t="shared" si="116"/>
        <v>0</v>
      </c>
      <c r="AB213" s="38">
        <f t="shared" si="117"/>
        <v>0</v>
      </c>
      <c r="AC213" s="38"/>
      <c r="AD213" s="38">
        <f t="shared" si="118"/>
        <v>0</v>
      </c>
      <c r="AE213" s="38">
        <f t="shared" si="119"/>
        <v>0</v>
      </c>
      <c r="AF213" s="38"/>
      <c r="AG213" s="38">
        <f t="shared" si="120"/>
        <v>0</v>
      </c>
      <c r="AH213" s="38">
        <f t="shared" si="121"/>
        <v>0</v>
      </c>
      <c r="AI213" s="38"/>
      <c r="AJ213" s="38">
        <f t="shared" si="122"/>
        <v>0</v>
      </c>
      <c r="AK213" s="38">
        <f t="shared" si="123"/>
        <v>0</v>
      </c>
      <c r="AL213" s="38"/>
      <c r="AM213" s="38">
        <f t="shared" si="124"/>
        <v>0</v>
      </c>
      <c r="AN213" s="38">
        <f t="shared" si="125"/>
        <v>0</v>
      </c>
      <c r="AO213" s="38"/>
      <c r="AP213" s="38">
        <f t="shared" si="126"/>
        <v>0</v>
      </c>
      <c r="AQ213" s="38">
        <f t="shared" si="127"/>
        <v>0</v>
      </c>
      <c r="AR213" s="38"/>
      <c r="AS213" s="38">
        <f t="shared" si="128"/>
        <v>0</v>
      </c>
      <c r="AT213" s="38">
        <f t="shared" si="129"/>
        <v>0</v>
      </c>
      <c r="AU213" s="38"/>
      <c r="AV213" s="38">
        <f t="shared" si="130"/>
        <v>0</v>
      </c>
      <c r="AW213" s="38">
        <f t="shared" si="131"/>
        <v>0</v>
      </c>
      <c r="AX213" s="38"/>
      <c r="AY213" s="38">
        <f t="shared" si="132"/>
        <v>0</v>
      </c>
      <c r="AZ213" s="38">
        <f t="shared" si="133"/>
        <v>0</v>
      </c>
      <c r="BA213" s="38"/>
      <c r="BB213" s="38">
        <f t="shared" si="134"/>
        <v>0</v>
      </c>
      <c r="BC213" s="38">
        <f t="shared" si="135"/>
        <v>0</v>
      </c>
      <c r="BD213" s="38"/>
      <c r="BE213" s="38">
        <f t="shared" si="136"/>
        <v>0</v>
      </c>
      <c r="BF213" s="38">
        <f t="shared" si="137"/>
        <v>0</v>
      </c>
      <c r="BG213" s="38"/>
      <c r="BH213" s="38">
        <f t="shared" si="138"/>
        <v>0</v>
      </c>
      <c r="BI213" s="38">
        <f t="shared" si="139"/>
        <v>0</v>
      </c>
      <c r="BJ213" s="38"/>
      <c r="BK213" s="38">
        <f t="shared" si="140"/>
        <v>0</v>
      </c>
      <c r="BL213" s="38">
        <f t="shared" si="141"/>
        <v>0</v>
      </c>
      <c r="BM213" s="38"/>
      <c r="BN213" s="38">
        <f t="shared" si="142"/>
        <v>0</v>
      </c>
      <c r="BO213" s="38">
        <f t="shared" si="143"/>
        <v>0</v>
      </c>
      <c r="BP213" s="38"/>
      <c r="BQ213" s="38">
        <f t="shared" si="144"/>
        <v>0</v>
      </c>
      <c r="BR213" s="38">
        <f t="shared" si="145"/>
        <v>0</v>
      </c>
      <c r="BS213" s="38"/>
      <c r="BT213" s="38">
        <f t="shared" si="146"/>
        <v>0</v>
      </c>
      <c r="BU213" s="38">
        <f t="shared" si="147"/>
        <v>0</v>
      </c>
      <c r="BV213" s="39">
        <f t="shared" si="158"/>
        <v>0</v>
      </c>
      <c r="BW213" s="39">
        <f t="shared" ca="1" si="159"/>
        <v>0</v>
      </c>
      <c r="BX213" s="40">
        <f t="shared" ca="1" si="160"/>
        <v>0</v>
      </c>
      <c r="BY213" s="40">
        <f t="shared" si="168"/>
        <v>0</v>
      </c>
      <c r="BZ213" s="39">
        <f t="shared" ca="1" si="169"/>
        <v>0</v>
      </c>
      <c r="CA213" s="116">
        <f t="shared" ca="1" si="170"/>
        <v>0</v>
      </c>
      <c r="CB213" s="42"/>
      <c r="CC213" s="43">
        <f t="shared" si="171"/>
        <v>0</v>
      </c>
      <c r="CD213" s="44" t="str">
        <f>IF(COUNTIF(CD214:CD216,"MEDIDO")&gt;0,"MEDIDO","NÃO MEDIDO")</f>
        <v>MEDIDO</v>
      </c>
      <c r="CE213" s="45"/>
      <c r="CF213" s="46"/>
      <c r="CG213" s="47"/>
    </row>
    <row r="214" spans="1:85" s="2" customFormat="1" ht="30" customHeight="1" x14ac:dyDescent="0.2">
      <c r="A214" s="2" t="s">
        <v>443</v>
      </c>
      <c r="C214" s="127" t="s">
        <v>429</v>
      </c>
      <c r="D214" s="34" t="s">
        <v>430</v>
      </c>
      <c r="E214" s="35" t="s">
        <v>90</v>
      </c>
      <c r="F214" s="111">
        <v>7.9</v>
      </c>
      <c r="G214" s="111"/>
      <c r="H214" s="112">
        <v>0</v>
      </c>
      <c r="I214" s="111">
        <f t="shared" si="163"/>
        <v>7.9</v>
      </c>
      <c r="J214" s="36">
        <v>175.83</v>
      </c>
      <c r="K214" s="37">
        <f t="shared" si="164"/>
        <v>1389.06</v>
      </c>
      <c r="L214" s="37"/>
      <c r="M214" s="37">
        <f t="shared" si="165"/>
        <v>0</v>
      </c>
      <c r="N214" s="38"/>
      <c r="O214" s="38">
        <f t="shared" ref="O214:O223" si="172">ROUND(N214*$J214,2)</f>
        <v>0</v>
      </c>
      <c r="P214" s="38">
        <f t="shared" ref="P214:P223" si="173">ROUND(N214*$L214,2)</f>
        <v>0</v>
      </c>
      <c r="Q214" s="38"/>
      <c r="R214" s="38">
        <f t="shared" ref="R214:R222" si="174">ROUND(Q214*$J214,2)</f>
        <v>0</v>
      </c>
      <c r="S214" s="38">
        <f t="shared" ref="S214:S222" si="175">ROUND(Q214*$L214,2)</f>
        <v>0</v>
      </c>
      <c r="T214" s="38">
        <v>5.2</v>
      </c>
      <c r="U214" s="38">
        <f t="shared" ref="U214:U222" si="176">ROUND(T214*$J214,2)</f>
        <v>914.32</v>
      </c>
      <c r="V214" s="38">
        <f t="shared" ref="V214:V222" si="177">ROUND(T214*$L214,2)</f>
        <v>0</v>
      </c>
      <c r="W214" s="38"/>
      <c r="X214" s="38">
        <f t="shared" si="166"/>
        <v>0</v>
      </c>
      <c r="Y214" s="38">
        <f t="shared" si="167"/>
        <v>0</v>
      </c>
      <c r="Z214" s="38"/>
      <c r="AA214" s="38">
        <f t="shared" ref="AA214:AA222" si="178">ROUND(Z214*$J214,2)</f>
        <v>0</v>
      </c>
      <c r="AB214" s="38">
        <f t="shared" ref="AB214:AB222" si="179">ROUND(Z214*$L214,2)</f>
        <v>0</v>
      </c>
      <c r="AC214" s="38"/>
      <c r="AD214" s="38">
        <f t="shared" ref="AD214:AD222" si="180">ROUND(AC214*$J214,2)</f>
        <v>0</v>
      </c>
      <c r="AE214" s="38">
        <f t="shared" ref="AE214:AE222" si="181">ROUND(AC214*$L214,2)</f>
        <v>0</v>
      </c>
      <c r="AF214" s="38"/>
      <c r="AG214" s="38">
        <f t="shared" ref="AG214:AG222" si="182">ROUND(AF214*$J214,2)</f>
        <v>0</v>
      </c>
      <c r="AH214" s="38">
        <f t="shared" ref="AH214:AH222" si="183">ROUND(AF214*$L214,2)</f>
        <v>0</v>
      </c>
      <c r="AI214" s="38"/>
      <c r="AJ214" s="38">
        <f t="shared" ref="AJ214:AJ222" si="184">ROUND(AI214*$J214,2)</f>
        <v>0</v>
      </c>
      <c r="AK214" s="38">
        <f t="shared" ref="AK214:AK222" si="185">ROUND(AI214*$L214,2)</f>
        <v>0</v>
      </c>
      <c r="AL214" s="38"/>
      <c r="AM214" s="38">
        <f t="shared" ref="AM214:AM222" si="186">ROUND(AL214*$J214,2)</f>
        <v>0</v>
      </c>
      <c r="AN214" s="38">
        <f t="shared" ref="AN214:AN222" si="187">ROUND(AL214*$L214,2)</f>
        <v>0</v>
      </c>
      <c r="AO214" s="38"/>
      <c r="AP214" s="38">
        <f t="shared" ref="AP214:AP222" si="188">ROUND(AO214*$J214,2)</f>
        <v>0</v>
      </c>
      <c r="AQ214" s="38">
        <f t="shared" ref="AQ214:AQ222" si="189">ROUND(AO214*$L214,2)</f>
        <v>0</v>
      </c>
      <c r="AR214" s="38"/>
      <c r="AS214" s="38">
        <f t="shared" ref="AS214:AS222" si="190">ROUND(AR214*$J214,2)</f>
        <v>0</v>
      </c>
      <c r="AT214" s="38">
        <f t="shared" ref="AT214:AT222" si="191">ROUND(AR214*$L214,2)</f>
        <v>0</v>
      </c>
      <c r="AU214" s="38"/>
      <c r="AV214" s="38">
        <f t="shared" ref="AV214:AV222" si="192">ROUND(AU214*$J214,2)</f>
        <v>0</v>
      </c>
      <c r="AW214" s="38">
        <f t="shared" ref="AW214:AW222" si="193">ROUND(AU214*$L214,2)</f>
        <v>0</v>
      </c>
      <c r="AX214" s="38"/>
      <c r="AY214" s="38">
        <f t="shared" ref="AY214:AY222" si="194">ROUND(AX214*$J214,2)</f>
        <v>0</v>
      </c>
      <c r="AZ214" s="38">
        <f t="shared" ref="AZ214:AZ222" si="195">ROUND(AX214*$L214,2)</f>
        <v>0</v>
      </c>
      <c r="BA214" s="38"/>
      <c r="BB214" s="38">
        <f t="shared" ref="BB214:BB222" si="196">ROUND(BA214*$J214,2)</f>
        <v>0</v>
      </c>
      <c r="BC214" s="38">
        <f t="shared" ref="BC214:BC222" si="197">ROUND(BA214*$L214,2)</f>
        <v>0</v>
      </c>
      <c r="BD214" s="38"/>
      <c r="BE214" s="38">
        <f t="shared" ref="BE214:BE222" si="198">ROUND(BD214*$J214,2)</f>
        <v>0</v>
      </c>
      <c r="BF214" s="38">
        <f t="shared" ref="BF214:BF222" si="199">ROUND(BD214*$L214,2)</f>
        <v>0</v>
      </c>
      <c r="BG214" s="38"/>
      <c r="BH214" s="38">
        <f t="shared" ref="BH214:BH222" si="200">ROUND(BG214*$J214,2)</f>
        <v>0</v>
      </c>
      <c r="BI214" s="38">
        <f t="shared" ref="BI214:BI222" si="201">ROUND(BG214*$L214,2)</f>
        <v>0</v>
      </c>
      <c r="BJ214" s="38"/>
      <c r="BK214" s="38">
        <f t="shared" ref="BK214:BK222" si="202">ROUND(BJ214*$J214,2)</f>
        <v>0</v>
      </c>
      <c r="BL214" s="38">
        <f t="shared" ref="BL214:BL222" si="203">ROUND(BJ214*$L214,2)</f>
        <v>0</v>
      </c>
      <c r="BM214" s="38"/>
      <c r="BN214" s="38">
        <f t="shared" ref="BN214:BN222" si="204">ROUND(BM214*$J214,2)</f>
        <v>0</v>
      </c>
      <c r="BO214" s="38">
        <f t="shared" ref="BO214:BO222" si="205">ROUND(BM214*$L214,2)</f>
        <v>0</v>
      </c>
      <c r="BP214" s="38"/>
      <c r="BQ214" s="38">
        <f t="shared" ref="BQ214:BQ222" si="206">ROUND(BP214*$J214,2)</f>
        <v>0</v>
      </c>
      <c r="BR214" s="38">
        <f t="shared" ref="BR214:BR222" si="207">ROUND(BP214*$L214,2)</f>
        <v>0</v>
      </c>
      <c r="BS214" s="38"/>
      <c r="BT214" s="38">
        <f t="shared" ref="BT214:BT222" si="208">ROUND(BS214*$J214,2)</f>
        <v>0</v>
      </c>
      <c r="BU214" s="38">
        <f t="shared" ref="BU214:BU222" si="209">ROUND(BS214*$L214,2)</f>
        <v>0</v>
      </c>
      <c r="BV214" s="39">
        <f t="shared" si="158"/>
        <v>5.2</v>
      </c>
      <c r="BW214" s="39">
        <f t="shared" ca="1" si="159"/>
        <v>914.32</v>
      </c>
      <c r="BX214" s="40">
        <f t="shared" ca="1" si="160"/>
        <v>0</v>
      </c>
      <c r="BY214" s="40">
        <f t="shared" si="168"/>
        <v>2.7</v>
      </c>
      <c r="BZ214" s="39">
        <f t="shared" ca="1" si="169"/>
        <v>474.74</v>
      </c>
      <c r="CA214" s="116">
        <f t="shared" ca="1" si="170"/>
        <v>0</v>
      </c>
      <c r="CB214" s="42"/>
      <c r="CC214" s="43">
        <f t="shared" si="171"/>
        <v>3</v>
      </c>
      <c r="CD214" s="44" t="str">
        <f>IF(CC214&lt;&gt;0,"MEDIDO","NÃO MEDIDO")</f>
        <v>MEDIDO</v>
      </c>
      <c r="CE214" s="45"/>
      <c r="CF214" s="46"/>
      <c r="CG214" s="47"/>
    </row>
    <row r="215" spans="1:85" s="2" customFormat="1" ht="30" customHeight="1" x14ac:dyDescent="0.2">
      <c r="A215" s="2" t="s">
        <v>443</v>
      </c>
      <c r="C215" s="127" t="s">
        <v>431</v>
      </c>
      <c r="D215" s="34" t="s">
        <v>432</v>
      </c>
      <c r="E215" s="35" t="s">
        <v>107</v>
      </c>
      <c r="F215" s="111">
        <v>19.3</v>
      </c>
      <c r="G215" s="111"/>
      <c r="H215" s="112">
        <v>0</v>
      </c>
      <c r="I215" s="111">
        <f t="shared" si="163"/>
        <v>19.3</v>
      </c>
      <c r="J215" s="36">
        <v>71</v>
      </c>
      <c r="K215" s="37">
        <f t="shared" si="164"/>
        <v>1370.3</v>
      </c>
      <c r="L215" s="37"/>
      <c r="M215" s="37">
        <f t="shared" si="165"/>
        <v>0</v>
      </c>
      <c r="N215" s="38"/>
      <c r="O215" s="38">
        <f t="shared" si="172"/>
        <v>0</v>
      </c>
      <c r="P215" s="38">
        <f t="shared" si="173"/>
        <v>0</v>
      </c>
      <c r="Q215" s="38"/>
      <c r="R215" s="38">
        <f t="shared" si="174"/>
        <v>0</v>
      </c>
      <c r="S215" s="38">
        <f t="shared" si="175"/>
        <v>0</v>
      </c>
      <c r="T215" s="38">
        <v>10.5</v>
      </c>
      <c r="U215" s="38">
        <f t="shared" si="176"/>
        <v>745.5</v>
      </c>
      <c r="V215" s="38">
        <f t="shared" si="177"/>
        <v>0</v>
      </c>
      <c r="W215" s="38"/>
      <c r="X215" s="38">
        <f t="shared" si="166"/>
        <v>0</v>
      </c>
      <c r="Y215" s="38">
        <f t="shared" si="167"/>
        <v>0</v>
      </c>
      <c r="Z215" s="38"/>
      <c r="AA215" s="38">
        <f t="shared" si="178"/>
        <v>0</v>
      </c>
      <c r="AB215" s="38">
        <f t="shared" si="179"/>
        <v>0</v>
      </c>
      <c r="AC215" s="38"/>
      <c r="AD215" s="38">
        <f t="shared" si="180"/>
        <v>0</v>
      </c>
      <c r="AE215" s="38">
        <f t="shared" si="181"/>
        <v>0</v>
      </c>
      <c r="AF215" s="38"/>
      <c r="AG215" s="38">
        <f t="shared" si="182"/>
        <v>0</v>
      </c>
      <c r="AH215" s="38">
        <f t="shared" si="183"/>
        <v>0</v>
      </c>
      <c r="AI215" s="38"/>
      <c r="AJ215" s="38">
        <f t="shared" si="184"/>
        <v>0</v>
      </c>
      <c r="AK215" s="38">
        <f t="shared" si="185"/>
        <v>0</v>
      </c>
      <c r="AL215" s="38"/>
      <c r="AM215" s="38">
        <f t="shared" si="186"/>
        <v>0</v>
      </c>
      <c r="AN215" s="38">
        <f t="shared" si="187"/>
        <v>0</v>
      </c>
      <c r="AO215" s="38"/>
      <c r="AP215" s="38">
        <f t="shared" si="188"/>
        <v>0</v>
      </c>
      <c r="AQ215" s="38">
        <f t="shared" si="189"/>
        <v>0</v>
      </c>
      <c r="AR215" s="38"/>
      <c r="AS215" s="38">
        <f t="shared" si="190"/>
        <v>0</v>
      </c>
      <c r="AT215" s="38">
        <f t="shared" si="191"/>
        <v>0</v>
      </c>
      <c r="AU215" s="38"/>
      <c r="AV215" s="38">
        <f t="shared" si="192"/>
        <v>0</v>
      </c>
      <c r="AW215" s="38">
        <f t="shared" si="193"/>
        <v>0</v>
      </c>
      <c r="AX215" s="38"/>
      <c r="AY215" s="38">
        <f t="shared" si="194"/>
        <v>0</v>
      </c>
      <c r="AZ215" s="38">
        <f t="shared" si="195"/>
        <v>0</v>
      </c>
      <c r="BA215" s="38"/>
      <c r="BB215" s="38">
        <f t="shared" si="196"/>
        <v>0</v>
      </c>
      <c r="BC215" s="38">
        <f t="shared" si="197"/>
        <v>0</v>
      </c>
      <c r="BD215" s="38"/>
      <c r="BE215" s="38">
        <f t="shared" si="198"/>
        <v>0</v>
      </c>
      <c r="BF215" s="38">
        <f t="shared" si="199"/>
        <v>0</v>
      </c>
      <c r="BG215" s="38"/>
      <c r="BH215" s="38">
        <f t="shared" si="200"/>
        <v>0</v>
      </c>
      <c r="BI215" s="38">
        <f t="shared" si="201"/>
        <v>0</v>
      </c>
      <c r="BJ215" s="38"/>
      <c r="BK215" s="38">
        <f t="shared" si="202"/>
        <v>0</v>
      </c>
      <c r="BL215" s="38">
        <f t="shared" si="203"/>
        <v>0</v>
      </c>
      <c r="BM215" s="38"/>
      <c r="BN215" s="38">
        <f t="shared" si="204"/>
        <v>0</v>
      </c>
      <c r="BO215" s="38">
        <f t="shared" si="205"/>
        <v>0</v>
      </c>
      <c r="BP215" s="38"/>
      <c r="BQ215" s="38">
        <f t="shared" si="206"/>
        <v>0</v>
      </c>
      <c r="BR215" s="38">
        <f t="shared" si="207"/>
        <v>0</v>
      </c>
      <c r="BS215" s="38"/>
      <c r="BT215" s="38">
        <f t="shared" si="208"/>
        <v>0</v>
      </c>
      <c r="BU215" s="38">
        <f t="shared" si="209"/>
        <v>0</v>
      </c>
      <c r="BV215" s="39">
        <f t="shared" ref="BV215:BV223" si="210">SUMIF($N$11:$BU$11,"QUANTIDADE",N215:BU215)</f>
        <v>10.5</v>
      </c>
      <c r="BW215" s="39">
        <f t="shared" ref="BW215:BW223" ca="1" si="211">SUMIF($N$12:$Y$13,"COM DESCONTO",N215:Y215)</f>
        <v>745.5</v>
      </c>
      <c r="BX215" s="40">
        <f t="shared" ref="BX215:BX223" ca="1" si="212">SUMIF($N$12:$BU$13,"SEM DESCONTO",N215:Y215)</f>
        <v>0</v>
      </c>
      <c r="BY215" s="40">
        <f t="shared" si="168"/>
        <v>8.8000000000000007</v>
      </c>
      <c r="BZ215" s="39">
        <f t="shared" ca="1" si="169"/>
        <v>624.79999999999995</v>
      </c>
      <c r="CA215" s="116">
        <f t="shared" ca="1" si="170"/>
        <v>0</v>
      </c>
      <c r="CB215" s="42"/>
      <c r="CC215" s="43">
        <f t="shared" si="171"/>
        <v>0</v>
      </c>
      <c r="CD215" s="44" t="str">
        <f>IF(CC215&lt;&gt;0,"MEDIDO","NÃO MEDIDO")</f>
        <v>NÃO MEDIDO</v>
      </c>
      <c r="CE215" s="45"/>
      <c r="CF215" s="46"/>
      <c r="CG215" s="47"/>
    </row>
    <row r="216" spans="1:85" s="2" customFormat="1" ht="30" customHeight="1" x14ac:dyDescent="0.2">
      <c r="A216" s="2" t="s">
        <v>443</v>
      </c>
      <c r="C216" s="127" t="s">
        <v>433</v>
      </c>
      <c r="D216" s="34" t="s">
        <v>434</v>
      </c>
      <c r="E216" s="35" t="s">
        <v>95</v>
      </c>
      <c r="F216" s="111">
        <v>5.2</v>
      </c>
      <c r="G216" s="111"/>
      <c r="H216" s="112">
        <v>0</v>
      </c>
      <c r="I216" s="111">
        <f t="shared" si="163"/>
        <v>5.2</v>
      </c>
      <c r="J216" s="36">
        <v>81.040000000000006</v>
      </c>
      <c r="K216" s="37">
        <f t="shared" si="164"/>
        <v>421.41</v>
      </c>
      <c r="L216" s="37"/>
      <c r="M216" s="37">
        <f t="shared" si="165"/>
        <v>0</v>
      </c>
      <c r="N216" s="38"/>
      <c r="O216" s="38">
        <f t="shared" si="172"/>
        <v>0</v>
      </c>
      <c r="P216" s="38">
        <f t="shared" si="173"/>
        <v>0</v>
      </c>
      <c r="Q216" s="38"/>
      <c r="R216" s="38">
        <f t="shared" si="174"/>
        <v>0</v>
      </c>
      <c r="S216" s="38">
        <f t="shared" si="175"/>
        <v>0</v>
      </c>
      <c r="T216" s="38"/>
      <c r="U216" s="38">
        <f t="shared" si="176"/>
        <v>0</v>
      </c>
      <c r="V216" s="38">
        <f t="shared" si="177"/>
        <v>0</v>
      </c>
      <c r="W216" s="38">
        <v>3</v>
      </c>
      <c r="X216" s="38">
        <f t="shared" si="166"/>
        <v>243.12</v>
      </c>
      <c r="Y216" s="38">
        <f t="shared" si="167"/>
        <v>0</v>
      </c>
      <c r="Z216" s="38"/>
      <c r="AA216" s="38">
        <f t="shared" si="178"/>
        <v>0</v>
      </c>
      <c r="AB216" s="38">
        <f t="shared" si="179"/>
        <v>0</v>
      </c>
      <c r="AC216" s="38"/>
      <c r="AD216" s="38">
        <f t="shared" si="180"/>
        <v>0</v>
      </c>
      <c r="AE216" s="38">
        <f t="shared" si="181"/>
        <v>0</v>
      </c>
      <c r="AF216" s="38"/>
      <c r="AG216" s="38">
        <f t="shared" si="182"/>
        <v>0</v>
      </c>
      <c r="AH216" s="38">
        <f t="shared" si="183"/>
        <v>0</v>
      </c>
      <c r="AI216" s="38"/>
      <c r="AJ216" s="38">
        <f t="shared" si="184"/>
        <v>0</v>
      </c>
      <c r="AK216" s="38">
        <f t="shared" si="185"/>
        <v>0</v>
      </c>
      <c r="AL216" s="38"/>
      <c r="AM216" s="38">
        <f t="shared" si="186"/>
        <v>0</v>
      </c>
      <c r="AN216" s="38">
        <f t="shared" si="187"/>
        <v>0</v>
      </c>
      <c r="AO216" s="38"/>
      <c r="AP216" s="38">
        <f t="shared" si="188"/>
        <v>0</v>
      </c>
      <c r="AQ216" s="38">
        <f t="shared" si="189"/>
        <v>0</v>
      </c>
      <c r="AR216" s="38"/>
      <c r="AS216" s="38">
        <f t="shared" si="190"/>
        <v>0</v>
      </c>
      <c r="AT216" s="38">
        <f t="shared" si="191"/>
        <v>0</v>
      </c>
      <c r="AU216" s="38"/>
      <c r="AV216" s="38">
        <f t="shared" si="192"/>
        <v>0</v>
      </c>
      <c r="AW216" s="38">
        <f t="shared" si="193"/>
        <v>0</v>
      </c>
      <c r="AX216" s="38"/>
      <c r="AY216" s="38">
        <f t="shared" si="194"/>
        <v>0</v>
      </c>
      <c r="AZ216" s="38">
        <f t="shared" si="195"/>
        <v>0</v>
      </c>
      <c r="BA216" s="38"/>
      <c r="BB216" s="38">
        <f t="shared" si="196"/>
        <v>0</v>
      </c>
      <c r="BC216" s="38">
        <f t="shared" si="197"/>
        <v>0</v>
      </c>
      <c r="BD216" s="38"/>
      <c r="BE216" s="38">
        <f t="shared" si="198"/>
        <v>0</v>
      </c>
      <c r="BF216" s="38">
        <f t="shared" si="199"/>
        <v>0</v>
      </c>
      <c r="BG216" s="38"/>
      <c r="BH216" s="38">
        <f t="shared" si="200"/>
        <v>0</v>
      </c>
      <c r="BI216" s="38">
        <f t="shared" si="201"/>
        <v>0</v>
      </c>
      <c r="BJ216" s="38"/>
      <c r="BK216" s="38">
        <f t="shared" si="202"/>
        <v>0</v>
      </c>
      <c r="BL216" s="38">
        <f t="shared" si="203"/>
        <v>0</v>
      </c>
      <c r="BM216" s="38"/>
      <c r="BN216" s="38">
        <f t="shared" si="204"/>
        <v>0</v>
      </c>
      <c r="BO216" s="38">
        <f t="shared" si="205"/>
        <v>0</v>
      </c>
      <c r="BP216" s="38"/>
      <c r="BQ216" s="38">
        <f t="shared" si="206"/>
        <v>0</v>
      </c>
      <c r="BR216" s="38">
        <f t="shared" si="207"/>
        <v>0</v>
      </c>
      <c r="BS216" s="38"/>
      <c r="BT216" s="38">
        <f t="shared" si="208"/>
        <v>0</v>
      </c>
      <c r="BU216" s="38">
        <f t="shared" si="209"/>
        <v>0</v>
      </c>
      <c r="BV216" s="39">
        <f t="shared" si="210"/>
        <v>3</v>
      </c>
      <c r="BW216" s="39">
        <f t="shared" ca="1" si="211"/>
        <v>243.12</v>
      </c>
      <c r="BX216" s="40">
        <f t="shared" ca="1" si="212"/>
        <v>0</v>
      </c>
      <c r="BY216" s="40">
        <f t="shared" si="168"/>
        <v>2.2000000000000002</v>
      </c>
      <c r="BZ216" s="39">
        <f t="shared" ca="1" si="169"/>
        <v>178.29</v>
      </c>
      <c r="CA216" s="116">
        <f t="shared" ca="1" si="170"/>
        <v>0</v>
      </c>
      <c r="CB216" s="42"/>
      <c r="CC216" s="43">
        <f t="shared" si="171"/>
        <v>28.56</v>
      </c>
      <c r="CD216" s="44" t="str">
        <f>IF(CC216&lt;&gt;0,"MEDIDO","NÃO MEDIDO")</f>
        <v>MEDIDO</v>
      </c>
      <c r="CE216" s="45"/>
      <c r="CF216" s="46"/>
      <c r="CG216" s="47"/>
    </row>
    <row r="217" spans="1:85" s="2" customFormat="1" ht="30" customHeight="1" x14ac:dyDescent="0.2">
      <c r="A217" s="1" t="s">
        <v>442</v>
      </c>
      <c r="B217" s="1"/>
      <c r="C217" s="127">
        <v>230200</v>
      </c>
      <c r="D217" s="34" t="s">
        <v>435</v>
      </c>
      <c r="E217" s="35"/>
      <c r="F217" s="111"/>
      <c r="G217" s="111"/>
      <c r="H217" s="112">
        <v>0</v>
      </c>
      <c r="I217" s="111">
        <f t="shared" si="163"/>
        <v>0</v>
      </c>
      <c r="J217" s="36"/>
      <c r="K217" s="37">
        <f t="shared" si="164"/>
        <v>0</v>
      </c>
      <c r="L217" s="37"/>
      <c r="M217" s="37">
        <f t="shared" si="165"/>
        <v>0</v>
      </c>
      <c r="N217" s="38"/>
      <c r="O217" s="38">
        <f t="shared" si="172"/>
        <v>0</v>
      </c>
      <c r="P217" s="38">
        <f t="shared" si="173"/>
        <v>0</v>
      </c>
      <c r="Q217" s="38"/>
      <c r="R217" s="38">
        <f t="shared" si="174"/>
        <v>0</v>
      </c>
      <c r="S217" s="38">
        <f t="shared" si="175"/>
        <v>0</v>
      </c>
      <c r="T217" s="38"/>
      <c r="U217" s="38">
        <f t="shared" si="176"/>
        <v>0</v>
      </c>
      <c r="V217" s="38">
        <f t="shared" si="177"/>
        <v>0</v>
      </c>
      <c r="W217" s="38"/>
      <c r="X217" s="38">
        <f t="shared" si="166"/>
        <v>0</v>
      </c>
      <c r="Y217" s="38">
        <f t="shared" si="167"/>
        <v>0</v>
      </c>
      <c r="Z217" s="38"/>
      <c r="AA217" s="38">
        <f t="shared" si="178"/>
        <v>0</v>
      </c>
      <c r="AB217" s="38">
        <f t="shared" si="179"/>
        <v>0</v>
      </c>
      <c r="AC217" s="38"/>
      <c r="AD217" s="38">
        <f t="shared" si="180"/>
        <v>0</v>
      </c>
      <c r="AE217" s="38">
        <f t="shared" si="181"/>
        <v>0</v>
      </c>
      <c r="AF217" s="38"/>
      <c r="AG217" s="38">
        <f t="shared" si="182"/>
        <v>0</v>
      </c>
      <c r="AH217" s="38">
        <f t="shared" si="183"/>
        <v>0</v>
      </c>
      <c r="AI217" s="38"/>
      <c r="AJ217" s="38">
        <f t="shared" si="184"/>
        <v>0</v>
      </c>
      <c r="AK217" s="38">
        <f t="shared" si="185"/>
        <v>0</v>
      </c>
      <c r="AL217" s="38"/>
      <c r="AM217" s="38">
        <f t="shared" si="186"/>
        <v>0</v>
      </c>
      <c r="AN217" s="38">
        <f t="shared" si="187"/>
        <v>0</v>
      </c>
      <c r="AO217" s="38"/>
      <c r="AP217" s="38">
        <f t="shared" si="188"/>
        <v>0</v>
      </c>
      <c r="AQ217" s="38">
        <f t="shared" si="189"/>
        <v>0</v>
      </c>
      <c r="AR217" s="38"/>
      <c r="AS217" s="38">
        <f t="shared" si="190"/>
        <v>0</v>
      </c>
      <c r="AT217" s="38">
        <f t="shared" si="191"/>
        <v>0</v>
      </c>
      <c r="AU217" s="38"/>
      <c r="AV217" s="38">
        <f t="shared" si="192"/>
        <v>0</v>
      </c>
      <c r="AW217" s="38">
        <f t="shared" si="193"/>
        <v>0</v>
      </c>
      <c r="AX217" s="38"/>
      <c r="AY217" s="38">
        <f t="shared" si="194"/>
        <v>0</v>
      </c>
      <c r="AZ217" s="38">
        <f t="shared" si="195"/>
        <v>0</v>
      </c>
      <c r="BA217" s="38"/>
      <c r="BB217" s="38">
        <f t="shared" si="196"/>
        <v>0</v>
      </c>
      <c r="BC217" s="38">
        <f t="shared" si="197"/>
        <v>0</v>
      </c>
      <c r="BD217" s="38"/>
      <c r="BE217" s="38">
        <f t="shared" si="198"/>
        <v>0</v>
      </c>
      <c r="BF217" s="38">
        <f t="shared" si="199"/>
        <v>0</v>
      </c>
      <c r="BG217" s="38"/>
      <c r="BH217" s="38">
        <f t="shared" si="200"/>
        <v>0</v>
      </c>
      <c r="BI217" s="38">
        <f t="shared" si="201"/>
        <v>0</v>
      </c>
      <c r="BJ217" s="38"/>
      <c r="BK217" s="38">
        <f t="shared" si="202"/>
        <v>0</v>
      </c>
      <c r="BL217" s="38">
        <f t="shared" si="203"/>
        <v>0</v>
      </c>
      <c r="BM217" s="38"/>
      <c r="BN217" s="38">
        <f t="shared" si="204"/>
        <v>0</v>
      </c>
      <c r="BO217" s="38">
        <f t="shared" si="205"/>
        <v>0</v>
      </c>
      <c r="BP217" s="38"/>
      <c r="BQ217" s="38">
        <f t="shared" si="206"/>
        <v>0</v>
      </c>
      <c r="BR217" s="38">
        <f t="shared" si="207"/>
        <v>0</v>
      </c>
      <c r="BS217" s="38"/>
      <c r="BT217" s="38">
        <f t="shared" si="208"/>
        <v>0</v>
      </c>
      <c r="BU217" s="38">
        <f t="shared" si="209"/>
        <v>0</v>
      </c>
      <c r="BV217" s="39">
        <f t="shared" si="210"/>
        <v>0</v>
      </c>
      <c r="BW217" s="39">
        <f t="shared" ca="1" si="211"/>
        <v>0</v>
      </c>
      <c r="BX217" s="40">
        <f t="shared" ca="1" si="212"/>
        <v>0</v>
      </c>
      <c r="BY217" s="40">
        <f t="shared" si="168"/>
        <v>0</v>
      </c>
      <c r="BZ217" s="39">
        <f t="shared" ca="1" si="169"/>
        <v>0</v>
      </c>
      <c r="CA217" s="116">
        <f t="shared" ca="1" si="170"/>
        <v>0</v>
      </c>
      <c r="CB217" s="42"/>
      <c r="CC217" s="43">
        <f t="shared" si="171"/>
        <v>0</v>
      </c>
      <c r="CD217" s="44" t="str">
        <f>IF(COUNTIF(CD218:CD218,"MEDIDO")&gt;0,"MEDIDO","NÃO MEDIDO")</f>
        <v>NÃO MEDIDO</v>
      </c>
      <c r="CE217" s="45"/>
      <c r="CF217" s="46"/>
      <c r="CG217" s="47"/>
    </row>
    <row r="218" spans="1:85" s="2" customFormat="1" ht="52.5" customHeight="1" x14ac:dyDescent="0.2">
      <c r="A218" s="2" t="s">
        <v>443</v>
      </c>
      <c r="C218" s="127" t="s">
        <v>436</v>
      </c>
      <c r="D218" s="34" t="s">
        <v>437</v>
      </c>
      <c r="E218" s="35" t="s">
        <v>95</v>
      </c>
      <c r="F218" s="111">
        <v>92</v>
      </c>
      <c r="G218" s="111"/>
      <c r="H218" s="112">
        <v>0</v>
      </c>
      <c r="I218" s="111">
        <f t="shared" si="163"/>
        <v>92</v>
      </c>
      <c r="J218" s="36">
        <v>32.74</v>
      </c>
      <c r="K218" s="37">
        <f t="shared" si="164"/>
        <v>3012.08</v>
      </c>
      <c r="L218" s="37"/>
      <c r="M218" s="37">
        <f t="shared" si="165"/>
        <v>0</v>
      </c>
      <c r="N218" s="38"/>
      <c r="O218" s="38">
        <f t="shared" si="172"/>
        <v>0</v>
      </c>
      <c r="P218" s="38">
        <f t="shared" si="173"/>
        <v>0</v>
      </c>
      <c r="Q218" s="38"/>
      <c r="R218" s="38">
        <f t="shared" si="174"/>
        <v>0</v>
      </c>
      <c r="S218" s="38">
        <f t="shared" si="175"/>
        <v>0</v>
      </c>
      <c r="T218" s="38">
        <v>32</v>
      </c>
      <c r="U218" s="38">
        <f t="shared" si="176"/>
        <v>1047.68</v>
      </c>
      <c r="V218" s="38">
        <f t="shared" si="177"/>
        <v>0</v>
      </c>
      <c r="W218" s="38">
        <v>28.56</v>
      </c>
      <c r="X218" s="38">
        <f t="shared" si="166"/>
        <v>935.05</v>
      </c>
      <c r="Y218" s="38">
        <f t="shared" si="167"/>
        <v>0</v>
      </c>
      <c r="Z218" s="38"/>
      <c r="AA218" s="38">
        <f t="shared" si="178"/>
        <v>0</v>
      </c>
      <c r="AB218" s="38">
        <f t="shared" si="179"/>
        <v>0</v>
      </c>
      <c r="AC218" s="38"/>
      <c r="AD218" s="38">
        <f t="shared" si="180"/>
        <v>0</v>
      </c>
      <c r="AE218" s="38">
        <f t="shared" si="181"/>
        <v>0</v>
      </c>
      <c r="AF218" s="38"/>
      <c r="AG218" s="38">
        <f t="shared" si="182"/>
        <v>0</v>
      </c>
      <c r="AH218" s="38">
        <f t="shared" si="183"/>
        <v>0</v>
      </c>
      <c r="AI218" s="38"/>
      <c r="AJ218" s="38">
        <f t="shared" si="184"/>
        <v>0</v>
      </c>
      <c r="AK218" s="38">
        <f t="shared" si="185"/>
        <v>0</v>
      </c>
      <c r="AL218" s="38"/>
      <c r="AM218" s="38">
        <f t="shared" si="186"/>
        <v>0</v>
      </c>
      <c r="AN218" s="38">
        <f t="shared" si="187"/>
        <v>0</v>
      </c>
      <c r="AO218" s="38"/>
      <c r="AP218" s="38">
        <f t="shared" si="188"/>
        <v>0</v>
      </c>
      <c r="AQ218" s="38">
        <f t="shared" si="189"/>
        <v>0</v>
      </c>
      <c r="AR218" s="38"/>
      <c r="AS218" s="38">
        <f t="shared" si="190"/>
        <v>0</v>
      </c>
      <c r="AT218" s="38">
        <f t="shared" si="191"/>
        <v>0</v>
      </c>
      <c r="AU218" s="38"/>
      <c r="AV218" s="38">
        <f t="shared" si="192"/>
        <v>0</v>
      </c>
      <c r="AW218" s="38">
        <f t="shared" si="193"/>
        <v>0</v>
      </c>
      <c r="AX218" s="38"/>
      <c r="AY218" s="38">
        <f t="shared" si="194"/>
        <v>0</v>
      </c>
      <c r="AZ218" s="38">
        <f t="shared" si="195"/>
        <v>0</v>
      </c>
      <c r="BA218" s="38"/>
      <c r="BB218" s="38">
        <f t="shared" si="196"/>
        <v>0</v>
      </c>
      <c r="BC218" s="38">
        <f t="shared" si="197"/>
        <v>0</v>
      </c>
      <c r="BD218" s="38"/>
      <c r="BE218" s="38">
        <f t="shared" si="198"/>
        <v>0</v>
      </c>
      <c r="BF218" s="38">
        <f t="shared" si="199"/>
        <v>0</v>
      </c>
      <c r="BG218" s="38"/>
      <c r="BH218" s="38">
        <f t="shared" si="200"/>
        <v>0</v>
      </c>
      <c r="BI218" s="38">
        <f t="shared" si="201"/>
        <v>0</v>
      </c>
      <c r="BJ218" s="38"/>
      <c r="BK218" s="38">
        <f t="shared" si="202"/>
        <v>0</v>
      </c>
      <c r="BL218" s="38">
        <f t="shared" si="203"/>
        <v>0</v>
      </c>
      <c r="BM218" s="38"/>
      <c r="BN218" s="38">
        <f t="shared" si="204"/>
        <v>0</v>
      </c>
      <c r="BO218" s="38">
        <f t="shared" si="205"/>
        <v>0</v>
      </c>
      <c r="BP218" s="38"/>
      <c r="BQ218" s="38">
        <f t="shared" si="206"/>
        <v>0</v>
      </c>
      <c r="BR218" s="38">
        <f t="shared" si="207"/>
        <v>0</v>
      </c>
      <c r="BS218" s="38"/>
      <c r="BT218" s="38">
        <f t="shared" si="208"/>
        <v>0</v>
      </c>
      <c r="BU218" s="38">
        <f t="shared" si="209"/>
        <v>0</v>
      </c>
      <c r="BV218" s="39">
        <f t="shared" si="210"/>
        <v>60.56</v>
      </c>
      <c r="BW218" s="39">
        <f t="shared" ca="1" si="211"/>
        <v>1982.73</v>
      </c>
      <c r="BX218" s="40">
        <f t="shared" ca="1" si="212"/>
        <v>0</v>
      </c>
      <c r="BY218" s="40">
        <f t="shared" si="168"/>
        <v>31.44</v>
      </c>
      <c r="BZ218" s="39">
        <f t="shared" ca="1" si="169"/>
        <v>1029.3499999999999</v>
      </c>
      <c r="CA218" s="116">
        <f t="shared" ca="1" si="170"/>
        <v>0</v>
      </c>
      <c r="CB218" s="42"/>
      <c r="CC218" s="43">
        <f t="shared" si="171"/>
        <v>0</v>
      </c>
      <c r="CD218" s="44" t="str">
        <f>IF(CC218&lt;&gt;0,"MEDIDO","NÃO MEDIDO")</f>
        <v>NÃO MEDIDO</v>
      </c>
      <c r="CE218" s="45"/>
      <c r="CF218" s="46"/>
      <c r="CG218" s="47"/>
    </row>
    <row r="219" spans="1:85" s="2" customFormat="1" ht="30" customHeight="1" x14ac:dyDescent="0.2">
      <c r="A219" s="1" t="s">
        <v>442</v>
      </c>
      <c r="B219" s="1"/>
      <c r="C219" s="127">
        <v>24</v>
      </c>
      <c r="D219" s="34" t="s">
        <v>438</v>
      </c>
      <c r="E219" s="35"/>
      <c r="F219" s="111"/>
      <c r="G219" s="111"/>
      <c r="H219" s="112">
        <v>0</v>
      </c>
      <c r="I219" s="111">
        <f t="shared" si="163"/>
        <v>0</v>
      </c>
      <c r="J219" s="36"/>
      <c r="K219" s="37">
        <f t="shared" si="164"/>
        <v>0</v>
      </c>
      <c r="L219" s="37"/>
      <c r="M219" s="37">
        <f t="shared" si="165"/>
        <v>0</v>
      </c>
      <c r="N219" s="38"/>
      <c r="O219" s="38">
        <f t="shared" si="172"/>
        <v>0</v>
      </c>
      <c r="P219" s="38">
        <f t="shared" si="173"/>
        <v>0</v>
      </c>
      <c r="Q219" s="38"/>
      <c r="R219" s="38">
        <f t="shared" si="174"/>
        <v>0</v>
      </c>
      <c r="S219" s="38">
        <f t="shared" si="175"/>
        <v>0</v>
      </c>
      <c r="T219" s="38"/>
      <c r="U219" s="38">
        <f t="shared" si="176"/>
        <v>0</v>
      </c>
      <c r="V219" s="38">
        <f t="shared" si="177"/>
        <v>0</v>
      </c>
      <c r="W219" s="38"/>
      <c r="X219" s="38">
        <f t="shared" si="166"/>
        <v>0</v>
      </c>
      <c r="Y219" s="38">
        <f t="shared" si="167"/>
        <v>0</v>
      </c>
      <c r="Z219" s="38"/>
      <c r="AA219" s="38">
        <f t="shared" si="178"/>
        <v>0</v>
      </c>
      <c r="AB219" s="38">
        <f t="shared" si="179"/>
        <v>0</v>
      </c>
      <c r="AC219" s="38"/>
      <c r="AD219" s="38">
        <f t="shared" si="180"/>
        <v>0</v>
      </c>
      <c r="AE219" s="38">
        <f t="shared" si="181"/>
        <v>0</v>
      </c>
      <c r="AF219" s="38"/>
      <c r="AG219" s="38">
        <f t="shared" si="182"/>
        <v>0</v>
      </c>
      <c r="AH219" s="38">
        <f t="shared" si="183"/>
        <v>0</v>
      </c>
      <c r="AI219" s="38"/>
      <c r="AJ219" s="38">
        <f t="shared" si="184"/>
        <v>0</v>
      </c>
      <c r="AK219" s="38">
        <f t="shared" si="185"/>
        <v>0</v>
      </c>
      <c r="AL219" s="38"/>
      <c r="AM219" s="38">
        <f t="shared" si="186"/>
        <v>0</v>
      </c>
      <c r="AN219" s="38">
        <f t="shared" si="187"/>
        <v>0</v>
      </c>
      <c r="AO219" s="38"/>
      <c r="AP219" s="38">
        <f t="shared" si="188"/>
        <v>0</v>
      </c>
      <c r="AQ219" s="38">
        <f t="shared" si="189"/>
        <v>0</v>
      </c>
      <c r="AR219" s="38"/>
      <c r="AS219" s="38">
        <f t="shared" si="190"/>
        <v>0</v>
      </c>
      <c r="AT219" s="38">
        <f t="shared" si="191"/>
        <v>0</v>
      </c>
      <c r="AU219" s="38"/>
      <c r="AV219" s="38">
        <f t="shared" si="192"/>
        <v>0</v>
      </c>
      <c r="AW219" s="38">
        <f t="shared" si="193"/>
        <v>0</v>
      </c>
      <c r="AX219" s="38"/>
      <c r="AY219" s="38">
        <f t="shared" si="194"/>
        <v>0</v>
      </c>
      <c r="AZ219" s="38">
        <f t="shared" si="195"/>
        <v>0</v>
      </c>
      <c r="BA219" s="38"/>
      <c r="BB219" s="38">
        <f t="shared" si="196"/>
        <v>0</v>
      </c>
      <c r="BC219" s="38">
        <f t="shared" si="197"/>
        <v>0</v>
      </c>
      <c r="BD219" s="38"/>
      <c r="BE219" s="38">
        <f t="shared" si="198"/>
        <v>0</v>
      </c>
      <c r="BF219" s="38">
        <f t="shared" si="199"/>
        <v>0</v>
      </c>
      <c r="BG219" s="38"/>
      <c r="BH219" s="38">
        <f t="shared" si="200"/>
        <v>0</v>
      </c>
      <c r="BI219" s="38">
        <f t="shared" si="201"/>
        <v>0</v>
      </c>
      <c r="BJ219" s="38"/>
      <c r="BK219" s="38">
        <f t="shared" si="202"/>
        <v>0</v>
      </c>
      <c r="BL219" s="38">
        <f t="shared" si="203"/>
        <v>0</v>
      </c>
      <c r="BM219" s="38"/>
      <c r="BN219" s="38">
        <f t="shared" si="204"/>
        <v>0</v>
      </c>
      <c r="BO219" s="38">
        <f t="shared" si="205"/>
        <v>0</v>
      </c>
      <c r="BP219" s="38"/>
      <c r="BQ219" s="38">
        <f t="shared" si="206"/>
        <v>0</v>
      </c>
      <c r="BR219" s="38">
        <f t="shared" si="207"/>
        <v>0</v>
      </c>
      <c r="BS219" s="38"/>
      <c r="BT219" s="38">
        <f t="shared" si="208"/>
        <v>0</v>
      </c>
      <c r="BU219" s="38">
        <f t="shared" si="209"/>
        <v>0</v>
      </c>
      <c r="BV219" s="39">
        <f t="shared" si="210"/>
        <v>0</v>
      </c>
      <c r="BW219" s="39">
        <f t="shared" ca="1" si="211"/>
        <v>0</v>
      </c>
      <c r="BX219" s="40">
        <f t="shared" ca="1" si="212"/>
        <v>0</v>
      </c>
      <c r="BY219" s="40">
        <f t="shared" si="168"/>
        <v>0</v>
      </c>
      <c r="BZ219" s="39">
        <f t="shared" ca="1" si="169"/>
        <v>0</v>
      </c>
      <c r="CA219" s="116">
        <f t="shared" ca="1" si="170"/>
        <v>0</v>
      </c>
      <c r="CB219" s="42"/>
      <c r="CC219" s="43">
        <f t="shared" si="171"/>
        <v>218.88</v>
      </c>
      <c r="CD219" s="44" t="str">
        <f>IF(COUNTIF(CD220:CD223,"MEDIDO")&gt;0,"MEDIDO","NÃO MEDIDO")</f>
        <v>MEDIDO</v>
      </c>
      <c r="CE219" s="45"/>
      <c r="CF219" s="46"/>
      <c r="CG219" s="47"/>
    </row>
    <row r="220" spans="1:85" s="2" customFormat="1" ht="30" customHeight="1" x14ac:dyDescent="0.2">
      <c r="A220" s="1" t="s">
        <v>442</v>
      </c>
      <c r="B220" s="1"/>
      <c r="C220" s="127" t="s">
        <v>462</v>
      </c>
      <c r="D220" s="34" t="s">
        <v>463</v>
      </c>
      <c r="E220" s="35"/>
      <c r="F220" s="111"/>
      <c r="G220" s="111"/>
      <c r="H220" s="112">
        <v>0</v>
      </c>
      <c r="I220" s="111">
        <f t="shared" si="163"/>
        <v>0</v>
      </c>
      <c r="J220" s="36"/>
      <c r="K220" s="37">
        <f t="shared" si="164"/>
        <v>0</v>
      </c>
      <c r="L220" s="37"/>
      <c r="M220" s="37">
        <f t="shared" si="165"/>
        <v>0</v>
      </c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>
        <f t="shared" si="166"/>
        <v>0</v>
      </c>
      <c r="Y220" s="38">
        <f t="shared" si="167"/>
        <v>0</v>
      </c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9">
        <f t="shared" si="210"/>
        <v>0</v>
      </c>
      <c r="BW220" s="39">
        <f t="shared" ca="1" si="211"/>
        <v>0</v>
      </c>
      <c r="BX220" s="40">
        <f t="shared" ca="1" si="212"/>
        <v>0</v>
      </c>
      <c r="BY220" s="40">
        <f t="shared" si="168"/>
        <v>0</v>
      </c>
      <c r="BZ220" s="39">
        <f t="shared" ca="1" si="169"/>
        <v>0</v>
      </c>
      <c r="CA220" s="116">
        <f t="shared" ca="1" si="170"/>
        <v>0</v>
      </c>
      <c r="CB220" s="42"/>
      <c r="CC220" s="43">
        <f t="shared" si="171"/>
        <v>0</v>
      </c>
      <c r="CD220" s="44" t="str">
        <f t="shared" ref="CD220:CD223" si="213">IF(CC220&lt;&gt;0,"MEDIDO","NÃO MEDIDO")</f>
        <v>NÃO MEDIDO</v>
      </c>
      <c r="CE220" s="45"/>
      <c r="CF220" s="46"/>
      <c r="CG220" s="47"/>
    </row>
    <row r="221" spans="1:85" s="2" customFormat="1" ht="30" customHeight="1" x14ac:dyDescent="0.2">
      <c r="A221" s="1" t="s">
        <v>451</v>
      </c>
      <c r="B221" s="1"/>
      <c r="C221" s="127" t="s">
        <v>464</v>
      </c>
      <c r="D221" s="34" t="s">
        <v>465</v>
      </c>
      <c r="E221" s="35" t="s">
        <v>467</v>
      </c>
      <c r="F221" s="111"/>
      <c r="G221" s="111"/>
      <c r="H221" s="112">
        <v>218.88</v>
      </c>
      <c r="I221" s="111">
        <f t="shared" si="163"/>
        <v>218.88</v>
      </c>
      <c r="J221" s="36"/>
      <c r="K221" s="37">
        <f>ROUND(($F221*$J221),2)+ROUND(($G221*$J221),2)+ROUND(($H221*$J221),2)</f>
        <v>0</v>
      </c>
      <c r="L221" s="37">
        <v>12.32</v>
      </c>
      <c r="M221" s="37">
        <f t="shared" si="165"/>
        <v>2696.6</v>
      </c>
      <c r="N221" s="38"/>
      <c r="O221" s="38"/>
      <c r="P221" s="38"/>
      <c r="Q221" s="38"/>
      <c r="R221" s="38"/>
      <c r="S221" s="38"/>
      <c r="T221" s="38"/>
      <c r="U221" s="38"/>
      <c r="V221" s="38"/>
      <c r="W221" s="38">
        <v>218.88</v>
      </c>
      <c r="X221" s="38">
        <f>ROUND(W221*$J221,2)</f>
        <v>0</v>
      </c>
      <c r="Y221" s="38">
        <f>ROUND(W221*$L221,2)</f>
        <v>2696.6</v>
      </c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9">
        <f t="shared" si="210"/>
        <v>218.88</v>
      </c>
      <c r="BW221" s="39">
        <f t="shared" ca="1" si="211"/>
        <v>0</v>
      </c>
      <c r="BX221" s="40">
        <f t="shared" ca="1" si="212"/>
        <v>2696.6</v>
      </c>
      <c r="BY221" s="40">
        <f t="shared" si="168"/>
        <v>0</v>
      </c>
      <c r="BZ221" s="39">
        <f t="shared" ca="1" si="169"/>
        <v>0</v>
      </c>
      <c r="CA221" s="116">
        <f t="shared" ca="1" si="170"/>
        <v>0</v>
      </c>
      <c r="CB221" s="42"/>
      <c r="CC221" s="43">
        <f t="shared" si="171"/>
        <v>262</v>
      </c>
      <c r="CD221" s="44" t="str">
        <f t="shared" si="213"/>
        <v>MEDIDO</v>
      </c>
      <c r="CE221" s="45"/>
      <c r="CF221" s="46"/>
      <c r="CG221" s="47"/>
    </row>
    <row r="222" spans="1:85" s="2" customFormat="1" ht="30" customHeight="1" x14ac:dyDescent="0.2">
      <c r="A222" s="1" t="s">
        <v>442</v>
      </c>
      <c r="B222" s="1"/>
      <c r="C222" s="127">
        <v>240200</v>
      </c>
      <c r="D222" s="34" t="s">
        <v>439</v>
      </c>
      <c r="E222" s="35"/>
      <c r="F222" s="111"/>
      <c r="G222" s="111"/>
      <c r="H222" s="112">
        <v>0</v>
      </c>
      <c r="I222" s="111">
        <f t="shared" si="163"/>
        <v>0</v>
      </c>
      <c r="J222" s="36"/>
      <c r="K222" s="37">
        <f t="shared" si="164"/>
        <v>0</v>
      </c>
      <c r="L222" s="37"/>
      <c r="M222" s="37">
        <f t="shared" si="165"/>
        <v>0</v>
      </c>
      <c r="N222" s="38"/>
      <c r="O222" s="38">
        <f t="shared" si="172"/>
        <v>0</v>
      </c>
      <c r="P222" s="38">
        <f t="shared" si="173"/>
        <v>0</v>
      </c>
      <c r="Q222" s="38"/>
      <c r="R222" s="38">
        <f t="shared" si="174"/>
        <v>0</v>
      </c>
      <c r="S222" s="38">
        <f t="shared" si="175"/>
        <v>0</v>
      </c>
      <c r="T222" s="38"/>
      <c r="U222" s="38">
        <f t="shared" si="176"/>
        <v>0</v>
      </c>
      <c r="V222" s="38">
        <f t="shared" si="177"/>
        <v>0</v>
      </c>
      <c r="W222" s="38"/>
      <c r="X222" s="38">
        <f t="shared" si="166"/>
        <v>0</v>
      </c>
      <c r="Y222" s="38">
        <f t="shared" si="167"/>
        <v>0</v>
      </c>
      <c r="Z222" s="38"/>
      <c r="AA222" s="38">
        <f t="shared" si="178"/>
        <v>0</v>
      </c>
      <c r="AB222" s="38">
        <f t="shared" si="179"/>
        <v>0</v>
      </c>
      <c r="AC222" s="38"/>
      <c r="AD222" s="38">
        <f t="shared" si="180"/>
        <v>0</v>
      </c>
      <c r="AE222" s="38">
        <f t="shared" si="181"/>
        <v>0</v>
      </c>
      <c r="AF222" s="38"/>
      <c r="AG222" s="38">
        <f t="shared" si="182"/>
        <v>0</v>
      </c>
      <c r="AH222" s="38">
        <f t="shared" si="183"/>
        <v>0</v>
      </c>
      <c r="AI222" s="38"/>
      <c r="AJ222" s="38">
        <f t="shared" si="184"/>
        <v>0</v>
      </c>
      <c r="AK222" s="38">
        <f t="shared" si="185"/>
        <v>0</v>
      </c>
      <c r="AL222" s="38"/>
      <c r="AM222" s="38">
        <f t="shared" si="186"/>
        <v>0</v>
      </c>
      <c r="AN222" s="38">
        <f t="shared" si="187"/>
        <v>0</v>
      </c>
      <c r="AO222" s="38"/>
      <c r="AP222" s="38">
        <f t="shared" si="188"/>
        <v>0</v>
      </c>
      <c r="AQ222" s="38">
        <f t="shared" si="189"/>
        <v>0</v>
      </c>
      <c r="AR222" s="38"/>
      <c r="AS222" s="38">
        <f t="shared" si="190"/>
        <v>0</v>
      </c>
      <c r="AT222" s="38">
        <f t="shared" si="191"/>
        <v>0</v>
      </c>
      <c r="AU222" s="38"/>
      <c r="AV222" s="38">
        <f t="shared" si="192"/>
        <v>0</v>
      </c>
      <c r="AW222" s="38">
        <f t="shared" si="193"/>
        <v>0</v>
      </c>
      <c r="AX222" s="38"/>
      <c r="AY222" s="38">
        <f t="shared" si="194"/>
        <v>0</v>
      </c>
      <c r="AZ222" s="38">
        <f t="shared" si="195"/>
        <v>0</v>
      </c>
      <c r="BA222" s="38"/>
      <c r="BB222" s="38">
        <f t="shared" si="196"/>
        <v>0</v>
      </c>
      <c r="BC222" s="38">
        <f t="shared" si="197"/>
        <v>0</v>
      </c>
      <c r="BD222" s="38"/>
      <c r="BE222" s="38">
        <f t="shared" si="198"/>
        <v>0</v>
      </c>
      <c r="BF222" s="38">
        <f t="shared" si="199"/>
        <v>0</v>
      </c>
      <c r="BG222" s="38"/>
      <c r="BH222" s="38">
        <f t="shared" si="200"/>
        <v>0</v>
      </c>
      <c r="BI222" s="38">
        <f t="shared" si="201"/>
        <v>0</v>
      </c>
      <c r="BJ222" s="38"/>
      <c r="BK222" s="38">
        <f t="shared" si="202"/>
        <v>0</v>
      </c>
      <c r="BL222" s="38">
        <f t="shared" si="203"/>
        <v>0</v>
      </c>
      <c r="BM222" s="38"/>
      <c r="BN222" s="38">
        <f t="shared" si="204"/>
        <v>0</v>
      </c>
      <c r="BO222" s="38">
        <f t="shared" si="205"/>
        <v>0</v>
      </c>
      <c r="BP222" s="38"/>
      <c r="BQ222" s="38">
        <f t="shared" si="206"/>
        <v>0</v>
      </c>
      <c r="BR222" s="38">
        <f t="shared" si="207"/>
        <v>0</v>
      </c>
      <c r="BS222" s="38"/>
      <c r="BT222" s="38">
        <f t="shared" si="208"/>
        <v>0</v>
      </c>
      <c r="BU222" s="38">
        <f t="shared" si="209"/>
        <v>0</v>
      </c>
      <c r="BV222" s="39">
        <f t="shared" si="210"/>
        <v>0</v>
      </c>
      <c r="BW222" s="39">
        <f t="shared" ca="1" si="211"/>
        <v>0</v>
      </c>
      <c r="BX222" s="40">
        <f t="shared" ca="1" si="212"/>
        <v>0</v>
      </c>
      <c r="BY222" s="40">
        <f t="shared" si="168"/>
        <v>0</v>
      </c>
      <c r="BZ222" s="39">
        <f t="shared" ca="1" si="169"/>
        <v>0</v>
      </c>
      <c r="CA222" s="116">
        <f t="shared" ca="1" si="170"/>
        <v>0</v>
      </c>
      <c r="CB222" s="42"/>
      <c r="CC222" s="43" t="e">
        <f t="shared" si="171"/>
        <v>#REF!</v>
      </c>
      <c r="CD222" s="44" t="e">
        <f t="shared" si="213"/>
        <v>#REF!</v>
      </c>
      <c r="CE222" s="45"/>
      <c r="CF222" s="46"/>
      <c r="CG222" s="47"/>
    </row>
    <row r="223" spans="1:85" s="2" customFormat="1" ht="30" customHeight="1" thickBot="1" x14ac:dyDescent="0.25">
      <c r="A223" s="1" t="s">
        <v>443</v>
      </c>
      <c r="B223" s="1"/>
      <c r="C223" s="128" t="s">
        <v>440</v>
      </c>
      <c r="D223" s="117" t="s">
        <v>441</v>
      </c>
      <c r="E223" s="118" t="s">
        <v>95</v>
      </c>
      <c r="F223" s="119">
        <v>270.3</v>
      </c>
      <c r="G223" s="119"/>
      <c r="H223" s="120">
        <v>0</v>
      </c>
      <c r="I223" s="119">
        <f>F223+G223+H223</f>
        <v>270.3</v>
      </c>
      <c r="J223" s="121">
        <v>9.5</v>
      </c>
      <c r="K223" s="122">
        <f>ROUND(($F223*$J223),2)+ROUND(($G223*$J223),2)+ROUND(($H223*$J223),2)</f>
        <v>2567.85</v>
      </c>
      <c r="L223" s="122"/>
      <c r="M223" s="122">
        <f t="shared" si="165"/>
        <v>0</v>
      </c>
      <c r="N223" s="123"/>
      <c r="O223" s="123">
        <f t="shared" si="172"/>
        <v>0</v>
      </c>
      <c r="P223" s="123">
        <f t="shared" si="173"/>
        <v>0</v>
      </c>
      <c r="Q223" s="123"/>
      <c r="R223" s="123"/>
      <c r="S223" s="123"/>
      <c r="T223" s="123"/>
      <c r="U223" s="123"/>
      <c r="V223" s="123"/>
      <c r="W223" s="123">
        <v>262</v>
      </c>
      <c r="X223" s="123">
        <f t="shared" si="166"/>
        <v>2489</v>
      </c>
      <c r="Y223" s="123">
        <f t="shared" si="167"/>
        <v>0</v>
      </c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4">
        <f t="shared" si="210"/>
        <v>262</v>
      </c>
      <c r="BW223" s="39">
        <f t="shared" ca="1" si="211"/>
        <v>2489</v>
      </c>
      <c r="BX223" s="40">
        <f t="shared" ca="1" si="212"/>
        <v>0</v>
      </c>
      <c r="BY223" s="125">
        <f t="shared" si="168"/>
        <v>8.3000000000000007</v>
      </c>
      <c r="BZ223" s="124">
        <f t="shared" ca="1" si="169"/>
        <v>78.849999999999994</v>
      </c>
      <c r="CA223" s="126">
        <f t="shared" ca="1" si="170"/>
        <v>0</v>
      </c>
      <c r="CB223" s="42"/>
      <c r="CC223" s="43" t="e">
        <f>INDEX($N$12:$BU$223,ROW()-9,MATCH($CC$12,$N$12:$BU$12,0))</f>
        <v>#REF!</v>
      </c>
      <c r="CD223" s="44" t="e">
        <f t="shared" si="213"/>
        <v>#REF!</v>
      </c>
      <c r="CE223" s="45"/>
      <c r="CF223" s="46"/>
      <c r="CG223" s="47"/>
    </row>
    <row r="224" spans="1:85" s="50" customFormat="1" ht="30" customHeight="1" thickBot="1" x14ac:dyDescent="0.25">
      <c r="A224" s="2"/>
      <c r="B224" s="2"/>
      <c r="C224" s="196" t="s">
        <v>48</v>
      </c>
      <c r="D224" s="197"/>
      <c r="E224" s="197"/>
      <c r="F224" s="198"/>
      <c r="G224" s="52"/>
      <c r="H224" s="53">
        <v>24595.35</v>
      </c>
      <c r="I224" s="199"/>
      <c r="J224" s="201" t="s">
        <v>28</v>
      </c>
      <c r="K224" s="203">
        <f>SUM(K17:K223)</f>
        <v>404299.45</v>
      </c>
      <c r="L224" s="205" t="s">
        <v>28</v>
      </c>
      <c r="M224" s="203">
        <f>SUM(M16:M223)</f>
        <v>3790.85</v>
      </c>
      <c r="N224" s="207" t="s">
        <v>29</v>
      </c>
      <c r="O224" s="203">
        <f>SUM(O16:O223)</f>
        <v>72046.63</v>
      </c>
      <c r="P224" s="203">
        <f>SUM(P16:P223)</f>
        <v>0</v>
      </c>
      <c r="Q224" s="207" t="s">
        <v>29</v>
      </c>
      <c r="R224" s="203">
        <f>SUM(R16:R223)</f>
        <v>198739.41</v>
      </c>
      <c r="S224" s="203">
        <f>SUM(S16:S223)</f>
        <v>0</v>
      </c>
      <c r="T224" s="207" t="s">
        <v>29</v>
      </c>
      <c r="U224" s="203">
        <f>SUM(U16:U223)</f>
        <v>33891.78</v>
      </c>
      <c r="V224" s="203">
        <f>SUM(V16:V223)</f>
        <v>0</v>
      </c>
      <c r="W224" s="207" t="s">
        <v>29</v>
      </c>
      <c r="X224" s="203">
        <f>SUM(X16:X223)</f>
        <v>74686.539999999994</v>
      </c>
      <c r="Y224" s="203">
        <f>SUM(Y16:Y223)</f>
        <v>3774</v>
      </c>
      <c r="Z224" s="207" t="s">
        <v>29</v>
      </c>
      <c r="AA224" s="203">
        <f>SUM(AA16:AA223)</f>
        <v>0</v>
      </c>
      <c r="AB224" s="203">
        <f>SUM(AB16:AB223)</f>
        <v>0</v>
      </c>
      <c r="AC224" s="207" t="s">
        <v>29</v>
      </c>
      <c r="AD224" s="203">
        <f>SUM(AD16:AD223)</f>
        <v>0</v>
      </c>
      <c r="AE224" s="203">
        <f>SUM(AE16:AE223)</f>
        <v>0</v>
      </c>
      <c r="AF224" s="207" t="s">
        <v>29</v>
      </c>
      <c r="AG224" s="203">
        <f>SUM(AG16:AG223)</f>
        <v>0</v>
      </c>
      <c r="AH224" s="203">
        <f>SUM(AH16:AH223)</f>
        <v>0</v>
      </c>
      <c r="AI224" s="207" t="s">
        <v>29</v>
      </c>
      <c r="AJ224" s="203">
        <f>SUM(AJ16:AJ223)</f>
        <v>0</v>
      </c>
      <c r="AK224" s="203">
        <f>SUM(AK16:AK223)</f>
        <v>0</v>
      </c>
      <c r="AL224" s="207" t="s">
        <v>29</v>
      </c>
      <c r="AM224" s="203">
        <f>SUM(AM16:AM223)</f>
        <v>0</v>
      </c>
      <c r="AN224" s="203">
        <f>SUM(AN16:AN223)</f>
        <v>0</v>
      </c>
      <c r="AO224" s="207" t="s">
        <v>29</v>
      </c>
      <c r="AP224" s="203">
        <f>SUM(AP16:AP223)</f>
        <v>0</v>
      </c>
      <c r="AQ224" s="203">
        <f>SUM(AQ16:AQ223)</f>
        <v>0</v>
      </c>
      <c r="AR224" s="207" t="s">
        <v>29</v>
      </c>
      <c r="AS224" s="203">
        <f>SUM(AS16:AS223)</f>
        <v>0</v>
      </c>
      <c r="AT224" s="203">
        <f>SUM(AT16:AT223)</f>
        <v>0</v>
      </c>
      <c r="AU224" s="207" t="s">
        <v>29</v>
      </c>
      <c r="AV224" s="203">
        <f>SUM(AV16:AV223)</f>
        <v>0</v>
      </c>
      <c r="AW224" s="203">
        <f>SUM(AW16:AW223)</f>
        <v>0</v>
      </c>
      <c r="AX224" s="207" t="s">
        <v>29</v>
      </c>
      <c r="AY224" s="203">
        <f>SUM(AY16:AY223)</f>
        <v>0</v>
      </c>
      <c r="AZ224" s="203">
        <f>SUM(AZ16:AZ223)</f>
        <v>0</v>
      </c>
      <c r="BA224" s="207" t="s">
        <v>29</v>
      </c>
      <c r="BB224" s="203">
        <f>SUM(BB16:BB223)</f>
        <v>0</v>
      </c>
      <c r="BC224" s="203">
        <f>SUM(BC16:BC223)</f>
        <v>0</v>
      </c>
      <c r="BD224" s="207" t="s">
        <v>29</v>
      </c>
      <c r="BE224" s="203">
        <f>SUM(BE16:BE223)</f>
        <v>0</v>
      </c>
      <c r="BF224" s="203">
        <f>SUM(BF16:BF223)</f>
        <v>0</v>
      </c>
      <c r="BG224" s="207" t="s">
        <v>29</v>
      </c>
      <c r="BH224" s="203">
        <f>SUM(BH16:BH223)</f>
        <v>0</v>
      </c>
      <c r="BI224" s="203">
        <f>SUM(BI16:BI223)</f>
        <v>0</v>
      </c>
      <c r="BJ224" s="207" t="s">
        <v>29</v>
      </c>
      <c r="BK224" s="203">
        <f>SUM(BK16:BK223)</f>
        <v>0</v>
      </c>
      <c r="BL224" s="203">
        <f>SUM(BL16:BL223)</f>
        <v>0</v>
      </c>
      <c r="BM224" s="207" t="s">
        <v>29</v>
      </c>
      <c r="BN224" s="203">
        <f>SUM(BN16:BN223)</f>
        <v>0</v>
      </c>
      <c r="BO224" s="203">
        <f>SUM(BO16:BO223)</f>
        <v>0</v>
      </c>
      <c r="BP224" s="207" t="s">
        <v>29</v>
      </c>
      <c r="BQ224" s="203">
        <f>SUM(BQ16:BQ223)</f>
        <v>0</v>
      </c>
      <c r="BR224" s="203">
        <f>SUM(BR16:BR223)</f>
        <v>0</v>
      </c>
      <c r="BS224" s="207" t="s">
        <v>29</v>
      </c>
      <c r="BT224" s="203">
        <f>SUM(BT16:BT223)</f>
        <v>0</v>
      </c>
      <c r="BU224" s="203">
        <f>SUM(BU16:BU223)</f>
        <v>0</v>
      </c>
      <c r="BV224" s="207" t="s">
        <v>30</v>
      </c>
      <c r="BW224" s="203">
        <f ca="1">SUM(BW16:BW223)</f>
        <v>379364.36</v>
      </c>
      <c r="BX224" s="203">
        <f ca="1">SUM(BX16:BX223)</f>
        <v>3774</v>
      </c>
      <c r="BY224" s="209" t="s">
        <v>31</v>
      </c>
      <c r="BZ224" s="203">
        <f ca="1">SUM(BZ16:BZ223)</f>
        <v>24935.09</v>
      </c>
      <c r="CA224" s="203">
        <f ca="1">SUM(CA16:CA223)</f>
        <v>16.850000000000001</v>
      </c>
      <c r="CB224" s="47"/>
      <c r="CC224" s="43"/>
      <c r="CD224" s="44" t="s">
        <v>65</v>
      </c>
      <c r="CF224" s="47"/>
      <c r="CG224" s="47"/>
    </row>
    <row r="225" spans="1:105" s="50" customFormat="1" ht="46.5" customHeight="1" thickBot="1" x14ac:dyDescent="0.25">
      <c r="A225" s="2"/>
      <c r="B225" s="2"/>
      <c r="C225" s="196" t="s">
        <v>47</v>
      </c>
      <c r="D225" s="197"/>
      <c r="E225" s="197"/>
      <c r="F225" s="198"/>
      <c r="G225" s="53"/>
      <c r="H225" s="138" t="s">
        <v>468</v>
      </c>
      <c r="I225" s="200"/>
      <c r="J225" s="202"/>
      <c r="K225" s="204"/>
      <c r="L225" s="206"/>
      <c r="M225" s="204"/>
      <c r="N225" s="208"/>
      <c r="O225" s="204"/>
      <c r="P225" s="204"/>
      <c r="Q225" s="208"/>
      <c r="R225" s="204"/>
      <c r="S225" s="204"/>
      <c r="T225" s="208"/>
      <c r="U225" s="204"/>
      <c r="V225" s="204"/>
      <c r="W225" s="208"/>
      <c r="X225" s="204"/>
      <c r="Y225" s="204"/>
      <c r="Z225" s="208"/>
      <c r="AA225" s="204"/>
      <c r="AB225" s="204"/>
      <c r="AC225" s="208"/>
      <c r="AD225" s="204"/>
      <c r="AE225" s="204"/>
      <c r="AF225" s="208"/>
      <c r="AG225" s="204"/>
      <c r="AH225" s="204"/>
      <c r="AI225" s="208"/>
      <c r="AJ225" s="204"/>
      <c r="AK225" s="204"/>
      <c r="AL225" s="208"/>
      <c r="AM225" s="204"/>
      <c r="AN225" s="204"/>
      <c r="AO225" s="208"/>
      <c r="AP225" s="204"/>
      <c r="AQ225" s="204"/>
      <c r="AR225" s="208"/>
      <c r="AS225" s="204"/>
      <c r="AT225" s="204"/>
      <c r="AU225" s="208"/>
      <c r="AV225" s="204"/>
      <c r="AW225" s="204"/>
      <c r="AX225" s="208"/>
      <c r="AY225" s="204"/>
      <c r="AZ225" s="204"/>
      <c r="BA225" s="208"/>
      <c r="BB225" s="204"/>
      <c r="BC225" s="204"/>
      <c r="BD225" s="208"/>
      <c r="BE225" s="204"/>
      <c r="BF225" s="204"/>
      <c r="BG225" s="208"/>
      <c r="BH225" s="204"/>
      <c r="BI225" s="204"/>
      <c r="BJ225" s="208"/>
      <c r="BK225" s="204"/>
      <c r="BL225" s="204"/>
      <c r="BM225" s="208"/>
      <c r="BN225" s="204"/>
      <c r="BO225" s="204"/>
      <c r="BP225" s="208"/>
      <c r="BQ225" s="204"/>
      <c r="BR225" s="204"/>
      <c r="BS225" s="208"/>
      <c r="BT225" s="204"/>
      <c r="BU225" s="204"/>
      <c r="BV225" s="208"/>
      <c r="BW225" s="204"/>
      <c r="BX225" s="204"/>
      <c r="BY225" s="210"/>
      <c r="BZ225" s="204"/>
      <c r="CA225" s="204"/>
      <c r="CB225" s="47"/>
      <c r="CC225" s="43"/>
      <c r="CD225" s="44" t="s">
        <v>65</v>
      </c>
      <c r="CF225" s="47"/>
      <c r="CG225" s="47"/>
    </row>
    <row r="226" spans="1:105" s="50" customFormat="1" ht="68.25" customHeight="1" thickBot="1" x14ac:dyDescent="0.25">
      <c r="A226" s="2"/>
      <c r="B226" s="2"/>
      <c r="C226" s="215" t="s">
        <v>32</v>
      </c>
      <c r="D226" s="216"/>
      <c r="E226" s="216"/>
      <c r="F226" s="216"/>
      <c r="G226" s="216"/>
      <c r="H226" s="216"/>
      <c r="I226" s="217"/>
      <c r="J226" s="93" t="s">
        <v>33</v>
      </c>
      <c r="K226" s="94">
        <f>K224*(1-$BZ$7)</f>
        <v>310804.5</v>
      </c>
      <c r="L226" s="221" t="s">
        <v>34</v>
      </c>
      <c r="M226" s="222"/>
      <c r="N226" s="95" t="s">
        <v>35</v>
      </c>
      <c r="O226" s="94">
        <f>SUM(O16:O223)*(1-$BZ$7)</f>
        <v>55385.72</v>
      </c>
      <c r="P226" s="96" t="s">
        <v>34</v>
      </c>
      <c r="Q226" s="95" t="s">
        <v>35</v>
      </c>
      <c r="R226" s="94">
        <f>SUM(R16:R223)*(1-$BZ$7)</f>
        <v>152780.57999999999</v>
      </c>
      <c r="S226" s="96" t="s">
        <v>34</v>
      </c>
      <c r="T226" s="95" t="s">
        <v>35</v>
      </c>
      <c r="U226" s="94">
        <f>SUM(U16:U223)*(1-$BZ$7)</f>
        <v>26054.25</v>
      </c>
      <c r="V226" s="96" t="s">
        <v>34</v>
      </c>
      <c r="W226" s="95" t="s">
        <v>35</v>
      </c>
      <c r="X226" s="94">
        <f>SUM(X16:X223)*(1-$BZ$7)</f>
        <v>57415.15</v>
      </c>
      <c r="Y226" s="96" t="s">
        <v>34</v>
      </c>
      <c r="Z226" s="95" t="s">
        <v>35</v>
      </c>
      <c r="AA226" s="94">
        <f>SUM(AA16:AA223)*(1-$BZ$7)</f>
        <v>0</v>
      </c>
      <c r="AB226" s="96" t="s">
        <v>34</v>
      </c>
      <c r="AC226" s="95" t="s">
        <v>35</v>
      </c>
      <c r="AD226" s="94">
        <f>SUM(AD16:AD223)*(1-$BZ$7)</f>
        <v>0</v>
      </c>
      <c r="AE226" s="96" t="s">
        <v>34</v>
      </c>
      <c r="AF226" s="95" t="s">
        <v>35</v>
      </c>
      <c r="AG226" s="94">
        <f>SUM(AG16:AG223)*(1-$BZ$7)</f>
        <v>0</v>
      </c>
      <c r="AH226" s="96" t="s">
        <v>34</v>
      </c>
      <c r="AI226" s="95" t="s">
        <v>35</v>
      </c>
      <c r="AJ226" s="94">
        <f>SUM(AJ16:AJ223)*(1-$BZ$7)</f>
        <v>0</v>
      </c>
      <c r="AK226" s="96" t="s">
        <v>34</v>
      </c>
      <c r="AL226" s="95" t="s">
        <v>35</v>
      </c>
      <c r="AM226" s="94">
        <f>SUM(AM16:AM223)*(1-$BZ$7)</f>
        <v>0</v>
      </c>
      <c r="AN226" s="96" t="s">
        <v>34</v>
      </c>
      <c r="AO226" s="95" t="s">
        <v>35</v>
      </c>
      <c r="AP226" s="94">
        <f>SUM(AP16:AP223)*(1-$BZ$7)</f>
        <v>0</v>
      </c>
      <c r="AQ226" s="96" t="s">
        <v>34</v>
      </c>
      <c r="AR226" s="95" t="s">
        <v>35</v>
      </c>
      <c r="AS226" s="94">
        <f>SUM(AS16:AS223)*(1-$BZ$7)</f>
        <v>0</v>
      </c>
      <c r="AT226" s="96" t="s">
        <v>34</v>
      </c>
      <c r="AU226" s="95" t="s">
        <v>35</v>
      </c>
      <c r="AV226" s="94">
        <f>SUM(AV16:AV223)*(1-$BZ$7)</f>
        <v>0</v>
      </c>
      <c r="AW226" s="96" t="s">
        <v>34</v>
      </c>
      <c r="AX226" s="95" t="s">
        <v>35</v>
      </c>
      <c r="AY226" s="94">
        <f>SUM(AY16:AY223)*(1-$BZ$7)</f>
        <v>0</v>
      </c>
      <c r="AZ226" s="96" t="s">
        <v>34</v>
      </c>
      <c r="BA226" s="95" t="s">
        <v>35</v>
      </c>
      <c r="BB226" s="94">
        <f>SUM(BB16:BB223)*(1-$BZ$7)</f>
        <v>0</v>
      </c>
      <c r="BC226" s="96" t="s">
        <v>34</v>
      </c>
      <c r="BD226" s="95" t="s">
        <v>35</v>
      </c>
      <c r="BE226" s="94">
        <f>SUM(BE16:BE223)*(1-$BZ$7)</f>
        <v>0</v>
      </c>
      <c r="BF226" s="96" t="s">
        <v>34</v>
      </c>
      <c r="BG226" s="95" t="s">
        <v>35</v>
      </c>
      <c r="BH226" s="94">
        <f>SUM(BH16:BH223)*(1-$BZ$7)</f>
        <v>0</v>
      </c>
      <c r="BI226" s="96" t="s">
        <v>34</v>
      </c>
      <c r="BJ226" s="95" t="s">
        <v>35</v>
      </c>
      <c r="BK226" s="94">
        <f>SUM(BK16:BK223)*(1-$BZ$7)</f>
        <v>0</v>
      </c>
      <c r="BL226" s="96" t="s">
        <v>34</v>
      </c>
      <c r="BM226" s="95" t="s">
        <v>35</v>
      </c>
      <c r="BN226" s="94">
        <f>SUM(BN16:BN223)*(1-$BZ$7)</f>
        <v>0</v>
      </c>
      <c r="BO226" s="96" t="s">
        <v>34</v>
      </c>
      <c r="BP226" s="95" t="s">
        <v>35</v>
      </c>
      <c r="BQ226" s="94">
        <f>SUM(BQ16:BQ223)*(1-$BZ$7)</f>
        <v>0</v>
      </c>
      <c r="BR226" s="96" t="s">
        <v>34</v>
      </c>
      <c r="BS226" s="95" t="s">
        <v>35</v>
      </c>
      <c r="BT226" s="94">
        <f>SUM(BT16:BT223)*(1-$BZ$7)</f>
        <v>0</v>
      </c>
      <c r="BU226" s="96" t="s">
        <v>34</v>
      </c>
      <c r="BV226" s="97" t="s">
        <v>36</v>
      </c>
      <c r="BW226" s="94">
        <f ca="1">SUM(BW16:BW223)*(1-$BZ$7)</f>
        <v>291635.7</v>
      </c>
      <c r="BX226" s="96" t="s">
        <v>34</v>
      </c>
      <c r="BY226" s="98" t="s">
        <v>37</v>
      </c>
      <c r="BZ226" s="94">
        <f ca="1">BZ224*(1-$BZ$7)-0.01</f>
        <v>19168.8</v>
      </c>
      <c r="CA226" s="96" t="s">
        <v>34</v>
      </c>
      <c r="CB226" s="47"/>
      <c r="CC226" s="43"/>
      <c r="CD226" s="44" t="s">
        <v>65</v>
      </c>
      <c r="CF226" s="47"/>
      <c r="CG226" s="47"/>
    </row>
    <row r="227" spans="1:105" s="3" customFormat="1" ht="30" customHeight="1" thickBot="1" x14ac:dyDescent="0.25">
      <c r="A227" s="2"/>
      <c r="B227" s="2"/>
      <c r="C227" s="218"/>
      <c r="D227" s="219"/>
      <c r="E227" s="219"/>
      <c r="F227" s="219"/>
      <c r="G227" s="219"/>
      <c r="H227" s="219"/>
      <c r="I227" s="220"/>
      <c r="J227" s="223" t="s">
        <v>38</v>
      </c>
      <c r="K227" s="224"/>
      <c r="L227" s="211">
        <f>K226+M224</f>
        <v>314595.34999999998</v>
      </c>
      <c r="M227" s="212"/>
      <c r="N227" s="99" t="s">
        <v>39</v>
      </c>
      <c r="O227" s="211">
        <f>O226+P224</f>
        <v>55385.72</v>
      </c>
      <c r="P227" s="212"/>
      <c r="Q227" s="99" t="s">
        <v>39</v>
      </c>
      <c r="R227" s="211">
        <f>R226+S224</f>
        <v>152780.57999999999</v>
      </c>
      <c r="S227" s="212"/>
      <c r="T227" s="99" t="s">
        <v>39</v>
      </c>
      <c r="U227" s="211">
        <f>U226+V224</f>
        <v>26054.25</v>
      </c>
      <c r="V227" s="212"/>
      <c r="W227" s="99" t="s">
        <v>39</v>
      </c>
      <c r="X227" s="211">
        <f>X226+Y224</f>
        <v>61189.15</v>
      </c>
      <c r="Y227" s="212"/>
      <c r="Z227" s="99" t="s">
        <v>39</v>
      </c>
      <c r="AA227" s="211">
        <f>AA226+AB224</f>
        <v>0</v>
      </c>
      <c r="AB227" s="212"/>
      <c r="AC227" s="99" t="s">
        <v>39</v>
      </c>
      <c r="AD227" s="211">
        <f>AD226+AE224</f>
        <v>0</v>
      </c>
      <c r="AE227" s="212"/>
      <c r="AF227" s="99" t="s">
        <v>39</v>
      </c>
      <c r="AG227" s="211">
        <f>AG226+AH224</f>
        <v>0</v>
      </c>
      <c r="AH227" s="212"/>
      <c r="AI227" s="99" t="s">
        <v>39</v>
      </c>
      <c r="AJ227" s="211">
        <f>AJ226+AK224</f>
        <v>0</v>
      </c>
      <c r="AK227" s="212"/>
      <c r="AL227" s="99" t="s">
        <v>39</v>
      </c>
      <c r="AM227" s="211">
        <f>AM226+AN224</f>
        <v>0</v>
      </c>
      <c r="AN227" s="212"/>
      <c r="AO227" s="99" t="s">
        <v>39</v>
      </c>
      <c r="AP227" s="211">
        <f>AP226+AQ224</f>
        <v>0</v>
      </c>
      <c r="AQ227" s="212"/>
      <c r="AR227" s="99" t="s">
        <v>39</v>
      </c>
      <c r="AS227" s="211">
        <f>AS226+AT224</f>
        <v>0</v>
      </c>
      <c r="AT227" s="212"/>
      <c r="AU227" s="99" t="s">
        <v>39</v>
      </c>
      <c r="AV227" s="211">
        <f>AV226+AW224</f>
        <v>0</v>
      </c>
      <c r="AW227" s="212"/>
      <c r="AX227" s="99" t="s">
        <v>39</v>
      </c>
      <c r="AY227" s="211">
        <f>AY226+AZ224</f>
        <v>0</v>
      </c>
      <c r="AZ227" s="212"/>
      <c r="BA227" s="99" t="s">
        <v>39</v>
      </c>
      <c r="BB227" s="211">
        <f>BB226+BC224</f>
        <v>0</v>
      </c>
      <c r="BC227" s="212"/>
      <c r="BD227" s="99" t="s">
        <v>39</v>
      </c>
      <c r="BE227" s="211">
        <f>BE226+BF224</f>
        <v>0</v>
      </c>
      <c r="BF227" s="212"/>
      <c r="BG227" s="99" t="s">
        <v>39</v>
      </c>
      <c r="BH227" s="211">
        <f>BH226+BI224</f>
        <v>0</v>
      </c>
      <c r="BI227" s="212"/>
      <c r="BJ227" s="99" t="s">
        <v>39</v>
      </c>
      <c r="BK227" s="211">
        <f>BK226+BL224</f>
        <v>0</v>
      </c>
      <c r="BL227" s="212"/>
      <c r="BM227" s="99" t="s">
        <v>39</v>
      </c>
      <c r="BN227" s="211">
        <f>BN226+BO224</f>
        <v>0</v>
      </c>
      <c r="BO227" s="212"/>
      <c r="BP227" s="99" t="s">
        <v>39</v>
      </c>
      <c r="BQ227" s="211">
        <f>BQ226+BR224</f>
        <v>0</v>
      </c>
      <c r="BR227" s="212"/>
      <c r="BS227" s="99" t="s">
        <v>39</v>
      </c>
      <c r="BT227" s="211">
        <f>BT226+BU224</f>
        <v>0</v>
      </c>
      <c r="BU227" s="212"/>
      <c r="BV227" s="99" t="s">
        <v>40</v>
      </c>
      <c r="BW227" s="211">
        <f ca="1">BW226+BX224</f>
        <v>295409.7</v>
      </c>
      <c r="BX227" s="212"/>
      <c r="BY227" s="100" t="s">
        <v>61</v>
      </c>
      <c r="BZ227" s="211">
        <f ca="1">BZ226+CA224</f>
        <v>19185.650000000001</v>
      </c>
      <c r="CA227" s="212"/>
      <c r="CB227" s="47"/>
      <c r="CC227" s="43"/>
      <c r="CD227" s="44" t="s">
        <v>65</v>
      </c>
      <c r="CF227" s="47"/>
      <c r="CG227" s="47"/>
    </row>
    <row r="228" spans="1:105" s="3" customFormat="1" ht="21" customHeight="1" x14ac:dyDescent="0.2">
      <c r="C228" s="54"/>
      <c r="D228" s="55"/>
      <c r="E228" s="55"/>
      <c r="F228" s="55"/>
      <c r="G228" s="55"/>
      <c r="H228" s="55"/>
      <c r="I228" s="55"/>
      <c r="J228" s="55"/>
      <c r="K228" s="55"/>
      <c r="L228" s="56"/>
      <c r="M228" s="57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49"/>
      <c r="BW228" s="59"/>
      <c r="BX228" s="49"/>
      <c r="BY228" s="49"/>
      <c r="BZ228" s="49"/>
      <c r="CA228" s="49"/>
      <c r="CB228" s="47"/>
      <c r="CC228" s="43"/>
      <c r="CD228" s="44" t="s">
        <v>65</v>
      </c>
      <c r="CF228" s="47"/>
      <c r="CG228" s="47"/>
    </row>
    <row r="229" spans="1:105" s="3" customFormat="1" ht="30" customHeight="1" x14ac:dyDescent="0.2">
      <c r="C229" s="213" t="s">
        <v>41</v>
      </c>
      <c r="D229" s="214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 s="49"/>
      <c r="CB229" s="47"/>
      <c r="CC229" s="43"/>
      <c r="CD229" s="44" t="s">
        <v>65</v>
      </c>
      <c r="CF229" s="47"/>
      <c r="CG229" s="47"/>
    </row>
    <row r="230" spans="1:105" s="3" customFormat="1" ht="34.5" customHeight="1" x14ac:dyDescent="0.2">
      <c r="C230" s="62"/>
      <c r="D230" s="107" t="s">
        <v>42</v>
      </c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 s="49"/>
      <c r="CB230" s="47"/>
      <c r="CC230" s="43"/>
      <c r="CD230" s="44" t="s">
        <v>65</v>
      </c>
      <c r="CF230" s="47"/>
      <c r="CG230" s="47"/>
    </row>
    <row r="231" spans="1:105" s="3" customFormat="1" ht="30" customHeight="1" x14ac:dyDescent="0.2">
      <c r="C231" s="63"/>
      <c r="D231" s="107" t="s">
        <v>43</v>
      </c>
      <c r="E231" s="64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 s="49"/>
      <c r="CB231" s="47"/>
      <c r="CC231" s="43"/>
      <c r="CD231" s="44" t="s">
        <v>65</v>
      </c>
      <c r="CF231" s="47"/>
      <c r="CG231" s="47"/>
    </row>
    <row r="232" spans="1:105" s="3" customFormat="1" ht="30" customHeight="1" x14ac:dyDescent="0.2">
      <c r="C232" s="65"/>
      <c r="D232" s="107" t="s">
        <v>44</v>
      </c>
      <c r="E232" s="64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 s="67"/>
      <c r="CB232" s="47"/>
      <c r="CC232" s="43"/>
      <c r="CD232" s="44" t="s">
        <v>65</v>
      </c>
      <c r="CF232" s="47"/>
      <c r="CG232" s="47"/>
    </row>
    <row r="233" spans="1:105" s="3" customFormat="1" ht="30" customHeight="1" x14ac:dyDescent="0.2">
      <c r="C233" s="68"/>
      <c r="D233" s="107" t="s">
        <v>46</v>
      </c>
      <c r="E233" s="64"/>
      <c r="F233" s="64"/>
      <c r="G233" s="64"/>
      <c r="H233" s="66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 s="49"/>
      <c r="CB233" s="47"/>
      <c r="CC233" s="43"/>
      <c r="CD233" s="44" t="s">
        <v>65</v>
      </c>
      <c r="CF233" s="47"/>
      <c r="CG233" s="47"/>
    </row>
    <row r="234" spans="1:105" s="3" customFormat="1" ht="30" customHeight="1" x14ac:dyDescent="0.2">
      <c r="C234" s="60"/>
      <c r="D234" s="60"/>
      <c r="E234" s="61"/>
      <c r="F234" s="61"/>
      <c r="G234" s="61"/>
      <c r="H234" s="61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 s="49"/>
      <c r="CB234" s="47"/>
      <c r="CC234" s="43"/>
      <c r="CD234" s="44" t="s">
        <v>65</v>
      </c>
      <c r="CF234" s="47"/>
      <c r="CG234" s="47"/>
    </row>
    <row r="235" spans="1:105" s="3" customFormat="1" ht="12.75" customHeight="1" x14ac:dyDescent="0.2">
      <c r="C235" s="227" t="s">
        <v>45</v>
      </c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  <c r="AL235" s="227"/>
      <c r="AM235" s="227"/>
      <c r="AN235" s="227"/>
      <c r="AO235" s="227"/>
      <c r="AP235" s="227"/>
      <c r="AQ235" s="227"/>
      <c r="AR235" s="227"/>
      <c r="AS235" s="227"/>
      <c r="AT235" s="227"/>
      <c r="AU235" s="227"/>
      <c r="AV235" s="227"/>
      <c r="AW235" s="227"/>
      <c r="AX235" s="227"/>
      <c r="AY235" s="227"/>
      <c r="AZ235" s="227"/>
      <c r="BA235" s="227"/>
      <c r="BB235" s="227"/>
      <c r="BC235" s="227"/>
      <c r="BD235" s="227"/>
      <c r="BE235" s="227"/>
      <c r="BF235" s="227"/>
      <c r="BG235" s="227"/>
      <c r="BH235" s="227"/>
      <c r="BI235" s="227"/>
      <c r="BJ235" s="227"/>
      <c r="BK235" s="227"/>
      <c r="BL235" s="227"/>
      <c r="BM235" s="227"/>
      <c r="BN235" s="227"/>
      <c r="BO235" s="227"/>
      <c r="BP235" s="227"/>
      <c r="BQ235" s="227"/>
      <c r="BR235" s="227"/>
      <c r="BS235" s="227"/>
      <c r="BT235" s="227"/>
      <c r="BU235" s="227"/>
      <c r="BV235" s="227"/>
      <c r="BW235" s="227"/>
      <c r="BX235" s="227"/>
      <c r="BY235" s="227"/>
      <c r="BZ235" s="227"/>
      <c r="CA235" s="227"/>
      <c r="CB235" s="47"/>
      <c r="CC235" s="43"/>
      <c r="CD235" s="44" t="s">
        <v>65</v>
      </c>
      <c r="CF235" s="47"/>
      <c r="CG235" s="47"/>
    </row>
    <row r="236" spans="1:105" s="4" customFormat="1" ht="30" customHeight="1" x14ac:dyDescent="0.2">
      <c r="C236" s="69"/>
      <c r="D236" s="70"/>
      <c r="E236" s="69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BV236" s="3"/>
      <c r="CB236" s="47"/>
      <c r="CC236"/>
      <c r="CD236"/>
      <c r="CE236" s="50"/>
      <c r="CF236" s="47"/>
      <c r="CG236" s="47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</row>
    <row r="237" spans="1:105" s="4" customFormat="1" ht="30" customHeight="1" x14ac:dyDescent="0.2">
      <c r="C237" s="60"/>
      <c r="D237" s="71"/>
      <c r="E237" s="72"/>
      <c r="F237" s="225"/>
      <c r="G237" s="225"/>
      <c r="H237" s="225"/>
      <c r="I237" s="225"/>
      <c r="J237" s="225"/>
      <c r="K237" s="225"/>
      <c r="L237" s="225"/>
      <c r="M237" s="225"/>
      <c r="N237" s="225"/>
      <c r="O237" s="225"/>
      <c r="CB237" s="47"/>
      <c r="CC237"/>
      <c r="CD237"/>
      <c r="CE237" s="50"/>
      <c r="CF237" s="47"/>
      <c r="CG237" s="47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  <c r="CU237" s="50"/>
      <c r="CV237" s="50"/>
      <c r="CW237" s="50"/>
      <c r="CX237" s="50"/>
      <c r="CY237" s="50"/>
      <c r="CZ237" s="50"/>
      <c r="DA237" s="50"/>
    </row>
    <row r="238" spans="1:105" s="4" customFormat="1" ht="30" customHeight="1" x14ac:dyDescent="0.2">
      <c r="C238" s="60"/>
      <c r="D238" s="71"/>
      <c r="E238" s="51"/>
      <c r="F238" s="225"/>
      <c r="G238" s="225"/>
      <c r="H238" s="225"/>
      <c r="I238" s="225"/>
      <c r="J238" s="225"/>
      <c r="K238" s="225"/>
      <c r="L238" s="225"/>
      <c r="M238" s="225"/>
      <c r="N238" s="225"/>
      <c r="O238" s="225"/>
      <c r="CB238" s="47"/>
      <c r="CC238"/>
      <c r="CD238"/>
      <c r="CE238" s="50"/>
      <c r="CF238" s="47"/>
      <c r="CG238" s="47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</row>
    <row r="239" spans="1:105" s="4" customFormat="1" ht="30" customHeight="1" x14ac:dyDescent="0.2">
      <c r="C239" s="60"/>
      <c r="D239" s="71"/>
      <c r="E239" s="51"/>
      <c r="F239" s="225"/>
      <c r="G239" s="225"/>
      <c r="H239" s="225"/>
      <c r="I239" s="225"/>
      <c r="J239" s="73"/>
      <c r="K239" s="225"/>
      <c r="L239" s="225"/>
      <c r="M239" s="225"/>
      <c r="N239" s="225"/>
      <c r="O239" s="73"/>
      <c r="R239" s="73"/>
      <c r="U239" s="73"/>
      <c r="X239" s="73"/>
      <c r="AA239" s="73"/>
      <c r="AD239" s="73"/>
      <c r="AG239" s="73"/>
      <c r="AJ239" s="73"/>
      <c r="AM239" s="73"/>
      <c r="AP239" s="73"/>
      <c r="AS239" s="73"/>
      <c r="AV239" s="73"/>
      <c r="AY239" s="73"/>
      <c r="BB239" s="73"/>
      <c r="BE239" s="73"/>
      <c r="BH239" s="73"/>
      <c r="BK239" s="73"/>
      <c r="BN239" s="73"/>
      <c r="BQ239" s="73"/>
      <c r="BT239" s="73"/>
      <c r="CB239" s="47"/>
      <c r="CC239"/>
      <c r="CD239"/>
      <c r="CE239" s="50"/>
      <c r="CF239" s="47"/>
      <c r="CG239" s="47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  <c r="CU239" s="50"/>
      <c r="CV239" s="50"/>
      <c r="CW239" s="50"/>
      <c r="CX239" s="50"/>
      <c r="CY239" s="50"/>
      <c r="CZ239" s="50"/>
      <c r="DA239" s="50"/>
    </row>
    <row r="240" spans="1:105" s="4" customFormat="1" ht="41.25" customHeight="1" x14ac:dyDescent="0.2">
      <c r="C240" s="60"/>
      <c r="D240" s="132"/>
      <c r="E240" s="51"/>
      <c r="F240" s="226"/>
      <c r="G240" s="226"/>
      <c r="H240" s="226"/>
      <c r="I240" s="226"/>
      <c r="J240" s="226"/>
      <c r="K240" s="226"/>
      <c r="L240" s="226"/>
      <c r="M240" s="226"/>
      <c r="N240" s="226"/>
      <c r="O240" s="226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133"/>
      <c r="BW240" s="75"/>
      <c r="BX240" s="75"/>
      <c r="BY240" s="75"/>
      <c r="BZ240" s="75"/>
      <c r="CA240" s="76"/>
      <c r="CB240" s="47"/>
      <c r="CC240"/>
      <c r="CD240"/>
      <c r="CE240" s="50"/>
      <c r="CF240" s="47"/>
      <c r="CG240" s="47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  <c r="CU240" s="50"/>
      <c r="CV240" s="50"/>
      <c r="CW240" s="50"/>
      <c r="CX240" s="50"/>
      <c r="CY240" s="50"/>
      <c r="CZ240" s="50"/>
      <c r="DA240" s="50"/>
    </row>
    <row r="241" spans="3:105" s="4" customFormat="1" ht="30" customHeight="1" x14ac:dyDescent="0.2">
      <c r="C241" s="60"/>
      <c r="D241" s="132"/>
      <c r="E241" s="132"/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134"/>
      <c r="BW241" s="230"/>
      <c r="BX241" s="230"/>
      <c r="BY241" s="230"/>
      <c r="BZ241" s="77"/>
      <c r="CB241" s="47"/>
      <c r="CC241"/>
      <c r="CD241"/>
      <c r="CE241" s="50"/>
      <c r="CF241" s="47"/>
      <c r="CG241" s="47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</row>
    <row r="242" spans="3:105" s="4" customFormat="1" ht="30" customHeight="1" x14ac:dyDescent="0.2">
      <c r="C242" s="60"/>
      <c r="D242" s="132"/>
      <c r="E242" s="132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134"/>
      <c r="BW242" s="231"/>
      <c r="BX242" s="231"/>
      <c r="BY242" s="231"/>
      <c r="BZ242" s="77"/>
      <c r="CB242" s="47"/>
      <c r="CC242"/>
      <c r="CD242"/>
      <c r="CE242" s="50"/>
      <c r="CF242" s="47"/>
      <c r="CG242" s="47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</row>
    <row r="243" spans="3:105" s="4" customFormat="1" ht="30" customHeight="1" x14ac:dyDescent="0.2">
      <c r="C243" s="60"/>
      <c r="D243" s="135"/>
      <c r="E243" s="78"/>
      <c r="F243" s="232"/>
      <c r="G243" s="232"/>
      <c r="H243" s="232"/>
      <c r="I243" s="232"/>
      <c r="J243" s="232"/>
      <c r="K243" s="132"/>
      <c r="L243" s="132"/>
      <c r="M243" s="132"/>
      <c r="N243" s="132"/>
      <c r="P243" s="5"/>
      <c r="Q243" s="132"/>
      <c r="S243" s="5"/>
      <c r="T243" s="132"/>
      <c r="V243" s="5"/>
      <c r="W243" s="132"/>
      <c r="Y243" s="5"/>
      <c r="Z243" s="132"/>
      <c r="AB243" s="5"/>
      <c r="AC243" s="132"/>
      <c r="AE243" s="5"/>
      <c r="AF243" s="132"/>
      <c r="AH243" s="5"/>
      <c r="AI243" s="132"/>
      <c r="AK243" s="5"/>
      <c r="AL243" s="132"/>
      <c r="AN243" s="5"/>
      <c r="AO243" s="132"/>
      <c r="AQ243" s="5"/>
      <c r="AR243" s="132"/>
      <c r="AT243" s="5"/>
      <c r="AU243" s="132"/>
      <c r="AW243" s="5"/>
      <c r="AX243" s="132"/>
      <c r="AZ243" s="5"/>
      <c r="BA243" s="132"/>
      <c r="BC243" s="5"/>
      <c r="BD243" s="132"/>
      <c r="BF243" s="5"/>
      <c r="BG243" s="132"/>
      <c r="BI243" s="5"/>
      <c r="BJ243" s="132"/>
      <c r="BL243" s="5"/>
      <c r="BM243" s="132"/>
      <c r="BO243" s="5"/>
      <c r="BP243" s="132"/>
      <c r="BR243" s="5"/>
      <c r="BS243" s="132"/>
      <c r="BU243" s="5"/>
      <c r="BV243" s="73"/>
      <c r="BW243" s="231"/>
      <c r="BX243" s="231"/>
      <c r="BY243" s="231"/>
      <c r="BZ243" s="77"/>
      <c r="CB243" s="47"/>
      <c r="CC243"/>
      <c r="CD243"/>
      <c r="CE243" s="50"/>
      <c r="CF243" s="47"/>
      <c r="CG243" s="47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  <c r="CU243" s="50"/>
      <c r="CV243" s="50"/>
      <c r="CW243" s="50"/>
      <c r="CX243" s="50"/>
      <c r="CY243" s="50"/>
      <c r="CZ243" s="50"/>
      <c r="DA243" s="50"/>
    </row>
    <row r="244" spans="3:105" s="4" customFormat="1" ht="30" customHeight="1" x14ac:dyDescent="0.2">
      <c r="C244" s="60"/>
      <c r="D244" s="134"/>
      <c r="E244" s="79"/>
      <c r="F244" s="225"/>
      <c r="G244" s="225"/>
      <c r="H244" s="225"/>
      <c r="I244" s="225"/>
      <c r="J244" s="225"/>
      <c r="K244" s="132"/>
      <c r="L244" s="132"/>
      <c r="M244" s="132"/>
      <c r="N244" s="132"/>
      <c r="P244" s="5"/>
      <c r="Q244" s="132"/>
      <c r="S244" s="5"/>
      <c r="T244" s="132"/>
      <c r="V244" s="5"/>
      <c r="W244" s="132"/>
      <c r="Y244" s="5"/>
      <c r="Z244" s="132"/>
      <c r="AB244" s="5"/>
      <c r="AC244" s="132"/>
      <c r="AE244" s="5"/>
      <c r="AF244" s="132"/>
      <c r="AH244" s="5"/>
      <c r="AI244" s="132"/>
      <c r="AK244" s="5"/>
      <c r="AL244" s="132"/>
      <c r="AN244" s="5"/>
      <c r="AO244" s="132"/>
      <c r="AQ244" s="5"/>
      <c r="AR244" s="132"/>
      <c r="AT244" s="5"/>
      <c r="AU244" s="132"/>
      <c r="AW244" s="5"/>
      <c r="AX244" s="132"/>
      <c r="AZ244" s="5"/>
      <c r="BA244" s="132"/>
      <c r="BC244" s="5"/>
      <c r="BD244" s="132"/>
      <c r="BF244" s="5"/>
      <c r="BG244" s="132"/>
      <c r="BI244" s="5"/>
      <c r="BJ244" s="132"/>
      <c r="BL244" s="5"/>
      <c r="BM244" s="132"/>
      <c r="BO244" s="5"/>
      <c r="BP244" s="132"/>
      <c r="BR244" s="5"/>
      <c r="BS244" s="132"/>
      <c r="BU244" s="5"/>
      <c r="BV244" s="136"/>
      <c r="BW244" s="229"/>
      <c r="BX244" s="229"/>
      <c r="BY244" s="229"/>
      <c r="BZ244" s="77"/>
      <c r="CB244" s="47"/>
      <c r="CC244"/>
      <c r="CD244"/>
      <c r="CE244" s="50"/>
      <c r="CF244" s="47"/>
      <c r="CG244" s="47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  <c r="CU244" s="50"/>
      <c r="CV244" s="50"/>
      <c r="CW244" s="50"/>
      <c r="CX244" s="50"/>
      <c r="CY244" s="50"/>
      <c r="CZ244" s="50"/>
      <c r="DA244" s="50"/>
    </row>
    <row r="245" spans="3:105" s="4" customFormat="1" ht="30" customHeight="1" x14ac:dyDescent="0.2">
      <c r="C245" s="60"/>
      <c r="D245" s="134"/>
      <c r="E245" s="79"/>
      <c r="F245" s="225"/>
      <c r="G245" s="225"/>
      <c r="H245" s="225"/>
      <c r="I245" s="225"/>
      <c r="J245" s="225"/>
      <c r="K245" s="132"/>
      <c r="L245" s="132"/>
      <c r="M245" s="132"/>
      <c r="N245" s="132"/>
      <c r="P245" s="5"/>
      <c r="Q245" s="132"/>
      <c r="S245" s="5"/>
      <c r="T245" s="132"/>
      <c r="V245" s="5"/>
      <c r="W245" s="132"/>
      <c r="Y245" s="5"/>
      <c r="Z245" s="132"/>
      <c r="AB245" s="5"/>
      <c r="AC245" s="132"/>
      <c r="AE245" s="5"/>
      <c r="AF245" s="132"/>
      <c r="AH245" s="5"/>
      <c r="AI245" s="132"/>
      <c r="AK245" s="5"/>
      <c r="AL245" s="132"/>
      <c r="AN245" s="5"/>
      <c r="AO245" s="132"/>
      <c r="AQ245" s="5"/>
      <c r="AR245" s="132"/>
      <c r="AT245" s="5"/>
      <c r="AU245" s="132"/>
      <c r="AW245" s="5"/>
      <c r="AX245" s="132"/>
      <c r="AZ245" s="5"/>
      <c r="BA245" s="132"/>
      <c r="BC245" s="5"/>
      <c r="BD245" s="132"/>
      <c r="BF245" s="5"/>
      <c r="BG245" s="132"/>
      <c r="BI245" s="5"/>
      <c r="BJ245" s="132"/>
      <c r="BL245" s="5"/>
      <c r="BM245" s="132"/>
      <c r="BO245" s="5"/>
      <c r="BP245" s="132"/>
      <c r="BR245" s="5"/>
      <c r="BS245" s="132"/>
      <c r="BU245" s="5"/>
      <c r="BV245" s="134"/>
      <c r="BW245" s="137"/>
      <c r="BX245" s="137"/>
      <c r="BY245" s="137"/>
      <c r="BZ245" s="77"/>
      <c r="CB245" s="47"/>
      <c r="CC245"/>
      <c r="CD245"/>
      <c r="CE245" s="50"/>
      <c r="CF245" s="47"/>
      <c r="CG245" s="47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  <c r="CU245" s="50"/>
      <c r="CV245" s="50"/>
      <c r="CW245" s="50"/>
      <c r="CX245" s="50"/>
      <c r="CY245" s="50"/>
      <c r="CZ245" s="50"/>
      <c r="DA245" s="50"/>
    </row>
    <row r="246" spans="3:105" s="4" customFormat="1" ht="30" customHeight="1" x14ac:dyDescent="0.2">
      <c r="C246" s="60"/>
      <c r="D246" s="134"/>
      <c r="E246" s="79"/>
      <c r="F246" s="225"/>
      <c r="G246" s="225"/>
      <c r="H246" s="225"/>
      <c r="I246" s="225"/>
      <c r="J246" s="73"/>
      <c r="K246" s="132"/>
      <c r="L246" s="132"/>
      <c r="M246" s="132"/>
      <c r="N246" s="132"/>
      <c r="P246" s="5"/>
      <c r="Q246" s="132"/>
      <c r="S246" s="5"/>
      <c r="T246" s="132"/>
      <c r="V246" s="5"/>
      <c r="W246" s="132"/>
      <c r="Y246" s="5"/>
      <c r="Z246" s="132"/>
      <c r="AB246" s="5"/>
      <c r="AC246" s="132"/>
      <c r="AE246" s="5"/>
      <c r="AF246" s="132"/>
      <c r="AH246" s="5"/>
      <c r="AI246" s="132"/>
      <c r="AK246" s="5"/>
      <c r="AL246" s="132"/>
      <c r="AN246" s="5"/>
      <c r="AO246" s="132"/>
      <c r="AQ246" s="5"/>
      <c r="AR246" s="132"/>
      <c r="AT246" s="5"/>
      <c r="AU246" s="132"/>
      <c r="AW246" s="5"/>
      <c r="AX246" s="132"/>
      <c r="AZ246" s="5"/>
      <c r="BA246" s="132"/>
      <c r="BC246" s="5"/>
      <c r="BD246" s="132"/>
      <c r="BF246" s="5"/>
      <c r="BG246" s="132"/>
      <c r="BI246" s="5"/>
      <c r="BJ246" s="132"/>
      <c r="BL246" s="5"/>
      <c r="BM246" s="132"/>
      <c r="BO246" s="5"/>
      <c r="BP246" s="132"/>
      <c r="BR246" s="5"/>
      <c r="BS246" s="132"/>
      <c r="BU246" s="5"/>
      <c r="BW246" s="137"/>
      <c r="BX246" s="137"/>
      <c r="BY246" s="137"/>
      <c r="BZ246" s="77"/>
      <c r="CB246" s="47"/>
      <c r="CC246"/>
      <c r="CD246"/>
      <c r="CE246" s="50"/>
      <c r="CF246" s="47"/>
      <c r="CG246" s="47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  <c r="CU246" s="50"/>
      <c r="CV246" s="50"/>
      <c r="CW246" s="50"/>
      <c r="CX246" s="50"/>
      <c r="CY246" s="50"/>
      <c r="CZ246" s="50"/>
      <c r="DA246" s="50"/>
    </row>
    <row r="247" spans="3:105" s="4" customFormat="1" ht="30" customHeight="1" x14ac:dyDescent="0.2">
      <c r="C247" s="60"/>
      <c r="D247" s="136"/>
      <c r="E247" s="79"/>
      <c r="F247" s="226"/>
      <c r="G247" s="226"/>
      <c r="H247" s="226"/>
      <c r="I247" s="226"/>
      <c r="J247" s="226"/>
      <c r="K247" s="132"/>
      <c r="L247" s="132"/>
      <c r="M247" s="132"/>
      <c r="N247" s="132"/>
      <c r="P247" s="5"/>
      <c r="Q247" s="132"/>
      <c r="S247" s="5"/>
      <c r="T247" s="132"/>
      <c r="V247" s="5"/>
      <c r="W247" s="132"/>
      <c r="Y247" s="5"/>
      <c r="Z247" s="132"/>
      <c r="AB247" s="5"/>
      <c r="AC247" s="132"/>
      <c r="AE247" s="5"/>
      <c r="AF247" s="132"/>
      <c r="AH247" s="5"/>
      <c r="AI247" s="132"/>
      <c r="AK247" s="5"/>
      <c r="AL247" s="132"/>
      <c r="AN247" s="5"/>
      <c r="AO247" s="132"/>
      <c r="AQ247" s="5"/>
      <c r="AR247" s="132"/>
      <c r="AT247" s="5"/>
      <c r="AU247" s="132"/>
      <c r="AW247" s="5"/>
      <c r="AX247" s="132"/>
      <c r="AZ247" s="5"/>
      <c r="BA247" s="132"/>
      <c r="BC247" s="5"/>
      <c r="BD247" s="132"/>
      <c r="BF247" s="5"/>
      <c r="BG247" s="132"/>
      <c r="BI247" s="5"/>
      <c r="BJ247" s="132"/>
      <c r="BL247" s="5"/>
      <c r="BM247" s="132"/>
      <c r="BO247" s="5"/>
      <c r="BP247" s="132"/>
      <c r="BR247" s="5"/>
      <c r="BS247" s="132"/>
      <c r="BU247" s="5"/>
      <c r="BZ247" s="77"/>
      <c r="CB247" s="47"/>
      <c r="CC247"/>
      <c r="CD247"/>
      <c r="CE247" s="50"/>
      <c r="CF247" s="47"/>
      <c r="CG247" s="47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</row>
    <row r="248" spans="3:105" s="4" customFormat="1" ht="30" customHeight="1" x14ac:dyDescent="0.2">
      <c r="C248" s="60"/>
      <c r="D248" s="134"/>
      <c r="E248" s="80"/>
      <c r="F248" s="225"/>
      <c r="G248" s="225"/>
      <c r="H248" s="225"/>
      <c r="I248" s="225"/>
      <c r="J248" s="225"/>
      <c r="K248" s="3"/>
      <c r="L248" s="3"/>
      <c r="M248" s="8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Z248" s="77"/>
      <c r="CB248" s="47"/>
      <c r="CC248"/>
      <c r="CD248"/>
      <c r="CE248" s="50"/>
      <c r="CF248" s="47"/>
      <c r="CG248" s="47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0"/>
    </row>
    <row r="249" spans="3:105" s="4" customFormat="1" ht="20.25" customHeight="1" x14ac:dyDescent="0.2">
      <c r="C249" s="3"/>
      <c r="O249" s="5"/>
      <c r="P249" s="5"/>
      <c r="R249" s="5"/>
      <c r="S249" s="5"/>
      <c r="U249" s="5"/>
      <c r="V249" s="5"/>
      <c r="X249" s="5"/>
      <c r="Y249" s="5"/>
      <c r="AA249" s="5"/>
      <c r="AB249" s="5"/>
      <c r="AD249" s="5"/>
      <c r="AE249" s="5"/>
      <c r="AG249" s="5"/>
      <c r="AH249" s="5"/>
      <c r="AJ249" s="5"/>
      <c r="AK249" s="5"/>
      <c r="AM249" s="5"/>
      <c r="AN249" s="5"/>
      <c r="AP249" s="5"/>
      <c r="AQ249" s="5"/>
      <c r="AS249" s="5"/>
      <c r="AT249" s="5"/>
      <c r="AV249" s="5"/>
      <c r="AW249" s="5"/>
      <c r="AY249" s="5"/>
      <c r="AZ249" s="5"/>
      <c r="BB249" s="5"/>
      <c r="BC249" s="5"/>
      <c r="BE249" s="5"/>
      <c r="BF249" s="5"/>
      <c r="BH249" s="5"/>
      <c r="BI249" s="5"/>
      <c r="BK249" s="5"/>
      <c r="BL249" s="5"/>
      <c r="BN249" s="5"/>
      <c r="BO249" s="5"/>
      <c r="BQ249" s="5"/>
      <c r="BR249" s="5"/>
      <c r="BT249" s="5"/>
      <c r="BU249" s="5"/>
      <c r="BZ249" s="82"/>
      <c r="CB249" s="47"/>
      <c r="CC249"/>
      <c r="CD249"/>
      <c r="CE249" s="50"/>
      <c r="CF249" s="47"/>
      <c r="CG249" s="47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0"/>
    </row>
    <row r="250" spans="3:105" s="4" customFormat="1" x14ac:dyDescent="0.2">
      <c r="C250" s="83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229"/>
      <c r="BW250" s="229"/>
      <c r="BX250" s="229"/>
      <c r="BY250" s="84"/>
      <c r="BZ250" s="84"/>
      <c r="CC250"/>
      <c r="CD250"/>
      <c r="CE250" s="50"/>
      <c r="CF250" s="47"/>
      <c r="CG250" s="47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0"/>
    </row>
    <row r="251" spans="3:105" s="4" customFormat="1" x14ac:dyDescent="0.2">
      <c r="C251" s="83"/>
      <c r="D251" s="50"/>
      <c r="E251" s="83"/>
      <c r="F251" s="50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84"/>
      <c r="BW251" s="84"/>
      <c r="BX251" s="84"/>
      <c r="BY251" s="84"/>
      <c r="BZ251" s="84"/>
      <c r="CC251"/>
      <c r="CD251"/>
      <c r="CE251" s="50"/>
      <c r="CF251" s="47"/>
      <c r="CG251" s="47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0"/>
    </row>
    <row r="252" spans="3:105" s="4" customFormat="1" x14ac:dyDescent="0.2">
      <c r="C252" s="83"/>
      <c r="D252" s="50"/>
      <c r="E252" s="83"/>
      <c r="F252" s="50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84"/>
      <c r="BW252" s="84"/>
      <c r="BX252" s="84"/>
      <c r="BY252" s="84"/>
      <c r="BZ252" s="84"/>
      <c r="CD252" s="50"/>
      <c r="CE252" s="50"/>
      <c r="CF252" s="47"/>
      <c r="CG252" s="47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  <c r="CU252" s="50"/>
      <c r="CV252" s="50"/>
      <c r="CW252" s="50"/>
      <c r="CX252" s="50"/>
      <c r="CY252" s="50"/>
      <c r="CZ252" s="50"/>
      <c r="DA252" s="50"/>
    </row>
    <row r="253" spans="3:105" s="5" customFormat="1" x14ac:dyDescent="0.2">
      <c r="C253" s="83"/>
      <c r="D253" s="50"/>
      <c r="E253" s="83"/>
      <c r="F253" s="50"/>
      <c r="G253" s="61"/>
      <c r="H253" s="61"/>
      <c r="BV253" s="84"/>
      <c r="BW253" s="84"/>
      <c r="BX253" s="84"/>
      <c r="BY253" s="84"/>
      <c r="BZ253" s="84"/>
      <c r="CA253" s="4"/>
      <c r="CB253" s="4"/>
      <c r="CC253" s="4"/>
      <c r="CD253" s="50"/>
      <c r="CE253" s="50"/>
      <c r="CF253" s="47"/>
      <c r="CG253" s="47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</row>
    <row r="254" spans="3:105" s="5" customFormat="1" ht="13.5" hidden="1" thickBot="1" x14ac:dyDescent="0.25">
      <c r="C254" s="83"/>
      <c r="D254" s="85" t="s">
        <v>49</v>
      </c>
      <c r="E254" s="83"/>
      <c r="F254" s="50"/>
      <c r="G254" s="61"/>
      <c r="H254" s="61"/>
      <c r="BV254" s="84"/>
      <c r="BW254" s="84"/>
      <c r="BX254" s="84"/>
      <c r="BY254" s="84"/>
      <c r="BZ254" s="84"/>
      <c r="CA254" s="4"/>
      <c r="CB254" s="4"/>
      <c r="CC254" s="4"/>
      <c r="CD254" s="50"/>
      <c r="CE254" s="50"/>
      <c r="CF254" s="47"/>
      <c r="CG254" s="47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</row>
    <row r="255" spans="3:105" s="5" customFormat="1" hidden="1" x14ac:dyDescent="0.2">
      <c r="C255" s="83"/>
      <c r="D255" s="86" t="s">
        <v>16</v>
      </c>
      <c r="E255" s="83"/>
      <c r="F255" s="50"/>
      <c r="G255" s="61"/>
      <c r="H255" s="61"/>
      <c r="BV255" s="84"/>
      <c r="BW255" s="84"/>
      <c r="BX255" s="84"/>
      <c r="BY255" s="84"/>
      <c r="BZ255" s="84"/>
      <c r="CA255" s="4"/>
      <c r="CB255" s="4"/>
      <c r="CC255" s="4"/>
      <c r="CD255" s="50"/>
      <c r="CE255" s="50"/>
      <c r="CF255" s="47"/>
      <c r="CG255" s="47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</row>
    <row r="256" spans="3:105" s="5" customFormat="1" hidden="1" x14ac:dyDescent="0.2">
      <c r="C256" s="83"/>
      <c r="D256" s="86" t="s">
        <v>18</v>
      </c>
      <c r="E256" s="83"/>
      <c r="F256" s="50"/>
      <c r="G256" s="61"/>
      <c r="H256" s="61"/>
      <c r="BV256" s="84"/>
      <c r="BW256" s="84"/>
      <c r="BX256" s="84"/>
      <c r="BY256" s="84"/>
      <c r="BZ256" s="84"/>
      <c r="CA256" s="4"/>
      <c r="CB256" s="4"/>
      <c r="CC256" s="4"/>
      <c r="CD256" s="50"/>
      <c r="CE256" s="50"/>
      <c r="CF256" s="47"/>
      <c r="CG256" s="47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</row>
    <row r="257" spans="3:105" s="5" customFormat="1" hidden="1" x14ac:dyDescent="0.2">
      <c r="C257" s="83"/>
      <c r="D257" s="86" t="s">
        <v>19</v>
      </c>
      <c r="E257" s="83"/>
      <c r="F257" s="50"/>
      <c r="G257" s="61"/>
      <c r="H257" s="61"/>
      <c r="BV257" s="84"/>
      <c r="BW257" s="84"/>
      <c r="BX257" s="84"/>
      <c r="BY257" s="84"/>
      <c r="BZ257" s="84"/>
      <c r="CA257" s="4"/>
      <c r="CB257" s="4"/>
      <c r="CC257" s="4"/>
      <c r="CD257" s="50"/>
      <c r="CE257" s="50"/>
      <c r="CF257" s="47"/>
      <c r="CG257" s="47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</row>
    <row r="258" spans="3:105" s="5" customFormat="1" hidden="1" x14ac:dyDescent="0.2">
      <c r="C258" s="83"/>
      <c r="D258" s="86" t="s">
        <v>20</v>
      </c>
      <c r="E258" s="83"/>
      <c r="F258" s="50"/>
      <c r="G258" s="61"/>
      <c r="H258" s="61"/>
      <c r="BV258" s="84"/>
      <c r="BW258" s="84"/>
      <c r="BX258" s="84"/>
      <c r="BY258" s="84"/>
      <c r="BZ258" s="84"/>
      <c r="CA258" s="4"/>
      <c r="CB258" s="4"/>
      <c r="CC258" s="4"/>
      <c r="CD258" s="50"/>
      <c r="CE258" s="50"/>
      <c r="CF258" s="47"/>
      <c r="CG258" s="47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</row>
    <row r="259" spans="3:105" s="5" customFormat="1" hidden="1" x14ac:dyDescent="0.2">
      <c r="C259" s="83"/>
      <c r="D259" s="86" t="s">
        <v>21</v>
      </c>
      <c r="E259" s="83"/>
      <c r="F259" s="50"/>
      <c r="G259" s="61"/>
      <c r="H259" s="61"/>
      <c r="BV259" s="84"/>
      <c r="BW259" s="84"/>
      <c r="BX259" s="84"/>
      <c r="BY259" s="84"/>
      <c r="BZ259" s="84"/>
      <c r="CA259" s="4"/>
      <c r="CB259" s="4"/>
      <c r="CC259" s="4"/>
      <c r="CD259" s="50"/>
      <c r="CE259" s="50"/>
      <c r="CF259" s="47"/>
      <c r="CG259" s="47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</row>
    <row r="260" spans="3:105" s="5" customFormat="1" hidden="1" x14ac:dyDescent="0.2">
      <c r="C260" s="83"/>
      <c r="D260" s="86" t="s">
        <v>22</v>
      </c>
      <c r="E260" s="83"/>
      <c r="F260" s="50"/>
      <c r="G260" s="61"/>
      <c r="H260" s="61"/>
      <c r="BV260" s="84"/>
      <c r="BW260" s="84"/>
      <c r="BX260" s="84"/>
      <c r="BY260" s="84"/>
      <c r="BZ260" s="84"/>
      <c r="CA260" s="4"/>
      <c r="CB260" s="4"/>
      <c r="CC260" s="4"/>
      <c r="CD260" s="50"/>
      <c r="CE260" s="50"/>
      <c r="CF260" s="47"/>
      <c r="CG260" s="47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</row>
    <row r="261" spans="3:105" s="5" customFormat="1" hidden="1" x14ac:dyDescent="0.2">
      <c r="C261" s="83"/>
      <c r="D261" s="86" t="s">
        <v>23</v>
      </c>
      <c r="E261" s="83"/>
      <c r="F261" s="50"/>
      <c r="G261" s="61"/>
      <c r="H261" s="61"/>
      <c r="BV261" s="84"/>
      <c r="BW261" s="84"/>
      <c r="BX261" s="84"/>
      <c r="BY261" s="84"/>
      <c r="BZ261" s="84"/>
      <c r="CA261" s="4"/>
      <c r="CB261" s="4"/>
      <c r="CC261" s="4"/>
      <c r="CD261" s="50"/>
      <c r="CE261" s="50"/>
      <c r="CF261" s="47"/>
      <c r="CG261" s="47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</row>
    <row r="262" spans="3:105" s="5" customFormat="1" hidden="1" x14ac:dyDescent="0.2">
      <c r="C262" s="83"/>
      <c r="D262" s="86" t="s">
        <v>24</v>
      </c>
      <c r="E262" s="83"/>
      <c r="F262" s="50"/>
      <c r="G262" s="61"/>
      <c r="H262" s="61"/>
      <c r="BV262" s="84"/>
      <c r="BW262" s="84"/>
      <c r="BX262" s="84"/>
      <c r="BY262" s="84"/>
      <c r="BZ262" s="84"/>
      <c r="CA262" s="4"/>
      <c r="CB262" s="4"/>
      <c r="CC262" s="4"/>
      <c r="CD262" s="50"/>
      <c r="CE262" s="50"/>
      <c r="CF262" s="47"/>
      <c r="CG262" s="47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</row>
    <row r="263" spans="3:105" s="5" customFormat="1" hidden="1" x14ac:dyDescent="0.2">
      <c r="C263" s="83"/>
      <c r="D263" s="86" t="s">
        <v>50</v>
      </c>
      <c r="E263" s="83"/>
      <c r="F263" s="50"/>
      <c r="G263" s="61"/>
      <c r="H263" s="61"/>
      <c r="BV263" s="84"/>
      <c r="BW263" s="84"/>
      <c r="BX263" s="84"/>
      <c r="BY263" s="84"/>
      <c r="BZ263" s="84"/>
      <c r="CA263" s="4"/>
      <c r="CB263" s="4"/>
      <c r="CC263" s="4"/>
      <c r="CD263" s="50"/>
      <c r="CE263" s="50"/>
      <c r="CF263" s="47"/>
      <c r="CG263" s="47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</row>
    <row r="264" spans="3:105" s="5" customFormat="1" hidden="1" x14ac:dyDescent="0.2">
      <c r="C264" s="83"/>
      <c r="D264" s="86" t="s">
        <v>51</v>
      </c>
      <c r="E264" s="83"/>
      <c r="F264" s="50"/>
      <c r="G264" s="61"/>
      <c r="H264" s="61"/>
      <c r="BV264" s="84"/>
      <c r="BW264" s="84"/>
      <c r="BX264" s="84"/>
      <c r="BY264" s="84"/>
      <c r="BZ264" s="84"/>
      <c r="CA264" s="4"/>
      <c r="CB264" s="4"/>
      <c r="CC264" s="4"/>
      <c r="CD264" s="50"/>
      <c r="CE264" s="50"/>
      <c r="CF264" s="47"/>
      <c r="CG264" s="47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</row>
    <row r="265" spans="3:105" s="5" customFormat="1" hidden="1" x14ac:dyDescent="0.2">
      <c r="C265" s="83"/>
      <c r="D265" s="86" t="s">
        <v>64</v>
      </c>
      <c r="E265" s="83"/>
      <c r="F265" s="50"/>
      <c r="G265" s="61"/>
      <c r="H265" s="61"/>
      <c r="BV265" s="84"/>
      <c r="BW265" s="84"/>
      <c r="BX265" s="84"/>
      <c r="BY265" s="84"/>
      <c r="BZ265" s="84"/>
      <c r="CA265" s="4"/>
      <c r="CB265" s="4"/>
      <c r="CC265" s="4"/>
      <c r="CD265" s="50"/>
      <c r="CE265" s="50"/>
      <c r="CF265" s="47"/>
      <c r="CG265" s="47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</row>
    <row r="266" spans="3:105" s="5" customFormat="1" hidden="1" x14ac:dyDescent="0.2">
      <c r="C266" s="83"/>
      <c r="D266" s="86" t="s">
        <v>52</v>
      </c>
      <c r="E266" s="83"/>
      <c r="F266" s="50"/>
      <c r="G266" s="61"/>
      <c r="H266" s="61"/>
      <c r="BV266" s="84"/>
      <c r="BW266" s="84"/>
      <c r="BX266" s="84"/>
      <c r="BY266" s="84"/>
      <c r="BZ266" s="84"/>
      <c r="CA266" s="4"/>
      <c r="CB266" s="4"/>
      <c r="CC266" s="4"/>
      <c r="CD266" s="50"/>
      <c r="CE266" s="50"/>
      <c r="CF266" s="47"/>
      <c r="CG266" s="47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</row>
    <row r="267" spans="3:105" s="5" customFormat="1" hidden="1" x14ac:dyDescent="0.2">
      <c r="C267" s="83"/>
      <c r="D267" s="86" t="s">
        <v>53</v>
      </c>
      <c r="E267" s="83"/>
      <c r="F267" s="50"/>
      <c r="G267" s="61"/>
      <c r="H267" s="61"/>
      <c r="BV267" s="84"/>
      <c r="BW267" s="84"/>
      <c r="BX267" s="84"/>
      <c r="BY267" s="84"/>
      <c r="BZ267" s="84"/>
      <c r="CA267" s="4"/>
      <c r="CB267" s="4"/>
      <c r="CC267" s="4"/>
      <c r="CD267" s="50"/>
      <c r="CE267" s="50"/>
      <c r="CF267" s="47"/>
      <c r="CG267" s="47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</row>
    <row r="268" spans="3:105" s="5" customFormat="1" hidden="1" x14ac:dyDescent="0.2">
      <c r="C268" s="83"/>
      <c r="D268" s="86" t="s">
        <v>54</v>
      </c>
      <c r="E268" s="83"/>
      <c r="F268" s="50"/>
      <c r="G268" s="61"/>
      <c r="H268" s="61"/>
      <c r="BV268" s="84"/>
      <c r="BW268" s="84"/>
      <c r="BX268" s="84"/>
      <c r="BY268" s="84"/>
      <c r="BZ268" s="84"/>
      <c r="CA268" s="4"/>
      <c r="CB268" s="4"/>
      <c r="CC268" s="4"/>
      <c r="CD268" s="50"/>
      <c r="CE268" s="50"/>
      <c r="CF268" s="47"/>
      <c r="CG268" s="47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</row>
    <row r="269" spans="3:105" s="5" customFormat="1" hidden="1" x14ac:dyDescent="0.2">
      <c r="C269" s="83"/>
      <c r="D269" s="86" t="s">
        <v>55</v>
      </c>
      <c r="E269" s="83"/>
      <c r="F269" s="50"/>
      <c r="G269" s="61"/>
      <c r="H269" s="61"/>
      <c r="BV269" s="84"/>
      <c r="BW269" s="84"/>
      <c r="BX269" s="84"/>
      <c r="BY269" s="84"/>
      <c r="BZ269" s="84"/>
      <c r="CA269" s="4"/>
      <c r="CB269" s="4"/>
      <c r="CC269" s="4"/>
      <c r="CD269" s="50"/>
      <c r="CE269" s="50"/>
      <c r="CF269" s="47"/>
      <c r="CG269" s="47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</row>
    <row r="270" spans="3:105" s="5" customFormat="1" hidden="1" x14ac:dyDescent="0.2">
      <c r="C270" s="83"/>
      <c r="D270" s="86" t="s">
        <v>56</v>
      </c>
      <c r="E270" s="83"/>
      <c r="F270" s="50"/>
      <c r="G270" s="61"/>
      <c r="H270" s="61"/>
      <c r="BV270" s="84"/>
      <c r="BW270" s="84"/>
      <c r="BX270" s="84"/>
      <c r="BY270" s="84"/>
      <c r="BZ270" s="84"/>
      <c r="CA270" s="4"/>
      <c r="CB270" s="4"/>
      <c r="CC270" s="4"/>
      <c r="CD270" s="50"/>
      <c r="CE270" s="50"/>
      <c r="CF270" s="47"/>
      <c r="CG270" s="47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</row>
    <row r="271" spans="3:105" s="5" customFormat="1" hidden="1" x14ac:dyDescent="0.2">
      <c r="C271" s="83"/>
      <c r="D271" s="86" t="s">
        <v>57</v>
      </c>
      <c r="E271" s="83"/>
      <c r="F271" s="50"/>
      <c r="G271" s="61"/>
      <c r="H271" s="61"/>
      <c r="BV271" s="84"/>
      <c r="BW271" s="84"/>
      <c r="BX271" s="84"/>
      <c r="BY271" s="84"/>
      <c r="BZ271" s="84"/>
      <c r="CA271" s="4"/>
      <c r="CB271" s="4"/>
      <c r="CC271" s="4"/>
      <c r="CD271" s="50"/>
      <c r="CE271" s="50"/>
      <c r="CF271" s="47"/>
      <c r="CG271" s="47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</row>
    <row r="272" spans="3:105" s="5" customFormat="1" hidden="1" x14ac:dyDescent="0.2">
      <c r="C272" s="83"/>
      <c r="D272" s="86" t="s">
        <v>58</v>
      </c>
      <c r="E272" s="83"/>
      <c r="F272" s="50"/>
      <c r="G272" s="61"/>
      <c r="H272" s="61"/>
      <c r="BV272" s="84"/>
      <c r="BW272" s="84"/>
      <c r="BX272" s="84"/>
      <c r="BY272" s="84"/>
      <c r="BZ272" s="84"/>
      <c r="CA272" s="4"/>
      <c r="CB272" s="4"/>
      <c r="CC272" s="4"/>
      <c r="CD272" s="50"/>
      <c r="CE272" s="50"/>
      <c r="CF272" s="47"/>
      <c r="CG272" s="47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</row>
    <row r="273" spans="3:105" s="5" customFormat="1" hidden="1" x14ac:dyDescent="0.2">
      <c r="C273" s="83"/>
      <c r="D273" s="86" t="s">
        <v>59</v>
      </c>
      <c r="E273" s="83"/>
      <c r="F273" s="50"/>
      <c r="G273" s="61"/>
      <c r="H273" s="61"/>
      <c r="BV273" s="84"/>
      <c r="BW273" s="84"/>
      <c r="BX273" s="84"/>
      <c r="BY273" s="84"/>
      <c r="BZ273" s="84"/>
      <c r="CA273" s="4"/>
      <c r="CB273" s="4"/>
      <c r="CC273" s="4"/>
      <c r="CD273" s="50"/>
      <c r="CE273" s="50"/>
      <c r="CF273" s="47"/>
      <c r="CG273" s="47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</row>
    <row r="274" spans="3:105" s="5" customFormat="1" ht="13.5" hidden="1" thickBot="1" x14ac:dyDescent="0.25">
      <c r="C274" s="83"/>
      <c r="D274" s="87" t="s">
        <v>60</v>
      </c>
      <c r="E274" s="83"/>
      <c r="F274" s="50"/>
      <c r="G274" s="61"/>
      <c r="H274" s="61"/>
      <c r="BV274" s="84"/>
      <c r="BW274" s="84"/>
      <c r="BX274" s="84"/>
      <c r="BY274" s="84"/>
      <c r="BZ274" s="84"/>
      <c r="CA274" s="4"/>
      <c r="CB274" s="4"/>
      <c r="CC274" s="4"/>
      <c r="CD274" s="50"/>
      <c r="CE274" s="50"/>
      <c r="CF274" s="47"/>
      <c r="CG274" s="47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</row>
    <row r="275" spans="3:105" s="5" customFormat="1" hidden="1" x14ac:dyDescent="0.2">
      <c r="C275" s="83"/>
      <c r="D275" s="50"/>
      <c r="E275" s="83"/>
      <c r="F275" s="50"/>
      <c r="G275" s="61"/>
      <c r="H275" s="61"/>
      <c r="BV275" s="84"/>
      <c r="BW275" s="84"/>
      <c r="BX275" s="84"/>
      <c r="BY275" s="84"/>
      <c r="BZ275" s="84"/>
      <c r="CA275" s="4"/>
      <c r="CB275" s="4"/>
      <c r="CC275" s="4"/>
      <c r="CD275" s="50"/>
      <c r="CE275" s="50"/>
      <c r="CF275" s="47"/>
      <c r="CG275" s="47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</row>
    <row r="276" spans="3:105" s="5" customFormat="1" x14ac:dyDescent="0.2">
      <c r="C276" s="83"/>
      <c r="D276" s="50"/>
      <c r="E276" s="83"/>
      <c r="F276" s="50"/>
      <c r="G276" s="61"/>
      <c r="H276" s="61"/>
      <c r="BV276" s="84"/>
      <c r="BW276" s="84"/>
      <c r="BX276" s="84"/>
      <c r="BY276" s="84"/>
      <c r="BZ276" s="84"/>
      <c r="CA276" s="4"/>
      <c r="CB276" s="4"/>
      <c r="CC276" s="4"/>
      <c r="CD276" s="50"/>
      <c r="CE276" s="50"/>
      <c r="CF276" s="47"/>
      <c r="CG276" s="47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</row>
    <row r="277" spans="3:105" s="5" customFormat="1" x14ac:dyDescent="0.2">
      <c r="C277" s="83"/>
      <c r="D277" s="50"/>
      <c r="E277" s="83"/>
      <c r="F277" s="50"/>
      <c r="G277" s="61"/>
      <c r="H277" s="61"/>
      <c r="BV277" s="84"/>
      <c r="BW277" s="84"/>
      <c r="BX277" s="84"/>
      <c r="BY277" s="84"/>
      <c r="BZ277" s="84"/>
      <c r="CA277" s="4"/>
      <c r="CB277" s="4"/>
      <c r="CC277" s="4"/>
      <c r="CD277" s="50"/>
      <c r="CE277" s="50"/>
      <c r="CF277" s="47"/>
      <c r="CG277" s="47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</row>
    <row r="278" spans="3:105" s="5" customFormat="1" x14ac:dyDescent="0.2">
      <c r="C278" s="83"/>
      <c r="D278" s="50"/>
      <c r="E278" s="83"/>
      <c r="F278" s="50"/>
      <c r="G278" s="61"/>
      <c r="H278" s="61"/>
      <c r="BV278" s="84"/>
      <c r="BW278" s="84"/>
      <c r="BX278" s="84"/>
      <c r="BY278" s="84"/>
      <c r="BZ278" s="84"/>
      <c r="CA278" s="4"/>
      <c r="CB278" s="4"/>
      <c r="CC278" s="4"/>
      <c r="CD278" s="50"/>
      <c r="CE278" s="50"/>
      <c r="CF278" s="47"/>
      <c r="CG278" s="47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</row>
    <row r="279" spans="3:105" s="5" customFormat="1" x14ac:dyDescent="0.2">
      <c r="C279" s="83"/>
      <c r="D279" s="50"/>
      <c r="E279" s="83"/>
      <c r="F279" s="50"/>
      <c r="G279" s="61"/>
      <c r="H279" s="61"/>
      <c r="BV279" s="84"/>
      <c r="BW279" s="84"/>
      <c r="BX279" s="84"/>
      <c r="BY279" s="84"/>
      <c r="BZ279" s="84"/>
      <c r="CA279" s="4"/>
      <c r="CB279" s="4"/>
      <c r="CC279" s="4"/>
      <c r="CD279" s="50"/>
      <c r="CE279" s="50"/>
      <c r="CF279" s="47"/>
      <c r="CG279" s="47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</row>
    <row r="280" spans="3:105" s="5" customFormat="1" x14ac:dyDescent="0.2">
      <c r="C280" s="83"/>
      <c r="D280" s="50"/>
      <c r="E280" s="83"/>
      <c r="F280" s="50"/>
      <c r="G280" s="61"/>
      <c r="H280" s="61"/>
      <c r="BV280" s="84"/>
      <c r="BW280" s="84"/>
      <c r="BX280" s="84"/>
      <c r="BY280" s="84"/>
      <c r="BZ280" s="84"/>
      <c r="CA280" s="4"/>
      <c r="CB280" s="4"/>
      <c r="CC280" s="4"/>
      <c r="CD280" s="50"/>
      <c r="CE280" s="50"/>
      <c r="CF280" s="47"/>
      <c r="CG280" s="47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</row>
    <row r="281" spans="3:105" s="5" customFormat="1" x14ac:dyDescent="0.2">
      <c r="C281" s="83"/>
      <c r="D281" s="50"/>
      <c r="E281" s="83"/>
      <c r="F281" s="50"/>
      <c r="G281" s="61"/>
      <c r="H281" s="61"/>
      <c r="BV281" s="84"/>
      <c r="BW281" s="84"/>
      <c r="BX281" s="84"/>
      <c r="BY281" s="84"/>
      <c r="BZ281" s="84"/>
      <c r="CA281" s="4"/>
      <c r="CB281" s="4"/>
      <c r="CC281" s="4"/>
      <c r="CD281" s="50"/>
      <c r="CE281" s="50"/>
      <c r="CF281" s="47"/>
      <c r="CG281" s="47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</row>
    <row r="282" spans="3:105" s="5" customFormat="1" x14ac:dyDescent="0.2">
      <c r="C282" s="83"/>
      <c r="D282" s="50"/>
      <c r="E282" s="83"/>
      <c r="F282" s="50"/>
      <c r="G282" s="61"/>
      <c r="H282" s="61"/>
      <c r="BV282" s="84"/>
      <c r="BW282" s="84"/>
      <c r="BX282" s="84"/>
      <c r="BY282" s="84"/>
      <c r="BZ282" s="84"/>
      <c r="CA282" s="4"/>
      <c r="CB282" s="4"/>
      <c r="CC282" s="4"/>
      <c r="CD282" s="50"/>
      <c r="CE282" s="50"/>
      <c r="CF282" s="47"/>
      <c r="CG282" s="47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</row>
    <row r="283" spans="3:105" s="5" customFormat="1" x14ac:dyDescent="0.2">
      <c r="C283" s="83"/>
      <c r="D283" s="50"/>
      <c r="E283" s="83"/>
      <c r="F283" s="50"/>
      <c r="G283" s="61"/>
      <c r="H283" s="61"/>
      <c r="BV283" s="84"/>
      <c r="BW283" s="84"/>
      <c r="BX283" s="84"/>
      <c r="BY283" s="84"/>
      <c r="BZ283" s="84"/>
      <c r="CA283" s="4"/>
      <c r="CB283" s="4"/>
      <c r="CC283" s="4"/>
      <c r="CD283" s="50"/>
      <c r="CE283" s="50"/>
      <c r="CF283" s="47"/>
      <c r="CG283" s="47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</row>
    <row r="284" spans="3:105" s="5" customFormat="1" x14ac:dyDescent="0.2">
      <c r="C284" s="83"/>
      <c r="D284" s="50"/>
      <c r="E284" s="83"/>
      <c r="F284" s="50"/>
      <c r="G284" s="61"/>
      <c r="H284" s="61"/>
      <c r="BV284" s="84"/>
      <c r="BW284" s="84"/>
      <c r="BX284" s="84"/>
      <c r="BY284" s="84"/>
      <c r="BZ284" s="84"/>
      <c r="CA284" s="4"/>
      <c r="CB284" s="4"/>
      <c r="CC284" s="4"/>
      <c r="CD284" s="50"/>
      <c r="CE284" s="50"/>
      <c r="CF284" s="47"/>
      <c r="CG284" s="47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</row>
    <row r="285" spans="3:105" s="5" customFormat="1" x14ac:dyDescent="0.2">
      <c r="C285" s="83"/>
      <c r="D285" s="50"/>
      <c r="E285" s="83"/>
      <c r="F285" s="50"/>
      <c r="G285" s="61"/>
      <c r="H285" s="61"/>
      <c r="BV285" s="84"/>
      <c r="BW285" s="84"/>
      <c r="BX285" s="84"/>
      <c r="BY285" s="84"/>
      <c r="BZ285" s="84"/>
      <c r="CA285" s="4"/>
      <c r="CB285" s="4"/>
      <c r="CC285" s="4"/>
      <c r="CD285" s="50"/>
      <c r="CE285" s="50"/>
      <c r="CF285" s="47"/>
      <c r="CG285" s="47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</row>
    <row r="286" spans="3:105" s="5" customFormat="1" x14ac:dyDescent="0.2">
      <c r="C286" s="83"/>
      <c r="D286" s="50"/>
      <c r="E286" s="83"/>
      <c r="F286" s="50"/>
      <c r="G286" s="61"/>
      <c r="H286" s="61"/>
      <c r="BV286" s="84"/>
      <c r="BW286" s="84"/>
      <c r="BX286" s="84"/>
      <c r="BY286" s="84"/>
      <c r="BZ286" s="84"/>
      <c r="CA286" s="4"/>
      <c r="CB286" s="4"/>
      <c r="CC286" s="4"/>
      <c r="CD286" s="50"/>
      <c r="CE286" s="50"/>
      <c r="CF286" s="47"/>
      <c r="CG286" s="47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</row>
    <row r="287" spans="3:105" s="5" customFormat="1" x14ac:dyDescent="0.2">
      <c r="C287" s="83"/>
      <c r="D287" s="50"/>
      <c r="E287" s="83"/>
      <c r="F287" s="50"/>
      <c r="G287" s="61"/>
      <c r="H287" s="61"/>
      <c r="BV287" s="84"/>
      <c r="BW287" s="84"/>
      <c r="BX287" s="84"/>
      <c r="BY287" s="84"/>
      <c r="BZ287" s="84"/>
      <c r="CA287" s="4"/>
      <c r="CB287" s="4"/>
      <c r="CC287" s="4"/>
      <c r="CD287" s="50"/>
      <c r="CE287" s="50"/>
      <c r="CF287" s="47"/>
      <c r="CG287" s="47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</row>
    <row r="288" spans="3:105" s="5" customFormat="1" x14ac:dyDescent="0.2">
      <c r="C288" s="83"/>
      <c r="D288" s="50"/>
      <c r="E288" s="83"/>
      <c r="F288" s="50"/>
      <c r="G288" s="61"/>
      <c r="H288" s="61"/>
      <c r="BV288" s="84"/>
      <c r="BW288" s="84"/>
      <c r="BX288" s="84"/>
      <c r="BY288" s="84"/>
      <c r="BZ288" s="84"/>
      <c r="CA288" s="4"/>
      <c r="CB288" s="4"/>
      <c r="CC288" s="4"/>
      <c r="CD288" s="50"/>
      <c r="CE288" s="50"/>
      <c r="CF288" s="47"/>
      <c r="CG288" s="47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</row>
    <row r="289" spans="3:105" s="5" customFormat="1" x14ac:dyDescent="0.2">
      <c r="C289" s="83"/>
      <c r="D289" s="50"/>
      <c r="E289" s="83"/>
      <c r="F289" s="50"/>
      <c r="G289" s="61"/>
      <c r="H289" s="61"/>
      <c r="BV289" s="84"/>
      <c r="BW289" s="84"/>
      <c r="BX289" s="84"/>
      <c r="BY289" s="84"/>
      <c r="BZ289" s="84"/>
      <c r="CA289" s="4"/>
      <c r="CB289" s="4"/>
      <c r="CC289" s="4"/>
      <c r="CD289" s="50"/>
      <c r="CE289" s="50"/>
      <c r="CF289" s="47"/>
      <c r="CG289" s="47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</row>
    <row r="290" spans="3:105" s="5" customFormat="1" x14ac:dyDescent="0.2">
      <c r="C290" s="83"/>
      <c r="D290" s="50"/>
      <c r="E290" s="83"/>
      <c r="F290" s="50"/>
      <c r="G290" s="61"/>
      <c r="H290" s="61"/>
      <c r="BV290" s="84"/>
      <c r="BW290" s="84"/>
      <c r="BX290" s="84"/>
      <c r="BY290" s="84"/>
      <c r="BZ290" s="84"/>
      <c r="CA290" s="4"/>
      <c r="CB290" s="4"/>
      <c r="CC290" s="4"/>
      <c r="CD290" s="50"/>
      <c r="CE290" s="50"/>
      <c r="CF290" s="47"/>
      <c r="CG290" s="47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</row>
    <row r="291" spans="3:105" s="5" customFormat="1" x14ac:dyDescent="0.2">
      <c r="C291" s="83"/>
      <c r="D291" s="50"/>
      <c r="E291" s="83"/>
      <c r="F291" s="50"/>
      <c r="G291" s="61"/>
      <c r="H291" s="61"/>
      <c r="BV291" s="84"/>
      <c r="BW291" s="84"/>
      <c r="BX291" s="84"/>
      <c r="BY291" s="84"/>
      <c r="BZ291" s="84"/>
      <c r="CA291" s="4"/>
      <c r="CB291" s="4"/>
      <c r="CC291" s="4"/>
      <c r="CD291" s="50"/>
      <c r="CE291" s="50"/>
      <c r="CF291" s="47"/>
      <c r="CG291" s="47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</row>
    <row r="292" spans="3:105" s="5" customFormat="1" x14ac:dyDescent="0.2">
      <c r="C292" s="83"/>
      <c r="D292" s="50"/>
      <c r="E292" s="83"/>
      <c r="F292" s="50"/>
      <c r="G292" s="61"/>
      <c r="H292" s="61"/>
      <c r="BV292" s="84"/>
      <c r="BW292" s="84"/>
      <c r="BX292" s="84"/>
      <c r="BY292" s="84"/>
      <c r="BZ292" s="84"/>
      <c r="CA292" s="4"/>
      <c r="CB292" s="4"/>
      <c r="CC292" s="4"/>
      <c r="CD292" s="50"/>
      <c r="CE292" s="50"/>
      <c r="CF292" s="47"/>
      <c r="CG292" s="47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</row>
    <row r="293" spans="3:105" s="5" customFormat="1" x14ac:dyDescent="0.2">
      <c r="C293" s="83"/>
      <c r="D293" s="50"/>
      <c r="E293" s="83"/>
      <c r="F293" s="50"/>
      <c r="G293" s="61"/>
      <c r="H293" s="61"/>
      <c r="BV293" s="84"/>
      <c r="BW293" s="84"/>
      <c r="BX293" s="84"/>
      <c r="BY293" s="84"/>
      <c r="BZ293" s="84"/>
      <c r="CA293" s="4"/>
      <c r="CB293" s="4"/>
      <c r="CC293" s="4"/>
      <c r="CD293" s="50"/>
      <c r="CE293" s="50"/>
      <c r="CF293" s="47"/>
      <c r="CG293" s="47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</row>
    <row r="294" spans="3:105" s="5" customFormat="1" x14ac:dyDescent="0.2">
      <c r="C294" s="83"/>
      <c r="D294" s="50"/>
      <c r="E294" s="83"/>
      <c r="F294" s="50"/>
      <c r="G294" s="61"/>
      <c r="H294" s="61"/>
      <c r="BV294" s="84"/>
      <c r="BW294" s="84"/>
      <c r="BX294" s="84"/>
      <c r="BY294" s="84"/>
      <c r="BZ294" s="84"/>
      <c r="CA294" s="4"/>
      <c r="CB294" s="4"/>
      <c r="CC294" s="4"/>
      <c r="CD294" s="50"/>
      <c r="CE294" s="50"/>
      <c r="CF294" s="47"/>
      <c r="CG294" s="47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</row>
    <row r="295" spans="3:105" s="5" customFormat="1" x14ac:dyDescent="0.2">
      <c r="C295" s="83"/>
      <c r="D295" s="50"/>
      <c r="E295" s="83"/>
      <c r="F295" s="50"/>
      <c r="G295" s="61"/>
      <c r="H295" s="61"/>
      <c r="BV295" s="84"/>
      <c r="BW295" s="84"/>
      <c r="BX295" s="84"/>
      <c r="BY295" s="84"/>
      <c r="BZ295" s="84"/>
      <c r="CA295" s="4"/>
      <c r="CB295" s="4"/>
      <c r="CC295" s="4"/>
      <c r="CD295" s="50"/>
      <c r="CE295" s="50"/>
      <c r="CF295" s="47"/>
      <c r="CG295" s="47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</row>
    <row r="296" spans="3:105" s="5" customFormat="1" x14ac:dyDescent="0.2">
      <c r="C296" s="83"/>
      <c r="D296" s="50"/>
      <c r="E296" s="83"/>
      <c r="F296" s="50"/>
      <c r="G296" s="61"/>
      <c r="H296" s="61"/>
      <c r="BV296" s="84"/>
      <c r="BW296" s="84"/>
      <c r="BX296" s="84"/>
      <c r="BY296" s="84"/>
      <c r="BZ296" s="84"/>
      <c r="CA296" s="4"/>
      <c r="CB296" s="4"/>
      <c r="CC296" s="4"/>
      <c r="CD296" s="50"/>
      <c r="CE296" s="50"/>
      <c r="CF296" s="47"/>
      <c r="CG296" s="47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</row>
    <row r="297" spans="3:105" s="5" customFormat="1" x14ac:dyDescent="0.2">
      <c r="C297" s="83"/>
      <c r="D297" s="50"/>
      <c r="E297" s="83"/>
      <c r="F297" s="50"/>
      <c r="G297" s="61"/>
      <c r="H297" s="61"/>
      <c r="BV297" s="84"/>
      <c r="BW297" s="84"/>
      <c r="BX297" s="84"/>
      <c r="BY297" s="84"/>
      <c r="BZ297" s="84"/>
      <c r="CA297" s="4"/>
      <c r="CB297" s="4"/>
      <c r="CC297" s="4"/>
      <c r="CD297" s="50"/>
      <c r="CE297" s="50"/>
      <c r="CF297" s="47"/>
      <c r="CG297" s="47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</row>
    <row r="298" spans="3:105" s="5" customFormat="1" x14ac:dyDescent="0.2">
      <c r="C298" s="83"/>
      <c r="D298" s="50"/>
      <c r="E298" s="83"/>
      <c r="F298" s="50"/>
      <c r="G298" s="61"/>
      <c r="H298" s="61"/>
      <c r="BV298" s="84"/>
      <c r="BW298" s="84"/>
      <c r="BX298" s="84"/>
      <c r="BY298" s="84"/>
      <c r="BZ298" s="84"/>
      <c r="CA298" s="4"/>
      <c r="CB298" s="4"/>
      <c r="CC298" s="4"/>
      <c r="CD298" s="50"/>
      <c r="CE298" s="50"/>
      <c r="CF298" s="47"/>
      <c r="CG298" s="47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</row>
    <row r="299" spans="3:105" s="5" customFormat="1" x14ac:dyDescent="0.2">
      <c r="C299" s="83"/>
      <c r="D299" s="50"/>
      <c r="E299" s="83"/>
      <c r="F299" s="50"/>
      <c r="G299" s="66"/>
      <c r="H299" s="66"/>
      <c r="BV299" s="84"/>
      <c r="BW299" s="84"/>
      <c r="BX299" s="84"/>
      <c r="BY299" s="84"/>
      <c r="BZ299" s="84"/>
      <c r="CA299" s="4"/>
      <c r="CB299" s="4"/>
      <c r="CC299" s="4"/>
      <c r="CD299" s="50"/>
      <c r="CE299" s="50"/>
      <c r="CF299" s="47"/>
      <c r="CG299" s="47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</row>
    <row r="300" spans="3:105" s="5" customFormat="1" x14ac:dyDescent="0.2">
      <c r="C300" s="83"/>
      <c r="D300" s="50"/>
      <c r="E300" s="83"/>
      <c r="F300" s="50"/>
      <c r="G300" s="66"/>
      <c r="H300" s="66"/>
      <c r="BV300" s="84"/>
      <c r="BW300" s="84"/>
      <c r="BX300" s="84"/>
      <c r="BY300" s="84"/>
      <c r="BZ300" s="84"/>
      <c r="CA300" s="4"/>
      <c r="CB300" s="4"/>
      <c r="CC300" s="4"/>
      <c r="CD300" s="50"/>
      <c r="CE300" s="50"/>
      <c r="CF300" s="47"/>
      <c r="CG300" s="47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</row>
    <row r="301" spans="3:105" s="5" customFormat="1" x14ac:dyDescent="0.2">
      <c r="C301" s="83"/>
      <c r="D301" s="50"/>
      <c r="E301" s="83"/>
      <c r="F301" s="50"/>
      <c r="G301" s="61"/>
      <c r="H301" s="61"/>
      <c r="BV301" s="84"/>
      <c r="BW301" s="84"/>
      <c r="BX301" s="84"/>
      <c r="BY301" s="84"/>
      <c r="BZ301" s="84"/>
      <c r="CA301" s="4"/>
      <c r="CB301" s="4"/>
      <c r="CC301" s="4"/>
      <c r="CD301" s="50"/>
      <c r="CE301" s="50"/>
      <c r="CF301" s="47"/>
      <c r="CG301" s="47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</row>
    <row r="302" spans="3:105" s="5" customFormat="1" x14ac:dyDescent="0.2">
      <c r="C302" s="83"/>
      <c r="D302" s="50"/>
      <c r="E302" s="83"/>
      <c r="F302" s="50"/>
      <c r="G302" s="61"/>
      <c r="H302" s="61"/>
      <c r="BV302" s="84"/>
      <c r="BW302" s="84"/>
      <c r="BX302" s="84"/>
      <c r="BY302" s="84"/>
      <c r="BZ302" s="84"/>
      <c r="CA302" s="4"/>
      <c r="CB302" s="4"/>
      <c r="CC302" s="4"/>
      <c r="CD302" s="50"/>
      <c r="CE302" s="50"/>
      <c r="CF302" s="47"/>
      <c r="CG302" s="47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50"/>
      <c r="CX302" s="50"/>
      <c r="CY302" s="50"/>
      <c r="CZ302" s="50"/>
      <c r="DA302" s="50"/>
    </row>
    <row r="303" spans="3:105" s="5" customFormat="1" x14ac:dyDescent="0.2">
      <c r="C303" s="83"/>
      <c r="D303" s="50"/>
      <c r="E303" s="83"/>
      <c r="F303" s="50"/>
      <c r="G303" s="61"/>
      <c r="H303" s="61"/>
      <c r="BV303" s="84"/>
      <c r="BW303" s="84"/>
      <c r="BX303" s="84"/>
      <c r="BY303" s="84"/>
      <c r="BZ303" s="84"/>
      <c r="CA303" s="4"/>
      <c r="CB303" s="4"/>
      <c r="CC303" s="4"/>
      <c r="CD303" s="50"/>
      <c r="CE303" s="50"/>
      <c r="CF303" s="47"/>
      <c r="CG303" s="47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50"/>
      <c r="CX303" s="50"/>
      <c r="CY303" s="50"/>
      <c r="CZ303" s="50"/>
      <c r="DA303" s="50"/>
    </row>
    <row r="304" spans="3:105" s="5" customFormat="1" x14ac:dyDescent="0.2">
      <c r="C304" s="83"/>
      <c r="D304" s="50"/>
      <c r="E304" s="83"/>
      <c r="F304" s="50"/>
      <c r="G304" s="61"/>
      <c r="H304" s="61"/>
      <c r="BV304" s="84"/>
      <c r="BW304" s="84"/>
      <c r="BX304" s="84"/>
      <c r="BY304" s="84"/>
      <c r="BZ304" s="84"/>
      <c r="CA304" s="4"/>
      <c r="CB304" s="4"/>
      <c r="CC304" s="4"/>
      <c r="CD304" s="50"/>
      <c r="CE304" s="50"/>
      <c r="CF304" s="47"/>
      <c r="CG304" s="47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</row>
    <row r="305" spans="3:105" s="5" customFormat="1" x14ac:dyDescent="0.2">
      <c r="C305" s="83"/>
      <c r="D305" s="50"/>
      <c r="E305" s="83"/>
      <c r="F305" s="50"/>
      <c r="G305" s="61"/>
      <c r="H305" s="61"/>
      <c r="BV305" s="84"/>
      <c r="BW305" s="84"/>
      <c r="BX305" s="84"/>
      <c r="BY305" s="84"/>
      <c r="BZ305" s="84"/>
      <c r="CA305" s="4"/>
      <c r="CB305" s="4"/>
      <c r="CC305" s="4"/>
      <c r="CD305" s="50"/>
      <c r="CE305" s="50"/>
      <c r="CF305" s="47"/>
      <c r="CG305" s="47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50"/>
      <c r="CX305" s="50"/>
      <c r="CY305" s="50"/>
      <c r="CZ305" s="50"/>
      <c r="DA305" s="50"/>
    </row>
    <row r="306" spans="3:105" s="5" customFormat="1" x14ac:dyDescent="0.2">
      <c r="C306" s="83"/>
      <c r="D306" s="50"/>
      <c r="E306" s="83"/>
      <c r="F306" s="50"/>
      <c r="G306" s="66"/>
      <c r="H306" s="66"/>
      <c r="BV306" s="84"/>
      <c r="BW306" s="84"/>
      <c r="BX306" s="84"/>
      <c r="BY306" s="84"/>
      <c r="BZ306" s="84"/>
      <c r="CA306" s="4"/>
      <c r="CB306" s="4"/>
      <c r="CC306" s="4"/>
      <c r="CD306" s="50"/>
      <c r="CE306" s="50"/>
      <c r="CF306" s="47"/>
      <c r="CG306" s="47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50"/>
      <c r="CX306" s="50"/>
      <c r="CY306" s="50"/>
      <c r="CZ306" s="50"/>
      <c r="DA306" s="50"/>
    </row>
    <row r="307" spans="3:105" s="5" customFormat="1" x14ac:dyDescent="0.2">
      <c r="C307" s="83"/>
      <c r="D307" s="50"/>
      <c r="E307" s="83"/>
      <c r="F307" s="50"/>
      <c r="G307" s="61"/>
      <c r="H307" s="61"/>
      <c r="BV307" s="84"/>
      <c r="BW307" s="84"/>
      <c r="BX307" s="84"/>
      <c r="BY307" s="84"/>
      <c r="BZ307" s="84"/>
      <c r="CA307" s="4"/>
      <c r="CB307" s="4"/>
      <c r="CC307" s="4"/>
      <c r="CD307" s="50"/>
      <c r="CE307" s="50"/>
      <c r="CF307" s="47"/>
      <c r="CG307" s="47"/>
      <c r="CH307" s="50"/>
      <c r="CI307" s="50"/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  <c r="CT307" s="50"/>
      <c r="CU307" s="50"/>
      <c r="CV307" s="50"/>
      <c r="CW307" s="50"/>
      <c r="CX307" s="50"/>
      <c r="CY307" s="50"/>
      <c r="CZ307" s="50"/>
      <c r="DA307" s="50"/>
    </row>
    <row r="308" spans="3:105" s="5" customFormat="1" x14ac:dyDescent="0.2">
      <c r="C308" s="83"/>
      <c r="D308" s="50"/>
      <c r="E308" s="83"/>
      <c r="F308" s="50"/>
      <c r="G308" s="61"/>
      <c r="H308" s="61"/>
      <c r="BV308" s="84"/>
      <c r="BW308" s="84"/>
      <c r="BX308" s="84"/>
      <c r="BY308" s="84"/>
      <c r="BZ308" s="84"/>
      <c r="CA308" s="4"/>
      <c r="CB308" s="4"/>
      <c r="CC308" s="4"/>
      <c r="CD308" s="50"/>
      <c r="CE308" s="50"/>
      <c r="CF308" s="47"/>
      <c r="CG308" s="47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</row>
    <row r="309" spans="3:105" s="5" customFormat="1" x14ac:dyDescent="0.2">
      <c r="C309" s="83"/>
      <c r="D309" s="50"/>
      <c r="E309" s="83"/>
      <c r="F309" s="50"/>
      <c r="G309" s="61"/>
      <c r="H309" s="61"/>
      <c r="BV309" s="84"/>
      <c r="BW309" s="84"/>
      <c r="BX309" s="84"/>
      <c r="BY309" s="84"/>
      <c r="BZ309" s="84"/>
      <c r="CA309" s="4"/>
      <c r="CB309" s="4"/>
      <c r="CC309" s="4"/>
      <c r="CD309" s="50"/>
      <c r="CE309" s="50"/>
      <c r="CF309" s="47"/>
      <c r="CG309" s="47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</row>
    <row r="310" spans="3:105" s="5" customFormat="1" x14ac:dyDescent="0.2">
      <c r="C310" s="83"/>
      <c r="D310" s="50"/>
      <c r="E310" s="83"/>
      <c r="F310" s="50"/>
      <c r="G310" s="66"/>
      <c r="H310" s="66"/>
      <c r="BV310" s="84"/>
      <c r="BW310" s="84"/>
      <c r="BX310" s="84"/>
      <c r="BY310" s="84"/>
      <c r="BZ310" s="84"/>
      <c r="CA310" s="4"/>
      <c r="CB310" s="4"/>
      <c r="CC310" s="4"/>
      <c r="CD310" s="50"/>
      <c r="CE310" s="50"/>
      <c r="CF310" s="47"/>
      <c r="CG310" s="47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0"/>
    </row>
    <row r="311" spans="3:105" s="5" customFormat="1" x14ac:dyDescent="0.2">
      <c r="C311" s="83"/>
      <c r="D311" s="50"/>
      <c r="E311" s="83"/>
      <c r="F311" s="50"/>
      <c r="G311" s="61"/>
      <c r="H311" s="61"/>
      <c r="BV311" s="84"/>
      <c r="BW311" s="84"/>
      <c r="BX311" s="84"/>
      <c r="BY311" s="84"/>
      <c r="BZ311" s="84"/>
      <c r="CA311" s="4"/>
      <c r="CB311" s="4"/>
      <c r="CC311" s="4"/>
      <c r="CD311" s="50"/>
      <c r="CE311" s="50"/>
      <c r="CF311" s="47"/>
      <c r="CG311" s="47"/>
      <c r="CH311" s="50"/>
      <c r="CI311" s="50"/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  <c r="CT311" s="50"/>
      <c r="CU311" s="50"/>
      <c r="CV311" s="50"/>
      <c r="CW311" s="50"/>
      <c r="CX311" s="50"/>
      <c r="CY311" s="50"/>
      <c r="CZ311" s="50"/>
      <c r="DA311" s="50"/>
    </row>
    <row r="312" spans="3:105" s="5" customFormat="1" x14ac:dyDescent="0.2">
      <c r="C312" s="83"/>
      <c r="D312" s="50"/>
      <c r="E312" s="83"/>
      <c r="F312" s="50"/>
      <c r="G312" s="61"/>
      <c r="H312" s="61"/>
      <c r="BV312" s="84"/>
      <c r="BW312" s="84"/>
      <c r="BX312" s="84"/>
      <c r="BY312" s="84"/>
      <c r="BZ312" s="84"/>
      <c r="CA312" s="4"/>
      <c r="CB312" s="4"/>
      <c r="CC312" s="4"/>
      <c r="CD312" s="50"/>
      <c r="CE312" s="50"/>
      <c r="CF312" s="47"/>
      <c r="CG312" s="47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</row>
    <row r="313" spans="3:105" s="5" customFormat="1" x14ac:dyDescent="0.2">
      <c r="C313" s="83"/>
      <c r="D313" s="50"/>
      <c r="E313" s="83"/>
      <c r="F313" s="50"/>
      <c r="G313" s="61"/>
      <c r="H313" s="61"/>
      <c r="BV313" s="84"/>
      <c r="BW313" s="84"/>
      <c r="BX313" s="84"/>
      <c r="BY313" s="84"/>
      <c r="BZ313" s="84"/>
      <c r="CA313" s="4"/>
      <c r="CB313" s="4"/>
      <c r="CC313" s="4"/>
      <c r="CD313" s="50"/>
      <c r="CE313" s="50"/>
      <c r="CF313" s="47"/>
      <c r="CG313" s="47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50"/>
      <c r="CX313" s="50"/>
      <c r="CY313" s="50"/>
      <c r="CZ313" s="50"/>
      <c r="DA313" s="50"/>
    </row>
    <row r="314" spans="3:105" s="5" customFormat="1" x14ac:dyDescent="0.2">
      <c r="C314" s="83"/>
      <c r="D314" s="50"/>
      <c r="E314" s="83"/>
      <c r="F314" s="50"/>
      <c r="G314" s="61"/>
      <c r="H314" s="61"/>
      <c r="BV314" s="84"/>
      <c r="BW314" s="84"/>
      <c r="BX314" s="84"/>
      <c r="BY314" s="84"/>
      <c r="BZ314" s="84"/>
      <c r="CA314" s="4"/>
      <c r="CB314" s="4"/>
      <c r="CC314" s="4"/>
      <c r="CD314" s="50"/>
      <c r="CE314" s="50"/>
      <c r="CF314" s="47"/>
      <c r="CG314" s="47"/>
      <c r="CH314" s="50"/>
      <c r="CI314" s="50"/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  <c r="CT314" s="50"/>
      <c r="CU314" s="50"/>
      <c r="CV314" s="50"/>
      <c r="CW314" s="50"/>
      <c r="CX314" s="50"/>
      <c r="CY314" s="50"/>
      <c r="CZ314" s="50"/>
      <c r="DA314" s="50"/>
    </row>
    <row r="315" spans="3:105" s="5" customFormat="1" x14ac:dyDescent="0.2">
      <c r="C315" s="83"/>
      <c r="D315" s="50"/>
      <c r="E315" s="83"/>
      <c r="F315" s="50"/>
      <c r="G315" s="61"/>
      <c r="H315" s="61"/>
      <c r="BV315" s="84"/>
      <c r="BW315" s="84"/>
      <c r="BX315" s="84"/>
      <c r="BY315" s="84"/>
      <c r="BZ315" s="84"/>
      <c r="CA315" s="4"/>
      <c r="CB315" s="4"/>
      <c r="CC315" s="4"/>
      <c r="CD315" s="50"/>
      <c r="CE315" s="50"/>
      <c r="CF315" s="47"/>
      <c r="CG315" s="47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0"/>
      <c r="CW315" s="50"/>
      <c r="CX315" s="50"/>
      <c r="CY315" s="50"/>
      <c r="CZ315" s="50"/>
      <c r="DA315" s="50"/>
    </row>
    <row r="316" spans="3:105" s="5" customFormat="1" x14ac:dyDescent="0.2">
      <c r="C316" s="83"/>
      <c r="D316" s="50"/>
      <c r="E316" s="83"/>
      <c r="F316" s="50"/>
      <c r="G316" s="61"/>
      <c r="H316" s="61"/>
      <c r="BV316" s="84"/>
      <c r="BW316" s="84"/>
      <c r="BX316" s="84"/>
      <c r="BY316" s="84"/>
      <c r="BZ316" s="84"/>
      <c r="CA316" s="4"/>
      <c r="CB316" s="4"/>
      <c r="CC316" s="4"/>
      <c r="CD316" s="50"/>
      <c r="CE316" s="50"/>
      <c r="CF316" s="47"/>
      <c r="CG316" s="47"/>
      <c r="CH316" s="50"/>
      <c r="CI316" s="50"/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  <c r="CT316" s="50"/>
      <c r="CU316" s="50"/>
      <c r="CV316" s="50"/>
      <c r="CW316" s="50"/>
      <c r="CX316" s="50"/>
      <c r="CY316" s="50"/>
      <c r="CZ316" s="50"/>
      <c r="DA316" s="50"/>
    </row>
    <row r="317" spans="3:105" s="5" customFormat="1" x14ac:dyDescent="0.2">
      <c r="C317" s="83"/>
      <c r="D317" s="50"/>
      <c r="E317" s="83"/>
      <c r="F317" s="50"/>
      <c r="G317" s="61"/>
      <c r="H317" s="61"/>
      <c r="BV317" s="84"/>
      <c r="BW317" s="84"/>
      <c r="BX317" s="84"/>
      <c r="BY317" s="84"/>
      <c r="BZ317" s="84"/>
      <c r="CA317" s="4"/>
      <c r="CB317" s="4"/>
      <c r="CC317" s="4"/>
      <c r="CD317" s="50"/>
      <c r="CE317" s="50"/>
      <c r="CF317" s="47"/>
      <c r="CG317" s="47"/>
      <c r="CH317" s="50"/>
      <c r="CI317" s="50"/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  <c r="CT317" s="50"/>
      <c r="CU317" s="50"/>
      <c r="CV317" s="50"/>
      <c r="CW317" s="50"/>
      <c r="CX317" s="50"/>
      <c r="CY317" s="50"/>
      <c r="CZ317" s="50"/>
      <c r="DA317" s="50"/>
    </row>
    <row r="318" spans="3:105" s="5" customFormat="1" x14ac:dyDescent="0.2">
      <c r="C318" s="83"/>
      <c r="D318" s="50"/>
      <c r="E318" s="83"/>
      <c r="F318" s="50"/>
      <c r="G318" s="66"/>
      <c r="H318" s="66"/>
      <c r="BV318" s="84"/>
      <c r="BW318" s="84"/>
      <c r="BX318" s="84"/>
      <c r="BY318" s="84"/>
      <c r="BZ318" s="84"/>
      <c r="CA318" s="4"/>
      <c r="CB318" s="4"/>
      <c r="CC318" s="4"/>
      <c r="CD318" s="50"/>
      <c r="CE318" s="50"/>
      <c r="CF318" s="47"/>
      <c r="CG318" s="47"/>
      <c r="CH318" s="50"/>
      <c r="CI318" s="50"/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  <c r="CT318" s="50"/>
      <c r="CU318" s="50"/>
      <c r="CV318" s="50"/>
      <c r="CW318" s="50"/>
      <c r="CX318" s="50"/>
      <c r="CY318" s="50"/>
      <c r="CZ318" s="50"/>
      <c r="DA318" s="50"/>
    </row>
    <row r="319" spans="3:105" s="5" customFormat="1" x14ac:dyDescent="0.2">
      <c r="C319" s="83"/>
      <c r="D319" s="50"/>
      <c r="E319" s="83"/>
      <c r="F319" s="50"/>
      <c r="G319" s="61"/>
      <c r="H319" s="61"/>
      <c r="BV319" s="84"/>
      <c r="BW319" s="84"/>
      <c r="BX319" s="84"/>
      <c r="BY319" s="84"/>
      <c r="BZ319" s="84"/>
      <c r="CA319" s="4"/>
      <c r="CB319" s="4"/>
      <c r="CC319" s="4"/>
      <c r="CD319" s="50"/>
      <c r="CE319" s="50"/>
      <c r="CF319" s="47"/>
      <c r="CG319" s="47"/>
      <c r="CH319" s="50"/>
      <c r="CI319" s="50"/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  <c r="CT319" s="50"/>
      <c r="CU319" s="50"/>
      <c r="CV319" s="50"/>
      <c r="CW319" s="50"/>
      <c r="CX319" s="50"/>
      <c r="CY319" s="50"/>
      <c r="CZ319" s="50"/>
      <c r="DA319" s="50"/>
    </row>
    <row r="320" spans="3:105" s="5" customFormat="1" x14ac:dyDescent="0.2">
      <c r="C320" s="83"/>
      <c r="D320" s="50"/>
      <c r="E320" s="83"/>
      <c r="F320" s="50"/>
      <c r="G320" s="61"/>
      <c r="H320" s="61"/>
      <c r="BV320" s="84"/>
      <c r="BW320" s="84"/>
      <c r="BX320" s="84"/>
      <c r="BY320" s="84"/>
      <c r="BZ320" s="84"/>
      <c r="CA320" s="4"/>
      <c r="CB320" s="4"/>
      <c r="CC320" s="4"/>
      <c r="CD320" s="50"/>
      <c r="CE320" s="50"/>
      <c r="CF320" s="47"/>
      <c r="CG320" s="47"/>
      <c r="CH320" s="50"/>
      <c r="CI320" s="50"/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  <c r="CT320" s="50"/>
      <c r="CU320" s="50"/>
      <c r="CV320" s="50"/>
      <c r="CW320" s="50"/>
      <c r="CX320" s="50"/>
      <c r="CY320" s="50"/>
      <c r="CZ320" s="50"/>
      <c r="DA320" s="50"/>
    </row>
    <row r="321" spans="3:105" s="5" customFormat="1" x14ac:dyDescent="0.2">
      <c r="C321" s="83"/>
      <c r="D321" s="50"/>
      <c r="E321" s="83"/>
      <c r="F321" s="50"/>
      <c r="G321" s="66"/>
      <c r="H321" s="66"/>
      <c r="BV321" s="84"/>
      <c r="BW321" s="84"/>
      <c r="BX321" s="84"/>
      <c r="BY321" s="84"/>
      <c r="BZ321" s="84"/>
      <c r="CA321" s="4"/>
      <c r="CB321" s="4"/>
      <c r="CC321" s="4"/>
      <c r="CD321" s="50"/>
      <c r="CE321" s="50"/>
      <c r="CF321" s="47"/>
      <c r="CG321" s="47"/>
      <c r="CH321" s="50"/>
      <c r="CI321" s="50"/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  <c r="CT321" s="50"/>
      <c r="CU321" s="50"/>
      <c r="CV321" s="50"/>
      <c r="CW321" s="50"/>
      <c r="CX321" s="50"/>
      <c r="CY321" s="50"/>
      <c r="CZ321" s="50"/>
      <c r="DA321" s="50"/>
    </row>
    <row r="322" spans="3:105" s="5" customFormat="1" x14ac:dyDescent="0.2">
      <c r="C322" s="83"/>
      <c r="D322" s="50"/>
      <c r="E322" s="83"/>
      <c r="F322" s="50"/>
      <c r="G322" s="61"/>
      <c r="H322" s="61"/>
      <c r="BV322" s="84"/>
      <c r="BW322" s="84"/>
      <c r="BX322" s="84"/>
      <c r="BY322" s="84"/>
      <c r="BZ322" s="84"/>
      <c r="CA322" s="4"/>
      <c r="CB322" s="4"/>
      <c r="CC322" s="4"/>
      <c r="CD322" s="50"/>
      <c r="CE322" s="50"/>
      <c r="CF322" s="47"/>
      <c r="CG322" s="47"/>
      <c r="CH322" s="50"/>
      <c r="CI322" s="50"/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  <c r="CT322" s="50"/>
      <c r="CU322" s="50"/>
      <c r="CV322" s="50"/>
      <c r="CW322" s="50"/>
      <c r="CX322" s="50"/>
      <c r="CY322" s="50"/>
      <c r="CZ322" s="50"/>
      <c r="DA322" s="50"/>
    </row>
    <row r="323" spans="3:105" s="5" customFormat="1" x14ac:dyDescent="0.2">
      <c r="C323" s="83"/>
      <c r="D323" s="50"/>
      <c r="E323" s="83"/>
      <c r="F323" s="50"/>
      <c r="G323" s="61"/>
      <c r="H323" s="61"/>
      <c r="BV323" s="84"/>
      <c r="BW323" s="84"/>
      <c r="BX323" s="84"/>
      <c r="BY323" s="84"/>
      <c r="BZ323" s="84"/>
      <c r="CA323" s="4"/>
      <c r="CB323" s="4"/>
      <c r="CC323" s="4"/>
      <c r="CD323" s="50"/>
      <c r="CE323" s="50"/>
      <c r="CF323" s="47"/>
      <c r="CG323" s="47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  <c r="CT323" s="50"/>
      <c r="CU323" s="50"/>
      <c r="CV323" s="50"/>
      <c r="CW323" s="50"/>
      <c r="CX323" s="50"/>
      <c r="CY323" s="50"/>
      <c r="CZ323" s="50"/>
      <c r="DA323" s="50"/>
    </row>
    <row r="324" spans="3:105" s="5" customFormat="1" x14ac:dyDescent="0.2">
      <c r="C324" s="83"/>
      <c r="D324" s="50"/>
      <c r="E324" s="83"/>
      <c r="F324" s="50"/>
      <c r="G324" s="66"/>
      <c r="H324" s="66"/>
      <c r="BV324" s="84"/>
      <c r="BW324" s="84"/>
      <c r="BX324" s="84"/>
      <c r="BY324" s="84"/>
      <c r="BZ324" s="84"/>
      <c r="CA324" s="4"/>
      <c r="CB324" s="4"/>
      <c r="CC324" s="4"/>
      <c r="CD324" s="50"/>
      <c r="CE324" s="50"/>
      <c r="CF324" s="47"/>
      <c r="CG324" s="47"/>
      <c r="CH324" s="50"/>
      <c r="CI324" s="50"/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  <c r="CT324" s="50"/>
      <c r="CU324" s="50"/>
      <c r="CV324" s="50"/>
      <c r="CW324" s="50"/>
      <c r="CX324" s="50"/>
      <c r="CY324" s="50"/>
      <c r="CZ324" s="50"/>
      <c r="DA324" s="50"/>
    </row>
    <row r="325" spans="3:105" s="5" customFormat="1" x14ac:dyDescent="0.2">
      <c r="C325" s="83"/>
      <c r="D325" s="50"/>
      <c r="E325" s="83"/>
      <c r="F325" s="50"/>
      <c r="G325" s="61"/>
      <c r="H325" s="61"/>
      <c r="BV325" s="84"/>
      <c r="BW325" s="84"/>
      <c r="BX325" s="84"/>
      <c r="BY325" s="84"/>
      <c r="BZ325" s="84"/>
      <c r="CA325" s="4"/>
      <c r="CB325" s="4"/>
      <c r="CC325" s="4"/>
      <c r="CD325" s="50"/>
      <c r="CE325" s="50"/>
      <c r="CF325" s="47"/>
      <c r="CG325" s="47"/>
      <c r="CH325" s="50"/>
      <c r="CI325" s="50"/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  <c r="CT325" s="50"/>
      <c r="CU325" s="50"/>
      <c r="CV325" s="50"/>
      <c r="CW325" s="50"/>
      <c r="CX325" s="50"/>
      <c r="CY325" s="50"/>
      <c r="CZ325" s="50"/>
      <c r="DA325" s="50"/>
    </row>
    <row r="326" spans="3:105" s="5" customFormat="1" x14ac:dyDescent="0.2">
      <c r="C326" s="83"/>
      <c r="D326" s="50"/>
      <c r="E326" s="83"/>
      <c r="F326" s="50"/>
      <c r="G326" s="61"/>
      <c r="H326" s="61"/>
      <c r="BV326" s="84"/>
      <c r="BW326" s="84"/>
      <c r="BX326" s="84"/>
      <c r="BY326" s="84"/>
      <c r="BZ326" s="84"/>
      <c r="CA326" s="4"/>
      <c r="CB326" s="4"/>
      <c r="CC326" s="4"/>
      <c r="CD326" s="50"/>
      <c r="CE326" s="50"/>
      <c r="CF326" s="47"/>
      <c r="CG326" s="47"/>
      <c r="CH326" s="50"/>
      <c r="CI326" s="50"/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  <c r="CT326" s="50"/>
      <c r="CU326" s="50"/>
      <c r="CV326" s="50"/>
      <c r="CW326" s="50"/>
      <c r="CX326" s="50"/>
      <c r="CY326" s="50"/>
      <c r="CZ326" s="50"/>
      <c r="DA326" s="50"/>
    </row>
    <row r="327" spans="3:105" s="5" customFormat="1" x14ac:dyDescent="0.2">
      <c r="C327" s="83"/>
      <c r="D327" s="50"/>
      <c r="E327" s="83"/>
      <c r="F327" s="50"/>
      <c r="G327" s="66"/>
      <c r="H327" s="66"/>
      <c r="BV327" s="84"/>
      <c r="BW327" s="84"/>
      <c r="BX327" s="84"/>
      <c r="BY327" s="84"/>
      <c r="BZ327" s="84"/>
      <c r="CA327" s="4"/>
      <c r="CB327" s="4"/>
      <c r="CC327" s="4"/>
      <c r="CD327" s="50"/>
      <c r="CE327" s="50"/>
      <c r="CF327" s="47"/>
      <c r="CG327" s="47"/>
      <c r="CH327" s="50"/>
      <c r="CI327" s="50"/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  <c r="CT327" s="50"/>
      <c r="CU327" s="50"/>
      <c r="CV327" s="50"/>
      <c r="CW327" s="50"/>
      <c r="CX327" s="50"/>
      <c r="CY327" s="50"/>
      <c r="CZ327" s="50"/>
      <c r="DA327" s="50"/>
    </row>
    <row r="328" spans="3:105" s="5" customFormat="1" x14ac:dyDescent="0.2">
      <c r="C328" s="83"/>
      <c r="D328" s="50"/>
      <c r="E328" s="83"/>
      <c r="F328" s="50"/>
      <c r="G328" s="61"/>
      <c r="H328" s="61"/>
      <c r="BV328" s="84"/>
      <c r="BW328" s="84"/>
      <c r="BX328" s="84"/>
      <c r="BY328" s="84"/>
      <c r="BZ328" s="84"/>
      <c r="CA328" s="4"/>
      <c r="CB328" s="4"/>
      <c r="CC328" s="4"/>
      <c r="CD328" s="50"/>
      <c r="CE328" s="50"/>
      <c r="CF328" s="47"/>
      <c r="CG328" s="47"/>
      <c r="CH328" s="50"/>
      <c r="CI328" s="50"/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  <c r="CT328" s="50"/>
      <c r="CU328" s="50"/>
      <c r="CV328" s="50"/>
      <c r="CW328" s="50"/>
      <c r="CX328" s="50"/>
      <c r="CY328" s="50"/>
      <c r="CZ328" s="50"/>
      <c r="DA328" s="50"/>
    </row>
    <row r="329" spans="3:105" s="5" customFormat="1" x14ac:dyDescent="0.2">
      <c r="C329" s="83"/>
      <c r="D329" s="50"/>
      <c r="E329" s="83"/>
      <c r="F329" s="50"/>
      <c r="G329" s="61"/>
      <c r="H329" s="61"/>
      <c r="BV329" s="84"/>
      <c r="BW329" s="84"/>
      <c r="BX329" s="84"/>
      <c r="BY329" s="84"/>
      <c r="BZ329" s="84"/>
      <c r="CA329" s="4"/>
      <c r="CB329" s="4"/>
      <c r="CC329" s="4"/>
      <c r="CD329" s="50"/>
      <c r="CE329" s="50"/>
      <c r="CF329" s="47"/>
      <c r="CG329" s="47"/>
      <c r="CH329" s="50"/>
      <c r="CI329" s="50"/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  <c r="CT329" s="50"/>
      <c r="CU329" s="50"/>
      <c r="CV329" s="50"/>
      <c r="CW329" s="50"/>
      <c r="CX329" s="50"/>
      <c r="CY329" s="50"/>
      <c r="CZ329" s="50"/>
      <c r="DA329" s="50"/>
    </row>
    <row r="330" spans="3:105" s="5" customFormat="1" x14ac:dyDescent="0.2">
      <c r="C330" s="83"/>
      <c r="D330" s="50"/>
      <c r="E330" s="83"/>
      <c r="F330" s="50"/>
      <c r="G330" s="61"/>
      <c r="H330" s="61"/>
      <c r="BV330" s="84"/>
      <c r="BW330" s="84"/>
      <c r="BX330" s="84"/>
      <c r="BY330" s="84"/>
      <c r="BZ330" s="84"/>
      <c r="CA330" s="4"/>
      <c r="CB330" s="4"/>
      <c r="CC330" s="4"/>
      <c r="CD330" s="50"/>
      <c r="CE330" s="50"/>
      <c r="CF330" s="47"/>
      <c r="CG330" s="47"/>
      <c r="CH330" s="50"/>
      <c r="CI330" s="50"/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  <c r="CT330" s="50"/>
      <c r="CU330" s="50"/>
      <c r="CV330" s="50"/>
      <c r="CW330" s="50"/>
      <c r="CX330" s="50"/>
      <c r="CY330" s="50"/>
      <c r="CZ330" s="50"/>
      <c r="DA330" s="50"/>
    </row>
    <row r="331" spans="3:105" s="5" customFormat="1" x14ac:dyDescent="0.2">
      <c r="C331" s="83"/>
      <c r="D331" s="50"/>
      <c r="E331" s="83"/>
      <c r="F331" s="50"/>
      <c r="G331" s="61"/>
      <c r="H331" s="61"/>
      <c r="BV331" s="84"/>
      <c r="BW331" s="84"/>
      <c r="BX331" s="84"/>
      <c r="BY331" s="84"/>
      <c r="BZ331" s="84"/>
      <c r="CA331" s="4"/>
      <c r="CB331" s="4"/>
      <c r="CC331" s="4"/>
      <c r="CD331" s="50"/>
      <c r="CE331" s="50"/>
      <c r="CF331" s="47"/>
      <c r="CG331" s="47"/>
      <c r="CH331" s="50"/>
      <c r="CI331" s="50"/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  <c r="CT331" s="50"/>
      <c r="CU331" s="50"/>
      <c r="CV331" s="50"/>
      <c r="CW331" s="50"/>
      <c r="CX331" s="50"/>
      <c r="CY331" s="50"/>
      <c r="CZ331" s="50"/>
      <c r="DA331" s="50"/>
    </row>
    <row r="332" spans="3:105" s="5" customFormat="1" x14ac:dyDescent="0.2">
      <c r="C332" s="83"/>
      <c r="D332" s="50"/>
      <c r="E332" s="83"/>
      <c r="F332" s="50"/>
      <c r="G332" s="61"/>
      <c r="H332" s="61"/>
      <c r="BV332" s="84"/>
      <c r="BW332" s="84"/>
      <c r="BX332" s="84"/>
      <c r="BY332" s="84"/>
      <c r="BZ332" s="84"/>
      <c r="CA332" s="4"/>
      <c r="CB332" s="4"/>
      <c r="CC332" s="4"/>
      <c r="CD332" s="50"/>
      <c r="CE332" s="50"/>
      <c r="CF332" s="47"/>
      <c r="CG332" s="47"/>
      <c r="CH332" s="50"/>
      <c r="CI332" s="50"/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  <c r="CT332" s="50"/>
      <c r="CU332" s="50"/>
      <c r="CV332" s="50"/>
      <c r="CW332" s="50"/>
      <c r="CX332" s="50"/>
      <c r="CY332" s="50"/>
      <c r="CZ332" s="50"/>
      <c r="DA332" s="50"/>
    </row>
    <row r="333" spans="3:105" s="5" customFormat="1" x14ac:dyDescent="0.2">
      <c r="C333" s="83"/>
      <c r="D333" s="50"/>
      <c r="E333" s="83"/>
      <c r="F333" s="50"/>
      <c r="G333" s="61"/>
      <c r="H333" s="61"/>
      <c r="BV333" s="84"/>
      <c r="BW333" s="84"/>
      <c r="BX333" s="84"/>
      <c r="BY333" s="84"/>
      <c r="BZ333" s="84"/>
      <c r="CA333" s="4"/>
      <c r="CB333" s="4"/>
      <c r="CC333" s="4"/>
      <c r="CD333" s="50"/>
      <c r="CE333" s="50"/>
      <c r="CF333" s="47"/>
      <c r="CG333" s="47"/>
      <c r="CH333" s="50"/>
      <c r="CI333" s="50"/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  <c r="CT333" s="50"/>
      <c r="CU333" s="50"/>
      <c r="CV333" s="50"/>
      <c r="CW333" s="50"/>
      <c r="CX333" s="50"/>
      <c r="CY333" s="50"/>
      <c r="CZ333" s="50"/>
      <c r="DA333" s="50"/>
    </row>
    <row r="334" spans="3:105" s="5" customFormat="1" x14ac:dyDescent="0.2">
      <c r="C334" s="83"/>
      <c r="D334" s="50"/>
      <c r="E334" s="83"/>
      <c r="F334" s="50"/>
      <c r="G334" s="61"/>
      <c r="H334" s="61"/>
      <c r="BV334" s="84"/>
      <c r="BW334" s="84"/>
      <c r="BX334" s="84"/>
      <c r="BY334" s="84"/>
      <c r="BZ334" s="84"/>
      <c r="CA334" s="4"/>
      <c r="CB334" s="4"/>
      <c r="CC334" s="4"/>
      <c r="CD334" s="50"/>
      <c r="CE334" s="50"/>
      <c r="CF334" s="47"/>
      <c r="CG334" s="47"/>
      <c r="CH334" s="50"/>
      <c r="CI334" s="50"/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  <c r="CT334" s="50"/>
      <c r="CU334" s="50"/>
      <c r="CV334" s="50"/>
      <c r="CW334" s="50"/>
      <c r="CX334" s="50"/>
      <c r="CY334" s="50"/>
      <c r="CZ334" s="50"/>
      <c r="DA334" s="50"/>
    </row>
    <row r="335" spans="3:105" s="6" customFormat="1" x14ac:dyDescent="0.2">
      <c r="C335" s="88"/>
      <c r="D335" s="7"/>
      <c r="E335" s="88"/>
      <c r="F335" s="7"/>
      <c r="G335" s="89"/>
      <c r="H335" s="89"/>
      <c r="BV335" s="90"/>
      <c r="BW335" s="90"/>
      <c r="BX335" s="90"/>
      <c r="BY335" s="90"/>
      <c r="BZ335" s="90"/>
      <c r="CA335" s="80"/>
      <c r="CB335" s="80"/>
      <c r="CC335" s="80"/>
      <c r="CD335" s="7"/>
      <c r="CE335" s="7"/>
      <c r="CF335" s="9"/>
      <c r="CG335" s="9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</row>
    <row r="336" spans="3:105" s="6" customFormat="1" x14ac:dyDescent="0.2">
      <c r="C336" s="88"/>
      <c r="D336" s="7"/>
      <c r="E336" s="88"/>
      <c r="F336" s="7"/>
      <c r="G336" s="91"/>
      <c r="H336" s="91"/>
      <c r="BV336" s="90"/>
      <c r="BW336" s="90"/>
      <c r="BX336" s="90"/>
      <c r="BY336" s="90"/>
      <c r="BZ336" s="90"/>
      <c r="CA336" s="80"/>
      <c r="CB336" s="80"/>
      <c r="CC336" s="80"/>
      <c r="CD336" s="7"/>
      <c r="CE336" s="7"/>
      <c r="CF336" s="9"/>
      <c r="CG336" s="9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</row>
    <row r="337" spans="3:105" s="6" customFormat="1" x14ac:dyDescent="0.2">
      <c r="C337" s="88"/>
      <c r="D337" s="7"/>
      <c r="E337" s="88"/>
      <c r="F337" s="7"/>
      <c r="G337" s="91"/>
      <c r="H337" s="91"/>
      <c r="BV337" s="90"/>
      <c r="BW337" s="90"/>
      <c r="BX337" s="90"/>
      <c r="BY337" s="90"/>
      <c r="BZ337" s="90"/>
      <c r="CA337" s="80"/>
      <c r="CB337" s="80"/>
      <c r="CC337" s="80"/>
      <c r="CD337" s="7"/>
      <c r="CE337" s="7"/>
      <c r="CF337" s="9"/>
      <c r="CG337" s="9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</row>
    <row r="338" spans="3:105" s="6" customFormat="1" x14ac:dyDescent="0.2">
      <c r="C338" s="88"/>
      <c r="D338" s="7"/>
      <c r="E338" s="88"/>
      <c r="F338" s="7"/>
      <c r="G338" s="89"/>
      <c r="H338" s="89"/>
      <c r="BV338" s="90"/>
      <c r="BW338" s="90"/>
      <c r="BX338" s="90"/>
      <c r="BY338" s="90"/>
      <c r="BZ338" s="90"/>
      <c r="CA338" s="80"/>
      <c r="CB338" s="80"/>
      <c r="CC338" s="80"/>
      <c r="CD338" s="7"/>
      <c r="CE338" s="7"/>
      <c r="CF338" s="9"/>
      <c r="CG338" s="9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</row>
    <row r="339" spans="3:105" s="6" customFormat="1" x14ac:dyDescent="0.2">
      <c r="C339" s="88"/>
      <c r="D339" s="7"/>
      <c r="E339" s="88"/>
      <c r="F339" s="7"/>
      <c r="G339" s="89"/>
      <c r="H339" s="89"/>
      <c r="BV339" s="90"/>
      <c r="BW339" s="90"/>
      <c r="BX339" s="90"/>
      <c r="BY339" s="90"/>
      <c r="BZ339" s="90"/>
      <c r="CA339" s="80"/>
      <c r="CB339" s="80"/>
      <c r="CC339" s="80"/>
      <c r="CD339" s="7"/>
      <c r="CE339" s="7"/>
      <c r="CF339" s="9"/>
      <c r="CG339" s="9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</row>
    <row r="340" spans="3:105" s="6" customFormat="1" x14ac:dyDescent="0.2">
      <c r="C340" s="88"/>
      <c r="D340" s="7"/>
      <c r="E340" s="88"/>
      <c r="F340" s="7"/>
      <c r="G340" s="89"/>
      <c r="H340" s="89"/>
      <c r="BV340" s="90"/>
      <c r="BW340" s="90"/>
      <c r="BX340" s="90"/>
      <c r="BY340" s="90"/>
      <c r="BZ340" s="90"/>
      <c r="CA340" s="80"/>
      <c r="CB340" s="80"/>
      <c r="CC340" s="80"/>
      <c r="CD340" s="7"/>
      <c r="CE340" s="7"/>
      <c r="CF340" s="9"/>
      <c r="CG340" s="9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</row>
    <row r="341" spans="3:105" s="6" customFormat="1" x14ac:dyDescent="0.2">
      <c r="C341" s="88"/>
      <c r="D341" s="7"/>
      <c r="E341" s="88"/>
      <c r="F341" s="7"/>
      <c r="G341" s="89"/>
      <c r="H341" s="89"/>
      <c r="BV341" s="90"/>
      <c r="BW341" s="90"/>
      <c r="BX341" s="90"/>
      <c r="BY341" s="90"/>
      <c r="BZ341" s="90"/>
      <c r="CA341" s="80"/>
      <c r="CB341" s="80"/>
      <c r="CC341" s="80"/>
      <c r="CD341" s="7"/>
      <c r="CE341" s="7"/>
      <c r="CF341" s="9"/>
      <c r="CG341" s="9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</row>
    <row r="342" spans="3:105" s="6" customFormat="1" x14ac:dyDescent="0.2">
      <c r="C342" s="88"/>
      <c r="D342" s="7"/>
      <c r="E342" s="88"/>
      <c r="F342" s="7"/>
      <c r="G342" s="91"/>
      <c r="H342" s="91"/>
      <c r="BV342" s="90"/>
      <c r="BW342" s="90"/>
      <c r="BX342" s="90"/>
      <c r="BY342" s="90"/>
      <c r="BZ342" s="90"/>
      <c r="CA342" s="80"/>
      <c r="CB342" s="80"/>
      <c r="CC342" s="80"/>
      <c r="CD342" s="7"/>
      <c r="CE342" s="7"/>
      <c r="CF342" s="9"/>
      <c r="CG342" s="9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</row>
    <row r="343" spans="3:105" s="6" customFormat="1" x14ac:dyDescent="0.2">
      <c r="C343" s="88"/>
      <c r="D343" s="7"/>
      <c r="E343" s="88"/>
      <c r="F343" s="7"/>
      <c r="G343" s="89"/>
      <c r="H343" s="89"/>
      <c r="BV343" s="90"/>
      <c r="BW343" s="90"/>
      <c r="BX343" s="90"/>
      <c r="BY343" s="90"/>
      <c r="BZ343" s="90"/>
      <c r="CA343" s="80"/>
      <c r="CB343" s="80"/>
      <c r="CC343" s="80"/>
      <c r="CD343" s="7"/>
      <c r="CE343" s="7"/>
      <c r="CF343" s="9"/>
      <c r="CG343" s="9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</row>
    <row r="344" spans="3:105" s="6" customFormat="1" x14ac:dyDescent="0.2">
      <c r="C344" s="88"/>
      <c r="D344" s="7"/>
      <c r="E344" s="88"/>
      <c r="F344" s="7"/>
      <c r="G344" s="89"/>
      <c r="H344" s="89"/>
      <c r="BV344" s="90"/>
      <c r="BW344" s="90"/>
      <c r="BX344" s="90"/>
      <c r="BY344" s="90"/>
      <c r="BZ344" s="90"/>
      <c r="CA344" s="80"/>
      <c r="CB344" s="80"/>
      <c r="CC344" s="80"/>
      <c r="CD344" s="7"/>
      <c r="CE344" s="7"/>
      <c r="CF344" s="9"/>
      <c r="CG344" s="9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</row>
    <row r="345" spans="3:105" s="6" customFormat="1" x14ac:dyDescent="0.2">
      <c r="C345" s="88"/>
      <c r="D345" s="7"/>
      <c r="E345" s="88"/>
      <c r="F345" s="7"/>
      <c r="G345" s="89"/>
      <c r="H345" s="89"/>
      <c r="BV345" s="90"/>
      <c r="BW345" s="90"/>
      <c r="BX345" s="90"/>
      <c r="BY345" s="90"/>
      <c r="BZ345" s="90"/>
      <c r="CA345" s="80"/>
      <c r="CB345" s="80"/>
      <c r="CC345" s="80"/>
      <c r="CD345" s="7"/>
      <c r="CE345" s="7"/>
      <c r="CF345" s="9"/>
      <c r="CG345" s="9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</row>
    <row r="346" spans="3:105" s="6" customFormat="1" x14ac:dyDescent="0.2">
      <c r="C346" s="88"/>
      <c r="D346" s="7"/>
      <c r="E346" s="88"/>
      <c r="F346" s="7"/>
      <c r="G346" s="89"/>
      <c r="H346" s="89"/>
      <c r="BV346" s="90"/>
      <c r="BW346" s="90"/>
      <c r="BX346" s="90"/>
      <c r="BY346" s="90"/>
      <c r="BZ346" s="90"/>
      <c r="CA346" s="80"/>
      <c r="CB346" s="80"/>
      <c r="CC346" s="80"/>
      <c r="CD346" s="7"/>
      <c r="CE346" s="7"/>
      <c r="CF346" s="9"/>
      <c r="CG346" s="9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</row>
    <row r="347" spans="3:105" s="6" customFormat="1" x14ac:dyDescent="0.2">
      <c r="C347" s="88"/>
      <c r="D347" s="7"/>
      <c r="E347" s="88"/>
      <c r="F347" s="7"/>
      <c r="G347" s="91"/>
      <c r="H347" s="91"/>
      <c r="BV347" s="90"/>
      <c r="BW347" s="90"/>
      <c r="BX347" s="90"/>
      <c r="BY347" s="90"/>
      <c r="BZ347" s="90"/>
      <c r="CA347" s="80"/>
      <c r="CB347" s="80"/>
      <c r="CC347" s="80"/>
      <c r="CD347" s="7"/>
      <c r="CE347" s="7"/>
      <c r="CF347" s="9"/>
      <c r="CG347" s="9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</row>
    <row r="348" spans="3:105" s="6" customFormat="1" x14ac:dyDescent="0.2">
      <c r="C348" s="88"/>
      <c r="D348" s="7"/>
      <c r="E348" s="88"/>
      <c r="F348" s="7"/>
      <c r="G348" s="89"/>
      <c r="H348" s="89"/>
      <c r="BV348" s="90"/>
      <c r="BW348" s="90"/>
      <c r="BX348" s="90"/>
      <c r="BY348" s="90"/>
      <c r="BZ348" s="90"/>
      <c r="CA348" s="80"/>
      <c r="CB348" s="80"/>
      <c r="CC348" s="80"/>
      <c r="CD348" s="7"/>
      <c r="CE348" s="7"/>
      <c r="CF348" s="9"/>
      <c r="CG348" s="9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</row>
    <row r="349" spans="3:105" s="6" customFormat="1" x14ac:dyDescent="0.2">
      <c r="C349" s="88"/>
      <c r="D349" s="7"/>
      <c r="E349" s="88"/>
      <c r="F349" s="7"/>
      <c r="G349" s="89"/>
      <c r="H349" s="89"/>
      <c r="BV349" s="90"/>
      <c r="BW349" s="90"/>
      <c r="BX349" s="90"/>
      <c r="BY349" s="90"/>
      <c r="BZ349" s="90"/>
      <c r="CA349" s="80"/>
      <c r="CB349" s="80"/>
      <c r="CC349" s="80"/>
      <c r="CD349" s="7"/>
      <c r="CE349" s="7"/>
      <c r="CF349" s="9"/>
      <c r="CG349" s="9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</row>
    <row r="350" spans="3:105" s="6" customFormat="1" x14ac:dyDescent="0.2">
      <c r="C350" s="88"/>
      <c r="D350" s="7"/>
      <c r="E350" s="88"/>
      <c r="F350" s="7"/>
      <c r="G350" s="89"/>
      <c r="H350" s="89"/>
      <c r="BV350" s="90"/>
      <c r="BW350" s="90"/>
      <c r="BX350" s="90"/>
      <c r="BY350" s="90"/>
      <c r="BZ350" s="90"/>
      <c r="CA350" s="80"/>
      <c r="CB350" s="80"/>
      <c r="CC350" s="80"/>
      <c r="CD350" s="7"/>
      <c r="CE350" s="7"/>
      <c r="CF350" s="9"/>
      <c r="CG350" s="9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</row>
    <row r="351" spans="3:105" s="6" customFormat="1" x14ac:dyDescent="0.2">
      <c r="C351" s="88"/>
      <c r="D351" s="7"/>
      <c r="E351" s="88"/>
      <c r="F351" s="7"/>
      <c r="G351" s="91"/>
      <c r="H351" s="91"/>
      <c r="BV351" s="90"/>
      <c r="BW351" s="90"/>
      <c r="BX351" s="90"/>
      <c r="BY351" s="90"/>
      <c r="BZ351" s="90"/>
      <c r="CA351" s="80"/>
      <c r="CB351" s="80"/>
      <c r="CC351" s="80"/>
      <c r="CD351" s="7"/>
      <c r="CE351" s="7"/>
      <c r="CF351" s="9"/>
      <c r="CG351" s="9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</row>
    <row r="352" spans="3:105" s="6" customFormat="1" x14ac:dyDescent="0.2">
      <c r="C352" s="88"/>
      <c r="D352" s="7"/>
      <c r="E352" s="88"/>
      <c r="F352" s="7"/>
      <c r="G352" s="91"/>
      <c r="H352" s="91"/>
      <c r="BV352" s="90"/>
      <c r="BW352" s="90"/>
      <c r="BX352" s="90"/>
      <c r="BY352" s="90"/>
      <c r="BZ352" s="90"/>
      <c r="CA352" s="80"/>
      <c r="CB352" s="80"/>
      <c r="CC352" s="80"/>
      <c r="CD352" s="7"/>
      <c r="CE352" s="7"/>
      <c r="CF352" s="9"/>
      <c r="CG352" s="9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</row>
    <row r="353" spans="3:105" s="6" customFormat="1" x14ac:dyDescent="0.2">
      <c r="C353" s="88"/>
      <c r="D353" s="7"/>
      <c r="E353" s="88"/>
      <c r="F353" s="7"/>
      <c r="G353" s="89"/>
      <c r="H353" s="89"/>
      <c r="BV353" s="90"/>
      <c r="BW353" s="90"/>
      <c r="BX353" s="90"/>
      <c r="BY353" s="90"/>
      <c r="BZ353" s="90"/>
      <c r="CA353" s="80"/>
      <c r="CB353" s="80"/>
      <c r="CC353" s="80"/>
      <c r="CD353" s="7"/>
      <c r="CE353" s="7"/>
      <c r="CF353" s="9"/>
      <c r="CG353" s="9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</row>
    <row r="354" spans="3:105" s="6" customFormat="1" x14ac:dyDescent="0.2">
      <c r="C354" s="88"/>
      <c r="D354" s="7"/>
      <c r="E354" s="88"/>
      <c r="F354" s="7"/>
      <c r="G354" s="89"/>
      <c r="H354" s="89"/>
      <c r="BV354" s="90"/>
      <c r="BW354" s="90"/>
      <c r="BX354" s="90"/>
      <c r="BY354" s="90"/>
      <c r="BZ354" s="90"/>
      <c r="CA354" s="80"/>
      <c r="CB354" s="80"/>
      <c r="CC354" s="80"/>
      <c r="CD354" s="7"/>
      <c r="CE354" s="7"/>
      <c r="CF354" s="9"/>
      <c r="CG354" s="9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</row>
    <row r="355" spans="3:105" s="6" customFormat="1" x14ac:dyDescent="0.2">
      <c r="C355" s="88"/>
      <c r="D355" s="7"/>
      <c r="E355" s="88"/>
      <c r="F355" s="7"/>
      <c r="G355" s="89"/>
      <c r="H355" s="89"/>
      <c r="BV355" s="90"/>
      <c r="BW355" s="90"/>
      <c r="BX355" s="90"/>
      <c r="BY355" s="90"/>
      <c r="BZ355" s="90"/>
      <c r="CA355" s="80"/>
      <c r="CB355" s="80"/>
      <c r="CC355" s="80"/>
      <c r="CD355" s="7"/>
      <c r="CE355" s="7"/>
      <c r="CF355" s="9"/>
      <c r="CG355" s="9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</row>
    <row r="356" spans="3:105" s="6" customFormat="1" x14ac:dyDescent="0.2">
      <c r="C356" s="88"/>
      <c r="D356" s="7"/>
      <c r="E356" s="88"/>
      <c r="F356" s="7"/>
      <c r="G356" s="89"/>
      <c r="H356" s="89"/>
      <c r="BV356" s="90"/>
      <c r="BW356" s="90"/>
      <c r="BX356" s="90"/>
      <c r="BY356" s="90"/>
      <c r="BZ356" s="90"/>
      <c r="CA356" s="80"/>
      <c r="CB356" s="80"/>
      <c r="CC356" s="80"/>
      <c r="CD356" s="7"/>
      <c r="CE356" s="7"/>
      <c r="CF356" s="9"/>
      <c r="CG356" s="9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</row>
    <row r="357" spans="3:105" s="6" customFormat="1" x14ac:dyDescent="0.2">
      <c r="C357" s="88"/>
      <c r="D357" s="7"/>
      <c r="E357" s="88"/>
      <c r="F357" s="7"/>
      <c r="G357" s="89"/>
      <c r="H357" s="89"/>
      <c r="BV357" s="90"/>
      <c r="BW357" s="90"/>
      <c r="BX357" s="90"/>
      <c r="BY357" s="90"/>
      <c r="BZ357" s="90"/>
      <c r="CA357" s="80"/>
      <c r="CB357" s="80"/>
      <c r="CC357" s="80"/>
      <c r="CD357" s="7"/>
      <c r="CE357" s="7"/>
      <c r="CF357" s="9"/>
      <c r="CG357" s="9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</row>
    <row r="358" spans="3:105" s="6" customFormat="1" x14ac:dyDescent="0.2">
      <c r="C358" s="88"/>
      <c r="D358" s="7"/>
      <c r="E358" s="88"/>
      <c r="F358" s="7"/>
      <c r="G358" s="89"/>
      <c r="H358" s="89"/>
      <c r="BV358" s="90"/>
      <c r="BW358" s="90"/>
      <c r="BX358" s="90"/>
      <c r="BY358" s="90"/>
      <c r="BZ358" s="90"/>
      <c r="CA358" s="80"/>
      <c r="CB358" s="80"/>
      <c r="CC358" s="80"/>
      <c r="CD358" s="7"/>
      <c r="CE358" s="7"/>
      <c r="CF358" s="9"/>
      <c r="CG358" s="9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</row>
    <row r="359" spans="3:105" s="6" customFormat="1" x14ac:dyDescent="0.2">
      <c r="C359" s="88"/>
      <c r="D359" s="7"/>
      <c r="E359" s="88"/>
      <c r="F359" s="7"/>
      <c r="G359" s="89"/>
      <c r="H359" s="89"/>
      <c r="BV359" s="90"/>
      <c r="BW359" s="90"/>
      <c r="BX359" s="90"/>
      <c r="BY359" s="90"/>
      <c r="BZ359" s="90"/>
      <c r="CA359" s="80"/>
      <c r="CB359" s="80"/>
      <c r="CC359" s="80"/>
      <c r="CD359" s="7"/>
      <c r="CE359" s="7"/>
      <c r="CF359" s="9"/>
      <c r="CG359" s="9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</row>
    <row r="360" spans="3:105" s="6" customFormat="1" x14ac:dyDescent="0.2">
      <c r="C360" s="88"/>
      <c r="D360" s="7"/>
      <c r="E360" s="88"/>
      <c r="F360" s="7"/>
      <c r="G360" s="89"/>
      <c r="H360" s="89"/>
      <c r="BV360" s="90"/>
      <c r="BW360" s="90"/>
      <c r="BX360" s="90"/>
      <c r="BY360" s="90"/>
      <c r="BZ360" s="90"/>
      <c r="CA360" s="80"/>
      <c r="CB360" s="80"/>
      <c r="CC360" s="80"/>
      <c r="CD360" s="7"/>
      <c r="CE360" s="7"/>
      <c r="CF360" s="9"/>
      <c r="CG360" s="9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</row>
    <row r="361" spans="3:105" s="6" customFormat="1" x14ac:dyDescent="0.2">
      <c r="C361" s="88"/>
      <c r="D361" s="7"/>
      <c r="E361" s="88"/>
      <c r="F361" s="7"/>
      <c r="G361" s="89"/>
      <c r="H361" s="89"/>
      <c r="BV361" s="90"/>
      <c r="BW361" s="90"/>
      <c r="BX361" s="90"/>
      <c r="BY361" s="90"/>
      <c r="BZ361" s="90"/>
      <c r="CA361" s="80"/>
      <c r="CB361" s="80"/>
      <c r="CC361" s="80"/>
      <c r="CD361" s="7"/>
      <c r="CE361" s="7"/>
      <c r="CF361" s="9"/>
      <c r="CG361" s="9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</row>
    <row r="362" spans="3:105" s="6" customFormat="1" x14ac:dyDescent="0.2">
      <c r="C362" s="88"/>
      <c r="D362" s="7"/>
      <c r="E362" s="88"/>
      <c r="F362" s="7"/>
      <c r="G362" s="89"/>
      <c r="H362" s="89"/>
      <c r="BV362" s="90"/>
      <c r="BW362" s="90"/>
      <c r="BX362" s="90"/>
      <c r="BY362" s="90"/>
      <c r="BZ362" s="90"/>
      <c r="CA362" s="80"/>
      <c r="CB362" s="80"/>
      <c r="CC362" s="80"/>
      <c r="CD362" s="7"/>
      <c r="CE362" s="7"/>
      <c r="CF362" s="9"/>
      <c r="CG362" s="9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</row>
    <row r="363" spans="3:105" s="6" customFormat="1" x14ac:dyDescent="0.2">
      <c r="C363" s="88"/>
      <c r="D363" s="7"/>
      <c r="E363" s="88"/>
      <c r="F363" s="7"/>
      <c r="G363" s="89"/>
      <c r="H363" s="89"/>
      <c r="BV363" s="90"/>
      <c r="BW363" s="90"/>
      <c r="BX363" s="90"/>
      <c r="BY363" s="90"/>
      <c r="BZ363" s="90"/>
      <c r="CA363" s="80"/>
      <c r="CB363" s="80"/>
      <c r="CC363" s="80"/>
      <c r="CD363" s="7"/>
      <c r="CE363" s="7"/>
      <c r="CF363" s="9"/>
      <c r="CG363" s="9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</row>
    <row r="364" spans="3:105" s="6" customFormat="1" x14ac:dyDescent="0.2">
      <c r="C364" s="88"/>
      <c r="D364" s="7"/>
      <c r="E364" s="88"/>
      <c r="F364" s="7"/>
      <c r="G364" s="89"/>
      <c r="H364" s="89"/>
      <c r="BV364" s="90"/>
      <c r="BW364" s="90"/>
      <c r="BX364" s="90"/>
      <c r="BY364" s="90"/>
      <c r="BZ364" s="90"/>
      <c r="CA364" s="80"/>
      <c r="CB364" s="80"/>
      <c r="CC364" s="80"/>
      <c r="CD364" s="7"/>
      <c r="CE364" s="7"/>
      <c r="CF364" s="9"/>
      <c r="CG364" s="9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</row>
    <row r="365" spans="3:105" s="6" customFormat="1" x14ac:dyDescent="0.2">
      <c r="C365" s="88"/>
      <c r="D365" s="7"/>
      <c r="E365" s="88"/>
      <c r="F365" s="7"/>
      <c r="G365" s="91"/>
      <c r="H365" s="91"/>
      <c r="BV365" s="90"/>
      <c r="BW365" s="90"/>
      <c r="BX365" s="90"/>
      <c r="BY365" s="90"/>
      <c r="BZ365" s="90"/>
      <c r="CA365" s="80"/>
      <c r="CB365" s="80"/>
      <c r="CC365" s="80"/>
      <c r="CD365" s="7"/>
      <c r="CE365" s="7"/>
      <c r="CF365" s="9"/>
      <c r="CG365" s="9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</row>
    <row r="366" spans="3:105" s="6" customFormat="1" x14ac:dyDescent="0.2">
      <c r="C366" s="88"/>
      <c r="D366" s="7"/>
      <c r="E366" s="88"/>
      <c r="F366" s="7"/>
      <c r="G366" s="89"/>
      <c r="H366" s="89"/>
      <c r="BV366" s="90"/>
      <c r="BW366" s="90"/>
      <c r="BX366" s="90"/>
      <c r="BY366" s="90"/>
      <c r="BZ366" s="90"/>
      <c r="CA366" s="80"/>
      <c r="CB366" s="80"/>
      <c r="CC366" s="80"/>
      <c r="CD366" s="7"/>
      <c r="CE366" s="7"/>
      <c r="CF366" s="9"/>
      <c r="CG366" s="9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</row>
    <row r="367" spans="3:105" s="6" customFormat="1" x14ac:dyDescent="0.2">
      <c r="C367" s="88"/>
      <c r="D367" s="7"/>
      <c r="E367" s="88"/>
      <c r="F367" s="7"/>
      <c r="G367" s="89"/>
      <c r="H367" s="89"/>
      <c r="BV367" s="90"/>
      <c r="BW367" s="90"/>
      <c r="BX367" s="90"/>
      <c r="BY367" s="90"/>
      <c r="BZ367" s="90"/>
      <c r="CA367" s="80"/>
      <c r="CB367" s="80"/>
      <c r="CC367" s="80"/>
      <c r="CD367" s="7"/>
      <c r="CE367" s="7"/>
      <c r="CF367" s="9"/>
      <c r="CG367" s="9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</row>
    <row r="368" spans="3:105" s="6" customFormat="1" x14ac:dyDescent="0.2">
      <c r="C368" s="88"/>
      <c r="D368" s="7"/>
      <c r="E368" s="88"/>
      <c r="F368" s="7"/>
      <c r="G368" s="89"/>
      <c r="H368" s="89"/>
      <c r="BV368" s="90"/>
      <c r="BW368" s="90"/>
      <c r="BX368" s="90"/>
      <c r="BY368" s="90"/>
      <c r="BZ368" s="90"/>
      <c r="CA368" s="80"/>
      <c r="CB368" s="80"/>
      <c r="CC368" s="80"/>
      <c r="CD368" s="7"/>
      <c r="CE368" s="7"/>
      <c r="CF368" s="9"/>
      <c r="CG368" s="9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</row>
    <row r="369" spans="3:105" s="6" customFormat="1" x14ac:dyDescent="0.2">
      <c r="C369" s="88"/>
      <c r="D369" s="7"/>
      <c r="E369" s="88"/>
      <c r="F369" s="7"/>
      <c r="G369" s="89"/>
      <c r="H369" s="89"/>
      <c r="BV369" s="90"/>
      <c r="BW369" s="90"/>
      <c r="BX369" s="90"/>
      <c r="BY369" s="90"/>
      <c r="BZ369" s="90"/>
      <c r="CA369" s="80"/>
      <c r="CB369" s="80"/>
      <c r="CC369" s="80"/>
      <c r="CD369" s="7"/>
      <c r="CE369" s="7"/>
      <c r="CF369" s="9"/>
      <c r="CG369" s="9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</row>
    <row r="370" spans="3:105" s="6" customFormat="1" x14ac:dyDescent="0.2">
      <c r="C370" s="88"/>
      <c r="D370" s="7"/>
      <c r="E370" s="88"/>
      <c r="F370" s="7"/>
      <c r="G370" s="89"/>
      <c r="H370" s="89"/>
      <c r="BV370" s="90"/>
      <c r="BW370" s="90"/>
      <c r="BX370" s="90"/>
      <c r="BY370" s="90"/>
      <c r="BZ370" s="90"/>
      <c r="CA370" s="80"/>
      <c r="CB370" s="80"/>
      <c r="CC370" s="80"/>
      <c r="CD370" s="7"/>
      <c r="CE370" s="7"/>
      <c r="CF370" s="9"/>
      <c r="CG370" s="9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</row>
    <row r="371" spans="3:105" s="6" customFormat="1" x14ac:dyDescent="0.2">
      <c r="C371" s="88"/>
      <c r="D371" s="7"/>
      <c r="E371" s="88"/>
      <c r="F371" s="7"/>
      <c r="G371" s="89"/>
      <c r="H371" s="89"/>
      <c r="BV371" s="90"/>
      <c r="BW371" s="90"/>
      <c r="BX371" s="90"/>
      <c r="BY371" s="90"/>
      <c r="BZ371" s="90"/>
      <c r="CA371" s="80"/>
      <c r="CB371" s="80"/>
      <c r="CC371" s="80"/>
      <c r="CD371" s="7"/>
      <c r="CE371" s="7"/>
      <c r="CF371" s="9"/>
      <c r="CG371" s="9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</row>
    <row r="372" spans="3:105" s="6" customFormat="1" x14ac:dyDescent="0.2">
      <c r="C372" s="88"/>
      <c r="D372" s="7"/>
      <c r="E372" s="88"/>
      <c r="F372" s="7"/>
      <c r="G372" s="89"/>
      <c r="H372" s="89"/>
      <c r="BV372" s="90"/>
      <c r="BW372" s="90"/>
      <c r="BX372" s="90"/>
      <c r="BY372" s="90"/>
      <c r="BZ372" s="90"/>
      <c r="CA372" s="80"/>
      <c r="CB372" s="80"/>
      <c r="CC372" s="80"/>
      <c r="CD372" s="7"/>
      <c r="CE372" s="7"/>
      <c r="CF372" s="9"/>
      <c r="CG372" s="9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</row>
    <row r="373" spans="3:105" s="6" customFormat="1" x14ac:dyDescent="0.2">
      <c r="C373" s="88"/>
      <c r="D373" s="7"/>
      <c r="E373" s="88"/>
      <c r="F373" s="7"/>
      <c r="G373" s="89"/>
      <c r="H373" s="89"/>
      <c r="BV373" s="90"/>
      <c r="BW373" s="90"/>
      <c r="BX373" s="90"/>
      <c r="BY373" s="90"/>
      <c r="BZ373" s="90"/>
      <c r="CA373" s="80"/>
      <c r="CB373" s="80"/>
      <c r="CC373" s="80"/>
      <c r="CD373" s="7"/>
      <c r="CE373" s="7"/>
      <c r="CF373" s="9"/>
      <c r="CG373" s="9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</row>
    <row r="374" spans="3:105" s="6" customFormat="1" x14ac:dyDescent="0.2">
      <c r="C374" s="88"/>
      <c r="D374" s="7"/>
      <c r="E374" s="88"/>
      <c r="F374" s="7"/>
      <c r="G374" s="89"/>
      <c r="H374" s="89"/>
      <c r="BV374" s="90"/>
      <c r="BW374" s="90"/>
      <c r="BX374" s="90"/>
      <c r="BY374" s="90"/>
      <c r="BZ374" s="90"/>
      <c r="CA374" s="80"/>
      <c r="CB374" s="80"/>
      <c r="CC374" s="80"/>
      <c r="CD374" s="7"/>
      <c r="CE374" s="7"/>
      <c r="CF374" s="9"/>
      <c r="CG374" s="9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</row>
    <row r="375" spans="3:105" s="6" customFormat="1" x14ac:dyDescent="0.2">
      <c r="C375" s="88"/>
      <c r="D375" s="7"/>
      <c r="E375" s="88"/>
      <c r="F375" s="7"/>
      <c r="G375" s="89"/>
      <c r="H375" s="89"/>
      <c r="BV375" s="90"/>
      <c r="BW375" s="90"/>
      <c r="BX375" s="90"/>
      <c r="BY375" s="90"/>
      <c r="BZ375" s="90"/>
      <c r="CA375" s="80"/>
      <c r="CB375" s="80"/>
      <c r="CC375" s="80"/>
      <c r="CD375" s="7"/>
      <c r="CE375" s="7"/>
      <c r="CF375" s="9"/>
      <c r="CG375" s="9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</row>
    <row r="376" spans="3:105" s="6" customFormat="1" x14ac:dyDescent="0.2">
      <c r="C376" s="88"/>
      <c r="D376" s="7"/>
      <c r="E376" s="88"/>
      <c r="F376" s="7"/>
      <c r="G376" s="89"/>
      <c r="H376" s="89"/>
      <c r="BV376" s="90"/>
      <c r="BW376" s="90"/>
      <c r="BX376" s="90"/>
      <c r="BY376" s="90"/>
      <c r="BZ376" s="90"/>
      <c r="CA376" s="80"/>
      <c r="CB376" s="80"/>
      <c r="CC376" s="80"/>
      <c r="CD376" s="7"/>
      <c r="CE376" s="7"/>
      <c r="CF376" s="9"/>
      <c r="CG376" s="9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</row>
    <row r="377" spans="3:105" s="6" customFormat="1" x14ac:dyDescent="0.2">
      <c r="C377" s="88"/>
      <c r="D377" s="7"/>
      <c r="E377" s="88"/>
      <c r="F377" s="7"/>
      <c r="G377" s="89"/>
      <c r="H377" s="89"/>
      <c r="BV377" s="90"/>
      <c r="BW377" s="90"/>
      <c r="BX377" s="90"/>
      <c r="BY377" s="90"/>
      <c r="BZ377" s="90"/>
      <c r="CA377" s="80"/>
      <c r="CB377" s="80"/>
      <c r="CC377" s="80"/>
      <c r="CD377" s="7"/>
      <c r="CE377" s="7"/>
      <c r="CF377" s="9"/>
      <c r="CG377" s="9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</row>
    <row r="378" spans="3:105" s="6" customFormat="1" x14ac:dyDescent="0.2">
      <c r="C378" s="88"/>
      <c r="D378" s="7"/>
      <c r="E378" s="88"/>
      <c r="F378" s="7"/>
      <c r="G378" s="89"/>
      <c r="H378" s="89"/>
      <c r="BV378" s="90"/>
      <c r="BW378" s="90"/>
      <c r="BX378" s="90"/>
      <c r="BY378" s="90"/>
      <c r="BZ378" s="90"/>
      <c r="CA378" s="80"/>
      <c r="CB378" s="80"/>
      <c r="CC378" s="80"/>
      <c r="CD378" s="7"/>
      <c r="CE378" s="7"/>
      <c r="CF378" s="9"/>
      <c r="CG378" s="9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</row>
    <row r="379" spans="3:105" s="6" customFormat="1" x14ac:dyDescent="0.2">
      <c r="C379" s="88"/>
      <c r="D379" s="7"/>
      <c r="E379" s="88"/>
      <c r="F379" s="7"/>
      <c r="G379" s="89"/>
      <c r="H379" s="89"/>
      <c r="BV379" s="90"/>
      <c r="BW379" s="90"/>
      <c r="BX379" s="90"/>
      <c r="BY379" s="90"/>
      <c r="BZ379" s="90"/>
      <c r="CA379" s="80"/>
      <c r="CB379" s="80"/>
      <c r="CC379" s="80"/>
      <c r="CD379" s="7"/>
      <c r="CE379" s="7"/>
      <c r="CF379" s="9"/>
      <c r="CG379" s="9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</row>
    <row r="380" spans="3:105" s="6" customFormat="1" x14ac:dyDescent="0.2">
      <c r="C380" s="88"/>
      <c r="D380" s="7"/>
      <c r="E380" s="88"/>
      <c r="F380" s="7"/>
      <c r="G380" s="89"/>
      <c r="H380" s="89"/>
      <c r="BV380" s="90"/>
      <c r="BW380" s="90"/>
      <c r="BX380" s="90"/>
      <c r="BY380" s="90"/>
      <c r="BZ380" s="90"/>
      <c r="CA380" s="80"/>
      <c r="CB380" s="80"/>
      <c r="CC380" s="80"/>
      <c r="CD380" s="7"/>
      <c r="CE380" s="7"/>
      <c r="CF380" s="9"/>
      <c r="CG380" s="9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</row>
    <row r="381" spans="3:105" s="6" customFormat="1" x14ac:dyDescent="0.2">
      <c r="C381" s="88"/>
      <c r="D381" s="7"/>
      <c r="E381" s="88"/>
      <c r="F381" s="7"/>
      <c r="G381" s="89"/>
      <c r="H381" s="89"/>
      <c r="BV381" s="90"/>
      <c r="BW381" s="90"/>
      <c r="BX381" s="90"/>
      <c r="BY381" s="90"/>
      <c r="BZ381" s="90"/>
      <c r="CA381" s="80"/>
      <c r="CB381" s="80"/>
      <c r="CC381" s="80"/>
      <c r="CD381" s="7"/>
      <c r="CE381" s="7"/>
      <c r="CF381" s="9"/>
      <c r="CG381" s="9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</row>
    <row r="382" spans="3:105" s="6" customFormat="1" x14ac:dyDescent="0.2">
      <c r="C382" s="88"/>
      <c r="D382" s="7"/>
      <c r="E382" s="88"/>
      <c r="F382" s="7"/>
      <c r="G382" s="89"/>
      <c r="H382" s="89"/>
      <c r="BV382" s="90"/>
      <c r="BW382" s="90"/>
      <c r="BX382" s="90"/>
      <c r="BY382" s="90"/>
      <c r="BZ382" s="90"/>
      <c r="CA382" s="80"/>
      <c r="CB382" s="80"/>
      <c r="CC382" s="80"/>
      <c r="CD382" s="7"/>
      <c r="CE382" s="7"/>
      <c r="CF382" s="9"/>
      <c r="CG382" s="9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</row>
    <row r="383" spans="3:105" s="6" customFormat="1" x14ac:dyDescent="0.2">
      <c r="C383" s="88"/>
      <c r="D383" s="7"/>
      <c r="E383" s="88"/>
      <c r="F383" s="7"/>
      <c r="G383" s="89"/>
      <c r="H383" s="89"/>
      <c r="BV383" s="90"/>
      <c r="BW383" s="90"/>
      <c r="BX383" s="90"/>
      <c r="BY383" s="90"/>
      <c r="BZ383" s="90"/>
      <c r="CA383" s="80"/>
      <c r="CB383" s="80"/>
      <c r="CC383" s="80"/>
      <c r="CD383" s="7"/>
      <c r="CE383" s="7"/>
      <c r="CF383" s="9"/>
      <c r="CG383" s="9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</row>
    <row r="384" spans="3:105" s="6" customFormat="1" x14ac:dyDescent="0.2">
      <c r="C384" s="88"/>
      <c r="D384" s="7"/>
      <c r="E384" s="88"/>
      <c r="F384" s="7"/>
      <c r="G384" s="89"/>
      <c r="H384" s="89"/>
      <c r="BV384" s="90"/>
      <c r="BW384" s="90"/>
      <c r="BX384" s="90"/>
      <c r="BY384" s="90"/>
      <c r="BZ384" s="90"/>
      <c r="CA384" s="80"/>
      <c r="CB384" s="80"/>
      <c r="CC384" s="80"/>
      <c r="CD384" s="7"/>
      <c r="CE384" s="7"/>
      <c r="CF384" s="9"/>
      <c r="CG384" s="9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</row>
    <row r="385" spans="3:105" s="6" customFormat="1" x14ac:dyDescent="0.2">
      <c r="C385" s="88"/>
      <c r="D385" s="7"/>
      <c r="E385" s="88"/>
      <c r="F385" s="7"/>
      <c r="G385" s="89"/>
      <c r="H385" s="89"/>
      <c r="BV385" s="90"/>
      <c r="BW385" s="90"/>
      <c r="BX385" s="90"/>
      <c r="BY385" s="90"/>
      <c r="BZ385" s="90"/>
      <c r="CA385" s="80"/>
      <c r="CB385" s="80"/>
      <c r="CC385" s="80"/>
      <c r="CD385" s="7"/>
      <c r="CE385" s="7"/>
      <c r="CF385" s="9"/>
      <c r="CG385" s="9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</row>
    <row r="386" spans="3:105" s="6" customFormat="1" x14ac:dyDescent="0.2">
      <c r="C386" s="88"/>
      <c r="D386" s="7"/>
      <c r="E386" s="88"/>
      <c r="F386" s="7"/>
      <c r="G386" s="89"/>
      <c r="H386" s="89"/>
      <c r="BV386" s="90"/>
      <c r="BW386" s="90"/>
      <c r="BX386" s="90"/>
      <c r="BY386" s="90"/>
      <c r="BZ386" s="90"/>
      <c r="CA386" s="80"/>
      <c r="CB386" s="80"/>
      <c r="CC386" s="80"/>
      <c r="CD386" s="7"/>
      <c r="CE386" s="7"/>
      <c r="CF386" s="9"/>
      <c r="CG386" s="9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</row>
    <row r="387" spans="3:105" s="6" customFormat="1" x14ac:dyDescent="0.2">
      <c r="C387" s="88"/>
      <c r="D387" s="7"/>
      <c r="E387" s="88"/>
      <c r="F387" s="7"/>
      <c r="G387" s="89"/>
      <c r="H387" s="89"/>
      <c r="BV387" s="90"/>
      <c r="BW387" s="90"/>
      <c r="BX387" s="90"/>
      <c r="BY387" s="90"/>
      <c r="BZ387" s="90"/>
      <c r="CA387" s="80"/>
      <c r="CB387" s="80"/>
      <c r="CC387" s="80"/>
      <c r="CD387" s="7"/>
      <c r="CE387" s="7"/>
      <c r="CF387" s="9"/>
      <c r="CG387" s="9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</row>
    <row r="388" spans="3:105" s="6" customFormat="1" x14ac:dyDescent="0.2">
      <c r="C388" s="88"/>
      <c r="D388" s="7"/>
      <c r="E388" s="88"/>
      <c r="F388" s="7"/>
      <c r="G388" s="89"/>
      <c r="H388" s="89"/>
      <c r="BV388" s="90"/>
      <c r="BW388" s="90"/>
      <c r="BX388" s="90"/>
      <c r="BY388" s="90"/>
      <c r="BZ388" s="90"/>
      <c r="CA388" s="80"/>
      <c r="CB388" s="80"/>
      <c r="CC388" s="80"/>
      <c r="CD388" s="7"/>
      <c r="CE388" s="7"/>
      <c r="CF388" s="9"/>
      <c r="CG388" s="9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</row>
    <row r="389" spans="3:105" s="6" customFormat="1" x14ac:dyDescent="0.2">
      <c r="C389" s="88"/>
      <c r="D389" s="7"/>
      <c r="E389" s="88"/>
      <c r="F389" s="7"/>
      <c r="G389" s="91"/>
      <c r="H389" s="91"/>
      <c r="BV389" s="90"/>
      <c r="BW389" s="90"/>
      <c r="BX389" s="90"/>
      <c r="BY389" s="90"/>
      <c r="BZ389" s="90"/>
      <c r="CA389" s="80"/>
      <c r="CB389" s="80"/>
      <c r="CC389" s="80"/>
      <c r="CD389" s="7"/>
      <c r="CE389" s="7"/>
      <c r="CF389" s="9"/>
      <c r="CG389" s="9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</row>
    <row r="390" spans="3:105" s="6" customFormat="1" x14ac:dyDescent="0.2">
      <c r="C390" s="88"/>
      <c r="D390" s="7"/>
      <c r="E390" s="88"/>
      <c r="F390" s="7"/>
      <c r="G390" s="91"/>
      <c r="H390" s="91"/>
      <c r="BV390" s="90"/>
      <c r="BW390" s="90"/>
      <c r="BX390" s="90"/>
      <c r="BY390" s="90"/>
      <c r="BZ390" s="90"/>
      <c r="CA390" s="80"/>
      <c r="CB390" s="80"/>
      <c r="CC390" s="80"/>
      <c r="CD390" s="7"/>
      <c r="CE390" s="7"/>
      <c r="CF390" s="9"/>
      <c r="CG390" s="9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</row>
    <row r="391" spans="3:105" s="6" customFormat="1" x14ac:dyDescent="0.2">
      <c r="C391" s="88"/>
      <c r="D391" s="7"/>
      <c r="E391" s="88"/>
      <c r="F391" s="7"/>
      <c r="G391" s="89"/>
      <c r="H391" s="89"/>
      <c r="BV391" s="90"/>
      <c r="BW391" s="90"/>
      <c r="BX391" s="90"/>
      <c r="BY391" s="90"/>
      <c r="BZ391" s="90"/>
      <c r="CA391" s="80"/>
      <c r="CB391" s="80"/>
      <c r="CC391" s="80"/>
      <c r="CD391" s="7"/>
      <c r="CE391" s="7"/>
      <c r="CF391" s="9"/>
      <c r="CG391" s="9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</row>
    <row r="392" spans="3:105" s="6" customFormat="1" x14ac:dyDescent="0.2">
      <c r="C392" s="88"/>
      <c r="D392" s="7"/>
      <c r="E392" s="88"/>
      <c r="F392" s="7"/>
      <c r="G392" s="89"/>
      <c r="H392" s="89"/>
      <c r="BV392" s="90"/>
      <c r="BW392" s="90"/>
      <c r="BX392" s="90"/>
      <c r="BY392" s="90"/>
      <c r="BZ392" s="90"/>
      <c r="CA392" s="80"/>
      <c r="CB392" s="80"/>
      <c r="CC392" s="80"/>
      <c r="CD392" s="7"/>
      <c r="CE392" s="7"/>
      <c r="CF392" s="9"/>
      <c r="CG392" s="9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</row>
    <row r="393" spans="3:105" s="6" customFormat="1" x14ac:dyDescent="0.2">
      <c r="C393" s="88"/>
      <c r="D393" s="7"/>
      <c r="E393" s="88"/>
      <c r="F393" s="7"/>
      <c r="G393" s="89"/>
      <c r="H393" s="89"/>
      <c r="BV393" s="90"/>
      <c r="BW393" s="90"/>
      <c r="BX393" s="90"/>
      <c r="BY393" s="90"/>
      <c r="BZ393" s="90"/>
      <c r="CA393" s="80"/>
      <c r="CB393" s="80"/>
      <c r="CC393" s="80"/>
      <c r="CD393" s="7"/>
      <c r="CE393" s="7"/>
      <c r="CF393" s="9"/>
      <c r="CG393" s="9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</row>
    <row r="394" spans="3:105" s="6" customFormat="1" x14ac:dyDescent="0.2">
      <c r="C394" s="88"/>
      <c r="D394" s="7"/>
      <c r="E394" s="88"/>
      <c r="F394" s="7"/>
      <c r="G394" s="89"/>
      <c r="H394" s="89"/>
      <c r="BV394" s="90"/>
      <c r="BW394" s="90"/>
      <c r="BX394" s="90"/>
      <c r="BY394" s="90"/>
      <c r="BZ394" s="90"/>
      <c r="CA394" s="80"/>
      <c r="CB394" s="80"/>
      <c r="CC394" s="80"/>
      <c r="CD394" s="7"/>
      <c r="CE394" s="7"/>
      <c r="CF394" s="9"/>
      <c r="CG394" s="9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</row>
    <row r="395" spans="3:105" s="6" customFormat="1" x14ac:dyDescent="0.2">
      <c r="C395" s="88"/>
      <c r="D395" s="7"/>
      <c r="E395" s="88"/>
      <c r="F395" s="7"/>
      <c r="G395" s="89"/>
      <c r="H395" s="89"/>
      <c r="BV395" s="90"/>
      <c r="BW395" s="90"/>
      <c r="BX395" s="90"/>
      <c r="BY395" s="90"/>
      <c r="BZ395" s="90"/>
      <c r="CA395" s="80"/>
      <c r="CB395" s="80"/>
      <c r="CC395" s="80"/>
      <c r="CD395" s="7"/>
      <c r="CE395" s="7"/>
      <c r="CF395" s="9"/>
      <c r="CG395" s="9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</row>
    <row r="396" spans="3:105" s="6" customFormat="1" x14ac:dyDescent="0.2">
      <c r="C396" s="88"/>
      <c r="D396" s="7"/>
      <c r="E396" s="88"/>
      <c r="F396" s="7"/>
      <c r="G396" s="89"/>
      <c r="H396" s="89"/>
      <c r="BV396" s="90"/>
      <c r="BW396" s="90"/>
      <c r="BX396" s="90"/>
      <c r="BY396" s="90"/>
      <c r="BZ396" s="90"/>
      <c r="CA396" s="80"/>
      <c r="CB396" s="80"/>
      <c r="CC396" s="80"/>
      <c r="CD396" s="7"/>
      <c r="CE396" s="7"/>
      <c r="CF396" s="9"/>
      <c r="CG396" s="9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</row>
    <row r="397" spans="3:105" s="6" customFormat="1" x14ac:dyDescent="0.2">
      <c r="C397" s="88"/>
      <c r="D397" s="7"/>
      <c r="E397" s="88"/>
      <c r="F397" s="7"/>
      <c r="G397" s="89"/>
      <c r="H397" s="89"/>
      <c r="BV397" s="90"/>
      <c r="BW397" s="90"/>
      <c r="BX397" s="90"/>
      <c r="BY397" s="90"/>
      <c r="BZ397" s="90"/>
      <c r="CA397" s="80"/>
      <c r="CB397" s="80"/>
      <c r="CC397" s="80"/>
      <c r="CD397" s="7"/>
      <c r="CE397" s="7"/>
      <c r="CF397" s="9"/>
      <c r="CG397" s="9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</row>
    <row r="398" spans="3:105" s="6" customFormat="1" x14ac:dyDescent="0.2">
      <c r="C398" s="88"/>
      <c r="D398" s="7"/>
      <c r="E398" s="88"/>
      <c r="F398" s="7"/>
      <c r="G398" s="89"/>
      <c r="H398" s="89"/>
      <c r="BV398" s="90"/>
      <c r="BW398" s="90"/>
      <c r="BX398" s="90"/>
      <c r="BY398" s="90"/>
      <c r="BZ398" s="90"/>
      <c r="CA398" s="80"/>
      <c r="CB398" s="80"/>
      <c r="CC398" s="80"/>
      <c r="CD398" s="7"/>
      <c r="CE398" s="7"/>
      <c r="CF398" s="9"/>
      <c r="CG398" s="9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</row>
    <row r="399" spans="3:105" s="6" customFormat="1" x14ac:dyDescent="0.2">
      <c r="C399" s="88"/>
      <c r="D399" s="7"/>
      <c r="E399" s="88"/>
      <c r="F399" s="7"/>
      <c r="G399" s="89"/>
      <c r="H399" s="89"/>
      <c r="BV399" s="90"/>
      <c r="BW399" s="90"/>
      <c r="BX399" s="90"/>
      <c r="BY399" s="90"/>
      <c r="BZ399" s="90"/>
      <c r="CA399" s="80"/>
      <c r="CB399" s="80"/>
      <c r="CC399" s="80"/>
      <c r="CD399" s="7"/>
      <c r="CE399" s="7"/>
      <c r="CF399" s="9"/>
      <c r="CG399" s="9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</row>
    <row r="400" spans="3:105" s="6" customFormat="1" x14ac:dyDescent="0.2">
      <c r="C400" s="88"/>
      <c r="D400" s="7"/>
      <c r="E400" s="88"/>
      <c r="F400" s="7"/>
      <c r="G400" s="89"/>
      <c r="H400" s="89"/>
      <c r="BV400" s="90"/>
      <c r="BW400" s="90"/>
      <c r="BX400" s="90"/>
      <c r="BY400" s="90"/>
      <c r="BZ400" s="90"/>
      <c r="CA400" s="80"/>
      <c r="CB400" s="80"/>
      <c r="CC400" s="80"/>
      <c r="CD400" s="7"/>
      <c r="CE400" s="7"/>
      <c r="CF400" s="9"/>
      <c r="CG400" s="9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</row>
    <row r="401" spans="3:105" s="6" customFormat="1" x14ac:dyDescent="0.2">
      <c r="C401" s="88"/>
      <c r="D401" s="7"/>
      <c r="E401" s="88"/>
      <c r="F401" s="7"/>
      <c r="G401" s="89"/>
      <c r="H401" s="89"/>
      <c r="BV401" s="90"/>
      <c r="BW401" s="90"/>
      <c r="BX401" s="90"/>
      <c r="BY401" s="90"/>
      <c r="BZ401" s="90"/>
      <c r="CA401" s="80"/>
      <c r="CB401" s="80"/>
      <c r="CC401" s="80"/>
      <c r="CD401" s="7"/>
      <c r="CE401" s="7"/>
      <c r="CF401" s="9"/>
      <c r="CG401" s="9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</row>
    <row r="402" spans="3:105" s="6" customFormat="1" x14ac:dyDescent="0.2">
      <c r="C402" s="88"/>
      <c r="D402" s="7"/>
      <c r="E402" s="88"/>
      <c r="F402" s="7"/>
      <c r="G402" s="89"/>
      <c r="H402" s="89"/>
      <c r="BV402" s="90"/>
      <c r="BW402" s="90"/>
      <c r="BX402" s="90"/>
      <c r="BY402" s="90"/>
      <c r="BZ402" s="90"/>
      <c r="CA402" s="80"/>
      <c r="CB402" s="80"/>
      <c r="CC402" s="80"/>
      <c r="CD402" s="7"/>
      <c r="CE402" s="7"/>
      <c r="CF402" s="9"/>
      <c r="CG402" s="9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</row>
    <row r="403" spans="3:105" s="6" customFormat="1" x14ac:dyDescent="0.2">
      <c r="C403" s="88"/>
      <c r="D403" s="7"/>
      <c r="E403" s="88"/>
      <c r="F403" s="7"/>
      <c r="G403" s="89"/>
      <c r="H403" s="89"/>
      <c r="BV403" s="90"/>
      <c r="BW403" s="90"/>
      <c r="BX403" s="90"/>
      <c r="BY403" s="90"/>
      <c r="BZ403" s="90"/>
      <c r="CA403" s="80"/>
      <c r="CB403" s="80"/>
      <c r="CC403" s="80"/>
      <c r="CD403" s="7"/>
      <c r="CE403" s="7"/>
      <c r="CF403" s="9"/>
      <c r="CG403" s="9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</row>
    <row r="404" spans="3:105" s="6" customFormat="1" x14ac:dyDescent="0.2">
      <c r="C404" s="88"/>
      <c r="D404" s="7"/>
      <c r="E404" s="88"/>
      <c r="F404" s="7"/>
      <c r="G404" s="89"/>
      <c r="H404" s="89"/>
      <c r="BV404" s="90"/>
      <c r="BW404" s="90"/>
      <c r="BX404" s="90"/>
      <c r="BY404" s="90"/>
      <c r="BZ404" s="90"/>
      <c r="CA404" s="80"/>
      <c r="CB404" s="80"/>
      <c r="CC404" s="80"/>
      <c r="CD404" s="7"/>
      <c r="CE404" s="7"/>
      <c r="CF404" s="9"/>
      <c r="CG404" s="9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</row>
    <row r="405" spans="3:105" s="6" customFormat="1" x14ac:dyDescent="0.2">
      <c r="C405" s="88"/>
      <c r="D405" s="7"/>
      <c r="E405" s="88"/>
      <c r="F405" s="7"/>
      <c r="G405" s="89"/>
      <c r="H405" s="89"/>
      <c r="BV405" s="90"/>
      <c r="BW405" s="90"/>
      <c r="BX405" s="90"/>
      <c r="BY405" s="90"/>
      <c r="BZ405" s="90"/>
      <c r="CA405" s="80"/>
      <c r="CB405" s="80"/>
      <c r="CC405" s="80"/>
      <c r="CD405" s="7"/>
      <c r="CE405" s="7"/>
      <c r="CF405" s="9"/>
      <c r="CG405" s="9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</row>
    <row r="406" spans="3:105" s="6" customFormat="1" x14ac:dyDescent="0.2">
      <c r="C406" s="88"/>
      <c r="D406" s="7"/>
      <c r="E406" s="88"/>
      <c r="F406" s="7"/>
      <c r="G406" s="89"/>
      <c r="H406" s="89"/>
      <c r="BV406" s="90"/>
      <c r="BW406" s="90"/>
      <c r="BX406" s="90"/>
      <c r="BY406" s="90"/>
      <c r="BZ406" s="90"/>
      <c r="CA406" s="80"/>
      <c r="CB406" s="80"/>
      <c r="CC406" s="80"/>
      <c r="CD406" s="7"/>
      <c r="CE406" s="7"/>
      <c r="CF406" s="9"/>
      <c r="CG406" s="9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</row>
    <row r="407" spans="3:105" s="6" customFormat="1" x14ac:dyDescent="0.2">
      <c r="C407" s="88"/>
      <c r="D407" s="7"/>
      <c r="E407" s="88"/>
      <c r="F407" s="7"/>
      <c r="G407" s="89"/>
      <c r="H407" s="89"/>
      <c r="BV407" s="90"/>
      <c r="BW407" s="90"/>
      <c r="BX407" s="90"/>
      <c r="BY407" s="90"/>
      <c r="BZ407" s="90"/>
      <c r="CA407" s="80"/>
      <c r="CB407" s="80"/>
      <c r="CC407" s="80"/>
      <c r="CD407" s="7"/>
      <c r="CE407" s="7"/>
      <c r="CF407" s="9"/>
      <c r="CG407" s="9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</row>
    <row r="408" spans="3:105" s="6" customFormat="1" x14ac:dyDescent="0.2">
      <c r="C408" s="88"/>
      <c r="D408" s="7"/>
      <c r="E408" s="88"/>
      <c r="F408" s="7"/>
      <c r="G408" s="89"/>
      <c r="H408" s="89"/>
      <c r="BV408" s="90"/>
      <c r="BW408" s="90"/>
      <c r="BX408" s="90"/>
      <c r="BY408" s="90"/>
      <c r="BZ408" s="90"/>
      <c r="CA408" s="80"/>
      <c r="CB408" s="80"/>
      <c r="CC408" s="80"/>
      <c r="CD408" s="7"/>
      <c r="CE408" s="7"/>
      <c r="CF408" s="9"/>
      <c r="CG408" s="9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</row>
    <row r="409" spans="3:105" s="6" customFormat="1" x14ac:dyDescent="0.2">
      <c r="C409" s="88"/>
      <c r="D409" s="7"/>
      <c r="E409" s="88"/>
      <c r="F409" s="7"/>
      <c r="G409" s="89"/>
      <c r="H409" s="89"/>
      <c r="BV409" s="90"/>
      <c r="BW409" s="90"/>
      <c r="BX409" s="90"/>
      <c r="BY409" s="90"/>
      <c r="BZ409" s="90"/>
      <c r="CA409" s="80"/>
      <c r="CB409" s="80"/>
      <c r="CC409" s="80"/>
      <c r="CD409" s="7"/>
      <c r="CE409" s="7"/>
      <c r="CF409" s="9"/>
      <c r="CG409" s="9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</row>
    <row r="410" spans="3:105" s="6" customFormat="1" x14ac:dyDescent="0.2">
      <c r="C410" s="88"/>
      <c r="D410" s="7"/>
      <c r="E410" s="88"/>
      <c r="F410" s="7"/>
      <c r="G410" s="89"/>
      <c r="H410" s="89"/>
      <c r="BV410" s="90"/>
      <c r="BW410" s="90"/>
      <c r="BX410" s="90"/>
      <c r="BY410" s="90"/>
      <c r="BZ410" s="90"/>
      <c r="CA410" s="80"/>
      <c r="CB410" s="80"/>
      <c r="CC410" s="80"/>
      <c r="CD410" s="7"/>
      <c r="CE410" s="7"/>
      <c r="CF410" s="9"/>
      <c r="CG410" s="9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</row>
    <row r="411" spans="3:105" s="6" customFormat="1" x14ac:dyDescent="0.2">
      <c r="C411" s="88"/>
      <c r="D411" s="7"/>
      <c r="E411" s="88"/>
      <c r="F411" s="7"/>
      <c r="G411" s="89"/>
      <c r="H411" s="89"/>
      <c r="BV411" s="90"/>
      <c r="BW411" s="90"/>
      <c r="BX411" s="90"/>
      <c r="BY411" s="90"/>
      <c r="BZ411" s="90"/>
      <c r="CA411" s="80"/>
      <c r="CB411" s="80"/>
      <c r="CC411" s="80"/>
      <c r="CD411" s="7"/>
      <c r="CE411" s="7"/>
      <c r="CF411" s="9"/>
      <c r="CG411" s="9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</row>
    <row r="412" spans="3:105" s="6" customFormat="1" x14ac:dyDescent="0.2">
      <c r="C412" s="88"/>
      <c r="D412" s="7"/>
      <c r="E412" s="88"/>
      <c r="F412" s="7"/>
      <c r="G412" s="89"/>
      <c r="H412" s="89"/>
      <c r="BV412" s="90"/>
      <c r="BW412" s="90"/>
      <c r="BX412" s="90"/>
      <c r="BY412" s="90"/>
      <c r="BZ412" s="90"/>
      <c r="CA412" s="80"/>
      <c r="CB412" s="80"/>
      <c r="CC412" s="80"/>
      <c r="CD412" s="7"/>
      <c r="CE412" s="7"/>
      <c r="CF412" s="9"/>
      <c r="CG412" s="9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</row>
    <row r="413" spans="3:105" s="6" customFormat="1" x14ac:dyDescent="0.2">
      <c r="C413" s="88"/>
      <c r="D413" s="7"/>
      <c r="E413" s="88"/>
      <c r="F413" s="7"/>
      <c r="G413" s="89"/>
      <c r="H413" s="89"/>
      <c r="BV413" s="90"/>
      <c r="BW413" s="90"/>
      <c r="BX413" s="90"/>
      <c r="BY413" s="90"/>
      <c r="BZ413" s="90"/>
      <c r="CA413" s="80"/>
      <c r="CB413" s="80"/>
      <c r="CC413" s="80"/>
      <c r="CD413" s="7"/>
      <c r="CE413" s="7"/>
      <c r="CF413" s="9"/>
      <c r="CG413" s="9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</row>
    <row r="414" spans="3:105" s="6" customFormat="1" x14ac:dyDescent="0.2">
      <c r="C414" s="88"/>
      <c r="D414" s="7"/>
      <c r="E414" s="88"/>
      <c r="F414" s="7"/>
      <c r="G414" s="89"/>
      <c r="H414" s="89"/>
      <c r="BV414" s="90"/>
      <c r="BW414" s="90"/>
      <c r="BX414" s="90"/>
      <c r="BY414" s="90"/>
      <c r="BZ414" s="90"/>
      <c r="CA414" s="80"/>
      <c r="CB414" s="80"/>
      <c r="CC414" s="80"/>
      <c r="CD414" s="7"/>
      <c r="CE414" s="7"/>
      <c r="CF414" s="9"/>
      <c r="CG414" s="9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</row>
    <row r="415" spans="3:105" s="6" customFormat="1" x14ac:dyDescent="0.2">
      <c r="C415" s="88"/>
      <c r="D415" s="7"/>
      <c r="E415" s="88"/>
      <c r="F415" s="7"/>
      <c r="G415" s="89"/>
      <c r="H415" s="89"/>
      <c r="BV415" s="90"/>
      <c r="BW415" s="90"/>
      <c r="BX415" s="90"/>
      <c r="BY415" s="90"/>
      <c r="BZ415" s="90"/>
      <c r="CA415" s="80"/>
      <c r="CB415" s="80"/>
      <c r="CC415" s="80"/>
      <c r="CD415" s="7"/>
      <c r="CE415" s="7"/>
      <c r="CF415" s="9"/>
      <c r="CG415" s="9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</row>
    <row r="416" spans="3:105" s="6" customFormat="1" x14ac:dyDescent="0.2">
      <c r="C416" s="88"/>
      <c r="D416" s="7"/>
      <c r="E416" s="88"/>
      <c r="F416" s="7"/>
      <c r="G416" s="91"/>
      <c r="H416" s="91"/>
      <c r="BV416" s="90"/>
      <c r="BW416" s="90"/>
      <c r="BX416" s="90"/>
      <c r="BY416" s="90"/>
      <c r="BZ416" s="90"/>
      <c r="CA416" s="80"/>
      <c r="CB416" s="80"/>
      <c r="CC416" s="80"/>
      <c r="CD416" s="7"/>
      <c r="CE416" s="7"/>
      <c r="CF416" s="9"/>
      <c r="CG416" s="9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</row>
    <row r="417" spans="3:105" s="6" customFormat="1" x14ac:dyDescent="0.2">
      <c r="C417" s="88"/>
      <c r="D417" s="7"/>
      <c r="E417" s="88"/>
      <c r="F417" s="7"/>
      <c r="G417" s="89"/>
      <c r="H417" s="89"/>
      <c r="BV417" s="90"/>
      <c r="BW417" s="90"/>
      <c r="BX417" s="90"/>
      <c r="BY417" s="90"/>
      <c r="BZ417" s="90"/>
      <c r="CA417" s="80"/>
      <c r="CB417" s="80"/>
      <c r="CC417" s="80"/>
      <c r="CD417" s="7"/>
      <c r="CE417" s="7"/>
      <c r="CF417" s="9"/>
      <c r="CG417" s="9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</row>
    <row r="418" spans="3:105" s="6" customFormat="1" x14ac:dyDescent="0.2">
      <c r="C418" s="88"/>
      <c r="D418" s="7"/>
      <c r="E418" s="88"/>
      <c r="F418" s="7"/>
      <c r="G418" s="89"/>
      <c r="H418" s="89"/>
      <c r="BV418" s="90"/>
      <c r="BW418" s="90"/>
      <c r="BX418" s="90"/>
      <c r="BY418" s="90"/>
      <c r="BZ418" s="90"/>
      <c r="CA418" s="80"/>
      <c r="CB418" s="80"/>
      <c r="CC418" s="80"/>
      <c r="CD418" s="7"/>
      <c r="CE418" s="7"/>
      <c r="CF418" s="9"/>
      <c r="CG418" s="9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</row>
    <row r="419" spans="3:105" s="6" customFormat="1" x14ac:dyDescent="0.2">
      <c r="C419" s="88"/>
      <c r="D419" s="7"/>
      <c r="E419" s="88"/>
      <c r="F419" s="7"/>
      <c r="G419" s="89"/>
      <c r="H419" s="89"/>
      <c r="BV419" s="90"/>
      <c r="BW419" s="90"/>
      <c r="BX419" s="90"/>
      <c r="BY419" s="90"/>
      <c r="BZ419" s="90"/>
      <c r="CA419" s="80"/>
      <c r="CB419" s="80"/>
      <c r="CC419" s="80"/>
      <c r="CD419" s="7"/>
      <c r="CE419" s="7"/>
      <c r="CF419" s="9"/>
      <c r="CG419" s="9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</row>
    <row r="420" spans="3:105" s="6" customFormat="1" x14ac:dyDescent="0.2">
      <c r="C420" s="88"/>
      <c r="D420" s="7"/>
      <c r="E420" s="88"/>
      <c r="F420" s="7"/>
      <c r="G420" s="89"/>
      <c r="H420" s="89"/>
      <c r="BV420" s="90"/>
      <c r="BW420" s="90"/>
      <c r="BX420" s="90"/>
      <c r="BY420" s="90"/>
      <c r="BZ420" s="90"/>
      <c r="CA420" s="80"/>
      <c r="CB420" s="80"/>
      <c r="CC420" s="80"/>
      <c r="CD420" s="7"/>
      <c r="CE420" s="7"/>
      <c r="CF420" s="9"/>
      <c r="CG420" s="9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</row>
    <row r="421" spans="3:105" s="6" customFormat="1" x14ac:dyDescent="0.2">
      <c r="C421" s="88"/>
      <c r="D421" s="7"/>
      <c r="E421" s="88"/>
      <c r="F421" s="7"/>
      <c r="G421" s="89"/>
      <c r="H421" s="89"/>
      <c r="BV421" s="90"/>
      <c r="BW421" s="90"/>
      <c r="BX421" s="90"/>
      <c r="BY421" s="90"/>
      <c r="BZ421" s="90"/>
      <c r="CA421" s="80"/>
      <c r="CB421" s="80"/>
      <c r="CC421" s="80"/>
      <c r="CD421" s="7"/>
      <c r="CE421" s="7"/>
      <c r="CF421" s="9"/>
      <c r="CG421" s="9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</row>
    <row r="422" spans="3:105" s="6" customFormat="1" x14ac:dyDescent="0.2">
      <c r="C422" s="88"/>
      <c r="D422" s="7"/>
      <c r="E422" s="88"/>
      <c r="F422" s="7"/>
      <c r="G422" s="89"/>
      <c r="H422" s="89"/>
      <c r="BV422" s="90"/>
      <c r="BW422" s="90"/>
      <c r="BX422" s="90"/>
      <c r="BY422" s="90"/>
      <c r="BZ422" s="90"/>
      <c r="CA422" s="80"/>
      <c r="CB422" s="80"/>
      <c r="CC422" s="80"/>
      <c r="CD422" s="7"/>
      <c r="CE422" s="7"/>
      <c r="CF422" s="9"/>
      <c r="CG422" s="9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</row>
    <row r="423" spans="3:105" s="6" customFormat="1" x14ac:dyDescent="0.2">
      <c r="C423" s="88"/>
      <c r="D423" s="7"/>
      <c r="E423" s="88"/>
      <c r="F423" s="7"/>
      <c r="G423" s="89"/>
      <c r="H423" s="89"/>
      <c r="BV423" s="90"/>
      <c r="BW423" s="90"/>
      <c r="BX423" s="90"/>
      <c r="BY423" s="90"/>
      <c r="BZ423" s="90"/>
      <c r="CA423" s="80"/>
      <c r="CB423" s="80"/>
      <c r="CC423" s="80"/>
      <c r="CD423" s="7"/>
      <c r="CE423" s="7"/>
      <c r="CF423" s="9"/>
      <c r="CG423" s="9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</row>
    <row r="424" spans="3:105" s="6" customFormat="1" x14ac:dyDescent="0.2">
      <c r="C424" s="88"/>
      <c r="D424" s="7"/>
      <c r="E424" s="88"/>
      <c r="F424" s="7"/>
      <c r="G424" s="89"/>
      <c r="H424" s="89"/>
      <c r="BV424" s="90"/>
      <c r="BW424" s="90"/>
      <c r="BX424" s="90"/>
      <c r="BY424" s="90"/>
      <c r="BZ424" s="90"/>
      <c r="CA424" s="80"/>
      <c r="CB424" s="80"/>
      <c r="CC424" s="80"/>
      <c r="CD424" s="7"/>
      <c r="CE424" s="7"/>
      <c r="CF424" s="9"/>
      <c r="CG424" s="9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</row>
    <row r="425" spans="3:105" s="6" customFormat="1" x14ac:dyDescent="0.2">
      <c r="C425" s="88"/>
      <c r="D425" s="7"/>
      <c r="E425" s="88"/>
      <c r="F425" s="7"/>
      <c r="G425" s="89"/>
      <c r="H425" s="89"/>
      <c r="BV425" s="90"/>
      <c r="BW425" s="90"/>
      <c r="BX425" s="90"/>
      <c r="BY425" s="90"/>
      <c r="BZ425" s="90"/>
      <c r="CA425" s="80"/>
      <c r="CB425" s="80"/>
      <c r="CC425" s="80"/>
      <c r="CD425" s="7"/>
      <c r="CE425" s="7"/>
      <c r="CF425" s="9"/>
      <c r="CG425" s="9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</row>
    <row r="426" spans="3:105" s="6" customFormat="1" x14ac:dyDescent="0.2">
      <c r="C426" s="88"/>
      <c r="D426" s="7"/>
      <c r="E426" s="88"/>
      <c r="F426" s="7"/>
      <c r="G426" s="89"/>
      <c r="H426" s="89"/>
      <c r="BV426" s="90"/>
      <c r="BW426" s="90"/>
      <c r="BX426" s="90"/>
      <c r="BY426" s="90"/>
      <c r="BZ426" s="90"/>
      <c r="CA426" s="80"/>
      <c r="CB426" s="80"/>
      <c r="CC426" s="80"/>
      <c r="CD426" s="7"/>
      <c r="CE426" s="7"/>
      <c r="CF426" s="9"/>
      <c r="CG426" s="9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</row>
    <row r="427" spans="3:105" s="6" customFormat="1" x14ac:dyDescent="0.2">
      <c r="C427" s="88"/>
      <c r="D427" s="7"/>
      <c r="E427" s="88"/>
      <c r="F427" s="7"/>
      <c r="G427" s="89"/>
      <c r="H427" s="89"/>
      <c r="BV427" s="90"/>
      <c r="BW427" s="90"/>
      <c r="BX427" s="90"/>
      <c r="BY427" s="90"/>
      <c r="BZ427" s="90"/>
      <c r="CA427" s="80"/>
      <c r="CB427" s="80"/>
      <c r="CC427" s="80"/>
      <c r="CD427" s="7"/>
      <c r="CE427" s="7"/>
      <c r="CF427" s="9"/>
      <c r="CG427" s="9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</row>
    <row r="428" spans="3:105" s="6" customFormat="1" x14ac:dyDescent="0.2">
      <c r="C428" s="88"/>
      <c r="D428" s="7"/>
      <c r="E428" s="88"/>
      <c r="F428" s="7"/>
      <c r="G428" s="89"/>
      <c r="H428" s="89"/>
      <c r="BV428" s="90"/>
      <c r="BW428" s="90"/>
      <c r="BX428" s="90"/>
      <c r="BY428" s="90"/>
      <c r="BZ428" s="90"/>
      <c r="CA428" s="80"/>
      <c r="CB428" s="80"/>
      <c r="CC428" s="80"/>
      <c r="CD428" s="7"/>
      <c r="CE428" s="7"/>
      <c r="CF428" s="9"/>
      <c r="CG428" s="9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</row>
    <row r="429" spans="3:105" s="6" customFormat="1" x14ac:dyDescent="0.2">
      <c r="C429" s="88"/>
      <c r="D429" s="7"/>
      <c r="E429" s="88"/>
      <c r="F429" s="7"/>
      <c r="G429" s="89"/>
      <c r="H429" s="89"/>
      <c r="BV429" s="90"/>
      <c r="BW429" s="90"/>
      <c r="BX429" s="90"/>
      <c r="BY429" s="90"/>
      <c r="BZ429" s="90"/>
      <c r="CA429" s="80"/>
      <c r="CB429" s="80"/>
      <c r="CC429" s="80"/>
      <c r="CD429" s="7"/>
      <c r="CE429" s="7"/>
      <c r="CF429" s="9"/>
      <c r="CG429" s="9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</row>
    <row r="430" spans="3:105" s="6" customFormat="1" x14ac:dyDescent="0.2">
      <c r="C430" s="88"/>
      <c r="D430" s="7"/>
      <c r="E430" s="88"/>
      <c r="F430" s="7"/>
      <c r="G430" s="89"/>
      <c r="H430" s="89"/>
      <c r="BV430" s="90"/>
      <c r="BW430" s="90"/>
      <c r="BX430" s="90"/>
      <c r="BY430" s="90"/>
      <c r="BZ430" s="90"/>
      <c r="CA430" s="80"/>
      <c r="CB430" s="80"/>
      <c r="CC430" s="80"/>
      <c r="CD430" s="7"/>
      <c r="CE430" s="7"/>
      <c r="CF430" s="9"/>
      <c r="CG430" s="9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</row>
    <row r="431" spans="3:105" s="6" customFormat="1" x14ac:dyDescent="0.2">
      <c r="C431" s="88"/>
      <c r="D431" s="7"/>
      <c r="E431" s="88"/>
      <c r="F431" s="7"/>
      <c r="G431" s="89"/>
      <c r="H431" s="89"/>
      <c r="BV431" s="90"/>
      <c r="BW431" s="90"/>
      <c r="BX431" s="90"/>
      <c r="BY431" s="90"/>
      <c r="BZ431" s="90"/>
      <c r="CA431" s="80"/>
      <c r="CB431" s="80"/>
      <c r="CC431" s="80"/>
      <c r="CD431" s="7"/>
      <c r="CE431" s="7"/>
      <c r="CF431" s="9"/>
      <c r="CG431" s="9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</row>
    <row r="432" spans="3:105" s="6" customFormat="1" x14ac:dyDescent="0.2">
      <c r="C432" s="88"/>
      <c r="D432" s="7"/>
      <c r="E432" s="88"/>
      <c r="F432" s="7"/>
      <c r="G432" s="89"/>
      <c r="H432" s="89"/>
      <c r="BV432" s="90"/>
      <c r="BW432" s="90"/>
      <c r="BX432" s="90"/>
      <c r="BY432" s="90"/>
      <c r="BZ432" s="90"/>
      <c r="CA432" s="80"/>
      <c r="CB432" s="80"/>
      <c r="CC432" s="80"/>
      <c r="CD432" s="7"/>
      <c r="CE432" s="7"/>
      <c r="CF432" s="9"/>
      <c r="CG432" s="9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</row>
    <row r="433" spans="3:105" s="6" customFormat="1" x14ac:dyDescent="0.2">
      <c r="C433" s="88"/>
      <c r="D433" s="7"/>
      <c r="E433" s="88"/>
      <c r="F433" s="7"/>
      <c r="G433" s="89"/>
      <c r="H433" s="89"/>
      <c r="BV433" s="90"/>
      <c r="BW433" s="90"/>
      <c r="BX433" s="90"/>
      <c r="BY433" s="90"/>
      <c r="BZ433" s="90"/>
      <c r="CA433" s="80"/>
      <c r="CB433" s="80"/>
      <c r="CC433" s="80"/>
      <c r="CD433" s="7"/>
      <c r="CE433" s="7"/>
      <c r="CF433" s="9"/>
      <c r="CG433" s="9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</row>
    <row r="434" spans="3:105" s="6" customFormat="1" x14ac:dyDescent="0.2">
      <c r="C434" s="88"/>
      <c r="D434" s="7"/>
      <c r="E434" s="88"/>
      <c r="F434" s="7"/>
      <c r="G434" s="91"/>
      <c r="H434" s="91"/>
      <c r="BV434" s="90"/>
      <c r="BW434" s="90"/>
      <c r="BX434" s="90"/>
      <c r="BY434" s="90"/>
      <c r="BZ434" s="90"/>
      <c r="CA434" s="80"/>
      <c r="CB434" s="80"/>
      <c r="CC434" s="80"/>
      <c r="CD434" s="7"/>
      <c r="CE434" s="7"/>
      <c r="CF434" s="9"/>
      <c r="CG434" s="9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</row>
    <row r="435" spans="3:105" s="6" customFormat="1" x14ac:dyDescent="0.2">
      <c r="C435" s="88"/>
      <c r="D435" s="7"/>
      <c r="E435" s="88"/>
      <c r="F435" s="7"/>
      <c r="G435" s="89"/>
      <c r="H435" s="89"/>
      <c r="BV435" s="90"/>
      <c r="BW435" s="90"/>
      <c r="BX435" s="90"/>
      <c r="BY435" s="90"/>
      <c r="BZ435" s="90"/>
      <c r="CA435" s="80"/>
      <c r="CB435" s="80"/>
      <c r="CC435" s="80"/>
      <c r="CD435" s="7"/>
      <c r="CE435" s="7"/>
      <c r="CF435" s="9"/>
      <c r="CG435" s="9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</row>
    <row r="436" spans="3:105" s="6" customFormat="1" x14ac:dyDescent="0.2">
      <c r="C436" s="88"/>
      <c r="D436" s="7"/>
      <c r="E436" s="88"/>
      <c r="F436" s="7"/>
      <c r="G436" s="89"/>
      <c r="H436" s="89"/>
      <c r="BV436" s="90"/>
      <c r="BW436" s="90"/>
      <c r="BX436" s="90"/>
      <c r="BY436" s="90"/>
      <c r="BZ436" s="90"/>
      <c r="CA436" s="80"/>
      <c r="CB436" s="80"/>
      <c r="CC436" s="80"/>
      <c r="CD436" s="7"/>
      <c r="CE436" s="7"/>
      <c r="CF436" s="9"/>
      <c r="CG436" s="9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</row>
    <row r="437" spans="3:105" s="6" customFormat="1" x14ac:dyDescent="0.2">
      <c r="C437" s="88"/>
      <c r="D437" s="7"/>
      <c r="E437" s="88"/>
      <c r="F437" s="7"/>
      <c r="G437" s="89"/>
      <c r="H437" s="89"/>
      <c r="BV437" s="90"/>
      <c r="BW437" s="90"/>
      <c r="BX437" s="90"/>
      <c r="BY437" s="90"/>
      <c r="BZ437" s="90"/>
      <c r="CA437" s="80"/>
      <c r="CB437" s="80"/>
      <c r="CC437" s="80"/>
      <c r="CD437" s="7"/>
      <c r="CE437" s="7"/>
      <c r="CF437" s="9"/>
      <c r="CG437" s="9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</row>
    <row r="438" spans="3:105" s="6" customFormat="1" x14ac:dyDescent="0.2">
      <c r="C438" s="88"/>
      <c r="D438" s="7"/>
      <c r="E438" s="88"/>
      <c r="F438" s="7"/>
      <c r="G438" s="89"/>
      <c r="H438" s="89"/>
      <c r="BV438" s="90"/>
      <c r="BW438" s="90"/>
      <c r="BX438" s="90"/>
      <c r="BY438" s="90"/>
      <c r="BZ438" s="90"/>
      <c r="CA438" s="80"/>
      <c r="CB438" s="80"/>
      <c r="CC438" s="80"/>
      <c r="CD438" s="7"/>
      <c r="CE438" s="7"/>
      <c r="CF438" s="9"/>
      <c r="CG438" s="9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</row>
    <row r="439" spans="3:105" s="6" customFormat="1" x14ac:dyDescent="0.2">
      <c r="C439" s="88"/>
      <c r="D439" s="7"/>
      <c r="E439" s="88"/>
      <c r="F439" s="7"/>
      <c r="G439" s="89"/>
      <c r="H439" s="89"/>
      <c r="BV439" s="90"/>
      <c r="BW439" s="90"/>
      <c r="BX439" s="90"/>
      <c r="BY439" s="90"/>
      <c r="BZ439" s="90"/>
      <c r="CA439" s="80"/>
      <c r="CB439" s="80"/>
      <c r="CC439" s="80"/>
      <c r="CD439" s="7"/>
      <c r="CE439" s="7"/>
      <c r="CF439" s="9"/>
      <c r="CG439" s="9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</row>
    <row r="440" spans="3:105" s="6" customFormat="1" x14ac:dyDescent="0.2">
      <c r="C440" s="88"/>
      <c r="D440" s="7"/>
      <c r="E440" s="88"/>
      <c r="F440" s="7"/>
      <c r="G440" s="89"/>
      <c r="H440" s="89"/>
      <c r="BV440" s="90"/>
      <c r="BW440" s="90"/>
      <c r="BX440" s="90"/>
      <c r="BY440" s="90"/>
      <c r="BZ440" s="90"/>
      <c r="CA440" s="80"/>
      <c r="CB440" s="80"/>
      <c r="CC440" s="80"/>
      <c r="CD440" s="7"/>
      <c r="CE440" s="7"/>
      <c r="CF440" s="9"/>
      <c r="CG440" s="9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</row>
    <row r="441" spans="3:105" s="6" customFormat="1" x14ac:dyDescent="0.2">
      <c r="C441" s="88"/>
      <c r="D441" s="7"/>
      <c r="E441" s="88"/>
      <c r="F441" s="7"/>
      <c r="G441" s="89"/>
      <c r="H441" s="89"/>
      <c r="BV441" s="90"/>
      <c r="BW441" s="90"/>
      <c r="BX441" s="90"/>
      <c r="BY441" s="90"/>
      <c r="BZ441" s="90"/>
      <c r="CA441" s="80"/>
      <c r="CB441" s="80"/>
      <c r="CC441" s="80"/>
      <c r="CD441" s="7"/>
      <c r="CE441" s="7"/>
      <c r="CF441" s="9"/>
      <c r="CG441" s="9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</row>
    <row r="442" spans="3:105" s="6" customFormat="1" x14ac:dyDescent="0.2">
      <c r="C442" s="88"/>
      <c r="D442" s="7"/>
      <c r="E442" s="88"/>
      <c r="F442" s="7"/>
      <c r="G442" s="89"/>
      <c r="H442" s="89"/>
      <c r="BV442" s="90"/>
      <c r="BW442" s="90"/>
      <c r="BX442" s="90"/>
      <c r="BY442" s="90"/>
      <c r="BZ442" s="90"/>
      <c r="CA442" s="80"/>
      <c r="CB442" s="80"/>
      <c r="CC442" s="80"/>
      <c r="CD442" s="7"/>
      <c r="CE442" s="7"/>
      <c r="CF442" s="9"/>
      <c r="CG442" s="9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</row>
    <row r="443" spans="3:105" s="6" customFormat="1" x14ac:dyDescent="0.2">
      <c r="C443" s="88"/>
      <c r="D443" s="7"/>
      <c r="E443" s="88"/>
      <c r="F443" s="7"/>
      <c r="G443" s="89"/>
      <c r="H443" s="89"/>
      <c r="BV443" s="90"/>
      <c r="BW443" s="90"/>
      <c r="BX443" s="90"/>
      <c r="BY443" s="90"/>
      <c r="BZ443" s="90"/>
      <c r="CA443" s="80"/>
      <c r="CB443" s="80"/>
      <c r="CC443" s="80"/>
      <c r="CD443" s="7"/>
      <c r="CE443" s="7"/>
      <c r="CF443" s="9"/>
      <c r="CG443" s="9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</row>
    <row r="444" spans="3:105" s="6" customFormat="1" x14ac:dyDescent="0.2">
      <c r="C444" s="88"/>
      <c r="D444" s="7"/>
      <c r="E444" s="88"/>
      <c r="F444" s="7"/>
      <c r="G444" s="89"/>
      <c r="H444" s="89"/>
      <c r="BV444" s="90"/>
      <c r="BW444" s="90"/>
      <c r="BX444" s="90"/>
      <c r="BY444" s="90"/>
      <c r="BZ444" s="90"/>
      <c r="CA444" s="80"/>
      <c r="CB444" s="80"/>
      <c r="CC444" s="80"/>
      <c r="CD444" s="7"/>
      <c r="CE444" s="7"/>
      <c r="CF444" s="9"/>
      <c r="CG444" s="9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</row>
    <row r="445" spans="3:105" s="6" customFormat="1" x14ac:dyDescent="0.2">
      <c r="C445" s="88"/>
      <c r="D445" s="7"/>
      <c r="E445" s="88"/>
      <c r="F445" s="7"/>
      <c r="G445" s="89"/>
      <c r="H445" s="89"/>
      <c r="BV445" s="90"/>
      <c r="BW445" s="90"/>
      <c r="BX445" s="90"/>
      <c r="BY445" s="90"/>
      <c r="BZ445" s="90"/>
      <c r="CA445" s="80"/>
      <c r="CB445" s="80"/>
      <c r="CC445" s="80"/>
      <c r="CD445" s="7"/>
      <c r="CE445" s="7"/>
      <c r="CF445" s="9"/>
      <c r="CG445" s="9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</row>
    <row r="446" spans="3:105" s="6" customFormat="1" x14ac:dyDescent="0.2">
      <c r="C446" s="88"/>
      <c r="D446" s="7"/>
      <c r="E446" s="88"/>
      <c r="F446" s="7"/>
      <c r="G446" s="89"/>
      <c r="H446" s="89"/>
      <c r="BV446" s="90"/>
      <c r="BW446" s="90"/>
      <c r="BX446" s="90"/>
      <c r="BY446" s="90"/>
      <c r="BZ446" s="90"/>
      <c r="CA446" s="80"/>
      <c r="CB446" s="80"/>
      <c r="CC446" s="80"/>
      <c r="CD446" s="7"/>
      <c r="CE446" s="7"/>
      <c r="CF446" s="9"/>
      <c r="CG446" s="9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</row>
    <row r="447" spans="3:105" s="6" customFormat="1" x14ac:dyDescent="0.2">
      <c r="C447" s="88"/>
      <c r="D447" s="7"/>
      <c r="E447" s="88"/>
      <c r="F447" s="7"/>
      <c r="G447" s="89"/>
      <c r="H447" s="89"/>
      <c r="BV447" s="90"/>
      <c r="BW447" s="90"/>
      <c r="BX447" s="90"/>
      <c r="BY447" s="90"/>
      <c r="BZ447" s="90"/>
      <c r="CA447" s="80"/>
      <c r="CB447" s="80"/>
      <c r="CC447" s="80"/>
      <c r="CD447" s="7"/>
      <c r="CE447" s="7"/>
      <c r="CF447" s="9"/>
      <c r="CG447" s="9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</row>
    <row r="448" spans="3:105" s="6" customFormat="1" x14ac:dyDescent="0.2">
      <c r="C448" s="88"/>
      <c r="D448" s="7"/>
      <c r="E448" s="88"/>
      <c r="F448" s="7"/>
      <c r="G448" s="89"/>
      <c r="H448" s="89"/>
      <c r="BV448" s="90"/>
      <c r="BW448" s="90"/>
      <c r="BX448" s="90"/>
      <c r="BY448" s="90"/>
      <c r="BZ448" s="90"/>
      <c r="CA448" s="80"/>
      <c r="CB448" s="80"/>
      <c r="CC448" s="80"/>
      <c r="CD448" s="7"/>
      <c r="CE448" s="7"/>
      <c r="CF448" s="9"/>
      <c r="CG448" s="9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</row>
    <row r="449" spans="3:105" s="6" customFormat="1" x14ac:dyDescent="0.2">
      <c r="C449" s="88"/>
      <c r="D449" s="7"/>
      <c r="E449" s="88"/>
      <c r="F449" s="7"/>
      <c r="G449" s="89"/>
      <c r="H449" s="89"/>
      <c r="BV449" s="90"/>
      <c r="BW449" s="90"/>
      <c r="BX449" s="90"/>
      <c r="BY449" s="90"/>
      <c r="BZ449" s="90"/>
      <c r="CA449" s="80"/>
      <c r="CB449" s="80"/>
      <c r="CC449" s="80"/>
      <c r="CD449" s="7"/>
      <c r="CE449" s="7"/>
      <c r="CF449" s="9"/>
      <c r="CG449" s="9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</row>
    <row r="450" spans="3:105" s="6" customFormat="1" x14ac:dyDescent="0.2">
      <c r="C450" s="88"/>
      <c r="D450" s="7"/>
      <c r="E450" s="88"/>
      <c r="F450" s="7"/>
      <c r="G450" s="89"/>
      <c r="H450" s="89"/>
      <c r="BV450" s="90"/>
      <c r="BW450" s="90"/>
      <c r="BX450" s="90"/>
      <c r="BY450" s="90"/>
      <c r="BZ450" s="90"/>
      <c r="CA450" s="80"/>
      <c r="CB450" s="80"/>
      <c r="CC450" s="80"/>
      <c r="CD450" s="7"/>
      <c r="CE450" s="7"/>
      <c r="CF450" s="9"/>
      <c r="CG450" s="9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</row>
    <row r="451" spans="3:105" s="6" customFormat="1" x14ac:dyDescent="0.2">
      <c r="C451" s="88"/>
      <c r="D451" s="7"/>
      <c r="E451" s="88"/>
      <c r="F451" s="7"/>
      <c r="G451" s="91"/>
      <c r="H451" s="91"/>
      <c r="BV451" s="90"/>
      <c r="BW451" s="90"/>
      <c r="BX451" s="90"/>
      <c r="BY451" s="90"/>
      <c r="BZ451" s="90"/>
      <c r="CA451" s="80"/>
      <c r="CB451" s="80"/>
      <c r="CC451" s="80"/>
      <c r="CD451" s="7"/>
      <c r="CE451" s="7"/>
      <c r="CF451" s="9"/>
      <c r="CG451" s="9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</row>
    <row r="452" spans="3:105" s="6" customFormat="1" x14ac:dyDescent="0.2">
      <c r="C452" s="88"/>
      <c r="D452" s="7"/>
      <c r="E452" s="88"/>
      <c r="F452" s="7"/>
      <c r="G452" s="89"/>
      <c r="H452" s="89"/>
      <c r="BV452" s="90"/>
      <c r="BW452" s="90"/>
      <c r="BX452" s="90"/>
      <c r="BY452" s="90"/>
      <c r="BZ452" s="90"/>
      <c r="CA452" s="80"/>
      <c r="CB452" s="80"/>
      <c r="CC452" s="80"/>
      <c r="CD452" s="7"/>
      <c r="CE452" s="7"/>
      <c r="CF452" s="9"/>
      <c r="CG452" s="9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</row>
    <row r="453" spans="3:105" s="6" customFormat="1" x14ac:dyDescent="0.2">
      <c r="C453" s="88"/>
      <c r="D453" s="7"/>
      <c r="E453" s="88"/>
      <c r="F453" s="7"/>
      <c r="G453" s="89"/>
      <c r="H453" s="89"/>
      <c r="BV453" s="90"/>
      <c r="BW453" s="90"/>
      <c r="BX453" s="90"/>
      <c r="BY453" s="90"/>
      <c r="BZ453" s="90"/>
      <c r="CA453" s="80"/>
      <c r="CB453" s="80"/>
      <c r="CC453" s="80"/>
      <c r="CD453" s="7"/>
      <c r="CE453" s="7"/>
      <c r="CF453" s="9"/>
      <c r="CG453" s="9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</row>
    <row r="454" spans="3:105" s="6" customFormat="1" x14ac:dyDescent="0.2">
      <c r="C454" s="88"/>
      <c r="D454" s="7"/>
      <c r="E454" s="88"/>
      <c r="F454" s="7"/>
      <c r="G454" s="89"/>
      <c r="H454" s="89"/>
      <c r="BV454" s="90"/>
      <c r="BW454" s="90"/>
      <c r="BX454" s="90"/>
      <c r="BY454" s="90"/>
      <c r="BZ454" s="90"/>
      <c r="CA454" s="80"/>
      <c r="CB454" s="80"/>
      <c r="CC454" s="80"/>
      <c r="CD454" s="7"/>
      <c r="CE454" s="7"/>
      <c r="CF454" s="9"/>
      <c r="CG454" s="9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</row>
    <row r="455" spans="3:105" s="6" customFormat="1" x14ac:dyDescent="0.2">
      <c r="C455" s="88"/>
      <c r="D455" s="7"/>
      <c r="E455" s="88"/>
      <c r="F455" s="7"/>
      <c r="G455" s="89"/>
      <c r="H455" s="89"/>
      <c r="BV455" s="90"/>
      <c r="BW455" s="90"/>
      <c r="BX455" s="90"/>
      <c r="BY455" s="90"/>
      <c r="BZ455" s="90"/>
      <c r="CA455" s="80"/>
      <c r="CB455" s="80"/>
      <c r="CC455" s="80"/>
      <c r="CD455" s="7"/>
      <c r="CE455" s="7"/>
      <c r="CF455" s="9"/>
      <c r="CG455" s="9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</row>
    <row r="456" spans="3:105" s="6" customFormat="1" x14ac:dyDescent="0.2">
      <c r="C456" s="88"/>
      <c r="D456" s="7"/>
      <c r="E456" s="88"/>
      <c r="F456" s="7"/>
      <c r="G456" s="89"/>
      <c r="H456" s="89"/>
      <c r="BV456" s="90"/>
      <c r="BW456" s="90"/>
      <c r="BX456" s="90"/>
      <c r="BY456" s="90"/>
      <c r="BZ456" s="90"/>
      <c r="CA456" s="80"/>
      <c r="CB456" s="80"/>
      <c r="CC456" s="80"/>
      <c r="CD456" s="7"/>
      <c r="CE456" s="7"/>
      <c r="CF456" s="9"/>
      <c r="CG456" s="9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</row>
    <row r="457" spans="3:105" s="6" customFormat="1" x14ac:dyDescent="0.2">
      <c r="C457" s="88"/>
      <c r="D457" s="7"/>
      <c r="E457" s="88"/>
      <c r="F457" s="7"/>
      <c r="G457" s="89"/>
      <c r="H457" s="89"/>
      <c r="BV457" s="90"/>
      <c r="BW457" s="90"/>
      <c r="BX457" s="90"/>
      <c r="BY457" s="90"/>
      <c r="BZ457" s="90"/>
      <c r="CA457" s="80"/>
      <c r="CB457" s="80"/>
      <c r="CC457" s="80"/>
      <c r="CD457" s="7"/>
      <c r="CE457" s="7"/>
      <c r="CF457" s="9"/>
      <c r="CG457" s="9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</row>
    <row r="458" spans="3:105" s="6" customFormat="1" x14ac:dyDescent="0.2">
      <c r="C458" s="88"/>
      <c r="D458" s="7"/>
      <c r="E458" s="88"/>
      <c r="F458" s="7"/>
      <c r="G458" s="89"/>
      <c r="H458" s="89"/>
      <c r="BV458" s="90"/>
      <c r="BW458" s="90"/>
      <c r="BX458" s="90"/>
      <c r="BY458" s="90"/>
      <c r="BZ458" s="90"/>
      <c r="CA458" s="80"/>
      <c r="CB458" s="80"/>
      <c r="CC458" s="80"/>
      <c r="CD458" s="7"/>
      <c r="CE458" s="7"/>
      <c r="CF458" s="9"/>
      <c r="CG458" s="9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</row>
    <row r="459" spans="3:105" s="6" customFormat="1" x14ac:dyDescent="0.2">
      <c r="C459" s="88"/>
      <c r="D459" s="7"/>
      <c r="E459" s="88"/>
      <c r="F459" s="7"/>
      <c r="G459" s="89"/>
      <c r="H459" s="89"/>
      <c r="BV459" s="90"/>
      <c r="BW459" s="90"/>
      <c r="BX459" s="90"/>
      <c r="BY459" s="90"/>
      <c r="BZ459" s="90"/>
      <c r="CA459" s="80"/>
      <c r="CB459" s="80"/>
      <c r="CC459" s="80"/>
      <c r="CD459" s="7"/>
      <c r="CE459" s="7"/>
      <c r="CF459" s="9"/>
      <c r="CG459" s="9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</row>
    <row r="460" spans="3:105" s="6" customFormat="1" x14ac:dyDescent="0.2">
      <c r="C460" s="88"/>
      <c r="D460" s="7"/>
      <c r="E460" s="88"/>
      <c r="F460" s="7"/>
      <c r="G460" s="89"/>
      <c r="H460" s="89"/>
      <c r="BV460" s="90"/>
      <c r="BW460" s="90"/>
      <c r="BX460" s="90"/>
      <c r="BY460" s="90"/>
      <c r="BZ460" s="90"/>
      <c r="CA460" s="80"/>
      <c r="CB460" s="80"/>
      <c r="CC460" s="80"/>
      <c r="CD460" s="7"/>
      <c r="CE460" s="7"/>
      <c r="CF460" s="9"/>
      <c r="CG460" s="9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</row>
    <row r="461" spans="3:105" s="6" customFormat="1" x14ac:dyDescent="0.2">
      <c r="C461" s="88"/>
      <c r="D461" s="7"/>
      <c r="E461" s="88"/>
      <c r="F461" s="7"/>
      <c r="G461" s="89"/>
      <c r="H461" s="89"/>
      <c r="BV461" s="90"/>
      <c r="BW461" s="90"/>
      <c r="BX461" s="90"/>
      <c r="BY461" s="90"/>
      <c r="BZ461" s="90"/>
      <c r="CA461" s="80"/>
      <c r="CB461" s="80"/>
      <c r="CC461" s="80"/>
      <c r="CD461" s="7"/>
      <c r="CE461" s="7"/>
      <c r="CF461" s="9"/>
      <c r="CG461" s="9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</row>
    <row r="462" spans="3:105" s="6" customFormat="1" x14ac:dyDescent="0.2">
      <c r="C462" s="88"/>
      <c r="D462" s="7"/>
      <c r="E462" s="88"/>
      <c r="F462" s="7"/>
      <c r="G462" s="89"/>
      <c r="H462" s="89"/>
      <c r="BV462" s="90"/>
      <c r="BW462" s="90"/>
      <c r="BX462" s="90"/>
      <c r="BY462" s="90"/>
      <c r="BZ462" s="90"/>
      <c r="CA462" s="80"/>
      <c r="CB462" s="80"/>
      <c r="CC462" s="80"/>
      <c r="CD462" s="7"/>
      <c r="CE462" s="7"/>
      <c r="CF462" s="9"/>
      <c r="CG462" s="9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</row>
    <row r="463" spans="3:105" s="6" customFormat="1" x14ac:dyDescent="0.2">
      <c r="C463" s="88"/>
      <c r="D463" s="7"/>
      <c r="E463" s="88"/>
      <c r="F463" s="7"/>
      <c r="G463" s="89"/>
      <c r="H463" s="89"/>
      <c r="BV463" s="90"/>
      <c r="BW463" s="90"/>
      <c r="BX463" s="90"/>
      <c r="BY463" s="90"/>
      <c r="BZ463" s="90"/>
      <c r="CA463" s="80"/>
      <c r="CB463" s="80"/>
      <c r="CC463" s="80"/>
      <c r="CD463" s="7"/>
      <c r="CE463" s="7"/>
      <c r="CF463" s="9"/>
      <c r="CG463" s="9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</row>
    <row r="464" spans="3:105" s="6" customFormat="1" x14ac:dyDescent="0.2">
      <c r="C464" s="88"/>
      <c r="D464" s="7"/>
      <c r="E464" s="88"/>
      <c r="F464" s="7"/>
      <c r="G464" s="89"/>
      <c r="H464" s="89"/>
      <c r="BV464" s="90"/>
      <c r="BW464" s="90"/>
      <c r="BX464" s="90"/>
      <c r="BY464" s="90"/>
      <c r="BZ464" s="90"/>
      <c r="CA464" s="80"/>
      <c r="CB464" s="80"/>
      <c r="CC464" s="80"/>
      <c r="CD464" s="7"/>
      <c r="CE464" s="7"/>
      <c r="CF464" s="9"/>
      <c r="CG464" s="9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</row>
    <row r="465" spans="3:105" s="6" customFormat="1" x14ac:dyDescent="0.2">
      <c r="C465" s="88"/>
      <c r="D465" s="7"/>
      <c r="E465" s="88"/>
      <c r="F465" s="7"/>
      <c r="G465" s="91"/>
      <c r="H465" s="91"/>
      <c r="BV465" s="90"/>
      <c r="BW465" s="90"/>
      <c r="BX465" s="90"/>
      <c r="BY465" s="90"/>
      <c r="BZ465" s="90"/>
      <c r="CA465" s="80"/>
      <c r="CB465" s="80"/>
      <c r="CC465" s="80"/>
      <c r="CD465" s="7"/>
      <c r="CE465" s="7"/>
      <c r="CF465" s="9"/>
      <c r="CG465" s="9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</row>
    <row r="466" spans="3:105" s="6" customFormat="1" x14ac:dyDescent="0.2">
      <c r="C466" s="88"/>
      <c r="D466" s="7"/>
      <c r="E466" s="88"/>
      <c r="F466" s="7"/>
      <c r="G466" s="91"/>
      <c r="H466" s="91"/>
      <c r="BV466" s="90"/>
      <c r="BW466" s="90"/>
      <c r="BX466" s="90"/>
      <c r="BY466" s="90"/>
      <c r="BZ466" s="90"/>
      <c r="CA466" s="80"/>
      <c r="CB466" s="80"/>
      <c r="CC466" s="80"/>
      <c r="CD466" s="7"/>
      <c r="CE466" s="7"/>
      <c r="CF466" s="9"/>
      <c r="CG466" s="9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</row>
    <row r="467" spans="3:105" s="6" customFormat="1" x14ac:dyDescent="0.2">
      <c r="C467" s="88"/>
      <c r="D467" s="7"/>
      <c r="E467" s="88"/>
      <c r="F467" s="7"/>
      <c r="G467" s="89"/>
      <c r="H467" s="89"/>
      <c r="BV467" s="90"/>
      <c r="BW467" s="90"/>
      <c r="BX467" s="90"/>
      <c r="BY467" s="90"/>
      <c r="BZ467" s="90"/>
      <c r="CA467" s="80"/>
      <c r="CB467" s="80"/>
      <c r="CC467" s="80"/>
      <c r="CD467" s="7"/>
      <c r="CE467" s="7"/>
      <c r="CF467" s="9"/>
      <c r="CG467" s="9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</row>
    <row r="468" spans="3:105" s="6" customFormat="1" x14ac:dyDescent="0.2">
      <c r="C468" s="88"/>
      <c r="D468" s="7"/>
      <c r="E468" s="88"/>
      <c r="F468" s="7"/>
      <c r="G468" s="89"/>
      <c r="H468" s="89"/>
      <c r="BV468" s="90"/>
      <c r="BW468" s="90"/>
      <c r="BX468" s="90"/>
      <c r="BY468" s="90"/>
      <c r="BZ468" s="90"/>
      <c r="CA468" s="80"/>
      <c r="CB468" s="80"/>
      <c r="CC468" s="80"/>
      <c r="CD468" s="7"/>
      <c r="CE468" s="7"/>
      <c r="CF468" s="9"/>
      <c r="CG468" s="9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</row>
    <row r="469" spans="3:105" s="6" customFormat="1" x14ac:dyDescent="0.2">
      <c r="C469" s="88"/>
      <c r="D469" s="7"/>
      <c r="E469" s="88"/>
      <c r="F469" s="7"/>
      <c r="G469" s="91"/>
      <c r="H469" s="91"/>
      <c r="BV469" s="90"/>
      <c r="BW469" s="90"/>
      <c r="BX469" s="90"/>
      <c r="BY469" s="90"/>
      <c r="BZ469" s="90"/>
      <c r="CA469" s="80"/>
      <c r="CB469" s="80"/>
      <c r="CC469" s="80"/>
      <c r="CD469" s="7"/>
      <c r="CE469" s="7"/>
      <c r="CF469" s="9"/>
      <c r="CG469" s="9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</row>
    <row r="470" spans="3:105" s="6" customFormat="1" x14ac:dyDescent="0.2">
      <c r="C470" s="88"/>
      <c r="D470" s="7"/>
      <c r="E470" s="88"/>
      <c r="F470" s="7"/>
      <c r="G470" s="89"/>
      <c r="H470" s="89"/>
      <c r="BV470" s="90"/>
      <c r="BW470" s="90"/>
      <c r="BX470" s="90"/>
      <c r="BY470" s="90"/>
      <c r="BZ470" s="90"/>
      <c r="CA470" s="80"/>
      <c r="CB470" s="80"/>
      <c r="CC470" s="80"/>
      <c r="CD470" s="7"/>
      <c r="CE470" s="7"/>
      <c r="CF470" s="9"/>
      <c r="CG470" s="9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</row>
    <row r="471" spans="3:105" s="6" customFormat="1" x14ac:dyDescent="0.2">
      <c r="C471" s="88"/>
      <c r="D471" s="7"/>
      <c r="E471" s="88"/>
      <c r="F471" s="7"/>
      <c r="G471" s="89"/>
      <c r="H471" s="89"/>
      <c r="BV471" s="90"/>
      <c r="BW471" s="90"/>
      <c r="BX471" s="90"/>
      <c r="BY471" s="90"/>
      <c r="BZ471" s="90"/>
      <c r="CA471" s="80"/>
      <c r="CB471" s="80"/>
      <c r="CC471" s="80"/>
      <c r="CD471" s="7"/>
      <c r="CE471" s="7"/>
      <c r="CF471" s="9"/>
      <c r="CG471" s="9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</row>
    <row r="472" spans="3:105" s="6" customFormat="1" x14ac:dyDescent="0.2">
      <c r="C472" s="88"/>
      <c r="D472" s="7"/>
      <c r="E472" s="88"/>
      <c r="F472" s="7"/>
      <c r="G472" s="89"/>
      <c r="H472" s="89"/>
      <c r="BV472" s="90"/>
      <c r="BW472" s="90"/>
      <c r="BX472" s="90"/>
      <c r="BY472" s="90"/>
      <c r="BZ472" s="90"/>
      <c r="CA472" s="80"/>
      <c r="CB472" s="80"/>
      <c r="CC472" s="80"/>
      <c r="CD472" s="7"/>
      <c r="CE472" s="7"/>
      <c r="CF472" s="9"/>
      <c r="CG472" s="9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</row>
    <row r="473" spans="3:105" x14ac:dyDescent="0.2">
      <c r="G473" s="89"/>
      <c r="H473" s="89"/>
    </row>
  </sheetData>
  <autoFilter ref="A14:CE250" xr:uid="{00000000-0009-0000-0000-000003000000}"/>
  <mergeCells count="253">
    <mergeCell ref="BV250:BX250"/>
    <mergeCell ref="F244:J244"/>
    <mergeCell ref="BW244:BY244"/>
    <mergeCell ref="F245:J245"/>
    <mergeCell ref="F246:I246"/>
    <mergeCell ref="F247:J247"/>
    <mergeCell ref="F248:J248"/>
    <mergeCell ref="F241:J241"/>
    <mergeCell ref="K241:O241"/>
    <mergeCell ref="BW241:BY241"/>
    <mergeCell ref="BW242:BY242"/>
    <mergeCell ref="F243:J243"/>
    <mergeCell ref="BW243:BY243"/>
    <mergeCell ref="F238:J238"/>
    <mergeCell ref="K238:O238"/>
    <mergeCell ref="F239:I239"/>
    <mergeCell ref="K239:N239"/>
    <mergeCell ref="F240:J240"/>
    <mergeCell ref="K240:O240"/>
    <mergeCell ref="C235:CA235"/>
    <mergeCell ref="F236:J236"/>
    <mergeCell ref="K236:O236"/>
    <mergeCell ref="F237:J237"/>
    <mergeCell ref="K237:O237"/>
    <mergeCell ref="BW227:BX227"/>
    <mergeCell ref="BZ227:CA227"/>
    <mergeCell ref="C229:D229"/>
    <mergeCell ref="BE227:BF227"/>
    <mergeCell ref="BH227:BI227"/>
    <mergeCell ref="BK227:BL227"/>
    <mergeCell ref="BN227:BO227"/>
    <mergeCell ref="BQ227:BR227"/>
    <mergeCell ref="BT227:BU227"/>
    <mergeCell ref="AM227:AN227"/>
    <mergeCell ref="AP227:AQ227"/>
    <mergeCell ref="AS227:AT227"/>
    <mergeCell ref="AV227:AW227"/>
    <mergeCell ref="AY227:AZ227"/>
    <mergeCell ref="BB227:BC227"/>
    <mergeCell ref="U227:V227"/>
    <mergeCell ref="X227:Y227"/>
    <mergeCell ref="AA227:AB227"/>
    <mergeCell ref="AD227:AE227"/>
    <mergeCell ref="AG227:AH227"/>
    <mergeCell ref="AJ227:AK227"/>
    <mergeCell ref="C226:I227"/>
    <mergeCell ref="L226:M226"/>
    <mergeCell ref="J227:K227"/>
    <mergeCell ref="L227:M227"/>
    <mergeCell ref="O227:P227"/>
    <mergeCell ref="R227:S227"/>
    <mergeCell ref="BV224:BV225"/>
    <mergeCell ref="BJ224:BJ225"/>
    <mergeCell ref="BK224:BK225"/>
    <mergeCell ref="BL224:BL225"/>
    <mergeCell ref="BM224:BM225"/>
    <mergeCell ref="BN224:BN225"/>
    <mergeCell ref="BO224:BO225"/>
    <mergeCell ref="BD224:BD225"/>
    <mergeCell ref="BE224:BE225"/>
    <mergeCell ref="BF224:BF225"/>
    <mergeCell ref="BG224:BG225"/>
    <mergeCell ref="BH224:BH225"/>
    <mergeCell ref="BI224:BI225"/>
    <mergeCell ref="AX224:AX225"/>
    <mergeCell ref="AY224:AY225"/>
    <mergeCell ref="AZ224:AZ225"/>
    <mergeCell ref="BA224:BA225"/>
    <mergeCell ref="BB224:BB225"/>
    <mergeCell ref="BC224:BC225"/>
    <mergeCell ref="AR224:AR225"/>
    <mergeCell ref="AS224:AS225"/>
    <mergeCell ref="BW224:BW225"/>
    <mergeCell ref="BX224:BX225"/>
    <mergeCell ref="BY224:BY225"/>
    <mergeCell ref="BZ224:BZ225"/>
    <mergeCell ref="CA224:CA225"/>
    <mergeCell ref="BP224:BP225"/>
    <mergeCell ref="BQ224:BQ225"/>
    <mergeCell ref="BR224:BR225"/>
    <mergeCell ref="BS224:BS225"/>
    <mergeCell ref="BT224:BT225"/>
    <mergeCell ref="BU224:BU225"/>
    <mergeCell ref="AT224:AT225"/>
    <mergeCell ref="AU224:AU225"/>
    <mergeCell ref="AV224:AV225"/>
    <mergeCell ref="AW224:AW225"/>
    <mergeCell ref="AL224:AL225"/>
    <mergeCell ref="AM224:AM225"/>
    <mergeCell ref="AN224:AN225"/>
    <mergeCell ref="AO224:AO225"/>
    <mergeCell ref="AP224:AP225"/>
    <mergeCell ref="AQ224:AQ225"/>
    <mergeCell ref="AF224:AF225"/>
    <mergeCell ref="AG224:AG225"/>
    <mergeCell ref="AH224:AH225"/>
    <mergeCell ref="AI224:AI225"/>
    <mergeCell ref="AJ224:AJ225"/>
    <mergeCell ref="AK224:AK225"/>
    <mergeCell ref="Z224:Z225"/>
    <mergeCell ref="AA224:AA225"/>
    <mergeCell ref="AB224:AB225"/>
    <mergeCell ref="AC224:AC225"/>
    <mergeCell ref="AD224:AD225"/>
    <mergeCell ref="AE224:AE225"/>
    <mergeCell ref="T224:T225"/>
    <mergeCell ref="U224:U225"/>
    <mergeCell ref="V224:V225"/>
    <mergeCell ref="W224:W225"/>
    <mergeCell ref="X224:X225"/>
    <mergeCell ref="Y224:Y225"/>
    <mergeCell ref="N224:N225"/>
    <mergeCell ref="O224:O225"/>
    <mergeCell ref="P224:P225"/>
    <mergeCell ref="Q224:Q225"/>
    <mergeCell ref="R224:R225"/>
    <mergeCell ref="S224:S225"/>
    <mergeCell ref="C224:F224"/>
    <mergeCell ref="I224:I225"/>
    <mergeCell ref="J224:J225"/>
    <mergeCell ref="K224:K225"/>
    <mergeCell ref="L224:L225"/>
    <mergeCell ref="M224:M225"/>
    <mergeCell ref="C225:F225"/>
    <mergeCell ref="BW12:BW13"/>
    <mergeCell ref="BX12:BX13"/>
    <mergeCell ref="BF12:BF13"/>
    <mergeCell ref="BG12:BG13"/>
    <mergeCell ref="BH12:BH13"/>
    <mergeCell ref="BI12:BI13"/>
    <mergeCell ref="BJ12:BJ13"/>
    <mergeCell ref="BK12:BK13"/>
    <mergeCell ref="AZ12:AZ13"/>
    <mergeCell ref="BA12:BA13"/>
    <mergeCell ref="BB12:BB13"/>
    <mergeCell ref="BC12:BC13"/>
    <mergeCell ref="BD12:BD13"/>
    <mergeCell ref="BE12:BE13"/>
    <mergeCell ref="AT12:AT13"/>
    <mergeCell ref="AU12:AU13"/>
    <mergeCell ref="AV12:AV13"/>
    <mergeCell ref="BZ12:BZ13"/>
    <mergeCell ref="CA12:CA13"/>
    <mergeCell ref="CC12:CC14"/>
    <mergeCell ref="CD12:CD14"/>
    <mergeCell ref="BL12:BL13"/>
    <mergeCell ref="BM12:BM13"/>
    <mergeCell ref="BN12:BN13"/>
    <mergeCell ref="BO12:BO13"/>
    <mergeCell ref="BP12:BP13"/>
    <mergeCell ref="BQ12:BQ13"/>
    <mergeCell ref="BT12:BT13"/>
    <mergeCell ref="BU12:BU13"/>
    <mergeCell ref="AW12:AW13"/>
    <mergeCell ref="AX12:AX13"/>
    <mergeCell ref="AY12:AY13"/>
    <mergeCell ref="AN12:AN13"/>
    <mergeCell ref="AO12:AO13"/>
    <mergeCell ref="AP12:AP13"/>
    <mergeCell ref="AQ12:AQ13"/>
    <mergeCell ref="AR12:AR13"/>
    <mergeCell ref="AS12:AS13"/>
    <mergeCell ref="AJ12:AJ13"/>
    <mergeCell ref="AK12:AK13"/>
    <mergeCell ref="AL12:AL13"/>
    <mergeCell ref="AM12:AM13"/>
    <mergeCell ref="AB12:AB13"/>
    <mergeCell ref="AC12:AC13"/>
    <mergeCell ref="AD12:AD13"/>
    <mergeCell ref="AE12:AE13"/>
    <mergeCell ref="AF12:AF13"/>
    <mergeCell ref="AG12:AG13"/>
    <mergeCell ref="W12:W13"/>
    <mergeCell ref="X12:X13"/>
    <mergeCell ref="Y12:Y13"/>
    <mergeCell ref="Z12:Z13"/>
    <mergeCell ref="AA12:AA13"/>
    <mergeCell ref="BZ11:CA11"/>
    <mergeCell ref="N12:N13"/>
    <mergeCell ref="O12:O13"/>
    <mergeCell ref="P12:P13"/>
    <mergeCell ref="Q12:Q13"/>
    <mergeCell ref="R12:R13"/>
    <mergeCell ref="S12:S13"/>
    <mergeCell ref="T12:T13"/>
    <mergeCell ref="U12:U13"/>
    <mergeCell ref="BN11:BO11"/>
    <mergeCell ref="BQ11:BR11"/>
    <mergeCell ref="BT11:BU11"/>
    <mergeCell ref="BV11:BV13"/>
    <mergeCell ref="BW11:BX11"/>
    <mergeCell ref="BY11:BY13"/>
    <mergeCell ref="BR12:BR13"/>
    <mergeCell ref="BS12:BS13"/>
    <mergeCell ref="AH12:AH13"/>
    <mergeCell ref="AI12:AI13"/>
    <mergeCell ref="BM10:BO10"/>
    <mergeCell ref="BP10:BR10"/>
    <mergeCell ref="BS10:BU10"/>
    <mergeCell ref="AL10:AN10"/>
    <mergeCell ref="AO10:AQ10"/>
    <mergeCell ref="AR10:AT10"/>
    <mergeCell ref="AU10:AW10"/>
    <mergeCell ref="AX10:AZ10"/>
    <mergeCell ref="BA10:BC10"/>
    <mergeCell ref="L11:M12"/>
    <mergeCell ref="O11:P11"/>
    <mergeCell ref="R11:S11"/>
    <mergeCell ref="U11:V11"/>
    <mergeCell ref="X11:Y11"/>
    <mergeCell ref="AA11:AB11"/>
    <mergeCell ref="BD10:BF10"/>
    <mergeCell ref="BG10:BI10"/>
    <mergeCell ref="BJ10:BL10"/>
    <mergeCell ref="T10:V10"/>
    <mergeCell ref="W10:Y10"/>
    <mergeCell ref="AV11:AW11"/>
    <mergeCell ref="AY11:AZ11"/>
    <mergeCell ref="BB11:BC11"/>
    <mergeCell ref="BE11:BF11"/>
    <mergeCell ref="BH11:BI11"/>
    <mergeCell ref="BK11:BL11"/>
    <mergeCell ref="AD11:AE11"/>
    <mergeCell ref="AG11:AH11"/>
    <mergeCell ref="AJ11:AK11"/>
    <mergeCell ref="AM11:AN11"/>
    <mergeCell ref="AP11:AQ11"/>
    <mergeCell ref="AS11:AT11"/>
    <mergeCell ref="V12:V13"/>
    <mergeCell ref="C2:CA2"/>
    <mergeCell ref="C3:L3"/>
    <mergeCell ref="BX3:CA3"/>
    <mergeCell ref="C7:M7"/>
    <mergeCell ref="BW7:BY7"/>
    <mergeCell ref="BZ7:CA7"/>
    <mergeCell ref="Z10:AB10"/>
    <mergeCell ref="AC10:AE10"/>
    <mergeCell ref="AF10:AH10"/>
    <mergeCell ref="AI10:AK10"/>
    <mergeCell ref="C9:CA9"/>
    <mergeCell ref="C10:C13"/>
    <mergeCell ref="D10:D13"/>
    <mergeCell ref="E10:F10"/>
    <mergeCell ref="G10:G13"/>
    <mergeCell ref="H10:H13"/>
    <mergeCell ref="I10:I13"/>
    <mergeCell ref="J10:M10"/>
    <mergeCell ref="N10:P10"/>
    <mergeCell ref="Q10:S10"/>
    <mergeCell ref="BV10:CA10"/>
    <mergeCell ref="E11:E13"/>
    <mergeCell ref="F11:F13"/>
    <mergeCell ref="J11:K12"/>
  </mergeCells>
  <conditionalFormatting sqref="BS16:BU16 F223:BV223 BS21:BU222 BT17:BU20 BY223:CA223">
    <cfRule type="expression" dxfId="134" priority="122">
      <formula>$A16="Advindo"</formula>
    </cfRule>
    <cfRule type="expression" dxfId="133" priority="123">
      <formula>$A16="Ñ Plan s/desconto"</formula>
    </cfRule>
    <cfRule type="expression" dxfId="132" priority="124">
      <formula>$A16="Ñ Plan c/desconto"</formula>
    </cfRule>
    <cfRule type="expression" dxfId="131" priority="125">
      <formula>$A16="Planilhado"</formula>
    </cfRule>
    <cfRule type="expression" dxfId="130" priority="126">
      <formula>$A16="Família"</formula>
    </cfRule>
  </conditionalFormatting>
  <conditionalFormatting sqref="C15:CA16 C17:M20 O17:P20 R17:S20 U17:V20 X17:Y20 AA17:AB20 AD17:AE20 AG17:AH20 AJ17:AK20 AM17:AN20 AP17:AQ20 AS17:AT20 AV17:AW20 AY17:AZ20 BB17:BC20 BE17:BF20 BH17:BI20 BK17:BL20 BN17:BO20 BQ17:BR20 BT17:BU20 C21:CA22 C23:BV222 BY23:CA222 BZ17:CA20 BW17:BX20">
    <cfRule type="expression" dxfId="129" priority="127">
      <formula>$A15="Advindo"</formula>
    </cfRule>
    <cfRule type="expression" dxfId="128" priority="128">
      <formula>$A15="Ñ Plan s/desconto"</formula>
    </cfRule>
    <cfRule type="expression" dxfId="127" priority="129">
      <formula>$A15="Ñ Plan c/desconto"</formula>
    </cfRule>
    <cfRule type="expression" dxfId="126" priority="130">
      <formula>$A15="Planilhado"</formula>
    </cfRule>
    <cfRule type="expression" dxfId="125" priority="131">
      <formula>$A15="Família"</formula>
    </cfRule>
  </conditionalFormatting>
  <conditionalFormatting sqref="C223:E223">
    <cfRule type="expression" dxfId="124" priority="132">
      <formula>#REF!="Advindo"</formula>
    </cfRule>
    <cfRule type="expression" dxfId="123" priority="133">
      <formula>#REF!="Ñ Plan s/desconto"</formula>
    </cfRule>
    <cfRule type="expression" dxfId="122" priority="134">
      <formula>#REF!="Ñ Plan c/desconto"</formula>
    </cfRule>
    <cfRule type="expression" dxfId="121" priority="135">
      <formula>#REF!="Planilhado"</formula>
    </cfRule>
    <cfRule type="expression" dxfId="120" priority="136">
      <formula>#REF!="Família"</formula>
    </cfRule>
  </conditionalFormatting>
  <conditionalFormatting sqref="N17:N20">
    <cfRule type="expression" dxfId="119" priority="120">
      <formula>$A$18="Planilhado"</formula>
    </cfRule>
  </conditionalFormatting>
  <conditionalFormatting sqref="N17:N20">
    <cfRule type="expression" dxfId="118" priority="119">
      <formula>$A$18="Ñ Plan s/desc"</formula>
    </cfRule>
  </conditionalFormatting>
  <conditionalFormatting sqref="N17:N20">
    <cfRule type="expression" dxfId="117" priority="118">
      <formula>$A$18="Advindo"</formula>
    </cfRule>
  </conditionalFormatting>
  <conditionalFormatting sqref="N17:N20">
    <cfRule type="expression" dxfId="116" priority="117">
      <formula>$A$18="Ñ Plan c/desc"</formula>
    </cfRule>
  </conditionalFormatting>
  <conditionalFormatting sqref="N17:N20">
    <cfRule type="expression" dxfId="115" priority="116">
      <formula>$A$18="Família"</formula>
    </cfRule>
  </conditionalFormatting>
  <conditionalFormatting sqref="CC7:CC8">
    <cfRule type="expression" dxfId="114" priority="111">
      <formula>$A7="Advindo"</formula>
    </cfRule>
    <cfRule type="expression" dxfId="113" priority="112">
      <formula>$A7="Ñ Plan s/desconto"</formula>
    </cfRule>
    <cfRule type="expression" dxfId="112" priority="113">
      <formula>$A7="Ñ Plan c/desconto"</formula>
    </cfRule>
    <cfRule type="expression" dxfId="111" priority="114">
      <formula>$A7="Planilhado"</formula>
    </cfRule>
    <cfRule type="expression" dxfId="110" priority="115">
      <formula>$A7="Família"</formula>
    </cfRule>
  </conditionalFormatting>
  <conditionalFormatting sqref="Q17:Q20">
    <cfRule type="expression" dxfId="109" priority="110">
      <formula>$A$18="Planilhado"</formula>
    </cfRule>
  </conditionalFormatting>
  <conditionalFormatting sqref="Q17:Q20">
    <cfRule type="expression" dxfId="108" priority="109">
      <formula>$A$18="Ñ Plan s/desc"</formula>
    </cfRule>
  </conditionalFormatting>
  <conditionalFormatting sqref="Q17:Q20">
    <cfRule type="expression" dxfId="107" priority="108">
      <formula>$A$18="Advindo"</formula>
    </cfRule>
  </conditionalFormatting>
  <conditionalFormatting sqref="Q17:Q20">
    <cfRule type="expression" dxfId="106" priority="107">
      <formula>$A$18="Ñ Plan c/desc"</formula>
    </cfRule>
  </conditionalFormatting>
  <conditionalFormatting sqref="Q17:Q20">
    <cfRule type="expression" dxfId="105" priority="106">
      <formula>$A$18="Família"</formula>
    </cfRule>
  </conditionalFormatting>
  <conditionalFormatting sqref="T17:T20">
    <cfRule type="expression" dxfId="104" priority="105">
      <formula>$A$18="Planilhado"</formula>
    </cfRule>
  </conditionalFormatting>
  <conditionalFormatting sqref="T17:T20">
    <cfRule type="expression" dxfId="103" priority="104">
      <formula>$A$18="Ñ Plan s/desc"</formula>
    </cfRule>
  </conditionalFormatting>
  <conditionalFormatting sqref="T17:T20">
    <cfRule type="expression" dxfId="102" priority="103">
      <formula>$A$18="Advindo"</formula>
    </cfRule>
  </conditionalFormatting>
  <conditionalFormatting sqref="T17:T20">
    <cfRule type="expression" dxfId="101" priority="102">
      <formula>$A$18="Ñ Plan c/desc"</formula>
    </cfRule>
  </conditionalFormatting>
  <conditionalFormatting sqref="T17:T20">
    <cfRule type="expression" dxfId="100" priority="101">
      <formula>$A$18="Família"</formula>
    </cfRule>
  </conditionalFormatting>
  <conditionalFormatting sqref="W17:W20">
    <cfRule type="expression" dxfId="99" priority="100">
      <formula>$A$18="Planilhado"</formula>
    </cfRule>
  </conditionalFormatting>
  <conditionalFormatting sqref="W17:W20">
    <cfRule type="expression" dxfId="98" priority="99">
      <formula>$A$18="Ñ Plan s/desc"</formula>
    </cfRule>
  </conditionalFormatting>
  <conditionalFormatting sqref="W17:W20">
    <cfRule type="expression" dxfId="97" priority="98">
      <formula>$A$18="Advindo"</formula>
    </cfRule>
  </conditionalFormatting>
  <conditionalFormatting sqref="W17:W20">
    <cfRule type="expression" dxfId="96" priority="97">
      <formula>$A$18="Ñ Plan c/desc"</formula>
    </cfRule>
  </conditionalFormatting>
  <conditionalFormatting sqref="W17:W20">
    <cfRule type="expression" dxfId="95" priority="96">
      <formula>$A$18="Família"</formula>
    </cfRule>
  </conditionalFormatting>
  <conditionalFormatting sqref="Z17:Z20">
    <cfRule type="expression" dxfId="94" priority="95">
      <formula>$A$18="Planilhado"</formula>
    </cfRule>
  </conditionalFormatting>
  <conditionalFormatting sqref="Z17:Z20">
    <cfRule type="expression" dxfId="93" priority="94">
      <formula>$A$18="Ñ Plan s/desc"</formula>
    </cfRule>
  </conditionalFormatting>
  <conditionalFormatting sqref="Z17:Z20">
    <cfRule type="expression" dxfId="92" priority="93">
      <formula>$A$18="Advindo"</formula>
    </cfRule>
  </conditionalFormatting>
  <conditionalFormatting sqref="Z17:Z20">
    <cfRule type="expression" dxfId="91" priority="92">
      <formula>$A$18="Ñ Plan c/desc"</formula>
    </cfRule>
  </conditionalFormatting>
  <conditionalFormatting sqref="Z17:Z20">
    <cfRule type="expression" dxfId="90" priority="91">
      <formula>$A$18="Família"</formula>
    </cfRule>
  </conditionalFormatting>
  <conditionalFormatting sqref="AC17:AC20">
    <cfRule type="expression" dxfId="89" priority="90">
      <formula>$A$18="Planilhado"</formula>
    </cfRule>
  </conditionalFormatting>
  <conditionalFormatting sqref="AC17:AC20">
    <cfRule type="expression" dxfId="88" priority="89">
      <formula>$A$18="Ñ Plan s/desc"</formula>
    </cfRule>
  </conditionalFormatting>
  <conditionalFormatting sqref="AC17:AC20">
    <cfRule type="expression" dxfId="87" priority="88">
      <formula>$A$18="Advindo"</formula>
    </cfRule>
  </conditionalFormatting>
  <conditionalFormatting sqref="AC17:AC20">
    <cfRule type="expression" dxfId="86" priority="87">
      <formula>$A$18="Ñ Plan c/desc"</formula>
    </cfRule>
  </conditionalFormatting>
  <conditionalFormatting sqref="AC17:AC20">
    <cfRule type="expression" dxfId="85" priority="86">
      <formula>$A$18="Família"</formula>
    </cfRule>
  </conditionalFormatting>
  <conditionalFormatting sqref="AF17:AF20">
    <cfRule type="expression" dxfId="84" priority="85">
      <formula>$A$18="Planilhado"</formula>
    </cfRule>
  </conditionalFormatting>
  <conditionalFormatting sqref="AF17:AF20">
    <cfRule type="expression" dxfId="83" priority="84">
      <formula>$A$18="Ñ Plan s/desc"</formula>
    </cfRule>
  </conditionalFormatting>
  <conditionalFormatting sqref="AF17:AF20">
    <cfRule type="expression" dxfId="82" priority="83">
      <formula>$A$18="Advindo"</formula>
    </cfRule>
  </conditionalFormatting>
  <conditionalFormatting sqref="AF17:AF20">
    <cfRule type="expression" dxfId="81" priority="82">
      <formula>$A$18="Ñ Plan c/desc"</formula>
    </cfRule>
  </conditionalFormatting>
  <conditionalFormatting sqref="AF17:AF20">
    <cfRule type="expression" dxfId="80" priority="81">
      <formula>$A$18="Família"</formula>
    </cfRule>
  </conditionalFormatting>
  <conditionalFormatting sqref="AI17:AI20">
    <cfRule type="expression" dxfId="79" priority="80">
      <formula>$A$18="Planilhado"</formula>
    </cfRule>
  </conditionalFormatting>
  <conditionalFormatting sqref="AI17:AI20">
    <cfRule type="expression" dxfId="78" priority="79">
      <formula>$A$18="Ñ Plan s/desc"</formula>
    </cfRule>
  </conditionalFormatting>
  <conditionalFormatting sqref="AI17:AI20">
    <cfRule type="expression" dxfId="77" priority="78">
      <formula>$A$18="Advindo"</formula>
    </cfRule>
  </conditionalFormatting>
  <conditionalFormatting sqref="AI17:AI20">
    <cfRule type="expression" dxfId="76" priority="77">
      <formula>$A$18="Ñ Plan c/desc"</formula>
    </cfRule>
  </conditionalFormatting>
  <conditionalFormatting sqref="AI17:AI20">
    <cfRule type="expression" dxfId="75" priority="76">
      <formula>$A$18="Família"</formula>
    </cfRule>
  </conditionalFormatting>
  <conditionalFormatting sqref="AL17:AL20">
    <cfRule type="expression" dxfId="74" priority="75">
      <formula>$A$18="Planilhado"</formula>
    </cfRule>
  </conditionalFormatting>
  <conditionalFormatting sqref="AL17:AL20">
    <cfRule type="expression" dxfId="73" priority="74">
      <formula>$A$18="Ñ Plan s/desc"</formula>
    </cfRule>
  </conditionalFormatting>
  <conditionalFormatting sqref="AL17:AL20">
    <cfRule type="expression" dxfId="72" priority="73">
      <formula>$A$18="Advindo"</formula>
    </cfRule>
  </conditionalFormatting>
  <conditionalFormatting sqref="AL17:AL20">
    <cfRule type="expression" dxfId="71" priority="72">
      <formula>$A$18="Ñ Plan c/desc"</formula>
    </cfRule>
  </conditionalFormatting>
  <conditionalFormatting sqref="AL17:AL20">
    <cfRule type="expression" dxfId="70" priority="71">
      <formula>$A$18="Família"</formula>
    </cfRule>
  </conditionalFormatting>
  <conditionalFormatting sqref="AO17:AO20">
    <cfRule type="expression" dxfId="69" priority="70">
      <formula>$A$18="Planilhado"</formula>
    </cfRule>
  </conditionalFormatting>
  <conditionalFormatting sqref="AO17:AO20">
    <cfRule type="expression" dxfId="68" priority="69">
      <formula>$A$18="Ñ Plan s/desc"</formula>
    </cfRule>
  </conditionalFormatting>
  <conditionalFormatting sqref="AO17:AO20">
    <cfRule type="expression" dxfId="67" priority="68">
      <formula>$A$18="Advindo"</formula>
    </cfRule>
  </conditionalFormatting>
  <conditionalFormatting sqref="AO17:AO20">
    <cfRule type="expression" dxfId="66" priority="67">
      <formula>$A$18="Ñ Plan c/desc"</formula>
    </cfRule>
  </conditionalFormatting>
  <conditionalFormatting sqref="AO17:AO20">
    <cfRule type="expression" dxfId="65" priority="66">
      <formula>$A$18="Família"</formula>
    </cfRule>
  </conditionalFormatting>
  <conditionalFormatting sqref="AR17:AR20">
    <cfRule type="expression" dxfId="64" priority="65">
      <formula>$A$18="Planilhado"</formula>
    </cfRule>
  </conditionalFormatting>
  <conditionalFormatting sqref="AR17:AR20">
    <cfRule type="expression" dxfId="63" priority="64">
      <formula>$A$18="Ñ Plan s/desc"</formula>
    </cfRule>
  </conditionalFormatting>
  <conditionalFormatting sqref="AR17:AR20">
    <cfRule type="expression" dxfId="62" priority="63">
      <formula>$A$18="Advindo"</formula>
    </cfRule>
  </conditionalFormatting>
  <conditionalFormatting sqref="AR17:AR20">
    <cfRule type="expression" dxfId="61" priority="62">
      <formula>$A$18="Ñ Plan c/desc"</formula>
    </cfRule>
  </conditionalFormatting>
  <conditionalFormatting sqref="AR17:AR20">
    <cfRule type="expression" dxfId="60" priority="61">
      <formula>$A$18="Família"</formula>
    </cfRule>
  </conditionalFormatting>
  <conditionalFormatting sqref="AU17:AU20">
    <cfRule type="expression" dxfId="59" priority="60">
      <formula>$A$18="Planilhado"</formula>
    </cfRule>
  </conditionalFormatting>
  <conditionalFormatting sqref="AU17:AU20">
    <cfRule type="expression" dxfId="58" priority="59">
      <formula>$A$18="Ñ Plan s/desc"</formula>
    </cfRule>
  </conditionalFormatting>
  <conditionalFormatting sqref="AU17:AU20">
    <cfRule type="expression" dxfId="57" priority="58">
      <formula>$A$18="Advindo"</formula>
    </cfRule>
  </conditionalFormatting>
  <conditionalFormatting sqref="AU17:AU20">
    <cfRule type="expression" dxfId="56" priority="57">
      <formula>$A$18="Ñ Plan c/desc"</formula>
    </cfRule>
  </conditionalFormatting>
  <conditionalFormatting sqref="AU17:AU20">
    <cfRule type="expression" dxfId="55" priority="56">
      <formula>$A$18="Família"</formula>
    </cfRule>
  </conditionalFormatting>
  <conditionalFormatting sqref="AX17:AX20">
    <cfRule type="expression" dxfId="54" priority="55">
      <formula>$A$18="Planilhado"</formula>
    </cfRule>
  </conditionalFormatting>
  <conditionalFormatting sqref="AX17:AX20">
    <cfRule type="expression" dxfId="53" priority="54">
      <formula>$A$18="Ñ Plan s/desc"</formula>
    </cfRule>
  </conditionalFormatting>
  <conditionalFormatting sqref="AX17:AX20">
    <cfRule type="expression" dxfId="52" priority="53">
      <formula>$A$18="Advindo"</formula>
    </cfRule>
  </conditionalFormatting>
  <conditionalFormatting sqref="AX17:AX20">
    <cfRule type="expression" dxfId="51" priority="52">
      <formula>$A$18="Ñ Plan c/desc"</formula>
    </cfRule>
  </conditionalFormatting>
  <conditionalFormatting sqref="AX17:AX20">
    <cfRule type="expression" dxfId="50" priority="51">
      <formula>$A$18="Família"</formula>
    </cfRule>
  </conditionalFormatting>
  <conditionalFormatting sqref="BA17:BA20">
    <cfRule type="expression" dxfId="49" priority="50">
      <formula>$A$18="Planilhado"</formula>
    </cfRule>
  </conditionalFormatting>
  <conditionalFormatting sqref="BA17:BA20">
    <cfRule type="expression" dxfId="48" priority="49">
      <formula>$A$18="Ñ Plan s/desc"</formula>
    </cfRule>
  </conditionalFormatting>
  <conditionalFormatting sqref="BA17:BA20">
    <cfRule type="expression" dxfId="47" priority="48">
      <formula>$A$18="Advindo"</formula>
    </cfRule>
  </conditionalFormatting>
  <conditionalFormatting sqref="BA17:BA20">
    <cfRule type="expression" dxfId="46" priority="47">
      <formula>$A$18="Ñ Plan c/desc"</formula>
    </cfRule>
  </conditionalFormatting>
  <conditionalFormatting sqref="BA17:BA20">
    <cfRule type="expression" dxfId="45" priority="46">
      <formula>$A$18="Família"</formula>
    </cfRule>
  </conditionalFormatting>
  <conditionalFormatting sqref="BD17:BD20">
    <cfRule type="expression" dxfId="44" priority="45">
      <formula>$A$18="Planilhado"</formula>
    </cfRule>
  </conditionalFormatting>
  <conditionalFormatting sqref="BD17:BD20">
    <cfRule type="expression" dxfId="43" priority="44">
      <formula>$A$18="Ñ Plan s/desc"</formula>
    </cfRule>
  </conditionalFormatting>
  <conditionalFormatting sqref="BD17:BD20">
    <cfRule type="expression" dxfId="42" priority="43">
      <formula>$A$18="Advindo"</formula>
    </cfRule>
  </conditionalFormatting>
  <conditionalFormatting sqref="BD17:BD20">
    <cfRule type="expression" dxfId="41" priority="42">
      <formula>$A$18="Ñ Plan c/desc"</formula>
    </cfRule>
  </conditionalFormatting>
  <conditionalFormatting sqref="BD17:BD20">
    <cfRule type="expression" dxfId="40" priority="41">
      <formula>$A$18="Família"</formula>
    </cfRule>
  </conditionalFormatting>
  <conditionalFormatting sqref="BG17:BG20">
    <cfRule type="expression" dxfId="39" priority="40">
      <formula>$A$18="Planilhado"</formula>
    </cfRule>
  </conditionalFormatting>
  <conditionalFormatting sqref="BG17:BG20">
    <cfRule type="expression" dxfId="38" priority="39">
      <formula>$A$18="Ñ Plan s/desc"</formula>
    </cfRule>
  </conditionalFormatting>
  <conditionalFormatting sqref="BG17:BG20">
    <cfRule type="expression" dxfId="37" priority="38">
      <formula>$A$18="Advindo"</formula>
    </cfRule>
  </conditionalFormatting>
  <conditionalFormatting sqref="BG17:BG20">
    <cfRule type="expression" dxfId="36" priority="37">
      <formula>$A$18="Ñ Plan c/desc"</formula>
    </cfRule>
  </conditionalFormatting>
  <conditionalFormatting sqref="BG17:BG20">
    <cfRule type="expression" dxfId="35" priority="36">
      <formula>$A$18="Família"</formula>
    </cfRule>
  </conditionalFormatting>
  <conditionalFormatting sqref="BJ17:BJ20">
    <cfRule type="expression" dxfId="34" priority="35">
      <formula>$A$18="Planilhado"</formula>
    </cfRule>
  </conditionalFormatting>
  <conditionalFormatting sqref="BJ17:BJ20">
    <cfRule type="expression" dxfId="33" priority="34">
      <formula>$A$18="Ñ Plan s/desc"</formula>
    </cfRule>
  </conditionalFormatting>
  <conditionalFormatting sqref="BJ17:BJ20">
    <cfRule type="expression" dxfId="32" priority="33">
      <formula>$A$18="Advindo"</formula>
    </cfRule>
  </conditionalFormatting>
  <conditionalFormatting sqref="BJ17:BJ20">
    <cfRule type="expression" dxfId="31" priority="32">
      <formula>$A$18="Ñ Plan c/desc"</formula>
    </cfRule>
  </conditionalFormatting>
  <conditionalFormatting sqref="BJ17:BJ20">
    <cfRule type="expression" dxfId="30" priority="31">
      <formula>$A$18="Família"</formula>
    </cfRule>
  </conditionalFormatting>
  <conditionalFormatting sqref="BM17:BM20">
    <cfRule type="expression" dxfId="29" priority="30">
      <formula>$A$18="Planilhado"</formula>
    </cfRule>
  </conditionalFormatting>
  <conditionalFormatting sqref="BM17:BM20">
    <cfRule type="expression" dxfId="28" priority="29">
      <formula>$A$18="Ñ Plan s/desc"</formula>
    </cfRule>
  </conditionalFormatting>
  <conditionalFormatting sqref="BM17:BM20">
    <cfRule type="expression" dxfId="27" priority="28">
      <formula>$A$18="Advindo"</formula>
    </cfRule>
  </conditionalFormatting>
  <conditionalFormatting sqref="BM17:BM20">
    <cfRule type="expression" dxfId="26" priority="27">
      <formula>$A$18="Ñ Plan c/desc"</formula>
    </cfRule>
  </conditionalFormatting>
  <conditionalFormatting sqref="BM17:BM20">
    <cfRule type="expression" dxfId="25" priority="26">
      <formula>$A$18="Família"</formula>
    </cfRule>
  </conditionalFormatting>
  <conditionalFormatting sqref="BP17:BP20">
    <cfRule type="expression" dxfId="24" priority="25">
      <formula>$A$18="Planilhado"</formula>
    </cfRule>
  </conditionalFormatting>
  <conditionalFormatting sqref="BP17:BP20">
    <cfRule type="expression" dxfId="23" priority="24">
      <formula>$A$18="Ñ Plan s/desc"</formula>
    </cfRule>
  </conditionalFormatting>
  <conditionalFormatting sqref="BP17:BP20">
    <cfRule type="expression" dxfId="22" priority="23">
      <formula>$A$18="Advindo"</formula>
    </cfRule>
  </conditionalFormatting>
  <conditionalFormatting sqref="BP17:BP20">
    <cfRule type="expression" dxfId="21" priority="22">
      <formula>$A$18="Ñ Plan c/desc"</formula>
    </cfRule>
  </conditionalFormatting>
  <conditionalFormatting sqref="BP17:BP20">
    <cfRule type="expression" dxfId="20" priority="21">
      <formula>$A$18="Família"</formula>
    </cfRule>
  </conditionalFormatting>
  <conditionalFormatting sqref="BV17:BV20">
    <cfRule type="expression" dxfId="19" priority="20">
      <formula>$A$18="Planilhado"</formula>
    </cfRule>
  </conditionalFormatting>
  <conditionalFormatting sqref="BV17:BV20">
    <cfRule type="expression" dxfId="18" priority="19">
      <formula>$A$18="Ñ Plan s/desc"</formula>
    </cfRule>
  </conditionalFormatting>
  <conditionalFormatting sqref="BV17:BV20">
    <cfRule type="expression" dxfId="17" priority="18">
      <formula>$A$18="Advindo"</formula>
    </cfRule>
  </conditionalFormatting>
  <conditionalFormatting sqref="BV17:BV20">
    <cfRule type="expression" dxfId="16" priority="17">
      <formula>$A$18="Ñ Plan c/desc"</formula>
    </cfRule>
  </conditionalFormatting>
  <conditionalFormatting sqref="BV17:BV20">
    <cfRule type="expression" dxfId="15" priority="16">
      <formula>$A$18="Família"</formula>
    </cfRule>
  </conditionalFormatting>
  <conditionalFormatting sqref="BY17:BY20">
    <cfRule type="expression" dxfId="14" priority="15">
      <formula>$A$18="Planilhado"</formula>
    </cfRule>
  </conditionalFormatting>
  <conditionalFormatting sqref="BY17:BY20">
    <cfRule type="expression" dxfId="13" priority="14">
      <formula>$A$18="Ñ Plan s/desc"</formula>
    </cfRule>
  </conditionalFormatting>
  <conditionalFormatting sqref="BY17:BY20">
    <cfRule type="expression" dxfId="12" priority="13">
      <formula>$A$18="Advindo"</formula>
    </cfRule>
  </conditionalFormatting>
  <conditionalFormatting sqref="BY17:BY20">
    <cfRule type="expression" dxfId="11" priority="12">
      <formula>$A$18="Ñ Plan c/desc"</formula>
    </cfRule>
  </conditionalFormatting>
  <conditionalFormatting sqref="BY17:BY20">
    <cfRule type="expression" dxfId="10" priority="11">
      <formula>$A$18="Família"</formula>
    </cfRule>
  </conditionalFormatting>
  <conditionalFormatting sqref="BS17:BS20">
    <cfRule type="expression" dxfId="9" priority="10">
      <formula>$A$18="Planilhado"</formula>
    </cfRule>
  </conditionalFormatting>
  <conditionalFormatting sqref="BS17:BS20">
    <cfRule type="expression" dxfId="8" priority="9">
      <formula>$A$18="Ñ Plan s/desc"</formula>
    </cfRule>
  </conditionalFormatting>
  <conditionalFormatting sqref="BS17:BS20">
    <cfRule type="expression" dxfId="7" priority="8">
      <formula>$A$18="Advindo"</formula>
    </cfRule>
  </conditionalFormatting>
  <conditionalFormatting sqref="BS17:BS20">
    <cfRule type="expression" dxfId="6" priority="7">
      <formula>$A$18="Ñ Plan c/desc"</formula>
    </cfRule>
  </conditionalFormatting>
  <conditionalFormatting sqref="BS17:BS20">
    <cfRule type="expression" dxfId="5" priority="6">
      <formula>$A$18="Família"</formula>
    </cfRule>
  </conditionalFormatting>
  <conditionalFormatting sqref="BW23:BX223">
    <cfRule type="expression" dxfId="4" priority="1">
      <formula>$A23="Advindo"</formula>
    </cfRule>
    <cfRule type="expression" dxfId="3" priority="2">
      <formula>$A23="Ñ Plan s/desconto"</formula>
    </cfRule>
    <cfRule type="expression" dxfId="2" priority="3">
      <formula>$A23="Ñ Plan c/desconto"</formula>
    </cfRule>
    <cfRule type="expression" dxfId="1" priority="4">
      <formula>$A23="Planilhado"</formula>
    </cfRule>
    <cfRule type="expression" dxfId="0" priority="5">
      <formula>$A23="Família"</formula>
    </cfRule>
  </conditionalFormatting>
  <dataValidations count="3">
    <dataValidation type="custom" errorStyle="warning" allowBlank="1" showErrorMessage="1" errorTitle="Quantidade ou Valor NEGATIVO!" error="Corrigir ou colocar comentário na célula, caso seja ESTORNO." sqref="BY15:CA223" xr:uid="{00000000-0002-0000-0300-000001000000}">
      <formula1>"&lt;0"</formula1>
    </dataValidation>
    <dataValidation type="list" allowBlank="1" showInputMessage="1" showErrorMessage="1" sqref="CC12" xr:uid="{00000000-0002-0000-0300-000002000000}">
      <formula1>$D$255:$D$274</formula1>
    </dataValidation>
    <dataValidation type="list" allowBlank="1" showInputMessage="1" showErrorMessage="1" sqref="A1:B1048576" xr:uid="{00000000-0002-0000-0300-000000000000}">
      <formula1>"Família,Planilhado,Ñ Plan c/desconto,Ñ Plan s/desconto,Advindo"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43" fitToHeight="100" orientation="landscape" r:id="rId1"/>
  <headerFooter alignWithMargins="0">
    <oddFooter>&amp;L REFORMA DO MURO DE CONTENÇÃO NA FRENTE DO FÓRUM DA COMARCA DE SANTO ANTÔNIO DE PÁDUA - PROC:2019-0608065&amp;CDGLOG - DEENG - DIFOB - SEMED (SERVIÇO DE MEDIÇÃO)&amp;R&amp;"Verdana,Normal"&amp;P DE &amp;N</oddFooter>
  </headerFooter>
  <rowBreaks count="1" manualBreakCount="1">
    <brk id="190" min="1" max="79" man="1"/>
  </rowBreaks>
  <ignoredErrors>
    <ignoredError sqref="C199:C2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FINAL</vt:lpstr>
      <vt:lpstr>'MEDIÇÃO FINAL'!Area_de_impressao</vt:lpstr>
      <vt:lpstr>'MEDIÇÃO FINAL'!Titulos_de_impressao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Priscilla Marques da Costa</cp:lastModifiedBy>
  <cp:lastPrinted>2021-10-25T18:53:01Z</cp:lastPrinted>
  <dcterms:created xsi:type="dcterms:W3CDTF">2017-04-06T15:47:26Z</dcterms:created>
  <dcterms:modified xsi:type="dcterms:W3CDTF">2025-12-04T17:33:24Z</dcterms:modified>
</cp:coreProperties>
</file>