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tjerj204\DGLOG-DEENG\DIFOB\SEMED\10_PORTAL DA TRANSPARÊNCIA\QUANTITATIVOS E PREÇOS CONTRATADOS E PAGOS\1_RETROFIT DE TERESÓPOLIS\"/>
    </mc:Choice>
  </mc:AlternateContent>
  <xr:revisionPtr revIDLastSave="0" documentId="13_ncr:1_{26CDF43C-2E4A-49DB-8C5F-4D1885E59A52}" xr6:coauthVersionLast="36" xr6:coauthVersionMax="36" xr10:uidLastSave="{00000000-0000-0000-0000-000000000000}"/>
  <bookViews>
    <workbookView xWindow="480" yWindow="165" windowWidth="23520" windowHeight="9285" tabRatio="627" xr2:uid="{00000000-000D-0000-FFFF-FFFF00000000}"/>
  </bookViews>
  <sheets>
    <sheet name="MEDIÇÃO FINAL " sheetId="36" r:id="rId1"/>
  </sheets>
  <externalReferences>
    <externalReference r:id="rId2"/>
    <externalReference r:id="rId3"/>
    <externalReference r:id="rId4"/>
    <externalReference r:id="rId5"/>
  </externalReferences>
  <definedNames>
    <definedName name="__ESQ1" localSheetId="0">#REF!</definedName>
    <definedName name="__ESQ1">#REF!</definedName>
    <definedName name="__ESQ10" localSheetId="0">#REF!</definedName>
    <definedName name="__ESQ10">#REF!</definedName>
    <definedName name="__ESQ11" localSheetId="0">#REF!</definedName>
    <definedName name="__ESQ11">#REF!</definedName>
    <definedName name="__ESQ12" localSheetId="0">#REF!</definedName>
    <definedName name="__ESQ12">#REF!</definedName>
    <definedName name="__ESQ13" localSheetId="0">#REF!</definedName>
    <definedName name="__ESQ13">#REF!</definedName>
    <definedName name="__ESQ14" localSheetId="0">#REF!</definedName>
    <definedName name="__ESQ14">#REF!</definedName>
    <definedName name="__ESQ15" localSheetId="0">#REF!</definedName>
    <definedName name="__ESQ15">#REF!</definedName>
    <definedName name="__ESQ16" localSheetId="0">#REF!</definedName>
    <definedName name="__ESQ16">#REF!</definedName>
    <definedName name="__ESQ17" localSheetId="0">#REF!</definedName>
    <definedName name="__ESQ17">#REF!</definedName>
    <definedName name="__ESQ18" localSheetId="0">#REF!</definedName>
    <definedName name="__ESQ18">#REF!</definedName>
    <definedName name="__ESQ19" localSheetId="0">#REF!</definedName>
    <definedName name="__ESQ19">#REF!</definedName>
    <definedName name="__ESQ2" localSheetId="0">#REF!</definedName>
    <definedName name="__ESQ2">#REF!</definedName>
    <definedName name="__ESQ20" localSheetId="0">#REF!</definedName>
    <definedName name="__ESQ20">#REF!</definedName>
    <definedName name="__ESQ21" localSheetId="0">#REF!</definedName>
    <definedName name="__ESQ21">#REF!</definedName>
    <definedName name="__ESQ22" localSheetId="0">#REF!</definedName>
    <definedName name="__ESQ22">#REF!</definedName>
    <definedName name="__ESQ23" localSheetId="0">#REF!</definedName>
    <definedName name="__ESQ23">#REF!</definedName>
    <definedName name="__ESQ24" localSheetId="0">#REF!</definedName>
    <definedName name="__ESQ24">#REF!</definedName>
    <definedName name="__ESQ25" localSheetId="0">#REF!</definedName>
    <definedName name="__ESQ25">#REF!</definedName>
    <definedName name="__ESQ26" localSheetId="0">#REF!</definedName>
    <definedName name="__ESQ26">#REF!</definedName>
    <definedName name="__ESQ27" localSheetId="0">#REF!</definedName>
    <definedName name="__ESQ27">#REF!</definedName>
    <definedName name="__ESQ28" localSheetId="0">#REF!</definedName>
    <definedName name="__ESQ28">#REF!</definedName>
    <definedName name="__ESQ29" localSheetId="0">#REF!</definedName>
    <definedName name="__ESQ29">#REF!</definedName>
    <definedName name="__ESQ3" localSheetId="0">#REF!</definedName>
    <definedName name="__ESQ3">#REF!</definedName>
    <definedName name="__ESQ30" localSheetId="0">#REF!</definedName>
    <definedName name="__ESQ30">#REF!</definedName>
    <definedName name="__ESQ31" localSheetId="0">#REF!</definedName>
    <definedName name="__ESQ31">#REF!</definedName>
    <definedName name="__ESQ32" localSheetId="0">#REF!</definedName>
    <definedName name="__ESQ32">#REF!</definedName>
    <definedName name="__ESQ33" localSheetId="0">#REF!</definedName>
    <definedName name="__ESQ33">#REF!</definedName>
    <definedName name="__ESQ34" localSheetId="0">#REF!</definedName>
    <definedName name="__ESQ34">#REF!</definedName>
    <definedName name="__ESQ35" localSheetId="0">#REF!</definedName>
    <definedName name="__ESQ35">#REF!</definedName>
    <definedName name="__ESQ36" localSheetId="0">#REF!</definedName>
    <definedName name="__ESQ36">#REF!</definedName>
    <definedName name="__ESQ37" localSheetId="0">#REF!</definedName>
    <definedName name="__ESQ37">#REF!</definedName>
    <definedName name="__ESQ38" localSheetId="0">#REF!</definedName>
    <definedName name="__ESQ38">#REF!</definedName>
    <definedName name="__ESQ39" localSheetId="0">#REF!</definedName>
    <definedName name="__ESQ39">#REF!</definedName>
    <definedName name="__ESQ4" localSheetId="0">#REF!</definedName>
    <definedName name="__ESQ4">#REF!</definedName>
    <definedName name="__ESQ40" localSheetId="0">#REF!</definedName>
    <definedName name="__ESQ40">#REF!</definedName>
    <definedName name="__ESQ5" localSheetId="0">#REF!</definedName>
    <definedName name="__ESQ5">#REF!</definedName>
    <definedName name="__ESQ6" localSheetId="0">#REF!</definedName>
    <definedName name="__ESQ6">#REF!</definedName>
    <definedName name="__ESQ7" localSheetId="0">#REF!</definedName>
    <definedName name="__ESQ7">#REF!</definedName>
    <definedName name="__ESQ8" localSheetId="0">#REF!</definedName>
    <definedName name="__ESQ8">#REF!</definedName>
    <definedName name="__ESQ9" localSheetId="0">#REF!</definedName>
    <definedName name="__ESQ9">#REF!</definedName>
    <definedName name="__PM2" localSheetId="0">#REF!</definedName>
    <definedName name="__PM2">#REF!</definedName>
    <definedName name="_ESQ1" localSheetId="0">#REF!</definedName>
    <definedName name="_ESQ1">#REF!</definedName>
    <definedName name="_ESQ10" localSheetId="0">#REF!</definedName>
    <definedName name="_ESQ10">#REF!</definedName>
    <definedName name="_ESQ11" localSheetId="0">#REF!</definedName>
    <definedName name="_ESQ11">#REF!</definedName>
    <definedName name="_ESQ12" localSheetId="0">#REF!</definedName>
    <definedName name="_ESQ12">#REF!</definedName>
    <definedName name="_ESQ13" localSheetId="0">#REF!</definedName>
    <definedName name="_ESQ13">#REF!</definedName>
    <definedName name="_ESQ14" localSheetId="0">#REF!</definedName>
    <definedName name="_ESQ14">#REF!</definedName>
    <definedName name="_ESQ15" localSheetId="0">#REF!</definedName>
    <definedName name="_ESQ15">#REF!</definedName>
    <definedName name="_ESQ16" localSheetId="0">#REF!</definedName>
    <definedName name="_ESQ16">#REF!</definedName>
    <definedName name="_ESQ17" localSheetId="0">#REF!</definedName>
    <definedName name="_ESQ17">#REF!</definedName>
    <definedName name="_ESQ18" localSheetId="0">#REF!</definedName>
    <definedName name="_ESQ18">#REF!</definedName>
    <definedName name="_ESQ19" localSheetId="0">#REF!</definedName>
    <definedName name="_ESQ19">#REF!</definedName>
    <definedName name="_ESQ2" localSheetId="0">#REF!</definedName>
    <definedName name="_ESQ2">#REF!</definedName>
    <definedName name="_ESQ20" localSheetId="0">#REF!</definedName>
    <definedName name="_ESQ20">#REF!</definedName>
    <definedName name="_ESQ21" localSheetId="0">#REF!</definedName>
    <definedName name="_ESQ21">#REF!</definedName>
    <definedName name="_ESQ22" localSheetId="0">#REF!</definedName>
    <definedName name="_ESQ22">#REF!</definedName>
    <definedName name="_ESQ23" localSheetId="0">#REF!</definedName>
    <definedName name="_ESQ23">#REF!</definedName>
    <definedName name="_ESQ24" localSheetId="0">#REF!</definedName>
    <definedName name="_ESQ24">#REF!</definedName>
    <definedName name="_ESQ25" localSheetId="0">#REF!</definedName>
    <definedName name="_ESQ25">#REF!</definedName>
    <definedName name="_ESQ26" localSheetId="0">#REF!</definedName>
    <definedName name="_ESQ26">#REF!</definedName>
    <definedName name="_ESQ27" localSheetId="0">#REF!</definedName>
    <definedName name="_ESQ27">#REF!</definedName>
    <definedName name="_ESQ28" localSheetId="0">#REF!</definedName>
    <definedName name="_ESQ28">#REF!</definedName>
    <definedName name="_ESQ29" localSheetId="0">#REF!</definedName>
    <definedName name="_ESQ29">#REF!</definedName>
    <definedName name="_ESQ3" localSheetId="0">#REF!</definedName>
    <definedName name="_ESQ3">#REF!</definedName>
    <definedName name="_ESQ30" localSheetId="0">#REF!</definedName>
    <definedName name="_ESQ30">#REF!</definedName>
    <definedName name="_ESQ31" localSheetId="0">#REF!</definedName>
    <definedName name="_ESQ31">#REF!</definedName>
    <definedName name="_ESQ32" localSheetId="0">#REF!</definedName>
    <definedName name="_ESQ32">#REF!</definedName>
    <definedName name="_ESQ33" localSheetId="0">#REF!</definedName>
    <definedName name="_ESQ33">#REF!</definedName>
    <definedName name="_ESQ34" localSheetId="0">#REF!</definedName>
    <definedName name="_ESQ34">#REF!</definedName>
    <definedName name="_ESQ35" localSheetId="0">#REF!</definedName>
    <definedName name="_ESQ35">#REF!</definedName>
    <definedName name="_ESQ36" localSheetId="0">#REF!</definedName>
    <definedName name="_ESQ36">#REF!</definedName>
    <definedName name="_ESQ37" localSheetId="0">#REF!</definedName>
    <definedName name="_ESQ37">#REF!</definedName>
    <definedName name="_ESQ38" localSheetId="0">#REF!</definedName>
    <definedName name="_ESQ38">#REF!</definedName>
    <definedName name="_ESQ39" localSheetId="0">#REF!</definedName>
    <definedName name="_ESQ39">#REF!</definedName>
    <definedName name="_ESQ4" localSheetId="0">#REF!</definedName>
    <definedName name="_ESQ4">#REF!</definedName>
    <definedName name="_ESQ40" localSheetId="0">#REF!</definedName>
    <definedName name="_ESQ40">#REF!</definedName>
    <definedName name="_ESQ5" localSheetId="0">#REF!</definedName>
    <definedName name="_ESQ5">#REF!</definedName>
    <definedName name="_ESQ6" localSheetId="0">#REF!</definedName>
    <definedName name="_ESQ6">#REF!</definedName>
    <definedName name="_ESQ7" localSheetId="0">#REF!</definedName>
    <definedName name="_ESQ7">#REF!</definedName>
    <definedName name="_ESQ8" localSheetId="0">#REF!</definedName>
    <definedName name="_ESQ8">#REF!</definedName>
    <definedName name="_ESQ9" localSheetId="0">#REF!</definedName>
    <definedName name="_ESQ9">#REF!</definedName>
    <definedName name="_xlnm._FilterDatabase" localSheetId="0" hidden="1">'MEDIÇÃO FINAL '!$A$13:$BX$298</definedName>
    <definedName name="_PM2" localSheetId="0">#REF!</definedName>
    <definedName name="_PM2">#REF!</definedName>
    <definedName name="_xlnm.Print_Area" localSheetId="0">'MEDIÇÃO FINAL '!$B$1:$BU$300</definedName>
    <definedName name="babasteciimento" localSheetId="0">#REF!</definedName>
    <definedName name="babasteciimento">#REF!</definedName>
    <definedName name="bombdescarga" localSheetId="0">#REF!</definedName>
    <definedName name="bombdescarga">#REF!</definedName>
    <definedName name="Canteirosc" localSheetId="0">[1]pavimentação!#REF!</definedName>
    <definedName name="Canteirosc">[1]pavimentação!#REF!</definedName>
    <definedName name="COMARCA">'[2]COMARCAS NURCS'!$D$2:$D$99</definedName>
    <definedName name="CTF" localSheetId="0">[3]I160!#REF!</definedName>
    <definedName name="CTF">[3]I160!#REF!</definedName>
    <definedName name="curva" localSheetId="0">#REF!</definedName>
    <definedName name="curva">#REF!</definedName>
    <definedName name="filtros" localSheetId="0">#REF!</definedName>
    <definedName name="filtros">#REF!</definedName>
    <definedName name="grades" localSheetId="0">#REF!</definedName>
    <definedName name="grades">#REF!</definedName>
    <definedName name="isumos2">[4]analitico!$B$3:$F$17349</definedName>
    <definedName name="janelas" localSheetId="0">#REF!</definedName>
    <definedName name="janelas">#REF!</definedName>
    <definedName name="lista" localSheetId="0">#REF!</definedName>
    <definedName name="lista">#REF!</definedName>
    <definedName name="novalista" localSheetId="0">#REF!</definedName>
    <definedName name="novalista">#REF!</definedName>
    <definedName name="numeropavtipo" localSheetId="0">#REF!</definedName>
    <definedName name="numeropavtipo">#REF!</definedName>
    <definedName name="portas" localSheetId="0">#REF!</definedName>
    <definedName name="portas">#REF!</definedName>
    <definedName name="tanques" localSheetId="0">#REF!</definedName>
    <definedName name="tanques">#REF!</definedName>
    <definedName name="_xlnm.Print_Titles" localSheetId="0">'MEDIÇÃO FINAL '!$8:$12</definedName>
    <definedName name="tubulacao" localSheetId="0">#REF!</definedName>
    <definedName name="tubulacao">#REF!</definedName>
    <definedName name="VagasCmexp" localSheetId="0">[1]pavimentação!#REF!</definedName>
    <definedName name="VagasCmexp">[1]pavimentação!#REF!</definedName>
  </definedNames>
  <calcPr calcId="191029" fullPrecision="0"/>
</workbook>
</file>

<file path=xl/calcChain.xml><?xml version="1.0" encoding="utf-8"?>
<calcChain xmlns="http://schemas.openxmlformats.org/spreadsheetml/2006/main">
  <c r="BM19" i="36" l="1"/>
  <c r="BL18" i="36"/>
  <c r="BL17" i="36"/>
  <c r="BL16" i="36"/>
  <c r="BV16" i="36" s="1"/>
  <c r="BW16" i="36" s="1"/>
  <c r="BV286" i="36"/>
  <c r="BW286" i="36"/>
  <c r="BO286" i="36"/>
  <c r="BN286" i="36"/>
  <c r="BM286" i="36"/>
  <c r="BK286" i="36"/>
  <c r="BJ286" i="36"/>
  <c r="BH286" i="36"/>
  <c r="BG286" i="36"/>
  <c r="BE286" i="36"/>
  <c r="BD286" i="36"/>
  <c r="BB286" i="36"/>
  <c r="BA286" i="36"/>
  <c r="AY286" i="36"/>
  <c r="AX286" i="36"/>
  <c r="AV286" i="36"/>
  <c r="AU286" i="36"/>
  <c r="AS286" i="36"/>
  <c r="AR286" i="36"/>
  <c r="AP286" i="36"/>
  <c r="AO286" i="36"/>
  <c r="AM286" i="36"/>
  <c r="AL286" i="36"/>
  <c r="AJ286" i="36"/>
  <c r="AI286" i="36"/>
  <c r="AG286" i="36"/>
  <c r="AF286" i="36"/>
  <c r="AD286" i="36"/>
  <c r="AC286" i="36"/>
  <c r="AA286" i="36"/>
  <c r="Z286" i="36"/>
  <c r="X286" i="36"/>
  <c r="W286" i="36"/>
  <c r="U286" i="36"/>
  <c r="T286" i="36"/>
  <c r="R286" i="36"/>
  <c r="Q286" i="36"/>
  <c r="O286" i="36"/>
  <c r="M286" i="36"/>
  <c r="K286" i="36"/>
  <c r="BV285" i="36"/>
  <c r="BW285" i="36"/>
  <c r="BW284" i="36" s="1"/>
  <c r="BO285" i="36"/>
  <c r="BN285" i="36"/>
  <c r="BM285" i="36"/>
  <c r="BK285" i="36"/>
  <c r="BJ285" i="36"/>
  <c r="BH285" i="36"/>
  <c r="BG285" i="36"/>
  <c r="BE285" i="36"/>
  <c r="BD285" i="36"/>
  <c r="BB285" i="36"/>
  <c r="BA285" i="36"/>
  <c r="AY285" i="36"/>
  <c r="AX285" i="36"/>
  <c r="AV285" i="36"/>
  <c r="AU285" i="36"/>
  <c r="AS285" i="36"/>
  <c r="AR285" i="36"/>
  <c r="AP285" i="36"/>
  <c r="AO285" i="36"/>
  <c r="AM285" i="36"/>
  <c r="AL285" i="36"/>
  <c r="AJ285" i="36"/>
  <c r="AI285" i="36"/>
  <c r="AG285" i="36"/>
  <c r="AF285" i="36"/>
  <c r="AD285" i="36"/>
  <c r="AC285" i="36"/>
  <c r="AA285" i="36"/>
  <c r="Z285" i="36"/>
  <c r="X285" i="36"/>
  <c r="W285" i="36"/>
  <c r="U285" i="36"/>
  <c r="T285" i="36"/>
  <c r="R285" i="36"/>
  <c r="Q285" i="36"/>
  <c r="O285" i="36"/>
  <c r="M285" i="36"/>
  <c r="K285" i="36"/>
  <c r="BV284" i="36"/>
  <c r="BO284" i="36"/>
  <c r="BR284" i="36" s="1"/>
  <c r="BN284" i="36"/>
  <c r="BM284" i="36"/>
  <c r="BK284" i="36"/>
  <c r="BJ284" i="36"/>
  <c r="BH284" i="36"/>
  <c r="BG284" i="36"/>
  <c r="BE284" i="36"/>
  <c r="BD284" i="36"/>
  <c r="BB284" i="36"/>
  <c r="BA284" i="36"/>
  <c r="AY284" i="36"/>
  <c r="AX284" i="36"/>
  <c r="AV284" i="36"/>
  <c r="AU284" i="36"/>
  <c r="AS284" i="36"/>
  <c r="AR284" i="36"/>
  <c r="AP284" i="36"/>
  <c r="AO284" i="36"/>
  <c r="AM284" i="36"/>
  <c r="AL284" i="36"/>
  <c r="AJ284" i="36"/>
  <c r="AI284" i="36"/>
  <c r="AG284" i="36"/>
  <c r="AF284" i="36"/>
  <c r="AD284" i="36"/>
  <c r="AC284" i="36"/>
  <c r="AA284" i="36"/>
  <c r="Z284" i="36"/>
  <c r="X284" i="36"/>
  <c r="W284" i="36"/>
  <c r="U284" i="36"/>
  <c r="T284" i="36"/>
  <c r="R284" i="36"/>
  <c r="Q284" i="36"/>
  <c r="O284" i="36"/>
  <c r="M284" i="36"/>
  <c r="K284" i="36"/>
  <c r="BV283" i="36"/>
  <c r="BW283" i="36" s="1"/>
  <c r="BW282" i="36" s="1"/>
  <c r="BO283" i="36"/>
  <c r="BN283" i="36"/>
  <c r="BM283" i="36"/>
  <c r="BK283" i="36"/>
  <c r="BJ283" i="36"/>
  <c r="BH283" i="36"/>
  <c r="BG283" i="36"/>
  <c r="BE283" i="36"/>
  <c r="BD283" i="36"/>
  <c r="BB283" i="36"/>
  <c r="BA283" i="36"/>
  <c r="AY283" i="36"/>
  <c r="AX283" i="36"/>
  <c r="AV283" i="36"/>
  <c r="AU283" i="36"/>
  <c r="AS283" i="36"/>
  <c r="AR283" i="36"/>
  <c r="AP283" i="36"/>
  <c r="AO283" i="36"/>
  <c r="AM283" i="36"/>
  <c r="AL283" i="36"/>
  <c r="AJ283" i="36"/>
  <c r="AI283" i="36"/>
  <c r="AG283" i="36"/>
  <c r="AF283" i="36"/>
  <c r="AD283" i="36"/>
  <c r="AC283" i="36"/>
  <c r="AA283" i="36"/>
  <c r="Z283" i="36"/>
  <c r="X283" i="36"/>
  <c r="W283" i="36"/>
  <c r="U283" i="36"/>
  <c r="T283" i="36"/>
  <c r="R283" i="36"/>
  <c r="Q283" i="36"/>
  <c r="O283" i="36"/>
  <c r="M283" i="36"/>
  <c r="K283" i="36"/>
  <c r="BV282" i="36"/>
  <c r="BO282" i="36"/>
  <c r="BN282" i="36"/>
  <c r="BM282" i="36"/>
  <c r="BK282" i="36"/>
  <c r="BJ282" i="36"/>
  <c r="BH282" i="36"/>
  <c r="BG282" i="36"/>
  <c r="BE282" i="36"/>
  <c r="BD282" i="36"/>
  <c r="BB282" i="36"/>
  <c r="BA282" i="36"/>
  <c r="AY282" i="36"/>
  <c r="AX282" i="36"/>
  <c r="AV282" i="36"/>
  <c r="AU282" i="36"/>
  <c r="AS282" i="36"/>
  <c r="AR282" i="36"/>
  <c r="AP282" i="36"/>
  <c r="AO282" i="36"/>
  <c r="AM282" i="36"/>
  <c r="AL282" i="36"/>
  <c r="AJ282" i="36"/>
  <c r="AI282" i="36"/>
  <c r="AG282" i="36"/>
  <c r="AF282" i="36"/>
  <c r="AD282" i="36"/>
  <c r="AC282" i="36"/>
  <c r="AA282" i="36"/>
  <c r="Z282" i="36"/>
  <c r="X282" i="36"/>
  <c r="W282" i="36"/>
  <c r="U282" i="36"/>
  <c r="T282" i="36"/>
  <c r="R282" i="36"/>
  <c r="Q282" i="36"/>
  <c r="O282" i="36"/>
  <c r="M282" i="36"/>
  <c r="K282" i="36"/>
  <c r="BV281" i="36"/>
  <c r="BO281" i="36"/>
  <c r="BN281" i="36"/>
  <c r="BM281" i="36"/>
  <c r="BK281" i="36"/>
  <c r="BJ281" i="36"/>
  <c r="BH281" i="36"/>
  <c r="BG281" i="36"/>
  <c r="BE281" i="36"/>
  <c r="BD281" i="36"/>
  <c r="BB281" i="36"/>
  <c r="BA281" i="36"/>
  <c r="AY281" i="36"/>
  <c r="AX281" i="36"/>
  <c r="AV281" i="36"/>
  <c r="AU281" i="36"/>
  <c r="AS281" i="36"/>
  <c r="AR281" i="36"/>
  <c r="AP281" i="36"/>
  <c r="AO281" i="36"/>
  <c r="AM281" i="36"/>
  <c r="AL281" i="36"/>
  <c r="AJ281" i="36"/>
  <c r="AI281" i="36"/>
  <c r="AG281" i="36"/>
  <c r="AF281" i="36"/>
  <c r="AD281" i="36"/>
  <c r="AC281" i="36"/>
  <c r="AA281" i="36"/>
  <c r="Z281" i="36"/>
  <c r="X281" i="36"/>
  <c r="W281" i="36"/>
  <c r="U281" i="36"/>
  <c r="T281" i="36"/>
  <c r="R281" i="36"/>
  <c r="Q281" i="36"/>
  <c r="O281" i="36"/>
  <c r="M281" i="36"/>
  <c r="K281" i="36"/>
  <c r="BV280" i="36"/>
  <c r="BW280" i="36" s="1"/>
  <c r="BW279" i="36" s="1"/>
  <c r="BO280" i="36"/>
  <c r="BN280" i="36"/>
  <c r="BM280" i="36"/>
  <c r="BK280" i="36"/>
  <c r="BJ280" i="36"/>
  <c r="BH280" i="36"/>
  <c r="BG280" i="36"/>
  <c r="BE280" i="36"/>
  <c r="BD280" i="36"/>
  <c r="BB280" i="36"/>
  <c r="BA280" i="36"/>
  <c r="AY280" i="36"/>
  <c r="AX280" i="36"/>
  <c r="AV280" i="36"/>
  <c r="AU280" i="36"/>
  <c r="AS280" i="36"/>
  <c r="AR280" i="36"/>
  <c r="AP280" i="36"/>
  <c r="AO280" i="36"/>
  <c r="AM280" i="36"/>
  <c r="AL280" i="36"/>
  <c r="AJ280" i="36"/>
  <c r="AI280" i="36"/>
  <c r="AG280" i="36"/>
  <c r="AF280" i="36"/>
  <c r="AD280" i="36"/>
  <c r="AC280" i="36"/>
  <c r="AA280" i="36"/>
  <c r="Z280" i="36"/>
  <c r="X280" i="36"/>
  <c r="W280" i="36"/>
  <c r="U280" i="36"/>
  <c r="T280" i="36"/>
  <c r="R280" i="36"/>
  <c r="Q280" i="36"/>
  <c r="O280" i="36"/>
  <c r="M280" i="36"/>
  <c r="K280" i="36"/>
  <c r="BV279" i="36"/>
  <c r="BO279" i="36"/>
  <c r="BN279" i="36"/>
  <c r="BM279" i="36"/>
  <c r="BK279" i="36"/>
  <c r="BJ279" i="36"/>
  <c r="BH279" i="36"/>
  <c r="BG279" i="36"/>
  <c r="BE279" i="36"/>
  <c r="BD279" i="36"/>
  <c r="BB279" i="36"/>
  <c r="BA279" i="36"/>
  <c r="AY279" i="36"/>
  <c r="AX279" i="36"/>
  <c r="AV279" i="36"/>
  <c r="AU279" i="36"/>
  <c r="AS279" i="36"/>
  <c r="AR279" i="36"/>
  <c r="AP279" i="36"/>
  <c r="AO279" i="36"/>
  <c r="AM279" i="36"/>
  <c r="AL279" i="36"/>
  <c r="AJ279" i="36"/>
  <c r="AI279" i="36"/>
  <c r="AG279" i="36"/>
  <c r="AF279" i="36"/>
  <c r="AD279" i="36"/>
  <c r="AC279" i="36"/>
  <c r="AA279" i="36"/>
  <c r="Z279" i="36"/>
  <c r="X279" i="36"/>
  <c r="W279" i="36"/>
  <c r="U279" i="36"/>
  <c r="T279" i="36"/>
  <c r="R279" i="36"/>
  <c r="Q279" i="36"/>
  <c r="O279" i="36"/>
  <c r="M279" i="36"/>
  <c r="K279" i="36"/>
  <c r="BV278" i="36"/>
  <c r="BW278" i="36" s="1"/>
  <c r="BO278" i="36"/>
  <c r="BN278" i="36"/>
  <c r="BM278" i="36"/>
  <c r="BK278" i="36"/>
  <c r="BJ278" i="36"/>
  <c r="BH278" i="36"/>
  <c r="BG278" i="36"/>
  <c r="BE278" i="36"/>
  <c r="BD278" i="36"/>
  <c r="BB278" i="36"/>
  <c r="BA278" i="36"/>
  <c r="AY278" i="36"/>
  <c r="AX278" i="36"/>
  <c r="AV278" i="36"/>
  <c r="AU278" i="36"/>
  <c r="AS278" i="36"/>
  <c r="AR278" i="36"/>
  <c r="AP278" i="36"/>
  <c r="AO278" i="36"/>
  <c r="AM278" i="36"/>
  <c r="AL278" i="36"/>
  <c r="AJ278" i="36"/>
  <c r="AI278" i="36"/>
  <c r="AG278" i="36"/>
  <c r="AF278" i="36"/>
  <c r="AD278" i="36"/>
  <c r="AC278" i="36"/>
  <c r="AA278" i="36"/>
  <c r="Z278" i="36"/>
  <c r="X278" i="36"/>
  <c r="W278" i="36"/>
  <c r="O278" i="36"/>
  <c r="M278" i="36"/>
  <c r="K278" i="36"/>
  <c r="BV277" i="36"/>
  <c r="BW277" i="36" s="1"/>
  <c r="BO277" i="36"/>
  <c r="BN277" i="36"/>
  <c r="BM277" i="36"/>
  <c r="BK277" i="36"/>
  <c r="BJ277" i="36"/>
  <c r="BH277" i="36"/>
  <c r="BG277" i="36"/>
  <c r="BE277" i="36"/>
  <c r="BD277" i="36"/>
  <c r="BB277" i="36"/>
  <c r="BA277" i="36"/>
  <c r="AY277" i="36"/>
  <c r="AX277" i="36"/>
  <c r="AV277" i="36"/>
  <c r="AU277" i="36"/>
  <c r="AS277" i="36"/>
  <c r="AR277" i="36"/>
  <c r="AP277" i="36"/>
  <c r="AO277" i="36"/>
  <c r="AM277" i="36"/>
  <c r="AL277" i="36"/>
  <c r="AJ277" i="36"/>
  <c r="AI277" i="36"/>
  <c r="AG277" i="36"/>
  <c r="AF277" i="36"/>
  <c r="AD277" i="36"/>
  <c r="AC277" i="36"/>
  <c r="AA277" i="36"/>
  <c r="Z277" i="36"/>
  <c r="X277" i="36"/>
  <c r="W277" i="36"/>
  <c r="U277" i="36"/>
  <c r="T277" i="36"/>
  <c r="R277" i="36"/>
  <c r="Q277" i="36"/>
  <c r="O277" i="36"/>
  <c r="M277" i="36"/>
  <c r="K277" i="36"/>
  <c r="BV276" i="36"/>
  <c r="BW276" i="36" s="1"/>
  <c r="BO276" i="36"/>
  <c r="BN276" i="36"/>
  <c r="BM276" i="36"/>
  <c r="BK276" i="36"/>
  <c r="BJ276" i="36"/>
  <c r="BH276" i="36"/>
  <c r="BG276" i="36"/>
  <c r="BE276" i="36"/>
  <c r="BD276" i="36"/>
  <c r="BB276" i="36"/>
  <c r="BA276" i="36"/>
  <c r="AY276" i="36"/>
  <c r="AX276" i="36"/>
  <c r="AV276" i="36"/>
  <c r="AU276" i="36"/>
  <c r="AS276" i="36"/>
  <c r="AR276" i="36"/>
  <c r="AP276" i="36"/>
  <c r="AO276" i="36"/>
  <c r="AM276" i="36"/>
  <c r="AL276" i="36"/>
  <c r="AJ276" i="36"/>
  <c r="AI276" i="36"/>
  <c r="AG276" i="36"/>
  <c r="AF276" i="36"/>
  <c r="AD276" i="36"/>
  <c r="AC276" i="36"/>
  <c r="AA276" i="36"/>
  <c r="Z276" i="36"/>
  <c r="X276" i="36"/>
  <c r="W276" i="36"/>
  <c r="U276" i="36"/>
  <c r="T276" i="36"/>
  <c r="R276" i="36"/>
  <c r="Q276" i="36"/>
  <c r="O276" i="36"/>
  <c r="M276" i="36"/>
  <c r="K276" i="36"/>
  <c r="BV275" i="36"/>
  <c r="BW275" i="36" s="1"/>
  <c r="BO275" i="36"/>
  <c r="BN275" i="36"/>
  <c r="BM275" i="36"/>
  <c r="BK275" i="36"/>
  <c r="BJ275" i="36"/>
  <c r="BH275" i="36"/>
  <c r="BG275" i="36"/>
  <c r="BE275" i="36"/>
  <c r="BD275" i="36"/>
  <c r="BB275" i="36"/>
  <c r="BA275" i="36"/>
  <c r="AY275" i="36"/>
  <c r="AX275" i="36"/>
  <c r="AV275" i="36"/>
  <c r="AU275" i="36"/>
  <c r="AS275" i="36"/>
  <c r="AR275" i="36"/>
  <c r="AP275" i="36"/>
  <c r="AO275" i="36"/>
  <c r="AM275" i="36"/>
  <c r="AL275" i="36"/>
  <c r="AJ275" i="36"/>
  <c r="AI275" i="36"/>
  <c r="AG275" i="36"/>
  <c r="AF275" i="36"/>
  <c r="AD275" i="36"/>
  <c r="AC275" i="36"/>
  <c r="AA275" i="36"/>
  <c r="Z275" i="36"/>
  <c r="X275" i="36"/>
  <c r="W275" i="36"/>
  <c r="U275" i="36"/>
  <c r="T275" i="36"/>
  <c r="R275" i="36"/>
  <c r="Q275" i="36"/>
  <c r="O275" i="36"/>
  <c r="M275" i="36"/>
  <c r="K275" i="36"/>
  <c r="BV274" i="36"/>
  <c r="BW274" i="36" s="1"/>
  <c r="BO274" i="36"/>
  <c r="BN274" i="36"/>
  <c r="BM274" i="36"/>
  <c r="BK274" i="36"/>
  <c r="BJ274" i="36"/>
  <c r="BH274" i="36"/>
  <c r="BG274" i="36"/>
  <c r="BE274" i="36"/>
  <c r="BD274" i="36"/>
  <c r="BB274" i="36"/>
  <c r="BA274" i="36"/>
  <c r="AY274" i="36"/>
  <c r="AX274" i="36"/>
  <c r="AV274" i="36"/>
  <c r="AU274" i="36"/>
  <c r="AS274" i="36"/>
  <c r="AR274" i="36"/>
  <c r="AP274" i="36"/>
  <c r="AO274" i="36"/>
  <c r="AM274" i="36"/>
  <c r="AL274" i="36"/>
  <c r="AJ274" i="36"/>
  <c r="AI274" i="36"/>
  <c r="AG274" i="36"/>
  <c r="AF274" i="36"/>
  <c r="AD274" i="36"/>
  <c r="AC274" i="36"/>
  <c r="AA274" i="36"/>
  <c r="Z274" i="36"/>
  <c r="X274" i="36"/>
  <c r="W274" i="36"/>
  <c r="U274" i="36"/>
  <c r="T274" i="36"/>
  <c r="R274" i="36"/>
  <c r="Q274" i="36"/>
  <c r="O274" i="36"/>
  <c r="M274" i="36"/>
  <c r="K274" i="36"/>
  <c r="BV273" i="36"/>
  <c r="BW273" i="36" s="1"/>
  <c r="BO273" i="36"/>
  <c r="BN273" i="36"/>
  <c r="BM273" i="36"/>
  <c r="BK273" i="36"/>
  <c r="BJ273" i="36"/>
  <c r="BH273" i="36"/>
  <c r="BG273" i="36"/>
  <c r="BE273" i="36"/>
  <c r="BD273" i="36"/>
  <c r="BB273" i="36"/>
  <c r="BA273" i="36"/>
  <c r="AY273" i="36"/>
  <c r="AX273" i="36"/>
  <c r="AV273" i="36"/>
  <c r="AU273" i="36"/>
  <c r="AS273" i="36"/>
  <c r="AR273" i="36"/>
  <c r="AP273" i="36"/>
  <c r="AO273" i="36"/>
  <c r="AM273" i="36"/>
  <c r="AL273" i="36"/>
  <c r="AJ273" i="36"/>
  <c r="AI273" i="36"/>
  <c r="AG273" i="36"/>
  <c r="AF273" i="36"/>
  <c r="AD273" i="36"/>
  <c r="AC273" i="36"/>
  <c r="AA273" i="36"/>
  <c r="Z273" i="36"/>
  <c r="X273" i="36"/>
  <c r="W273" i="36"/>
  <c r="U273" i="36"/>
  <c r="T273" i="36"/>
  <c r="R273" i="36"/>
  <c r="Q273" i="36"/>
  <c r="O273" i="36"/>
  <c r="M273" i="36"/>
  <c r="K273" i="36"/>
  <c r="BV272" i="36"/>
  <c r="BW272" i="36" s="1"/>
  <c r="BO272" i="36"/>
  <c r="BN272" i="36"/>
  <c r="BM272" i="36"/>
  <c r="BK272" i="36"/>
  <c r="BJ272" i="36"/>
  <c r="BH272" i="36"/>
  <c r="BG272" i="36"/>
  <c r="BE272" i="36"/>
  <c r="BD272" i="36"/>
  <c r="BB272" i="36"/>
  <c r="BA272" i="36"/>
  <c r="AY272" i="36"/>
  <c r="AX272" i="36"/>
  <c r="AV272" i="36"/>
  <c r="AU272" i="36"/>
  <c r="AS272" i="36"/>
  <c r="AR272" i="36"/>
  <c r="AP272" i="36"/>
  <c r="AO272" i="36"/>
  <c r="AM272" i="36"/>
  <c r="AL272" i="36"/>
  <c r="AJ272" i="36"/>
  <c r="AI272" i="36"/>
  <c r="AG272" i="36"/>
  <c r="AF272" i="36"/>
  <c r="AD272" i="36"/>
  <c r="AC272" i="36"/>
  <c r="AA272" i="36"/>
  <c r="Z272" i="36"/>
  <c r="X272" i="36"/>
  <c r="W272" i="36"/>
  <c r="U272" i="36"/>
  <c r="T272" i="36"/>
  <c r="R272" i="36"/>
  <c r="Q272" i="36"/>
  <c r="O272" i="36"/>
  <c r="M272" i="36"/>
  <c r="K272" i="36"/>
  <c r="BV271" i="36"/>
  <c r="BO271" i="36"/>
  <c r="BN271" i="36"/>
  <c r="BM271" i="36"/>
  <c r="BK271" i="36"/>
  <c r="BJ271" i="36"/>
  <c r="BH271" i="36"/>
  <c r="BG271" i="36"/>
  <c r="BE271" i="36"/>
  <c r="BD271" i="36"/>
  <c r="BB271" i="36"/>
  <c r="BA271" i="36"/>
  <c r="AY271" i="36"/>
  <c r="AX271" i="36"/>
  <c r="AV271" i="36"/>
  <c r="AU271" i="36"/>
  <c r="AS271" i="36"/>
  <c r="AR271" i="36"/>
  <c r="AP271" i="36"/>
  <c r="AO271" i="36"/>
  <c r="AM271" i="36"/>
  <c r="AL271" i="36"/>
  <c r="AJ271" i="36"/>
  <c r="AI271" i="36"/>
  <c r="AG271" i="36"/>
  <c r="AF271" i="36"/>
  <c r="AD271" i="36"/>
  <c r="AC271" i="36"/>
  <c r="AA271" i="36"/>
  <c r="Z271" i="36"/>
  <c r="X271" i="36"/>
  <c r="W271" i="36"/>
  <c r="U271" i="36"/>
  <c r="T271" i="36"/>
  <c r="R271" i="36"/>
  <c r="Q271" i="36"/>
  <c r="O271" i="36"/>
  <c r="M271" i="36"/>
  <c r="K271" i="36"/>
  <c r="BV270" i="36"/>
  <c r="BO270" i="36"/>
  <c r="BN270" i="36"/>
  <c r="BM270" i="36"/>
  <c r="BK270" i="36"/>
  <c r="BJ270" i="36"/>
  <c r="BH270" i="36"/>
  <c r="BG270" i="36"/>
  <c r="BE270" i="36"/>
  <c r="BD270" i="36"/>
  <c r="BB270" i="36"/>
  <c r="BA270" i="36"/>
  <c r="AY270" i="36"/>
  <c r="AX270" i="36"/>
  <c r="AV270" i="36"/>
  <c r="AU270" i="36"/>
  <c r="AS270" i="36"/>
  <c r="AR270" i="36"/>
  <c r="AP270" i="36"/>
  <c r="AO270" i="36"/>
  <c r="AM270" i="36"/>
  <c r="AL270" i="36"/>
  <c r="AJ270" i="36"/>
  <c r="AI270" i="36"/>
  <c r="AG270" i="36"/>
  <c r="AF270" i="36"/>
  <c r="AD270" i="36"/>
  <c r="AC270" i="36"/>
  <c r="AA270" i="36"/>
  <c r="Z270" i="36"/>
  <c r="X270" i="36"/>
  <c r="W270" i="36"/>
  <c r="U270" i="36"/>
  <c r="T270" i="36"/>
  <c r="R270" i="36"/>
  <c r="Q270" i="36"/>
  <c r="O270" i="36"/>
  <c r="M270" i="36"/>
  <c r="K270" i="36"/>
  <c r="BV269" i="36"/>
  <c r="BW269" i="36" s="1"/>
  <c r="BO269" i="36"/>
  <c r="BN269" i="36"/>
  <c r="BM269" i="36"/>
  <c r="BK269" i="36"/>
  <c r="BJ269" i="36"/>
  <c r="BH269" i="36"/>
  <c r="BG269" i="36"/>
  <c r="BE269" i="36"/>
  <c r="BD269" i="36"/>
  <c r="BB269" i="36"/>
  <c r="BA269" i="36"/>
  <c r="AY269" i="36"/>
  <c r="AX269" i="36"/>
  <c r="AV269" i="36"/>
  <c r="AU269" i="36"/>
  <c r="AS269" i="36"/>
  <c r="AR269" i="36"/>
  <c r="AP269" i="36"/>
  <c r="AO269" i="36"/>
  <c r="AM269" i="36"/>
  <c r="AL269" i="36"/>
  <c r="AJ269" i="36"/>
  <c r="AI269" i="36"/>
  <c r="AG269" i="36"/>
  <c r="AF269" i="36"/>
  <c r="AD269" i="36"/>
  <c r="AC269" i="36"/>
  <c r="AA269" i="36"/>
  <c r="Z269" i="36"/>
  <c r="X269" i="36"/>
  <c r="W269" i="36"/>
  <c r="U269" i="36"/>
  <c r="T269" i="36"/>
  <c r="R269" i="36"/>
  <c r="Q269" i="36"/>
  <c r="O269" i="36"/>
  <c r="M269" i="36"/>
  <c r="K269" i="36"/>
  <c r="BV268" i="36"/>
  <c r="BW268" i="36" s="1"/>
  <c r="BO268" i="36"/>
  <c r="BN268" i="36"/>
  <c r="BM268" i="36"/>
  <c r="BK268" i="36"/>
  <c r="BJ268" i="36"/>
  <c r="BH268" i="36"/>
  <c r="BG268" i="36"/>
  <c r="BE268" i="36"/>
  <c r="BD268" i="36"/>
  <c r="BB268" i="36"/>
  <c r="BA268" i="36"/>
  <c r="AY268" i="36"/>
  <c r="AX268" i="36"/>
  <c r="AV268" i="36"/>
  <c r="AU268" i="36"/>
  <c r="AS268" i="36"/>
  <c r="AR268" i="36"/>
  <c r="AP268" i="36"/>
  <c r="AO268" i="36"/>
  <c r="AM268" i="36"/>
  <c r="AL268" i="36"/>
  <c r="AJ268" i="36"/>
  <c r="AI268" i="36"/>
  <c r="AG268" i="36"/>
  <c r="AF268" i="36"/>
  <c r="AD268" i="36"/>
  <c r="AC268" i="36"/>
  <c r="AA268" i="36"/>
  <c r="Z268" i="36"/>
  <c r="X268" i="36"/>
  <c r="W268" i="36"/>
  <c r="U268" i="36"/>
  <c r="T268" i="36"/>
  <c r="R268" i="36"/>
  <c r="Q268" i="36"/>
  <c r="O268" i="36"/>
  <c r="M268" i="36"/>
  <c r="K268" i="36"/>
  <c r="BV267" i="36"/>
  <c r="BW267" i="36" s="1"/>
  <c r="BO267" i="36"/>
  <c r="BN267" i="36"/>
  <c r="BM267" i="36"/>
  <c r="BK267" i="36"/>
  <c r="BJ267" i="36"/>
  <c r="BH267" i="36"/>
  <c r="BG267" i="36"/>
  <c r="BE267" i="36"/>
  <c r="BD267" i="36"/>
  <c r="BB267" i="36"/>
  <c r="BA267" i="36"/>
  <c r="AY267" i="36"/>
  <c r="AX267" i="36"/>
  <c r="AV267" i="36"/>
  <c r="AU267" i="36"/>
  <c r="AS267" i="36"/>
  <c r="AR267" i="36"/>
  <c r="AP267" i="36"/>
  <c r="AO267" i="36"/>
  <c r="AM267" i="36"/>
  <c r="AL267" i="36"/>
  <c r="AJ267" i="36"/>
  <c r="AI267" i="36"/>
  <c r="AG267" i="36"/>
  <c r="AF267" i="36"/>
  <c r="AD267" i="36"/>
  <c r="AC267" i="36"/>
  <c r="AA267" i="36"/>
  <c r="Z267" i="36"/>
  <c r="X267" i="36"/>
  <c r="W267" i="36"/>
  <c r="U267" i="36"/>
  <c r="T267" i="36"/>
  <c r="R267" i="36"/>
  <c r="Q267" i="36"/>
  <c r="O267" i="36"/>
  <c r="M267" i="36"/>
  <c r="K267" i="36"/>
  <c r="BV266" i="36"/>
  <c r="BO266" i="36"/>
  <c r="BN266" i="36"/>
  <c r="BM266" i="36"/>
  <c r="BK266" i="36"/>
  <c r="BJ266" i="36"/>
  <c r="BH266" i="36"/>
  <c r="BG266" i="36"/>
  <c r="BE266" i="36"/>
  <c r="BD266" i="36"/>
  <c r="BB266" i="36"/>
  <c r="BA266" i="36"/>
  <c r="AY266" i="36"/>
  <c r="AX266" i="36"/>
  <c r="AV266" i="36"/>
  <c r="AU266" i="36"/>
  <c r="AS266" i="36"/>
  <c r="AR266" i="36"/>
  <c r="AP266" i="36"/>
  <c r="AO266" i="36"/>
  <c r="AM266" i="36"/>
  <c r="AL266" i="36"/>
  <c r="AJ266" i="36"/>
  <c r="AI266" i="36"/>
  <c r="AG266" i="36"/>
  <c r="AF266" i="36"/>
  <c r="AD266" i="36"/>
  <c r="AC266" i="36"/>
  <c r="AA266" i="36"/>
  <c r="Z266" i="36"/>
  <c r="X266" i="36"/>
  <c r="W266" i="36"/>
  <c r="U266" i="36"/>
  <c r="T266" i="36"/>
  <c r="R266" i="36"/>
  <c r="Q266" i="36"/>
  <c r="O266" i="36"/>
  <c r="M266" i="36"/>
  <c r="K266" i="36"/>
  <c r="BV265" i="36"/>
  <c r="BO265" i="36"/>
  <c r="BN265" i="36"/>
  <c r="BM265" i="36"/>
  <c r="BK265" i="36"/>
  <c r="BJ265" i="36"/>
  <c r="BH265" i="36"/>
  <c r="BG265" i="36"/>
  <c r="BE265" i="36"/>
  <c r="BD265" i="36"/>
  <c r="BB265" i="36"/>
  <c r="BA265" i="36"/>
  <c r="AY265" i="36"/>
  <c r="AX265" i="36"/>
  <c r="AV265" i="36"/>
  <c r="AU265" i="36"/>
  <c r="AS265" i="36"/>
  <c r="AR265" i="36"/>
  <c r="AP265" i="36"/>
  <c r="AO265" i="36"/>
  <c r="AM265" i="36"/>
  <c r="AL265" i="36"/>
  <c r="AJ265" i="36"/>
  <c r="AI265" i="36"/>
  <c r="AG265" i="36"/>
  <c r="AF265" i="36"/>
  <c r="AD265" i="36"/>
  <c r="AC265" i="36"/>
  <c r="AA265" i="36"/>
  <c r="Z265" i="36"/>
  <c r="X265" i="36"/>
  <c r="W265" i="36"/>
  <c r="U265" i="36"/>
  <c r="T265" i="36"/>
  <c r="R265" i="36"/>
  <c r="Q265" i="36"/>
  <c r="O265" i="36"/>
  <c r="M265" i="36"/>
  <c r="K265" i="36"/>
  <c r="BV264" i="36"/>
  <c r="BW264" i="36"/>
  <c r="BO264" i="36"/>
  <c r="BN264" i="36"/>
  <c r="BM264" i="36"/>
  <c r="BK264" i="36"/>
  <c r="BJ264" i="36"/>
  <c r="BH264" i="36"/>
  <c r="BG264" i="36"/>
  <c r="BE264" i="36"/>
  <c r="BD264" i="36"/>
  <c r="BB264" i="36"/>
  <c r="BA264" i="36"/>
  <c r="AY264" i="36"/>
  <c r="AX264" i="36"/>
  <c r="AV264" i="36"/>
  <c r="AU264" i="36"/>
  <c r="AS264" i="36"/>
  <c r="AR264" i="36"/>
  <c r="AP264" i="36"/>
  <c r="AO264" i="36"/>
  <c r="AM264" i="36"/>
  <c r="AL264" i="36"/>
  <c r="AJ264" i="36"/>
  <c r="AI264" i="36"/>
  <c r="AG264" i="36"/>
  <c r="AF264" i="36"/>
  <c r="AD264" i="36"/>
  <c r="AC264" i="36"/>
  <c r="AA264" i="36"/>
  <c r="Z264" i="36"/>
  <c r="X264" i="36"/>
  <c r="W264" i="36"/>
  <c r="U264" i="36"/>
  <c r="T264" i="36"/>
  <c r="R264" i="36"/>
  <c r="Q264" i="36"/>
  <c r="O264" i="36"/>
  <c r="M264" i="36"/>
  <c r="K264" i="36"/>
  <c r="BV263" i="36"/>
  <c r="BW263" i="36" s="1"/>
  <c r="BO263" i="36"/>
  <c r="BN263" i="36"/>
  <c r="BM263" i="36"/>
  <c r="BK263" i="36"/>
  <c r="BJ263" i="36"/>
  <c r="BH263" i="36"/>
  <c r="BG263" i="36"/>
  <c r="BE263" i="36"/>
  <c r="BD263" i="36"/>
  <c r="BB263" i="36"/>
  <c r="BA263" i="36"/>
  <c r="AY263" i="36"/>
  <c r="AX263" i="36"/>
  <c r="AV263" i="36"/>
  <c r="AU263" i="36"/>
  <c r="AS263" i="36"/>
  <c r="AR263" i="36"/>
  <c r="AP263" i="36"/>
  <c r="AO263" i="36"/>
  <c r="AM263" i="36"/>
  <c r="AL263" i="36"/>
  <c r="AJ263" i="36"/>
  <c r="AI263" i="36"/>
  <c r="AG263" i="36"/>
  <c r="AF263" i="36"/>
  <c r="AD263" i="36"/>
  <c r="AC263" i="36"/>
  <c r="AA263" i="36"/>
  <c r="Z263" i="36"/>
  <c r="X263" i="36"/>
  <c r="W263" i="36"/>
  <c r="U263" i="36"/>
  <c r="T263" i="36"/>
  <c r="R263" i="36"/>
  <c r="Q263" i="36"/>
  <c r="O263" i="36"/>
  <c r="M263" i="36"/>
  <c r="K263" i="36"/>
  <c r="BV262" i="36"/>
  <c r="BW262" i="36" s="1"/>
  <c r="BO262" i="36"/>
  <c r="BN262" i="36"/>
  <c r="BM262" i="36"/>
  <c r="BK262" i="36"/>
  <c r="BJ262" i="36"/>
  <c r="BH262" i="36"/>
  <c r="BG262" i="36"/>
  <c r="BE262" i="36"/>
  <c r="BD262" i="36"/>
  <c r="BB262" i="36"/>
  <c r="BA262" i="36"/>
  <c r="AY262" i="36"/>
  <c r="AX262" i="36"/>
  <c r="AV262" i="36"/>
  <c r="AU262" i="36"/>
  <c r="AS262" i="36"/>
  <c r="AR262" i="36"/>
  <c r="AP262" i="36"/>
  <c r="AO262" i="36"/>
  <c r="AM262" i="36"/>
  <c r="AL262" i="36"/>
  <c r="AJ262" i="36"/>
  <c r="AI262" i="36"/>
  <c r="AG262" i="36"/>
  <c r="AF262" i="36"/>
  <c r="AD262" i="36"/>
  <c r="AC262" i="36"/>
  <c r="AA262" i="36"/>
  <c r="Z262" i="36"/>
  <c r="X262" i="36"/>
  <c r="W262" i="36"/>
  <c r="U262" i="36"/>
  <c r="T262" i="36"/>
  <c r="R262" i="36"/>
  <c r="Q262" i="36"/>
  <c r="O262" i="36"/>
  <c r="M262" i="36"/>
  <c r="K262" i="36"/>
  <c r="BV261" i="36"/>
  <c r="BW261" i="36" s="1"/>
  <c r="BO261" i="36"/>
  <c r="BN261" i="36"/>
  <c r="BM261" i="36"/>
  <c r="BK261" i="36"/>
  <c r="BJ261" i="36"/>
  <c r="BH261" i="36"/>
  <c r="BG261" i="36"/>
  <c r="BE261" i="36"/>
  <c r="BD261" i="36"/>
  <c r="BB261" i="36"/>
  <c r="BA261" i="36"/>
  <c r="AY261" i="36"/>
  <c r="AX261" i="36"/>
  <c r="AV261" i="36"/>
  <c r="AU261" i="36"/>
  <c r="AS261" i="36"/>
  <c r="AR261" i="36"/>
  <c r="AP261" i="36"/>
  <c r="AO261" i="36"/>
  <c r="AM261" i="36"/>
  <c r="AL261" i="36"/>
  <c r="AJ261" i="36"/>
  <c r="AI261" i="36"/>
  <c r="AG261" i="36"/>
  <c r="AF261" i="36"/>
  <c r="AD261" i="36"/>
  <c r="AC261" i="36"/>
  <c r="AA261" i="36"/>
  <c r="Z261" i="36"/>
  <c r="X261" i="36"/>
  <c r="W261" i="36"/>
  <c r="U261" i="36"/>
  <c r="T261" i="36"/>
  <c r="R261" i="36"/>
  <c r="Q261" i="36"/>
  <c r="O261" i="36"/>
  <c r="M261" i="36"/>
  <c r="K261" i="36"/>
  <c r="BV260" i="36"/>
  <c r="BW260" i="36" s="1"/>
  <c r="BO260" i="36"/>
  <c r="BN260" i="36"/>
  <c r="BM260" i="36"/>
  <c r="BK260" i="36"/>
  <c r="BJ260" i="36"/>
  <c r="BH260" i="36"/>
  <c r="BG260" i="36"/>
  <c r="BE260" i="36"/>
  <c r="BD260" i="36"/>
  <c r="BB260" i="36"/>
  <c r="BA260" i="36"/>
  <c r="AY260" i="36"/>
  <c r="AX260" i="36"/>
  <c r="AV260" i="36"/>
  <c r="AU260" i="36"/>
  <c r="AS260" i="36"/>
  <c r="AR260" i="36"/>
  <c r="AP260" i="36"/>
  <c r="AO260" i="36"/>
  <c r="AM260" i="36"/>
  <c r="AL260" i="36"/>
  <c r="AJ260" i="36"/>
  <c r="AI260" i="36"/>
  <c r="AG260" i="36"/>
  <c r="AF260" i="36"/>
  <c r="AD260" i="36"/>
  <c r="AC260" i="36"/>
  <c r="AA260" i="36"/>
  <c r="Z260" i="36"/>
  <c r="X260" i="36"/>
  <c r="W260" i="36"/>
  <c r="U260" i="36"/>
  <c r="T260" i="36"/>
  <c r="R260" i="36"/>
  <c r="Q260" i="36"/>
  <c r="O260" i="36"/>
  <c r="M260" i="36"/>
  <c r="K260" i="36"/>
  <c r="BV259" i="36"/>
  <c r="BO259" i="36"/>
  <c r="BN259" i="36"/>
  <c r="BM259" i="36"/>
  <c r="BK259" i="36"/>
  <c r="BJ259" i="36"/>
  <c r="BH259" i="36"/>
  <c r="BG259" i="36"/>
  <c r="BE259" i="36"/>
  <c r="BD259" i="36"/>
  <c r="BB259" i="36"/>
  <c r="BA259" i="36"/>
  <c r="AY259" i="36"/>
  <c r="AX259" i="36"/>
  <c r="AV259" i="36"/>
  <c r="AU259" i="36"/>
  <c r="AS259" i="36"/>
  <c r="AR259" i="36"/>
  <c r="AP259" i="36"/>
  <c r="AO259" i="36"/>
  <c r="AM259" i="36"/>
  <c r="AL259" i="36"/>
  <c r="AJ259" i="36"/>
  <c r="AI259" i="36"/>
  <c r="AG259" i="36"/>
  <c r="AF259" i="36"/>
  <c r="AD259" i="36"/>
  <c r="AC259" i="36"/>
  <c r="AA259" i="36"/>
  <c r="Z259" i="36"/>
  <c r="X259" i="36"/>
  <c r="W259" i="36"/>
  <c r="U259" i="36"/>
  <c r="T259" i="36"/>
  <c r="R259" i="36"/>
  <c r="Q259" i="36"/>
  <c r="O259" i="36"/>
  <c r="M259" i="36"/>
  <c r="K259" i="36"/>
  <c r="BV258" i="36"/>
  <c r="BO258" i="36"/>
  <c r="BN258" i="36"/>
  <c r="BM258" i="36"/>
  <c r="BK258" i="36"/>
  <c r="BJ258" i="36"/>
  <c r="BH258" i="36"/>
  <c r="BG258" i="36"/>
  <c r="BE258" i="36"/>
  <c r="BD258" i="36"/>
  <c r="BB258" i="36"/>
  <c r="BA258" i="36"/>
  <c r="AY258" i="36"/>
  <c r="AX258" i="36"/>
  <c r="AV258" i="36"/>
  <c r="AU258" i="36"/>
  <c r="AS258" i="36"/>
  <c r="AR258" i="36"/>
  <c r="AP258" i="36"/>
  <c r="AO258" i="36"/>
  <c r="AM258" i="36"/>
  <c r="AL258" i="36"/>
  <c r="AJ258" i="36"/>
  <c r="AI258" i="36"/>
  <c r="AG258" i="36"/>
  <c r="AF258" i="36"/>
  <c r="AD258" i="36"/>
  <c r="AC258" i="36"/>
  <c r="AA258" i="36"/>
  <c r="Z258" i="36"/>
  <c r="X258" i="36"/>
  <c r="W258" i="36"/>
  <c r="U258" i="36"/>
  <c r="T258" i="36"/>
  <c r="R258" i="36"/>
  <c r="Q258" i="36"/>
  <c r="O258" i="36"/>
  <c r="M258" i="36"/>
  <c r="K258" i="36"/>
  <c r="BV257" i="36"/>
  <c r="BW257" i="36" s="1"/>
  <c r="BO257" i="36"/>
  <c r="BN257" i="36"/>
  <c r="BM257" i="36"/>
  <c r="BK257" i="36"/>
  <c r="BJ257" i="36"/>
  <c r="BH257" i="36"/>
  <c r="BG257" i="36"/>
  <c r="BE257" i="36"/>
  <c r="BD257" i="36"/>
  <c r="BB257" i="36"/>
  <c r="BA257" i="36"/>
  <c r="AY257" i="36"/>
  <c r="AX257" i="36"/>
  <c r="AV257" i="36"/>
  <c r="AU257" i="36"/>
  <c r="AS257" i="36"/>
  <c r="AR257" i="36"/>
  <c r="AP257" i="36"/>
  <c r="AO257" i="36"/>
  <c r="AM257" i="36"/>
  <c r="AL257" i="36"/>
  <c r="AJ257" i="36"/>
  <c r="AI257" i="36"/>
  <c r="AG257" i="36"/>
  <c r="AF257" i="36"/>
  <c r="AD257" i="36"/>
  <c r="AC257" i="36"/>
  <c r="AA257" i="36"/>
  <c r="Z257" i="36"/>
  <c r="X257" i="36"/>
  <c r="W257" i="36"/>
  <c r="U257" i="36"/>
  <c r="T257" i="36"/>
  <c r="R257" i="36"/>
  <c r="Q257" i="36"/>
  <c r="O257" i="36"/>
  <c r="M257" i="36"/>
  <c r="K257" i="36"/>
  <c r="BV256" i="36"/>
  <c r="BW256" i="36" s="1"/>
  <c r="BO256" i="36"/>
  <c r="BN256" i="36"/>
  <c r="BM256" i="36"/>
  <c r="BK256" i="36"/>
  <c r="BJ256" i="36"/>
  <c r="BH256" i="36"/>
  <c r="BG256" i="36"/>
  <c r="BE256" i="36"/>
  <c r="BD256" i="36"/>
  <c r="BB256" i="36"/>
  <c r="BA256" i="36"/>
  <c r="AY256" i="36"/>
  <c r="AX256" i="36"/>
  <c r="AV256" i="36"/>
  <c r="AU256" i="36"/>
  <c r="AS256" i="36"/>
  <c r="AR256" i="36"/>
  <c r="AP256" i="36"/>
  <c r="AO256" i="36"/>
  <c r="AM256" i="36"/>
  <c r="AL256" i="36"/>
  <c r="AJ256" i="36"/>
  <c r="AI256" i="36"/>
  <c r="AG256" i="36"/>
  <c r="AF256" i="36"/>
  <c r="AD256" i="36"/>
  <c r="AC256" i="36"/>
  <c r="AA256" i="36"/>
  <c r="Z256" i="36"/>
  <c r="X256" i="36"/>
  <c r="W256" i="36"/>
  <c r="U256" i="36"/>
  <c r="T256" i="36"/>
  <c r="R256" i="36"/>
  <c r="Q256" i="36"/>
  <c r="O256" i="36"/>
  <c r="M256" i="36"/>
  <c r="K256" i="36"/>
  <c r="BV255" i="36"/>
  <c r="BW255" i="36" s="1"/>
  <c r="BO255" i="36"/>
  <c r="BN255" i="36"/>
  <c r="BM255" i="36"/>
  <c r="BK255" i="36"/>
  <c r="BJ255" i="36"/>
  <c r="BH255" i="36"/>
  <c r="BG255" i="36"/>
  <c r="BE255" i="36"/>
  <c r="BD255" i="36"/>
  <c r="BB255" i="36"/>
  <c r="BA255" i="36"/>
  <c r="AY255" i="36"/>
  <c r="AX255" i="36"/>
  <c r="AV255" i="36"/>
  <c r="AU255" i="36"/>
  <c r="AS255" i="36"/>
  <c r="AR255" i="36"/>
  <c r="AP255" i="36"/>
  <c r="AO255" i="36"/>
  <c r="AM255" i="36"/>
  <c r="AL255" i="36"/>
  <c r="AJ255" i="36"/>
  <c r="AI255" i="36"/>
  <c r="AG255" i="36"/>
  <c r="AF255" i="36"/>
  <c r="AD255" i="36"/>
  <c r="AC255" i="36"/>
  <c r="AA255" i="36"/>
  <c r="Z255" i="36"/>
  <c r="X255" i="36"/>
  <c r="W255" i="36"/>
  <c r="U255" i="36"/>
  <c r="T255" i="36"/>
  <c r="R255" i="36"/>
  <c r="Q255" i="36"/>
  <c r="O255" i="36"/>
  <c r="M255" i="36"/>
  <c r="K255" i="36"/>
  <c r="BV254" i="36"/>
  <c r="BW254" i="36" s="1"/>
  <c r="BO254" i="36"/>
  <c r="BN254" i="36"/>
  <c r="BM254" i="36"/>
  <c r="BK254" i="36"/>
  <c r="BJ254" i="36"/>
  <c r="BH254" i="36"/>
  <c r="BG254" i="36"/>
  <c r="BE254" i="36"/>
  <c r="BD254" i="36"/>
  <c r="BB254" i="36"/>
  <c r="BA254" i="36"/>
  <c r="AY254" i="36"/>
  <c r="AX254" i="36"/>
  <c r="AV254" i="36"/>
  <c r="AU254" i="36"/>
  <c r="AS254" i="36"/>
  <c r="AR254" i="36"/>
  <c r="AP254" i="36"/>
  <c r="AO254" i="36"/>
  <c r="AM254" i="36"/>
  <c r="AL254" i="36"/>
  <c r="AJ254" i="36"/>
  <c r="AI254" i="36"/>
  <c r="AG254" i="36"/>
  <c r="AF254" i="36"/>
  <c r="AD254" i="36"/>
  <c r="AC254" i="36"/>
  <c r="AA254" i="36"/>
  <c r="Z254" i="36"/>
  <c r="X254" i="36"/>
  <c r="W254" i="36"/>
  <c r="U254" i="36"/>
  <c r="T254" i="36"/>
  <c r="R254" i="36"/>
  <c r="Q254" i="36"/>
  <c r="O254" i="36"/>
  <c r="M254" i="36"/>
  <c r="K254" i="36"/>
  <c r="BV253" i="36"/>
  <c r="BW253" i="36" s="1"/>
  <c r="BO253" i="36"/>
  <c r="BN253" i="36"/>
  <c r="BM253" i="36"/>
  <c r="BK253" i="36"/>
  <c r="BJ253" i="36"/>
  <c r="BH253" i="36"/>
  <c r="BG253" i="36"/>
  <c r="BE253" i="36"/>
  <c r="BD253" i="36"/>
  <c r="BB253" i="36"/>
  <c r="BA253" i="36"/>
  <c r="AY253" i="36"/>
  <c r="AX253" i="36"/>
  <c r="AV253" i="36"/>
  <c r="AU253" i="36"/>
  <c r="AS253" i="36"/>
  <c r="AR253" i="36"/>
  <c r="AP253" i="36"/>
  <c r="AO253" i="36"/>
  <c r="AM253" i="36"/>
  <c r="AL253" i="36"/>
  <c r="AJ253" i="36"/>
  <c r="AI253" i="36"/>
  <c r="AG253" i="36"/>
  <c r="AF253" i="36"/>
  <c r="AD253" i="36"/>
  <c r="AC253" i="36"/>
  <c r="AA253" i="36"/>
  <c r="Z253" i="36"/>
  <c r="X253" i="36"/>
  <c r="W253" i="36"/>
  <c r="U253" i="36"/>
  <c r="T253" i="36"/>
  <c r="R253" i="36"/>
  <c r="Q253" i="36"/>
  <c r="O253" i="36"/>
  <c r="M253" i="36"/>
  <c r="K253" i="36"/>
  <c r="BV252" i="36"/>
  <c r="BW252" i="36" s="1"/>
  <c r="BO252" i="36"/>
  <c r="BR252" i="36" s="1"/>
  <c r="BN252" i="36"/>
  <c r="BM252" i="36"/>
  <c r="BK252" i="36"/>
  <c r="BJ252" i="36"/>
  <c r="BH252" i="36"/>
  <c r="BG252" i="36"/>
  <c r="BE252" i="36"/>
  <c r="BD252" i="36"/>
  <c r="BB252" i="36"/>
  <c r="BA252" i="36"/>
  <c r="AY252" i="36"/>
  <c r="AX252" i="36"/>
  <c r="AV252" i="36"/>
  <c r="AU252" i="36"/>
  <c r="AS252" i="36"/>
  <c r="AR252" i="36"/>
  <c r="AP252" i="36"/>
  <c r="AO252" i="36"/>
  <c r="AM252" i="36"/>
  <c r="AL252" i="36"/>
  <c r="AJ252" i="36"/>
  <c r="AI252" i="36"/>
  <c r="AG252" i="36"/>
  <c r="AF252" i="36"/>
  <c r="AD252" i="36"/>
  <c r="AC252" i="36"/>
  <c r="AA252" i="36"/>
  <c r="Z252" i="36"/>
  <c r="X252" i="36"/>
  <c r="W252" i="36"/>
  <c r="U252" i="36"/>
  <c r="T252" i="36"/>
  <c r="R252" i="36"/>
  <c r="Q252" i="36"/>
  <c r="O252" i="36"/>
  <c r="M252" i="36"/>
  <c r="K252" i="36"/>
  <c r="BV251" i="36"/>
  <c r="BW251" i="36" s="1"/>
  <c r="BO251" i="36"/>
  <c r="BR251" i="36" s="1"/>
  <c r="BN251" i="36"/>
  <c r="BM251" i="36"/>
  <c r="BK251" i="36"/>
  <c r="BJ251" i="36"/>
  <c r="BH251" i="36"/>
  <c r="BG251" i="36"/>
  <c r="BE251" i="36"/>
  <c r="BD251" i="36"/>
  <c r="BB251" i="36"/>
  <c r="BA251" i="36"/>
  <c r="AY251" i="36"/>
  <c r="AX251" i="36"/>
  <c r="AV251" i="36"/>
  <c r="AU251" i="36"/>
  <c r="AS251" i="36"/>
  <c r="AR251" i="36"/>
  <c r="AP251" i="36"/>
  <c r="AO251" i="36"/>
  <c r="AM251" i="36"/>
  <c r="AL251" i="36"/>
  <c r="AJ251" i="36"/>
  <c r="AI251" i="36"/>
  <c r="AG251" i="36"/>
  <c r="AF251" i="36"/>
  <c r="AD251" i="36"/>
  <c r="AC251" i="36"/>
  <c r="AA251" i="36"/>
  <c r="Z251" i="36"/>
  <c r="X251" i="36"/>
  <c r="W251" i="36"/>
  <c r="U251" i="36"/>
  <c r="T251" i="36"/>
  <c r="R251" i="36"/>
  <c r="Q251" i="36"/>
  <c r="O251" i="36"/>
  <c r="M251" i="36"/>
  <c r="K251" i="36"/>
  <c r="BV250" i="36"/>
  <c r="BW250" i="36" s="1"/>
  <c r="BO250" i="36"/>
  <c r="BN250" i="36"/>
  <c r="BM250" i="36"/>
  <c r="BK250" i="36"/>
  <c r="BJ250" i="36"/>
  <c r="BH250" i="36"/>
  <c r="BG250" i="36"/>
  <c r="BE250" i="36"/>
  <c r="BD250" i="36"/>
  <c r="BB250" i="36"/>
  <c r="BA250" i="36"/>
  <c r="AY250" i="36"/>
  <c r="AX250" i="36"/>
  <c r="AV250" i="36"/>
  <c r="AU250" i="36"/>
  <c r="AS250" i="36"/>
  <c r="AR250" i="36"/>
  <c r="AP250" i="36"/>
  <c r="AO250" i="36"/>
  <c r="AM250" i="36"/>
  <c r="AL250" i="36"/>
  <c r="AJ250" i="36"/>
  <c r="AI250" i="36"/>
  <c r="AG250" i="36"/>
  <c r="AF250" i="36"/>
  <c r="AD250" i="36"/>
  <c r="AC250" i="36"/>
  <c r="AA250" i="36"/>
  <c r="Z250" i="36"/>
  <c r="X250" i="36"/>
  <c r="W250" i="36"/>
  <c r="U250" i="36"/>
  <c r="T250" i="36"/>
  <c r="R250" i="36"/>
  <c r="Q250" i="36"/>
  <c r="O250" i="36"/>
  <c r="M250" i="36"/>
  <c r="K250" i="36"/>
  <c r="BV249" i="36"/>
  <c r="BW249" i="36"/>
  <c r="BO249" i="36"/>
  <c r="BR249" i="36" s="1"/>
  <c r="BN249" i="36"/>
  <c r="BM249" i="36"/>
  <c r="BK249" i="36"/>
  <c r="BJ249" i="36"/>
  <c r="BH249" i="36"/>
  <c r="BG249" i="36"/>
  <c r="BE249" i="36"/>
  <c r="BD249" i="36"/>
  <c r="BB249" i="36"/>
  <c r="BA249" i="36"/>
  <c r="AY249" i="36"/>
  <c r="AX249" i="36"/>
  <c r="AV249" i="36"/>
  <c r="AU249" i="36"/>
  <c r="AS249" i="36"/>
  <c r="AR249" i="36"/>
  <c r="AP249" i="36"/>
  <c r="AO249" i="36"/>
  <c r="AM249" i="36"/>
  <c r="AL249" i="36"/>
  <c r="AJ249" i="36"/>
  <c r="AI249" i="36"/>
  <c r="AG249" i="36"/>
  <c r="AF249" i="36"/>
  <c r="AD249" i="36"/>
  <c r="AC249" i="36"/>
  <c r="AA249" i="36"/>
  <c r="Z249" i="36"/>
  <c r="X249" i="36"/>
  <c r="W249" i="36"/>
  <c r="U249" i="36"/>
  <c r="T249" i="36"/>
  <c r="R249" i="36"/>
  <c r="Q249" i="36"/>
  <c r="O249" i="36"/>
  <c r="M249" i="36"/>
  <c r="K249" i="36"/>
  <c r="BV248" i="36"/>
  <c r="BO248" i="36"/>
  <c r="BN248" i="36"/>
  <c r="BM248" i="36"/>
  <c r="BK248" i="36"/>
  <c r="BJ248" i="36"/>
  <c r="BH248" i="36"/>
  <c r="BG248" i="36"/>
  <c r="BE248" i="36"/>
  <c r="BD248" i="36"/>
  <c r="BB248" i="36"/>
  <c r="BA248" i="36"/>
  <c r="AY248" i="36"/>
  <c r="AX248" i="36"/>
  <c r="AV248" i="36"/>
  <c r="AU248" i="36"/>
  <c r="AS248" i="36"/>
  <c r="AR248" i="36"/>
  <c r="AP248" i="36"/>
  <c r="AO248" i="36"/>
  <c r="AM248" i="36"/>
  <c r="AL248" i="36"/>
  <c r="AJ248" i="36"/>
  <c r="AI248" i="36"/>
  <c r="AG248" i="36"/>
  <c r="AF248" i="36"/>
  <c r="AD248" i="36"/>
  <c r="AC248" i="36"/>
  <c r="AA248" i="36"/>
  <c r="Z248" i="36"/>
  <c r="X248" i="36"/>
  <c r="W248" i="36"/>
  <c r="U248" i="36"/>
  <c r="T248" i="36"/>
  <c r="R248" i="36"/>
  <c r="Q248" i="36"/>
  <c r="O248" i="36"/>
  <c r="M248" i="36"/>
  <c r="K248" i="36"/>
  <c r="BV247" i="36"/>
  <c r="BW247" i="36" s="1"/>
  <c r="BO247" i="36"/>
  <c r="BN247" i="36"/>
  <c r="BM247" i="36"/>
  <c r="BK247" i="36"/>
  <c r="BJ247" i="36"/>
  <c r="BH247" i="36"/>
  <c r="BG247" i="36"/>
  <c r="BE247" i="36"/>
  <c r="BD247" i="36"/>
  <c r="BB247" i="36"/>
  <c r="BA247" i="36"/>
  <c r="AY247" i="36"/>
  <c r="AX247" i="36"/>
  <c r="AV247" i="36"/>
  <c r="AU247" i="36"/>
  <c r="AS247" i="36"/>
  <c r="AR247" i="36"/>
  <c r="AP247" i="36"/>
  <c r="AO247" i="36"/>
  <c r="AM247" i="36"/>
  <c r="AL247" i="36"/>
  <c r="AJ247" i="36"/>
  <c r="AI247" i="36"/>
  <c r="AG247" i="36"/>
  <c r="AF247" i="36"/>
  <c r="AD247" i="36"/>
  <c r="AC247" i="36"/>
  <c r="AA247" i="36"/>
  <c r="Z247" i="36"/>
  <c r="X247" i="36"/>
  <c r="W247" i="36"/>
  <c r="U247" i="36"/>
  <c r="T247" i="36"/>
  <c r="R247" i="36"/>
  <c r="Q247" i="36"/>
  <c r="O247" i="36"/>
  <c r="M247" i="36"/>
  <c r="K247" i="36"/>
  <c r="BV246" i="36"/>
  <c r="BW246" i="36" s="1"/>
  <c r="BO246" i="36"/>
  <c r="BN246" i="36"/>
  <c r="BM246" i="36"/>
  <c r="BK246" i="36"/>
  <c r="BJ246" i="36"/>
  <c r="BH246" i="36"/>
  <c r="BG246" i="36"/>
  <c r="BE246" i="36"/>
  <c r="BD246" i="36"/>
  <c r="BB246" i="36"/>
  <c r="BA246" i="36"/>
  <c r="AY246" i="36"/>
  <c r="AX246" i="36"/>
  <c r="AV246" i="36"/>
  <c r="AU246" i="36"/>
  <c r="AS246" i="36"/>
  <c r="AR246" i="36"/>
  <c r="AP246" i="36"/>
  <c r="AO246" i="36"/>
  <c r="AM246" i="36"/>
  <c r="AL246" i="36"/>
  <c r="AJ246" i="36"/>
  <c r="AI246" i="36"/>
  <c r="AG246" i="36"/>
  <c r="AF246" i="36"/>
  <c r="AD246" i="36"/>
  <c r="AC246" i="36"/>
  <c r="AA246" i="36"/>
  <c r="Z246" i="36"/>
  <c r="X246" i="36"/>
  <c r="W246" i="36"/>
  <c r="U246" i="36"/>
  <c r="T246" i="36"/>
  <c r="R246" i="36"/>
  <c r="Q246" i="36"/>
  <c r="O246" i="36"/>
  <c r="M246" i="36"/>
  <c r="K246" i="36"/>
  <c r="BV245" i="36"/>
  <c r="BW245" i="36" s="1"/>
  <c r="BO245" i="36"/>
  <c r="BR245" i="36" s="1"/>
  <c r="BN245" i="36"/>
  <c r="BM245" i="36"/>
  <c r="BK245" i="36"/>
  <c r="BJ245" i="36"/>
  <c r="BH245" i="36"/>
  <c r="BG245" i="36"/>
  <c r="BE245" i="36"/>
  <c r="BD245" i="36"/>
  <c r="BB245" i="36"/>
  <c r="BA245" i="36"/>
  <c r="AY245" i="36"/>
  <c r="AX245" i="36"/>
  <c r="AV245" i="36"/>
  <c r="AU245" i="36"/>
  <c r="AS245" i="36"/>
  <c r="AR245" i="36"/>
  <c r="AP245" i="36"/>
  <c r="AO245" i="36"/>
  <c r="AM245" i="36"/>
  <c r="AL245" i="36"/>
  <c r="AJ245" i="36"/>
  <c r="AI245" i="36"/>
  <c r="AG245" i="36"/>
  <c r="AF245" i="36"/>
  <c r="AD245" i="36"/>
  <c r="AC245" i="36"/>
  <c r="AA245" i="36"/>
  <c r="Z245" i="36"/>
  <c r="X245" i="36"/>
  <c r="W245" i="36"/>
  <c r="U245" i="36"/>
  <c r="T245" i="36"/>
  <c r="R245" i="36"/>
  <c r="Q245" i="36"/>
  <c r="O245" i="36"/>
  <c r="M245" i="36"/>
  <c r="K245" i="36"/>
  <c r="BV244" i="36"/>
  <c r="BW244" i="36"/>
  <c r="BO244" i="36"/>
  <c r="BR244" i="36" s="1"/>
  <c r="BN244" i="36"/>
  <c r="BM244" i="36"/>
  <c r="BK244" i="36"/>
  <c r="BJ244" i="36"/>
  <c r="BH244" i="36"/>
  <c r="BG244" i="36"/>
  <c r="BE244" i="36"/>
  <c r="BD244" i="36"/>
  <c r="BB244" i="36"/>
  <c r="BA244" i="36"/>
  <c r="AY244" i="36"/>
  <c r="AX244" i="36"/>
  <c r="AV244" i="36"/>
  <c r="AU244" i="36"/>
  <c r="AS244" i="36"/>
  <c r="AR244" i="36"/>
  <c r="AP244" i="36"/>
  <c r="AO244" i="36"/>
  <c r="AM244" i="36"/>
  <c r="AL244" i="36"/>
  <c r="AJ244" i="36"/>
  <c r="AI244" i="36"/>
  <c r="AG244" i="36"/>
  <c r="AF244" i="36"/>
  <c r="AD244" i="36"/>
  <c r="AC244" i="36"/>
  <c r="AA244" i="36"/>
  <c r="Z244" i="36"/>
  <c r="X244" i="36"/>
  <c r="W244" i="36"/>
  <c r="U244" i="36"/>
  <c r="T244" i="36"/>
  <c r="R244" i="36"/>
  <c r="Q244" i="36"/>
  <c r="O244" i="36"/>
  <c r="M244" i="36"/>
  <c r="K244" i="36"/>
  <c r="BV243" i="36"/>
  <c r="BO243" i="36"/>
  <c r="BN243" i="36"/>
  <c r="BM243" i="36"/>
  <c r="BK243" i="36"/>
  <c r="BJ243" i="36"/>
  <c r="BH243" i="36"/>
  <c r="BG243" i="36"/>
  <c r="BE243" i="36"/>
  <c r="BD243" i="36"/>
  <c r="BB243" i="36"/>
  <c r="BA243" i="36"/>
  <c r="AY243" i="36"/>
  <c r="AX243" i="36"/>
  <c r="AV243" i="36"/>
  <c r="AU243" i="36"/>
  <c r="AS243" i="36"/>
  <c r="AR243" i="36"/>
  <c r="AP243" i="36"/>
  <c r="AO243" i="36"/>
  <c r="AM243" i="36"/>
  <c r="AL243" i="36"/>
  <c r="AJ243" i="36"/>
  <c r="AI243" i="36"/>
  <c r="AG243" i="36"/>
  <c r="AF243" i="36"/>
  <c r="AD243" i="36"/>
  <c r="AC243" i="36"/>
  <c r="AA243" i="36"/>
  <c r="Z243" i="36"/>
  <c r="X243" i="36"/>
  <c r="W243" i="36"/>
  <c r="U243" i="36"/>
  <c r="T243" i="36"/>
  <c r="R243" i="36"/>
  <c r="Q243" i="36"/>
  <c r="O243" i="36"/>
  <c r="M243" i="36"/>
  <c r="K243" i="36"/>
  <c r="BV242" i="36"/>
  <c r="BW242" i="36" s="1"/>
  <c r="BW241" i="36" s="1"/>
  <c r="BO242" i="36"/>
  <c r="BR242" i="36" s="1"/>
  <c r="BN242" i="36"/>
  <c r="BM242" i="36"/>
  <c r="BK242" i="36"/>
  <c r="BJ242" i="36"/>
  <c r="BH242" i="36"/>
  <c r="BG242" i="36"/>
  <c r="BE242" i="36"/>
  <c r="BD242" i="36"/>
  <c r="BB242" i="36"/>
  <c r="BA242" i="36"/>
  <c r="AY242" i="36"/>
  <c r="AX242" i="36"/>
  <c r="AV242" i="36"/>
  <c r="AU242" i="36"/>
  <c r="AS242" i="36"/>
  <c r="AR242" i="36"/>
  <c r="AP242" i="36"/>
  <c r="AO242" i="36"/>
  <c r="AM242" i="36"/>
  <c r="AL242" i="36"/>
  <c r="AJ242" i="36"/>
  <c r="AI242" i="36"/>
  <c r="AG242" i="36"/>
  <c r="AF242" i="36"/>
  <c r="AD242" i="36"/>
  <c r="AC242" i="36"/>
  <c r="AA242" i="36"/>
  <c r="Z242" i="36"/>
  <c r="X242" i="36"/>
  <c r="W242" i="36"/>
  <c r="U242" i="36"/>
  <c r="T242" i="36"/>
  <c r="R242" i="36"/>
  <c r="Q242" i="36"/>
  <c r="O242" i="36"/>
  <c r="M242" i="36"/>
  <c r="K242" i="36"/>
  <c r="BV241" i="36"/>
  <c r="BO241" i="36"/>
  <c r="BN241" i="36"/>
  <c r="BM241" i="36"/>
  <c r="BK241" i="36"/>
  <c r="BJ241" i="36"/>
  <c r="BH241" i="36"/>
  <c r="BG241" i="36"/>
  <c r="BE241" i="36"/>
  <c r="BD241" i="36"/>
  <c r="BB241" i="36"/>
  <c r="BA241" i="36"/>
  <c r="AY241" i="36"/>
  <c r="AX241" i="36"/>
  <c r="AV241" i="36"/>
  <c r="AU241" i="36"/>
  <c r="AS241" i="36"/>
  <c r="AR241" i="36"/>
  <c r="AP241" i="36"/>
  <c r="AO241" i="36"/>
  <c r="AM241" i="36"/>
  <c r="AL241" i="36"/>
  <c r="AJ241" i="36"/>
  <c r="AI241" i="36"/>
  <c r="AG241" i="36"/>
  <c r="AF241" i="36"/>
  <c r="AD241" i="36"/>
  <c r="AC241" i="36"/>
  <c r="AA241" i="36"/>
  <c r="Z241" i="36"/>
  <c r="X241" i="36"/>
  <c r="W241" i="36"/>
  <c r="U241" i="36"/>
  <c r="T241" i="36"/>
  <c r="R241" i="36"/>
  <c r="Q241" i="36"/>
  <c r="O241" i="36"/>
  <c r="M241" i="36"/>
  <c r="K241" i="36"/>
  <c r="BV240" i="36"/>
  <c r="BO240" i="36"/>
  <c r="BN240" i="36"/>
  <c r="BM240" i="36"/>
  <c r="BK240" i="36"/>
  <c r="BJ240" i="36"/>
  <c r="BH240" i="36"/>
  <c r="BG240" i="36"/>
  <c r="BE240" i="36"/>
  <c r="BD240" i="36"/>
  <c r="BB240" i="36"/>
  <c r="BA240" i="36"/>
  <c r="AY240" i="36"/>
  <c r="AX240" i="36"/>
  <c r="AV240" i="36"/>
  <c r="AU240" i="36"/>
  <c r="AS240" i="36"/>
  <c r="AR240" i="36"/>
  <c r="AP240" i="36"/>
  <c r="AO240" i="36"/>
  <c r="AM240" i="36"/>
  <c r="AL240" i="36"/>
  <c r="AJ240" i="36"/>
  <c r="AI240" i="36"/>
  <c r="AG240" i="36"/>
  <c r="AF240" i="36"/>
  <c r="AD240" i="36"/>
  <c r="AC240" i="36"/>
  <c r="AA240" i="36"/>
  <c r="Z240" i="36"/>
  <c r="X240" i="36"/>
  <c r="W240" i="36"/>
  <c r="U240" i="36"/>
  <c r="T240" i="36"/>
  <c r="R240" i="36"/>
  <c r="Q240" i="36"/>
  <c r="O240" i="36"/>
  <c r="M240" i="36"/>
  <c r="K240" i="36"/>
  <c r="BV239" i="36"/>
  <c r="BW239" i="36" s="1"/>
  <c r="BO239" i="36"/>
  <c r="BN239" i="36"/>
  <c r="BM239" i="36"/>
  <c r="BK239" i="36"/>
  <c r="BJ239" i="36"/>
  <c r="BH239" i="36"/>
  <c r="BG239" i="36"/>
  <c r="BE239" i="36"/>
  <c r="BD239" i="36"/>
  <c r="BB239" i="36"/>
  <c r="BA239" i="36"/>
  <c r="AY239" i="36"/>
  <c r="AX239" i="36"/>
  <c r="AV239" i="36"/>
  <c r="AU239" i="36"/>
  <c r="AS239" i="36"/>
  <c r="AR239" i="36"/>
  <c r="AP239" i="36"/>
  <c r="AO239" i="36"/>
  <c r="AM239" i="36"/>
  <c r="AL239" i="36"/>
  <c r="AJ239" i="36"/>
  <c r="AI239" i="36"/>
  <c r="AG239" i="36"/>
  <c r="AF239" i="36"/>
  <c r="AD239" i="36"/>
  <c r="AC239" i="36"/>
  <c r="AA239" i="36"/>
  <c r="Z239" i="36"/>
  <c r="X239" i="36"/>
  <c r="W239" i="36"/>
  <c r="U239" i="36"/>
  <c r="T239" i="36"/>
  <c r="R239" i="36"/>
  <c r="Q239" i="36"/>
  <c r="O239" i="36"/>
  <c r="M239" i="36"/>
  <c r="K239" i="36"/>
  <c r="BV238" i="36"/>
  <c r="BW238" i="36" s="1"/>
  <c r="BO238" i="36"/>
  <c r="BN238" i="36"/>
  <c r="BM238" i="36"/>
  <c r="BK238" i="36"/>
  <c r="BJ238" i="36"/>
  <c r="BH238" i="36"/>
  <c r="BG238" i="36"/>
  <c r="BE238" i="36"/>
  <c r="BD238" i="36"/>
  <c r="BB238" i="36"/>
  <c r="BA238" i="36"/>
  <c r="AY238" i="36"/>
  <c r="AX238" i="36"/>
  <c r="AV238" i="36"/>
  <c r="AU238" i="36"/>
  <c r="AS238" i="36"/>
  <c r="AR238" i="36"/>
  <c r="AP238" i="36"/>
  <c r="AO238" i="36"/>
  <c r="AM238" i="36"/>
  <c r="AL238" i="36"/>
  <c r="AJ238" i="36"/>
  <c r="AI238" i="36"/>
  <c r="AG238" i="36"/>
  <c r="AF238" i="36"/>
  <c r="AD238" i="36"/>
  <c r="AC238" i="36"/>
  <c r="AA238" i="36"/>
  <c r="Z238" i="36"/>
  <c r="X238" i="36"/>
  <c r="W238" i="36"/>
  <c r="U238" i="36"/>
  <c r="T238" i="36"/>
  <c r="R238" i="36"/>
  <c r="Q238" i="36"/>
  <c r="O238" i="36"/>
  <c r="M238" i="36"/>
  <c r="K238" i="36"/>
  <c r="BV237" i="36"/>
  <c r="BO237" i="36"/>
  <c r="BN237" i="36"/>
  <c r="BM237" i="36"/>
  <c r="BK237" i="36"/>
  <c r="BJ237" i="36"/>
  <c r="BH237" i="36"/>
  <c r="BG237" i="36"/>
  <c r="BE237" i="36"/>
  <c r="BD237" i="36"/>
  <c r="BB237" i="36"/>
  <c r="BA237" i="36"/>
  <c r="AY237" i="36"/>
  <c r="AX237" i="36"/>
  <c r="AV237" i="36"/>
  <c r="AU237" i="36"/>
  <c r="AS237" i="36"/>
  <c r="AR237" i="36"/>
  <c r="AP237" i="36"/>
  <c r="AO237" i="36"/>
  <c r="AM237" i="36"/>
  <c r="AL237" i="36"/>
  <c r="AJ237" i="36"/>
  <c r="AI237" i="36"/>
  <c r="AG237" i="36"/>
  <c r="AF237" i="36"/>
  <c r="AD237" i="36"/>
  <c r="AC237" i="36"/>
  <c r="AA237" i="36"/>
  <c r="Z237" i="36"/>
  <c r="X237" i="36"/>
  <c r="W237" i="36"/>
  <c r="U237" i="36"/>
  <c r="T237" i="36"/>
  <c r="R237" i="36"/>
  <c r="Q237" i="36"/>
  <c r="O237" i="36"/>
  <c r="M237" i="36"/>
  <c r="K237" i="36"/>
  <c r="BV236" i="36"/>
  <c r="BO236" i="36"/>
  <c r="BR236" i="36" s="1"/>
  <c r="BN236" i="36"/>
  <c r="BM236" i="36"/>
  <c r="BK236" i="36"/>
  <c r="BJ236" i="36"/>
  <c r="BH236" i="36"/>
  <c r="BG236" i="36"/>
  <c r="BE236" i="36"/>
  <c r="BD236" i="36"/>
  <c r="BB236" i="36"/>
  <c r="BA236" i="36"/>
  <c r="AY236" i="36"/>
  <c r="AX236" i="36"/>
  <c r="AV236" i="36"/>
  <c r="AU236" i="36"/>
  <c r="AS236" i="36"/>
  <c r="AR236" i="36"/>
  <c r="AP236" i="36"/>
  <c r="AO236" i="36"/>
  <c r="AM236" i="36"/>
  <c r="AL236" i="36"/>
  <c r="AJ236" i="36"/>
  <c r="AI236" i="36"/>
  <c r="AG236" i="36"/>
  <c r="AF236" i="36"/>
  <c r="AD236" i="36"/>
  <c r="AC236" i="36"/>
  <c r="AA236" i="36"/>
  <c r="Z236" i="36"/>
  <c r="X236" i="36"/>
  <c r="W236" i="36"/>
  <c r="U236" i="36"/>
  <c r="T236" i="36"/>
  <c r="R236" i="36"/>
  <c r="Q236" i="36"/>
  <c r="O236" i="36"/>
  <c r="M236" i="36"/>
  <c r="K236" i="36"/>
  <c r="BV235" i="36"/>
  <c r="BW235" i="36" s="1"/>
  <c r="BO235" i="36"/>
  <c r="BN235" i="36"/>
  <c r="BM235" i="36"/>
  <c r="BK235" i="36"/>
  <c r="BJ235" i="36"/>
  <c r="BH235" i="36"/>
  <c r="BG235" i="36"/>
  <c r="BE235" i="36"/>
  <c r="BD235" i="36"/>
  <c r="BB235" i="36"/>
  <c r="BA235" i="36"/>
  <c r="AY235" i="36"/>
  <c r="AX235" i="36"/>
  <c r="AV235" i="36"/>
  <c r="AU235" i="36"/>
  <c r="AS235" i="36"/>
  <c r="AR235" i="36"/>
  <c r="AP235" i="36"/>
  <c r="AO235" i="36"/>
  <c r="O235" i="36"/>
  <c r="M235" i="36"/>
  <c r="K235" i="36"/>
  <c r="BR235" i="36" s="1"/>
  <c r="BV234" i="36"/>
  <c r="BW234" i="36" s="1"/>
  <c r="BO234" i="36"/>
  <c r="BN234" i="36"/>
  <c r="BM234" i="36"/>
  <c r="BK234" i="36"/>
  <c r="BJ234" i="36"/>
  <c r="BH234" i="36"/>
  <c r="BG234" i="36"/>
  <c r="BE234" i="36"/>
  <c r="BD234" i="36"/>
  <c r="BB234" i="36"/>
  <c r="BA234" i="36"/>
  <c r="AY234" i="36"/>
  <c r="AX234" i="36"/>
  <c r="AV234" i="36"/>
  <c r="AU234" i="36"/>
  <c r="AS234" i="36"/>
  <c r="AR234" i="36"/>
  <c r="AP234" i="36"/>
  <c r="AO234" i="36"/>
  <c r="O234" i="36"/>
  <c r="M234" i="36"/>
  <c r="K234" i="36"/>
  <c r="BV233" i="36"/>
  <c r="BO233" i="36"/>
  <c r="BN233" i="36"/>
  <c r="BM233" i="36"/>
  <c r="BK233" i="36"/>
  <c r="BJ233" i="36"/>
  <c r="BH233" i="36"/>
  <c r="BG233" i="36"/>
  <c r="BE233" i="36"/>
  <c r="BD233" i="36"/>
  <c r="BB233" i="36"/>
  <c r="BA233" i="36"/>
  <c r="AY233" i="36"/>
  <c r="AX233" i="36"/>
  <c r="AV233" i="36"/>
  <c r="AU233" i="36"/>
  <c r="AS233" i="36"/>
  <c r="AR233" i="36"/>
  <c r="AP233" i="36"/>
  <c r="AO233" i="36"/>
  <c r="O233" i="36"/>
  <c r="M233" i="36"/>
  <c r="K233" i="36"/>
  <c r="BR233" i="36" s="1"/>
  <c r="BV232" i="36"/>
  <c r="BO232" i="36"/>
  <c r="BN232" i="36"/>
  <c r="BM232" i="36"/>
  <c r="BK232" i="36"/>
  <c r="BJ232" i="36"/>
  <c r="BH232" i="36"/>
  <c r="BG232" i="36"/>
  <c r="BE232" i="36"/>
  <c r="BD232" i="36"/>
  <c r="BB232" i="36"/>
  <c r="BA232" i="36"/>
  <c r="AY232" i="36"/>
  <c r="AX232" i="36"/>
  <c r="AV232" i="36"/>
  <c r="AU232" i="36"/>
  <c r="AS232" i="36"/>
  <c r="AR232" i="36"/>
  <c r="AP232" i="36"/>
  <c r="AO232" i="36"/>
  <c r="O232" i="36"/>
  <c r="M232" i="36"/>
  <c r="K232" i="36"/>
  <c r="BV231" i="36"/>
  <c r="BW231" i="36"/>
  <c r="BO231" i="36"/>
  <c r="BN231" i="36"/>
  <c r="BM231" i="36"/>
  <c r="BK231" i="36"/>
  <c r="BJ231" i="36"/>
  <c r="BH231" i="36"/>
  <c r="BG231" i="36"/>
  <c r="BE231" i="36"/>
  <c r="BD231" i="36"/>
  <c r="BB231" i="36"/>
  <c r="BA231" i="36"/>
  <c r="AY231" i="36"/>
  <c r="AX231" i="36"/>
  <c r="AV231" i="36"/>
  <c r="AU231" i="36"/>
  <c r="AS231" i="36"/>
  <c r="AR231" i="36"/>
  <c r="AP231" i="36"/>
  <c r="AO231" i="36"/>
  <c r="O231" i="36"/>
  <c r="M231" i="36"/>
  <c r="K231" i="36"/>
  <c r="BV230" i="36"/>
  <c r="BW230" i="36" s="1"/>
  <c r="BO230" i="36"/>
  <c r="BN230" i="36"/>
  <c r="BM230" i="36"/>
  <c r="BK230" i="36"/>
  <c r="BJ230" i="36"/>
  <c r="BH230" i="36"/>
  <c r="BG230" i="36"/>
  <c r="BE230" i="36"/>
  <c r="BD230" i="36"/>
  <c r="BB230" i="36"/>
  <c r="BA230" i="36"/>
  <c r="AY230" i="36"/>
  <c r="AX230" i="36"/>
  <c r="AV230" i="36"/>
  <c r="AU230" i="36"/>
  <c r="AS230" i="36"/>
  <c r="AR230" i="36"/>
  <c r="AP230" i="36"/>
  <c r="AO230" i="36"/>
  <c r="O230" i="36"/>
  <c r="M230" i="36"/>
  <c r="K230" i="36"/>
  <c r="BR230" i="36"/>
  <c r="BV229" i="36"/>
  <c r="BW229" i="36" s="1"/>
  <c r="BO229" i="36"/>
  <c r="BN229" i="36"/>
  <c r="BM229" i="36"/>
  <c r="BK229" i="36"/>
  <c r="BJ229" i="36"/>
  <c r="BH229" i="36"/>
  <c r="BG229" i="36"/>
  <c r="BE229" i="36"/>
  <c r="BD229" i="36"/>
  <c r="BB229" i="36"/>
  <c r="BA229" i="36"/>
  <c r="AY229" i="36"/>
  <c r="AX229" i="36"/>
  <c r="AV229" i="36"/>
  <c r="AU229" i="36"/>
  <c r="AS229" i="36"/>
  <c r="AR229" i="36"/>
  <c r="AP229" i="36"/>
  <c r="AO229" i="36"/>
  <c r="O229" i="36"/>
  <c r="M229" i="36"/>
  <c r="K229" i="36"/>
  <c r="BV228" i="36"/>
  <c r="BW228" i="36" s="1"/>
  <c r="BO228" i="36"/>
  <c r="BN228" i="36"/>
  <c r="BM228" i="36"/>
  <c r="BK228" i="36"/>
  <c r="BJ228" i="36"/>
  <c r="BH228" i="36"/>
  <c r="BG228" i="36"/>
  <c r="BE228" i="36"/>
  <c r="BD228" i="36"/>
  <c r="BB228" i="36"/>
  <c r="BA228" i="36"/>
  <c r="AY228" i="36"/>
  <c r="AX228" i="36"/>
  <c r="AV228" i="36"/>
  <c r="AU228" i="36"/>
  <c r="AS228" i="36"/>
  <c r="AR228" i="36"/>
  <c r="AP228" i="36"/>
  <c r="AO228" i="36"/>
  <c r="O228" i="36"/>
  <c r="M228" i="36"/>
  <c r="K228" i="36"/>
  <c r="BR228" i="36" s="1"/>
  <c r="BV227" i="36"/>
  <c r="BW227" i="36"/>
  <c r="BO227" i="36"/>
  <c r="BN227" i="36"/>
  <c r="BM227" i="36"/>
  <c r="BK227" i="36"/>
  <c r="BJ227" i="36"/>
  <c r="BH227" i="36"/>
  <c r="BG227" i="36"/>
  <c r="BE227" i="36"/>
  <c r="BD227" i="36"/>
  <c r="BB227" i="36"/>
  <c r="BA227" i="36"/>
  <c r="AY227" i="36"/>
  <c r="AX227" i="36"/>
  <c r="AV227" i="36"/>
  <c r="AU227" i="36"/>
  <c r="AS227" i="36"/>
  <c r="AR227" i="36"/>
  <c r="AP227" i="36"/>
  <c r="AO227" i="36"/>
  <c r="O227" i="36"/>
  <c r="M227" i="36"/>
  <c r="K227" i="36"/>
  <c r="BR227" i="36" s="1"/>
  <c r="BV226" i="36"/>
  <c r="BW226" i="36" s="1"/>
  <c r="BO226" i="36"/>
  <c r="BN226" i="36"/>
  <c r="BM226" i="36"/>
  <c r="BK226" i="36"/>
  <c r="BJ226" i="36"/>
  <c r="BH226" i="36"/>
  <c r="BG226" i="36"/>
  <c r="BE226" i="36"/>
  <c r="BD226" i="36"/>
  <c r="BB226" i="36"/>
  <c r="BA226" i="36"/>
  <c r="AY226" i="36"/>
  <c r="AX226" i="36"/>
  <c r="AV226" i="36"/>
  <c r="AU226" i="36"/>
  <c r="AS226" i="36"/>
  <c r="AR226" i="36"/>
  <c r="AP226" i="36"/>
  <c r="AO226" i="36"/>
  <c r="O226" i="36"/>
  <c r="M226" i="36"/>
  <c r="K226" i="36"/>
  <c r="BR226" i="36" s="1"/>
  <c r="BV225" i="36"/>
  <c r="BO225" i="36"/>
  <c r="BN225" i="36"/>
  <c r="BM225" i="36"/>
  <c r="BK225" i="36"/>
  <c r="BJ225" i="36"/>
  <c r="BH225" i="36"/>
  <c r="BG225" i="36"/>
  <c r="BE225" i="36"/>
  <c r="BD225" i="36"/>
  <c r="BB225" i="36"/>
  <c r="BA225" i="36"/>
  <c r="AY225" i="36"/>
  <c r="AX225" i="36"/>
  <c r="AV225" i="36"/>
  <c r="AU225" i="36"/>
  <c r="AS225" i="36"/>
  <c r="AR225" i="36"/>
  <c r="AP225" i="36"/>
  <c r="AO225" i="36"/>
  <c r="O225" i="36"/>
  <c r="M225" i="36"/>
  <c r="K225" i="36"/>
  <c r="BV224" i="36"/>
  <c r="BO224" i="36"/>
  <c r="BN224" i="36"/>
  <c r="BM224" i="36"/>
  <c r="BK224" i="36"/>
  <c r="BJ224" i="36"/>
  <c r="BH224" i="36"/>
  <c r="BG224" i="36"/>
  <c r="BE224" i="36"/>
  <c r="BD224" i="36"/>
  <c r="BB224" i="36"/>
  <c r="BA224" i="36"/>
  <c r="AY224" i="36"/>
  <c r="AX224" i="36"/>
  <c r="AV224" i="36"/>
  <c r="AU224" i="36"/>
  <c r="AS224" i="36"/>
  <c r="AR224" i="36"/>
  <c r="AP224" i="36"/>
  <c r="AO224" i="36"/>
  <c r="O224" i="36"/>
  <c r="M224" i="36"/>
  <c r="K224" i="36"/>
  <c r="BR224" i="36" s="1"/>
  <c r="BV223" i="36"/>
  <c r="BW223" i="36" s="1"/>
  <c r="BO223" i="36"/>
  <c r="BN223" i="36"/>
  <c r="BM223" i="36"/>
  <c r="BK223" i="36"/>
  <c r="BJ223" i="36"/>
  <c r="BH223" i="36"/>
  <c r="BG223" i="36"/>
  <c r="BE223" i="36"/>
  <c r="BD223" i="36"/>
  <c r="BB223" i="36"/>
  <c r="BA223" i="36"/>
  <c r="AY223" i="36"/>
  <c r="AX223" i="36"/>
  <c r="AV223" i="36"/>
  <c r="AU223" i="36"/>
  <c r="AS223" i="36"/>
  <c r="AR223" i="36"/>
  <c r="AP223" i="36"/>
  <c r="AO223" i="36"/>
  <c r="O223" i="36"/>
  <c r="M223" i="36"/>
  <c r="K223" i="36"/>
  <c r="BV222" i="36"/>
  <c r="BW222" i="36" s="1"/>
  <c r="BO222" i="36"/>
  <c r="BN222" i="36"/>
  <c r="BM222" i="36"/>
  <c r="BK222" i="36"/>
  <c r="BJ222" i="36"/>
  <c r="BH222" i="36"/>
  <c r="BG222" i="36"/>
  <c r="BE222" i="36"/>
  <c r="BD222" i="36"/>
  <c r="BB222" i="36"/>
  <c r="BA222" i="36"/>
  <c r="AY222" i="36"/>
  <c r="AX222" i="36"/>
  <c r="AV222" i="36"/>
  <c r="AU222" i="36"/>
  <c r="AS222" i="36"/>
  <c r="AR222" i="36"/>
  <c r="AP222" i="36"/>
  <c r="AO222" i="36"/>
  <c r="O222" i="36"/>
  <c r="M222" i="36"/>
  <c r="K222" i="36"/>
  <c r="BV221" i="36"/>
  <c r="BW221" i="36" s="1"/>
  <c r="BO221" i="36"/>
  <c r="BN221" i="36"/>
  <c r="BM221" i="36"/>
  <c r="BK221" i="36"/>
  <c r="BJ221" i="36"/>
  <c r="BH221" i="36"/>
  <c r="BG221" i="36"/>
  <c r="BE221" i="36"/>
  <c r="BD221" i="36"/>
  <c r="BB221" i="36"/>
  <c r="BA221" i="36"/>
  <c r="AY221" i="36"/>
  <c r="AX221" i="36"/>
  <c r="AV221" i="36"/>
  <c r="AU221" i="36"/>
  <c r="AS221" i="36"/>
  <c r="AR221" i="36"/>
  <c r="AP221" i="36"/>
  <c r="AO221" i="36"/>
  <c r="O221" i="36"/>
  <c r="M221" i="36"/>
  <c r="K221" i="36"/>
  <c r="BV220" i="36"/>
  <c r="BW220" i="36"/>
  <c r="BO220" i="36"/>
  <c r="BN220" i="36"/>
  <c r="BM220" i="36"/>
  <c r="BK220" i="36"/>
  <c r="BJ220" i="36"/>
  <c r="BH220" i="36"/>
  <c r="BG220" i="36"/>
  <c r="BE220" i="36"/>
  <c r="BD220" i="36"/>
  <c r="BB220" i="36"/>
  <c r="BA220" i="36"/>
  <c r="AY220" i="36"/>
  <c r="AX220" i="36"/>
  <c r="AV220" i="36"/>
  <c r="AU220" i="36"/>
  <c r="AS220" i="36"/>
  <c r="AR220" i="36"/>
  <c r="AP220" i="36"/>
  <c r="AO220" i="36"/>
  <c r="O220" i="36"/>
  <c r="M220" i="36"/>
  <c r="K220" i="36"/>
  <c r="BR220" i="36" s="1"/>
  <c r="BV219" i="36"/>
  <c r="BW219" i="36" s="1"/>
  <c r="BO219" i="36"/>
  <c r="BN219" i="36"/>
  <c r="BM219" i="36"/>
  <c r="BK219" i="36"/>
  <c r="BJ219" i="36"/>
  <c r="BH219" i="36"/>
  <c r="BG219" i="36"/>
  <c r="BE219" i="36"/>
  <c r="BD219" i="36"/>
  <c r="BB219" i="36"/>
  <c r="BA219" i="36"/>
  <c r="AY219" i="36"/>
  <c r="AX219" i="36"/>
  <c r="AV219" i="36"/>
  <c r="AU219" i="36"/>
  <c r="AS219" i="36"/>
  <c r="AR219" i="36"/>
  <c r="AP219" i="36"/>
  <c r="AO219" i="36"/>
  <c r="O219" i="36"/>
  <c r="M219" i="36"/>
  <c r="K219" i="36"/>
  <c r="BV218" i="36"/>
  <c r="BW218" i="36" s="1"/>
  <c r="BO218" i="36"/>
  <c r="BN218" i="36"/>
  <c r="BM218" i="36"/>
  <c r="BK218" i="36"/>
  <c r="BJ218" i="36"/>
  <c r="BH218" i="36"/>
  <c r="BG218" i="36"/>
  <c r="BE218" i="36"/>
  <c r="BD218" i="36"/>
  <c r="BB218" i="36"/>
  <c r="BA218" i="36"/>
  <c r="AY218" i="36"/>
  <c r="AX218" i="36"/>
  <c r="AV218" i="36"/>
  <c r="AU218" i="36"/>
  <c r="AS218" i="36"/>
  <c r="AR218" i="36"/>
  <c r="AP218" i="36"/>
  <c r="AO218" i="36"/>
  <c r="O218" i="36"/>
  <c r="M218" i="36"/>
  <c r="K218" i="36"/>
  <c r="BV217" i="36"/>
  <c r="BO217" i="36"/>
  <c r="BN217" i="36"/>
  <c r="BM217" i="36"/>
  <c r="BK217" i="36"/>
  <c r="BJ217" i="36"/>
  <c r="BH217" i="36"/>
  <c r="BG217" i="36"/>
  <c r="BE217" i="36"/>
  <c r="BD217" i="36"/>
  <c r="BB217" i="36"/>
  <c r="BA217" i="36"/>
  <c r="AY217" i="36"/>
  <c r="AX217" i="36"/>
  <c r="AV217" i="36"/>
  <c r="AU217" i="36"/>
  <c r="AS217" i="36"/>
  <c r="AR217" i="36"/>
  <c r="AP217" i="36"/>
  <c r="AO217" i="36"/>
  <c r="O217" i="36"/>
  <c r="M217" i="36"/>
  <c r="K217" i="36"/>
  <c r="BV216" i="36"/>
  <c r="BW216" i="36"/>
  <c r="BW215" i="36" s="1"/>
  <c r="BO216" i="36"/>
  <c r="BN216" i="36"/>
  <c r="BM216" i="36"/>
  <c r="BK216" i="36"/>
  <c r="BJ216" i="36"/>
  <c r="BH216" i="36"/>
  <c r="BG216" i="36"/>
  <c r="BE216" i="36"/>
  <c r="BD216" i="36"/>
  <c r="BB216" i="36"/>
  <c r="BA216" i="36"/>
  <c r="AY216" i="36"/>
  <c r="AX216" i="36"/>
  <c r="AV216" i="36"/>
  <c r="AU216" i="36"/>
  <c r="AS216" i="36"/>
  <c r="AR216" i="36"/>
  <c r="AP216" i="36"/>
  <c r="AO216" i="36"/>
  <c r="O216" i="36"/>
  <c r="M216" i="36"/>
  <c r="K216" i="36"/>
  <c r="BR216" i="36" s="1"/>
  <c r="BV215" i="36"/>
  <c r="BO215" i="36"/>
  <c r="BN215" i="36"/>
  <c r="BM215" i="36"/>
  <c r="BK215" i="36"/>
  <c r="BJ215" i="36"/>
  <c r="BH215" i="36"/>
  <c r="BG215" i="36"/>
  <c r="BE215" i="36"/>
  <c r="BD215" i="36"/>
  <c r="BB215" i="36"/>
  <c r="BA215" i="36"/>
  <c r="AY215" i="36"/>
  <c r="AX215" i="36"/>
  <c r="AV215" i="36"/>
  <c r="AU215" i="36"/>
  <c r="AS215" i="36"/>
  <c r="AR215" i="36"/>
  <c r="AP215" i="36"/>
  <c r="AO215" i="36"/>
  <c r="O215" i="36"/>
  <c r="M215" i="36"/>
  <c r="K215" i="36"/>
  <c r="BR215" i="36"/>
  <c r="BV214" i="36"/>
  <c r="BW214" i="36"/>
  <c r="BO214" i="36"/>
  <c r="BN214" i="36"/>
  <c r="BM214" i="36"/>
  <c r="BK214" i="36"/>
  <c r="BJ214" i="36"/>
  <c r="BH214" i="36"/>
  <c r="BG214" i="36"/>
  <c r="BE214" i="36"/>
  <c r="BD214" i="36"/>
  <c r="BB214" i="36"/>
  <c r="BA214" i="36"/>
  <c r="AY214" i="36"/>
  <c r="AX214" i="36"/>
  <c r="AV214" i="36"/>
  <c r="AU214" i="36"/>
  <c r="AS214" i="36"/>
  <c r="AR214" i="36"/>
  <c r="AP214" i="36"/>
  <c r="AO214" i="36"/>
  <c r="O214" i="36"/>
  <c r="M214" i="36"/>
  <c r="K214" i="36"/>
  <c r="BR214" i="36" s="1"/>
  <c r="BV213" i="36"/>
  <c r="BW213" i="36" s="1"/>
  <c r="BO213" i="36"/>
  <c r="BN213" i="36"/>
  <c r="BM213" i="36"/>
  <c r="BK213" i="36"/>
  <c r="BJ213" i="36"/>
  <c r="BH213" i="36"/>
  <c r="BG213" i="36"/>
  <c r="BE213" i="36"/>
  <c r="BD213" i="36"/>
  <c r="BB213" i="36"/>
  <c r="BA213" i="36"/>
  <c r="AY213" i="36"/>
  <c r="AX213" i="36"/>
  <c r="AV213" i="36"/>
  <c r="AU213" i="36"/>
  <c r="AS213" i="36"/>
  <c r="AR213" i="36"/>
  <c r="AP213" i="36"/>
  <c r="AO213" i="36"/>
  <c r="O213" i="36"/>
  <c r="M213" i="36"/>
  <c r="K213" i="36"/>
  <c r="BV212" i="36"/>
  <c r="BO212" i="36"/>
  <c r="BN212" i="36"/>
  <c r="BM212" i="36"/>
  <c r="BK212" i="36"/>
  <c r="BJ212" i="36"/>
  <c r="BH212" i="36"/>
  <c r="BG212" i="36"/>
  <c r="BE212" i="36"/>
  <c r="BD212" i="36"/>
  <c r="BB212" i="36"/>
  <c r="BA212" i="36"/>
  <c r="AY212" i="36"/>
  <c r="AX212" i="36"/>
  <c r="AV212" i="36"/>
  <c r="AU212" i="36"/>
  <c r="AS212" i="36"/>
  <c r="AR212" i="36"/>
  <c r="AP212" i="36"/>
  <c r="AO212" i="36"/>
  <c r="O212" i="36"/>
  <c r="M212" i="36"/>
  <c r="K212" i="36"/>
  <c r="BR212" i="36" s="1"/>
  <c r="BV211" i="36"/>
  <c r="BO211" i="36"/>
  <c r="BN211" i="36"/>
  <c r="BM211" i="36"/>
  <c r="BK211" i="36"/>
  <c r="BJ211" i="36"/>
  <c r="BH211" i="36"/>
  <c r="BG211" i="36"/>
  <c r="BE211" i="36"/>
  <c r="BD211" i="36"/>
  <c r="BB211" i="36"/>
  <c r="BA211" i="36"/>
  <c r="AY211" i="36"/>
  <c r="AX211" i="36"/>
  <c r="AV211" i="36"/>
  <c r="AU211" i="36"/>
  <c r="AS211" i="36"/>
  <c r="AR211" i="36"/>
  <c r="AP211" i="36"/>
  <c r="AO211" i="36"/>
  <c r="O211" i="36"/>
  <c r="M211" i="36"/>
  <c r="K211" i="36"/>
  <c r="BV210" i="36"/>
  <c r="BW210" i="36"/>
  <c r="BW209" i="36" s="1"/>
  <c r="BO210" i="36"/>
  <c r="BN210" i="36"/>
  <c r="BM210" i="36"/>
  <c r="BK210" i="36"/>
  <c r="BJ210" i="36"/>
  <c r="BH210" i="36"/>
  <c r="BG210" i="36"/>
  <c r="BE210" i="36"/>
  <c r="BD210" i="36"/>
  <c r="BB210" i="36"/>
  <c r="BA210" i="36"/>
  <c r="AY210" i="36"/>
  <c r="AX210" i="36"/>
  <c r="AV210" i="36"/>
  <c r="AU210" i="36"/>
  <c r="AS210" i="36"/>
  <c r="AR210" i="36"/>
  <c r="AP210" i="36"/>
  <c r="AO210" i="36"/>
  <c r="AM210" i="36"/>
  <c r="AL210" i="36"/>
  <c r="AJ210" i="36"/>
  <c r="AI210" i="36"/>
  <c r="AG210" i="36"/>
  <c r="AF210" i="36"/>
  <c r="AD210" i="36"/>
  <c r="AC210" i="36"/>
  <c r="AA210" i="36"/>
  <c r="Z210" i="36"/>
  <c r="X210" i="36"/>
  <c r="W210" i="36"/>
  <c r="U210" i="36"/>
  <c r="T210" i="36"/>
  <c r="R210" i="36"/>
  <c r="Q210" i="36"/>
  <c r="O210" i="36"/>
  <c r="M210" i="36"/>
  <c r="K210" i="36"/>
  <c r="BR210" i="36" s="1"/>
  <c r="BV209" i="36"/>
  <c r="BO209" i="36"/>
  <c r="BN209" i="36"/>
  <c r="BM209" i="36"/>
  <c r="BK209" i="36"/>
  <c r="BJ209" i="36"/>
  <c r="BH209" i="36"/>
  <c r="BG209" i="36"/>
  <c r="BE209" i="36"/>
  <c r="BD209" i="36"/>
  <c r="BB209" i="36"/>
  <c r="BA209" i="36"/>
  <c r="AY209" i="36"/>
  <c r="AX209" i="36"/>
  <c r="AV209" i="36"/>
  <c r="AU209" i="36"/>
  <c r="AS209" i="36"/>
  <c r="AR209" i="36"/>
  <c r="AP209" i="36"/>
  <c r="AO209" i="36"/>
  <c r="AM209" i="36"/>
  <c r="AL209" i="36"/>
  <c r="AJ209" i="36"/>
  <c r="AI209" i="36"/>
  <c r="AG209" i="36"/>
  <c r="AF209" i="36"/>
  <c r="AD209" i="36"/>
  <c r="AC209" i="36"/>
  <c r="AA209" i="36"/>
  <c r="Z209" i="36"/>
  <c r="X209" i="36"/>
  <c r="W209" i="36"/>
  <c r="U209" i="36"/>
  <c r="T209" i="36"/>
  <c r="R209" i="36"/>
  <c r="Q209" i="36"/>
  <c r="O209" i="36"/>
  <c r="M209" i="36"/>
  <c r="K209" i="36"/>
  <c r="BV208" i="36"/>
  <c r="BW208" i="36" s="1"/>
  <c r="BO208" i="36"/>
  <c r="BN208" i="36"/>
  <c r="BM208" i="36"/>
  <c r="BK208" i="36"/>
  <c r="BJ208" i="36"/>
  <c r="BH208" i="36"/>
  <c r="BG208" i="36"/>
  <c r="BE208" i="36"/>
  <c r="BD208" i="36"/>
  <c r="BB208" i="36"/>
  <c r="BA208" i="36"/>
  <c r="AY208" i="36"/>
  <c r="AX208" i="36"/>
  <c r="AV208" i="36"/>
  <c r="AU208" i="36"/>
  <c r="AS208" i="36"/>
  <c r="AR208" i="36"/>
  <c r="AP208" i="36"/>
  <c r="AO208" i="36"/>
  <c r="AM208" i="36"/>
  <c r="AL208" i="36"/>
  <c r="AJ208" i="36"/>
  <c r="AI208" i="36"/>
  <c r="AG208" i="36"/>
  <c r="AF208" i="36"/>
  <c r="AD208" i="36"/>
  <c r="AC208" i="36"/>
  <c r="AA208" i="36"/>
  <c r="Z208" i="36"/>
  <c r="X208" i="36"/>
  <c r="W208" i="36"/>
  <c r="O208" i="36"/>
  <c r="M208" i="36"/>
  <c r="K208" i="36"/>
  <c r="BV207" i="36"/>
  <c r="BW207" i="36" s="1"/>
  <c r="BO207" i="36"/>
  <c r="BN207" i="36"/>
  <c r="BM207" i="36"/>
  <c r="BK207" i="36"/>
  <c r="BJ207" i="36"/>
  <c r="BH207" i="36"/>
  <c r="BG207" i="36"/>
  <c r="BE207" i="36"/>
  <c r="BD207" i="36"/>
  <c r="BB207" i="36"/>
  <c r="BA207" i="36"/>
  <c r="AY207" i="36"/>
  <c r="AX207" i="36"/>
  <c r="AV207" i="36"/>
  <c r="AU207" i="36"/>
  <c r="AS207" i="36"/>
  <c r="AR207" i="36"/>
  <c r="AP207" i="36"/>
  <c r="AO207" i="36"/>
  <c r="AM207" i="36"/>
  <c r="AL207" i="36"/>
  <c r="AJ207" i="36"/>
  <c r="AI207" i="36"/>
  <c r="AG207" i="36"/>
  <c r="AF207" i="36"/>
  <c r="AD207" i="36"/>
  <c r="AC207" i="36"/>
  <c r="AA207" i="36"/>
  <c r="Z207" i="36"/>
  <c r="X207" i="36"/>
  <c r="W207" i="36"/>
  <c r="O207" i="36"/>
  <c r="M207" i="36"/>
  <c r="K207" i="36"/>
  <c r="BV206" i="36"/>
  <c r="BW206" i="36"/>
  <c r="BO206" i="36"/>
  <c r="BN206" i="36"/>
  <c r="BM206" i="36"/>
  <c r="BK206" i="36"/>
  <c r="BJ206" i="36"/>
  <c r="BH206" i="36"/>
  <c r="BG206" i="36"/>
  <c r="BE206" i="36"/>
  <c r="BD206" i="36"/>
  <c r="BB206" i="36"/>
  <c r="BA206" i="36"/>
  <c r="AY206" i="36"/>
  <c r="AX206" i="36"/>
  <c r="AV206" i="36"/>
  <c r="AU206" i="36"/>
  <c r="AS206" i="36"/>
  <c r="AR206" i="36"/>
  <c r="AP206" i="36"/>
  <c r="AO206" i="36"/>
  <c r="AM206" i="36"/>
  <c r="AL206" i="36"/>
  <c r="AJ206" i="36"/>
  <c r="AI206" i="36"/>
  <c r="AG206" i="36"/>
  <c r="AF206" i="36"/>
  <c r="AD206" i="36"/>
  <c r="AC206" i="36"/>
  <c r="AA206" i="36"/>
  <c r="Z206" i="36"/>
  <c r="X206" i="36"/>
  <c r="W206" i="36"/>
  <c r="U206" i="36"/>
  <c r="T206" i="36"/>
  <c r="R206" i="36"/>
  <c r="Q206" i="36"/>
  <c r="O206" i="36"/>
  <c r="M206" i="36"/>
  <c r="K206" i="36"/>
  <c r="BV205" i="36"/>
  <c r="BW205" i="36" s="1"/>
  <c r="BO205" i="36"/>
  <c r="BN205" i="36"/>
  <c r="BM205" i="36"/>
  <c r="BK205" i="36"/>
  <c r="BJ205" i="36"/>
  <c r="BH205" i="36"/>
  <c r="BG205" i="36"/>
  <c r="BE205" i="36"/>
  <c r="BD205" i="36"/>
  <c r="BB205" i="36"/>
  <c r="BA205" i="36"/>
  <c r="AY205" i="36"/>
  <c r="AX205" i="36"/>
  <c r="AV205" i="36"/>
  <c r="AU205" i="36"/>
  <c r="AS205" i="36"/>
  <c r="AR205" i="36"/>
  <c r="AP205" i="36"/>
  <c r="AO205" i="36"/>
  <c r="AM205" i="36"/>
  <c r="AL205" i="36"/>
  <c r="AJ205" i="36"/>
  <c r="AI205" i="36"/>
  <c r="AG205" i="36"/>
  <c r="AF205" i="36"/>
  <c r="AD205" i="36"/>
  <c r="AC205" i="36"/>
  <c r="AA205" i="36"/>
  <c r="Z205" i="36"/>
  <c r="X205" i="36"/>
  <c r="W205" i="36"/>
  <c r="U205" i="36"/>
  <c r="T205" i="36"/>
  <c r="R205" i="36"/>
  <c r="Q205" i="36"/>
  <c r="O205" i="36"/>
  <c r="M205" i="36"/>
  <c r="K205" i="36"/>
  <c r="BV204" i="36"/>
  <c r="BW204" i="36"/>
  <c r="BO204" i="36"/>
  <c r="BN204" i="36"/>
  <c r="BM204" i="36"/>
  <c r="BK204" i="36"/>
  <c r="BJ204" i="36"/>
  <c r="BH204" i="36"/>
  <c r="BG204" i="36"/>
  <c r="BE204" i="36"/>
  <c r="BD204" i="36"/>
  <c r="BB204" i="36"/>
  <c r="BA204" i="36"/>
  <c r="AY204" i="36"/>
  <c r="AX204" i="36"/>
  <c r="AV204" i="36"/>
  <c r="AU204" i="36"/>
  <c r="AS204" i="36"/>
  <c r="AR204" i="36"/>
  <c r="AP204" i="36"/>
  <c r="AO204" i="36"/>
  <c r="AM204" i="36"/>
  <c r="AL204" i="36"/>
  <c r="AJ204" i="36"/>
  <c r="AI204" i="36"/>
  <c r="AG204" i="36"/>
  <c r="AF204" i="36"/>
  <c r="AD204" i="36"/>
  <c r="AC204" i="36"/>
  <c r="AA204" i="36"/>
  <c r="Z204" i="36"/>
  <c r="X204" i="36"/>
  <c r="W204" i="36"/>
  <c r="U204" i="36"/>
  <c r="T204" i="36"/>
  <c r="R204" i="36"/>
  <c r="Q204" i="36"/>
  <c r="O204" i="36"/>
  <c r="M204" i="36"/>
  <c r="K204" i="36"/>
  <c r="BV203" i="36"/>
  <c r="BW203" i="36" s="1"/>
  <c r="BO203" i="36"/>
  <c r="BN203" i="36"/>
  <c r="BM203" i="36"/>
  <c r="BK203" i="36"/>
  <c r="BJ203" i="36"/>
  <c r="BH203" i="36"/>
  <c r="BG203" i="36"/>
  <c r="BE203" i="36"/>
  <c r="BD203" i="36"/>
  <c r="BB203" i="36"/>
  <c r="BA203" i="36"/>
  <c r="AY203" i="36"/>
  <c r="AX203" i="36"/>
  <c r="AV203" i="36"/>
  <c r="AU203" i="36"/>
  <c r="AS203" i="36"/>
  <c r="AR203" i="36"/>
  <c r="AP203" i="36"/>
  <c r="AO203" i="36"/>
  <c r="AM203" i="36"/>
  <c r="AL203" i="36"/>
  <c r="AJ203" i="36"/>
  <c r="AI203" i="36"/>
  <c r="AG203" i="36"/>
  <c r="AF203" i="36"/>
  <c r="AD203" i="36"/>
  <c r="AC203" i="36"/>
  <c r="AA203" i="36"/>
  <c r="Z203" i="36"/>
  <c r="X203" i="36"/>
  <c r="W203" i="36"/>
  <c r="U203" i="36"/>
  <c r="T203" i="36"/>
  <c r="R203" i="36"/>
  <c r="Q203" i="36"/>
  <c r="O203" i="36"/>
  <c r="M203" i="36"/>
  <c r="K203" i="36"/>
  <c r="BV202" i="36"/>
  <c r="BW202" i="36" s="1"/>
  <c r="BO202" i="36"/>
  <c r="BN202" i="36"/>
  <c r="BM202" i="36"/>
  <c r="BK202" i="36"/>
  <c r="BJ202" i="36"/>
  <c r="BH202" i="36"/>
  <c r="BG202" i="36"/>
  <c r="BE202" i="36"/>
  <c r="BD202" i="36"/>
  <c r="BB202" i="36"/>
  <c r="BA202" i="36"/>
  <c r="AY202" i="36"/>
  <c r="AX202" i="36"/>
  <c r="AV202" i="36"/>
  <c r="AU202" i="36"/>
  <c r="AS202" i="36"/>
  <c r="AR202" i="36"/>
  <c r="AP202" i="36"/>
  <c r="AO202" i="36"/>
  <c r="AM202" i="36"/>
  <c r="AL202" i="36"/>
  <c r="AJ202" i="36"/>
  <c r="AI202" i="36"/>
  <c r="AG202" i="36"/>
  <c r="AF202" i="36"/>
  <c r="AD202" i="36"/>
  <c r="AC202" i="36"/>
  <c r="AA202" i="36"/>
  <c r="Z202" i="36"/>
  <c r="X202" i="36"/>
  <c r="W202" i="36"/>
  <c r="U202" i="36"/>
  <c r="T202" i="36"/>
  <c r="R202" i="36"/>
  <c r="Q202" i="36"/>
  <c r="O202" i="36"/>
  <c r="M202" i="36"/>
  <c r="K202" i="36"/>
  <c r="BV201" i="36"/>
  <c r="BW201" i="36" s="1"/>
  <c r="BO201" i="36"/>
  <c r="BN201" i="36"/>
  <c r="BM201" i="36"/>
  <c r="BK201" i="36"/>
  <c r="BJ201" i="36"/>
  <c r="BH201" i="36"/>
  <c r="BG201" i="36"/>
  <c r="BE201" i="36"/>
  <c r="BD201" i="36"/>
  <c r="BB201" i="36"/>
  <c r="BA201" i="36"/>
  <c r="AY201" i="36"/>
  <c r="AX201" i="36"/>
  <c r="AV201" i="36"/>
  <c r="AU201" i="36"/>
  <c r="AS201" i="36"/>
  <c r="AR201" i="36"/>
  <c r="AP201" i="36"/>
  <c r="AO201" i="36"/>
  <c r="AM201" i="36"/>
  <c r="AL201" i="36"/>
  <c r="AJ201" i="36"/>
  <c r="AI201" i="36"/>
  <c r="AG201" i="36"/>
  <c r="AF201" i="36"/>
  <c r="AD201" i="36"/>
  <c r="AC201" i="36"/>
  <c r="AA201" i="36"/>
  <c r="Z201" i="36"/>
  <c r="X201" i="36"/>
  <c r="W201" i="36"/>
  <c r="U201" i="36"/>
  <c r="T201" i="36"/>
  <c r="R201" i="36"/>
  <c r="Q201" i="36"/>
  <c r="O201" i="36"/>
  <c r="M201" i="36"/>
  <c r="K201" i="36"/>
  <c r="BV200" i="36"/>
  <c r="BW200" i="36" s="1"/>
  <c r="BO200" i="36"/>
  <c r="BN200" i="36"/>
  <c r="BM200" i="36"/>
  <c r="BK200" i="36"/>
  <c r="BJ200" i="36"/>
  <c r="BH200" i="36"/>
  <c r="BG200" i="36"/>
  <c r="BE200" i="36"/>
  <c r="BD200" i="36"/>
  <c r="BB200" i="36"/>
  <c r="BA200" i="36"/>
  <c r="AY200" i="36"/>
  <c r="AX200" i="36"/>
  <c r="AV200" i="36"/>
  <c r="AU200" i="36"/>
  <c r="AS200" i="36"/>
  <c r="AR200" i="36"/>
  <c r="AP200" i="36"/>
  <c r="AO200" i="36"/>
  <c r="AM200" i="36"/>
  <c r="AL200" i="36"/>
  <c r="AJ200" i="36"/>
  <c r="AI200" i="36"/>
  <c r="AG200" i="36"/>
  <c r="AF200" i="36"/>
  <c r="AD200" i="36"/>
  <c r="AC200" i="36"/>
  <c r="AA200" i="36"/>
  <c r="Z200" i="36"/>
  <c r="X200" i="36"/>
  <c r="W200" i="36"/>
  <c r="U200" i="36"/>
  <c r="T200" i="36"/>
  <c r="R200" i="36"/>
  <c r="Q200" i="36"/>
  <c r="O200" i="36"/>
  <c r="M200" i="36"/>
  <c r="K200" i="36"/>
  <c r="BV199" i="36"/>
  <c r="BO199" i="36"/>
  <c r="BR199" i="36" s="1"/>
  <c r="BN199" i="36"/>
  <c r="BM199" i="36"/>
  <c r="BK199" i="36"/>
  <c r="BJ199" i="36"/>
  <c r="BH199" i="36"/>
  <c r="BG199" i="36"/>
  <c r="BE199" i="36"/>
  <c r="BD199" i="36"/>
  <c r="BB199" i="36"/>
  <c r="BA199" i="36"/>
  <c r="AY199" i="36"/>
  <c r="AX199" i="36"/>
  <c r="AV199" i="36"/>
  <c r="AU199" i="36"/>
  <c r="AS199" i="36"/>
  <c r="AR199" i="36"/>
  <c r="AP199" i="36"/>
  <c r="AO199" i="36"/>
  <c r="AM199" i="36"/>
  <c r="AL199" i="36"/>
  <c r="AJ199" i="36"/>
  <c r="AI199" i="36"/>
  <c r="AG199" i="36"/>
  <c r="AF199" i="36"/>
  <c r="AD199" i="36"/>
  <c r="AC199" i="36"/>
  <c r="AA199" i="36"/>
  <c r="Z199" i="36"/>
  <c r="X199" i="36"/>
  <c r="W199" i="36"/>
  <c r="U199" i="36"/>
  <c r="T199" i="36"/>
  <c r="R199" i="36"/>
  <c r="Q199" i="36"/>
  <c r="O199" i="36"/>
  <c r="M199" i="36"/>
  <c r="K199" i="36"/>
  <c r="BV198" i="36"/>
  <c r="BW198" i="36" s="1"/>
  <c r="BO198" i="36"/>
  <c r="BR198" i="36" s="1"/>
  <c r="BN198" i="36"/>
  <c r="BM198" i="36"/>
  <c r="BK198" i="36"/>
  <c r="BJ198" i="36"/>
  <c r="BH198" i="36"/>
  <c r="BG198" i="36"/>
  <c r="BE198" i="36"/>
  <c r="BD198" i="36"/>
  <c r="BB198" i="36"/>
  <c r="BA198" i="36"/>
  <c r="AY198" i="36"/>
  <c r="AX198" i="36"/>
  <c r="AV198" i="36"/>
  <c r="AU198" i="36"/>
  <c r="AS198" i="36"/>
  <c r="AR198" i="36"/>
  <c r="AP198" i="36"/>
  <c r="AO198" i="36"/>
  <c r="AM198" i="36"/>
  <c r="AL198" i="36"/>
  <c r="AJ198" i="36"/>
  <c r="AI198" i="36"/>
  <c r="AG198" i="36"/>
  <c r="AF198" i="36"/>
  <c r="AD198" i="36"/>
  <c r="AC198" i="36"/>
  <c r="AA198" i="36"/>
  <c r="Z198" i="36"/>
  <c r="X198" i="36"/>
  <c r="W198" i="36"/>
  <c r="U198" i="36"/>
  <c r="T198" i="36"/>
  <c r="R198" i="36"/>
  <c r="Q198" i="36"/>
  <c r="O198" i="36"/>
  <c r="M198" i="36"/>
  <c r="K198" i="36"/>
  <c r="BV197" i="36"/>
  <c r="BW197" i="36" s="1"/>
  <c r="BO197" i="36"/>
  <c r="BR197" i="36" s="1"/>
  <c r="BN197" i="36"/>
  <c r="BM197" i="36"/>
  <c r="BK197" i="36"/>
  <c r="BJ197" i="36"/>
  <c r="BH197" i="36"/>
  <c r="BG197" i="36"/>
  <c r="BE197" i="36"/>
  <c r="BD197" i="36"/>
  <c r="BB197" i="36"/>
  <c r="BA197" i="36"/>
  <c r="AY197" i="36"/>
  <c r="AX197" i="36"/>
  <c r="AV197" i="36"/>
  <c r="AU197" i="36"/>
  <c r="AS197" i="36"/>
  <c r="AR197" i="36"/>
  <c r="AP197" i="36"/>
  <c r="AO197" i="36"/>
  <c r="AM197" i="36"/>
  <c r="AL197" i="36"/>
  <c r="AJ197" i="36"/>
  <c r="AI197" i="36"/>
  <c r="AG197" i="36"/>
  <c r="AF197" i="36"/>
  <c r="AD197" i="36"/>
  <c r="AC197" i="36"/>
  <c r="AA197" i="36"/>
  <c r="Z197" i="36"/>
  <c r="X197" i="36"/>
  <c r="W197" i="36"/>
  <c r="U197" i="36"/>
  <c r="T197" i="36"/>
  <c r="R197" i="36"/>
  <c r="Q197" i="36"/>
  <c r="O197" i="36"/>
  <c r="M197" i="36"/>
  <c r="K197" i="36"/>
  <c r="BV196" i="36"/>
  <c r="BW196" i="36" s="1"/>
  <c r="BO196" i="36"/>
  <c r="BN196" i="36"/>
  <c r="BM196" i="36"/>
  <c r="BK196" i="36"/>
  <c r="BJ196" i="36"/>
  <c r="BH196" i="36"/>
  <c r="BG196" i="36"/>
  <c r="BE196" i="36"/>
  <c r="BD196" i="36"/>
  <c r="BB196" i="36"/>
  <c r="BA196" i="36"/>
  <c r="AY196" i="36"/>
  <c r="AX196" i="36"/>
  <c r="AV196" i="36"/>
  <c r="AU196" i="36"/>
  <c r="AS196" i="36"/>
  <c r="AR196" i="36"/>
  <c r="AP196" i="36"/>
  <c r="AO196" i="36"/>
  <c r="AM196" i="36"/>
  <c r="AL196" i="36"/>
  <c r="AJ196" i="36"/>
  <c r="AI196" i="36"/>
  <c r="AG196" i="36"/>
  <c r="AF196" i="36"/>
  <c r="AD196" i="36"/>
  <c r="AC196" i="36"/>
  <c r="AA196" i="36"/>
  <c r="Z196" i="36"/>
  <c r="X196" i="36"/>
  <c r="W196" i="36"/>
  <c r="U196" i="36"/>
  <c r="T196" i="36"/>
  <c r="R196" i="36"/>
  <c r="Q196" i="36"/>
  <c r="O196" i="36"/>
  <c r="M196" i="36"/>
  <c r="K196" i="36"/>
  <c r="BV195" i="36"/>
  <c r="BW195" i="36" s="1"/>
  <c r="BO195" i="36"/>
  <c r="BN195" i="36"/>
  <c r="BM195" i="36"/>
  <c r="BK195" i="36"/>
  <c r="BJ195" i="36"/>
  <c r="BH195" i="36"/>
  <c r="BG195" i="36"/>
  <c r="BE195" i="36"/>
  <c r="BD195" i="36"/>
  <c r="BB195" i="36"/>
  <c r="BA195" i="36"/>
  <c r="AY195" i="36"/>
  <c r="AX195" i="36"/>
  <c r="AV195" i="36"/>
  <c r="AU195" i="36"/>
  <c r="AS195" i="36"/>
  <c r="AR195" i="36"/>
  <c r="AP195" i="36"/>
  <c r="AO195" i="36"/>
  <c r="AM195" i="36"/>
  <c r="AL195" i="36"/>
  <c r="AJ195" i="36"/>
  <c r="AI195" i="36"/>
  <c r="AG195" i="36"/>
  <c r="AF195" i="36"/>
  <c r="AD195" i="36"/>
  <c r="AC195" i="36"/>
  <c r="AA195" i="36"/>
  <c r="Z195" i="36"/>
  <c r="X195" i="36"/>
  <c r="W195" i="36"/>
  <c r="U195" i="36"/>
  <c r="T195" i="36"/>
  <c r="R195" i="36"/>
  <c r="Q195" i="36"/>
  <c r="O195" i="36"/>
  <c r="M195" i="36"/>
  <c r="K195" i="36"/>
  <c r="BR195" i="36" s="1"/>
  <c r="BV194" i="36"/>
  <c r="BO194" i="36"/>
  <c r="BN194" i="36"/>
  <c r="BM194" i="36"/>
  <c r="BK194" i="36"/>
  <c r="BJ194" i="36"/>
  <c r="BH194" i="36"/>
  <c r="BG194" i="36"/>
  <c r="BE194" i="36"/>
  <c r="BD194" i="36"/>
  <c r="BB194" i="36"/>
  <c r="BA194" i="36"/>
  <c r="AY194" i="36"/>
  <c r="AX194" i="36"/>
  <c r="AV194" i="36"/>
  <c r="AU194" i="36"/>
  <c r="AS194" i="36"/>
  <c r="AR194" i="36"/>
  <c r="AP194" i="36"/>
  <c r="AO194" i="36"/>
  <c r="AM194" i="36"/>
  <c r="AL194" i="36"/>
  <c r="AJ194" i="36"/>
  <c r="AI194" i="36"/>
  <c r="AG194" i="36"/>
  <c r="AF194" i="36"/>
  <c r="AD194" i="36"/>
  <c r="AC194" i="36"/>
  <c r="AA194" i="36"/>
  <c r="Z194" i="36"/>
  <c r="X194" i="36"/>
  <c r="W194" i="36"/>
  <c r="U194" i="36"/>
  <c r="T194" i="36"/>
  <c r="R194" i="36"/>
  <c r="Q194" i="36"/>
  <c r="O194" i="36"/>
  <c r="M194" i="36"/>
  <c r="K194" i="36"/>
  <c r="BV193" i="36"/>
  <c r="BW193" i="36" s="1"/>
  <c r="BO193" i="36"/>
  <c r="BN193" i="36"/>
  <c r="BM193" i="36"/>
  <c r="BK193" i="36"/>
  <c r="BJ193" i="36"/>
  <c r="BH193" i="36"/>
  <c r="BG193" i="36"/>
  <c r="BE193" i="36"/>
  <c r="BD193" i="36"/>
  <c r="BB193" i="36"/>
  <c r="BA193" i="36"/>
  <c r="AY193" i="36"/>
  <c r="AX193" i="36"/>
  <c r="AV193" i="36"/>
  <c r="AU193" i="36"/>
  <c r="AS193" i="36"/>
  <c r="AR193" i="36"/>
  <c r="AP193" i="36"/>
  <c r="AO193" i="36"/>
  <c r="O193" i="36"/>
  <c r="M193" i="36"/>
  <c r="K193" i="36"/>
  <c r="BV192" i="36"/>
  <c r="BW192" i="36" s="1"/>
  <c r="BO192" i="36"/>
  <c r="BN192" i="36"/>
  <c r="BM192" i="36"/>
  <c r="BK192" i="36"/>
  <c r="BJ192" i="36"/>
  <c r="BH192" i="36"/>
  <c r="BG192" i="36"/>
  <c r="BE192" i="36"/>
  <c r="BD192" i="36"/>
  <c r="BB192" i="36"/>
  <c r="BA192" i="36"/>
  <c r="AY192" i="36"/>
  <c r="AX192" i="36"/>
  <c r="AV192" i="36"/>
  <c r="AU192" i="36"/>
  <c r="AS192" i="36"/>
  <c r="AR192" i="36"/>
  <c r="AP192" i="36"/>
  <c r="AO192" i="36"/>
  <c r="O192" i="36"/>
  <c r="M192" i="36"/>
  <c r="K192" i="36"/>
  <c r="BR192" i="36" s="1"/>
  <c r="BV191" i="36"/>
  <c r="BW191" i="36"/>
  <c r="BO191" i="36"/>
  <c r="BN191" i="36"/>
  <c r="BM191" i="36"/>
  <c r="BK191" i="36"/>
  <c r="BJ191" i="36"/>
  <c r="BH191" i="36"/>
  <c r="BG191" i="36"/>
  <c r="BE191" i="36"/>
  <c r="BD191" i="36"/>
  <c r="BB191" i="36"/>
  <c r="BA191" i="36"/>
  <c r="AY191" i="36"/>
  <c r="AX191" i="36"/>
  <c r="AV191" i="36"/>
  <c r="AU191" i="36"/>
  <c r="AS191" i="36"/>
  <c r="AR191" i="36"/>
  <c r="AP191" i="36"/>
  <c r="AO191" i="36"/>
  <c r="O191" i="36"/>
  <c r="M191" i="36"/>
  <c r="K191" i="36"/>
  <c r="BR191" i="36" s="1"/>
  <c r="BV190" i="36"/>
  <c r="BW190" i="36" s="1"/>
  <c r="BO190" i="36"/>
  <c r="BN190" i="36"/>
  <c r="BM190" i="36"/>
  <c r="BK190" i="36"/>
  <c r="BJ190" i="36"/>
  <c r="BH190" i="36"/>
  <c r="BG190" i="36"/>
  <c r="BE190" i="36"/>
  <c r="BD190" i="36"/>
  <c r="BB190" i="36"/>
  <c r="BA190" i="36"/>
  <c r="AY190" i="36"/>
  <c r="AX190" i="36"/>
  <c r="AV190" i="36"/>
  <c r="AU190" i="36"/>
  <c r="AS190" i="36"/>
  <c r="AR190" i="36"/>
  <c r="AP190" i="36"/>
  <c r="AO190" i="36"/>
  <c r="AM190" i="36"/>
  <c r="AL190" i="36"/>
  <c r="AJ190" i="36"/>
  <c r="AI190" i="36"/>
  <c r="AG190" i="36"/>
  <c r="AF190" i="36"/>
  <c r="AD190" i="36"/>
  <c r="AC190" i="36"/>
  <c r="AA190" i="36"/>
  <c r="Z190" i="36"/>
  <c r="X190" i="36"/>
  <c r="W190" i="36"/>
  <c r="U190" i="36"/>
  <c r="T190" i="36"/>
  <c r="R190" i="36"/>
  <c r="Q190" i="36"/>
  <c r="O190" i="36"/>
  <c r="M190" i="36"/>
  <c r="K190" i="36"/>
  <c r="BV189" i="36"/>
  <c r="BW189" i="36" s="1"/>
  <c r="BO189" i="36"/>
  <c r="BN189" i="36"/>
  <c r="BM189" i="36"/>
  <c r="BK189" i="36"/>
  <c r="BJ189" i="36"/>
  <c r="BH189" i="36"/>
  <c r="BG189" i="36"/>
  <c r="BE189" i="36"/>
  <c r="BD189" i="36"/>
  <c r="BB189" i="36"/>
  <c r="BA189" i="36"/>
  <c r="AY189" i="36"/>
  <c r="AX189" i="36"/>
  <c r="AV189" i="36"/>
  <c r="AU189" i="36"/>
  <c r="AS189" i="36"/>
  <c r="AR189" i="36"/>
  <c r="AP189" i="36"/>
  <c r="AO189" i="36"/>
  <c r="AM189" i="36"/>
  <c r="AL189" i="36"/>
  <c r="AJ189" i="36"/>
  <c r="AI189" i="36"/>
  <c r="AG189" i="36"/>
  <c r="AF189" i="36"/>
  <c r="AD189" i="36"/>
  <c r="AC189" i="36"/>
  <c r="AA189" i="36"/>
  <c r="Z189" i="36"/>
  <c r="X189" i="36"/>
  <c r="W189" i="36"/>
  <c r="U189" i="36"/>
  <c r="T189" i="36"/>
  <c r="R189" i="36"/>
  <c r="Q189" i="36"/>
  <c r="O189" i="36"/>
  <c r="M189" i="36"/>
  <c r="K189" i="36"/>
  <c r="BV188" i="36"/>
  <c r="BW188" i="36" s="1"/>
  <c r="BO188" i="36"/>
  <c r="BN188" i="36"/>
  <c r="BM188" i="36"/>
  <c r="BK188" i="36"/>
  <c r="BJ188" i="36"/>
  <c r="BH188" i="36"/>
  <c r="BG188" i="36"/>
  <c r="BE188" i="36"/>
  <c r="BD188" i="36"/>
  <c r="BB188" i="36"/>
  <c r="BA188" i="36"/>
  <c r="AY188" i="36"/>
  <c r="AX188" i="36"/>
  <c r="AV188" i="36"/>
  <c r="AU188" i="36"/>
  <c r="AS188" i="36"/>
  <c r="AR188" i="36"/>
  <c r="AP188" i="36"/>
  <c r="AO188" i="36"/>
  <c r="AM188" i="36"/>
  <c r="AL188" i="36"/>
  <c r="AJ188" i="36"/>
  <c r="AI188" i="36"/>
  <c r="AG188" i="36"/>
  <c r="AF188" i="36"/>
  <c r="AD188" i="36"/>
  <c r="AC188" i="36"/>
  <c r="AA188" i="36"/>
  <c r="Z188" i="36"/>
  <c r="X188" i="36"/>
  <c r="W188" i="36"/>
  <c r="U188" i="36"/>
  <c r="T188" i="36"/>
  <c r="R188" i="36"/>
  <c r="Q188" i="36"/>
  <c r="O188" i="36"/>
  <c r="M188" i="36"/>
  <c r="K188" i="36"/>
  <c r="BV187" i="36"/>
  <c r="BW187" i="36" s="1"/>
  <c r="BO187" i="36"/>
  <c r="BN187" i="36"/>
  <c r="BM187" i="36"/>
  <c r="BK187" i="36"/>
  <c r="BJ187" i="36"/>
  <c r="BH187" i="36"/>
  <c r="BG187" i="36"/>
  <c r="BE187" i="36"/>
  <c r="BD187" i="36"/>
  <c r="BB187" i="36"/>
  <c r="BA187" i="36"/>
  <c r="AY187" i="36"/>
  <c r="AX187" i="36"/>
  <c r="AV187" i="36"/>
  <c r="AU187" i="36"/>
  <c r="AS187" i="36"/>
  <c r="AR187" i="36"/>
  <c r="AP187" i="36"/>
  <c r="AO187" i="36"/>
  <c r="AM187" i="36"/>
  <c r="AL187" i="36"/>
  <c r="AJ187" i="36"/>
  <c r="AI187" i="36"/>
  <c r="AG187" i="36"/>
  <c r="AF187" i="36"/>
  <c r="AD187" i="36"/>
  <c r="AC187" i="36"/>
  <c r="AA187" i="36"/>
  <c r="Z187" i="36"/>
  <c r="X187" i="36"/>
  <c r="W187" i="36"/>
  <c r="U187" i="36"/>
  <c r="T187" i="36"/>
  <c r="R187" i="36"/>
  <c r="Q187" i="36"/>
  <c r="O187" i="36"/>
  <c r="M187" i="36"/>
  <c r="K187" i="36"/>
  <c r="BV186" i="36"/>
  <c r="BW186" i="36"/>
  <c r="BO186" i="36"/>
  <c r="BN186" i="36"/>
  <c r="BM186" i="36"/>
  <c r="BK186" i="36"/>
  <c r="BJ186" i="36"/>
  <c r="BH186" i="36"/>
  <c r="BG186" i="36"/>
  <c r="BE186" i="36"/>
  <c r="BD186" i="36"/>
  <c r="BB186" i="36"/>
  <c r="BA186" i="36"/>
  <c r="AY186" i="36"/>
  <c r="AX186" i="36"/>
  <c r="AV186" i="36"/>
  <c r="AU186" i="36"/>
  <c r="AS186" i="36"/>
  <c r="AR186" i="36"/>
  <c r="AP186" i="36"/>
  <c r="AO186" i="36"/>
  <c r="AM186" i="36"/>
  <c r="AL186" i="36"/>
  <c r="AJ186" i="36"/>
  <c r="AI186" i="36"/>
  <c r="AG186" i="36"/>
  <c r="AF186" i="36"/>
  <c r="AD186" i="36"/>
  <c r="AC186" i="36"/>
  <c r="AA186" i="36"/>
  <c r="Z186" i="36"/>
  <c r="X186" i="36"/>
  <c r="W186" i="36"/>
  <c r="U186" i="36"/>
  <c r="T186" i="36"/>
  <c r="R186" i="36"/>
  <c r="Q186" i="36"/>
  <c r="O186" i="36"/>
  <c r="M186" i="36"/>
  <c r="K186" i="36"/>
  <c r="BV185" i="36"/>
  <c r="BO185" i="36"/>
  <c r="BN185" i="36"/>
  <c r="BM185" i="36"/>
  <c r="BK185" i="36"/>
  <c r="BJ185" i="36"/>
  <c r="BH185" i="36"/>
  <c r="BG185" i="36"/>
  <c r="BE185" i="36"/>
  <c r="BD185" i="36"/>
  <c r="BB185" i="36"/>
  <c r="BA185" i="36"/>
  <c r="AY185" i="36"/>
  <c r="AX185" i="36"/>
  <c r="AV185" i="36"/>
  <c r="AU185" i="36"/>
  <c r="AS185" i="36"/>
  <c r="AR185" i="36"/>
  <c r="AP185" i="36"/>
  <c r="AO185" i="36"/>
  <c r="AM185" i="36"/>
  <c r="AL185" i="36"/>
  <c r="AJ185" i="36"/>
  <c r="AI185" i="36"/>
  <c r="AG185" i="36"/>
  <c r="AF185" i="36"/>
  <c r="AD185" i="36"/>
  <c r="AC185" i="36"/>
  <c r="AA185" i="36"/>
  <c r="Z185" i="36"/>
  <c r="X185" i="36"/>
  <c r="W185" i="36"/>
  <c r="U185" i="36"/>
  <c r="T185" i="36"/>
  <c r="R185" i="36"/>
  <c r="Q185" i="36"/>
  <c r="O185" i="36"/>
  <c r="M185" i="36"/>
  <c r="K185" i="36"/>
  <c r="BV184" i="36"/>
  <c r="BW184" i="36" s="1"/>
  <c r="BW183" i="36" s="1"/>
  <c r="BO184" i="36"/>
  <c r="BN184" i="36"/>
  <c r="BM184" i="36"/>
  <c r="BK184" i="36"/>
  <c r="BJ184" i="36"/>
  <c r="BH184" i="36"/>
  <c r="BG184" i="36"/>
  <c r="BE184" i="36"/>
  <c r="BD184" i="36"/>
  <c r="BB184" i="36"/>
  <c r="BA184" i="36"/>
  <c r="AY184" i="36"/>
  <c r="AX184" i="36"/>
  <c r="AV184" i="36"/>
  <c r="AU184" i="36"/>
  <c r="AS184" i="36"/>
  <c r="AR184" i="36"/>
  <c r="AP184" i="36"/>
  <c r="AO184" i="36"/>
  <c r="AM184" i="36"/>
  <c r="AL184" i="36"/>
  <c r="AJ184" i="36"/>
  <c r="AI184" i="36"/>
  <c r="AG184" i="36"/>
  <c r="AF184" i="36"/>
  <c r="AD184" i="36"/>
  <c r="AC184" i="36"/>
  <c r="AA184" i="36"/>
  <c r="Z184" i="36"/>
  <c r="X184" i="36"/>
  <c r="W184" i="36"/>
  <c r="U184" i="36"/>
  <c r="T184" i="36"/>
  <c r="R184" i="36"/>
  <c r="Q184" i="36"/>
  <c r="O184" i="36"/>
  <c r="M184" i="36"/>
  <c r="K184" i="36"/>
  <c r="BV183" i="36"/>
  <c r="BO183" i="36"/>
  <c r="BN183" i="36"/>
  <c r="BM183" i="36"/>
  <c r="BK183" i="36"/>
  <c r="BJ183" i="36"/>
  <c r="BH183" i="36"/>
  <c r="BG183" i="36"/>
  <c r="BE183" i="36"/>
  <c r="BD183" i="36"/>
  <c r="BB183" i="36"/>
  <c r="BA183" i="36"/>
  <c r="AY183" i="36"/>
  <c r="AX183" i="36"/>
  <c r="AV183" i="36"/>
  <c r="AU183" i="36"/>
  <c r="AS183" i="36"/>
  <c r="AR183" i="36"/>
  <c r="AP183" i="36"/>
  <c r="AO183" i="36"/>
  <c r="AM183" i="36"/>
  <c r="AL183" i="36"/>
  <c r="AJ183" i="36"/>
  <c r="AI183" i="36"/>
  <c r="AG183" i="36"/>
  <c r="AF183" i="36"/>
  <c r="AD183" i="36"/>
  <c r="AC183" i="36"/>
  <c r="AA183" i="36"/>
  <c r="Z183" i="36"/>
  <c r="X183" i="36"/>
  <c r="W183" i="36"/>
  <c r="U183" i="36"/>
  <c r="T183" i="36"/>
  <c r="R183" i="36"/>
  <c r="Q183" i="36"/>
  <c r="O183" i="36"/>
  <c r="M183" i="36"/>
  <c r="K183" i="36"/>
  <c r="BV182" i="36"/>
  <c r="BW182" i="36"/>
  <c r="BO182" i="36"/>
  <c r="BN182" i="36"/>
  <c r="BM182" i="36"/>
  <c r="BK182" i="36"/>
  <c r="BJ182" i="36"/>
  <c r="BH182" i="36"/>
  <c r="BG182" i="36"/>
  <c r="BE182" i="36"/>
  <c r="BD182" i="36"/>
  <c r="BB182" i="36"/>
  <c r="BA182" i="36"/>
  <c r="AY182" i="36"/>
  <c r="AX182" i="36"/>
  <c r="AV182" i="36"/>
  <c r="AU182" i="36"/>
  <c r="AS182" i="36"/>
  <c r="AR182" i="36"/>
  <c r="AP182" i="36"/>
  <c r="AO182" i="36"/>
  <c r="AM182" i="36"/>
  <c r="AL182" i="36"/>
  <c r="AJ182" i="36"/>
  <c r="AI182" i="36"/>
  <c r="AG182" i="36"/>
  <c r="AF182" i="36"/>
  <c r="AD182" i="36"/>
  <c r="AC182" i="36"/>
  <c r="AA182" i="36"/>
  <c r="Z182" i="36"/>
  <c r="X182" i="36"/>
  <c r="W182" i="36"/>
  <c r="U182" i="36"/>
  <c r="T182" i="36"/>
  <c r="R182" i="36"/>
  <c r="Q182" i="36"/>
  <c r="O182" i="36"/>
  <c r="M182" i="36"/>
  <c r="K182" i="36"/>
  <c r="BV181" i="36"/>
  <c r="BW181" i="36" s="1"/>
  <c r="BO181" i="36"/>
  <c r="BN181" i="36"/>
  <c r="BM181" i="36"/>
  <c r="BK181" i="36"/>
  <c r="BJ181" i="36"/>
  <c r="BH181" i="36"/>
  <c r="BG181" i="36"/>
  <c r="BE181" i="36"/>
  <c r="BD181" i="36"/>
  <c r="BB181" i="36"/>
  <c r="BA181" i="36"/>
  <c r="AY181" i="36"/>
  <c r="AX181" i="36"/>
  <c r="AV181" i="36"/>
  <c r="AU181" i="36"/>
  <c r="AS181" i="36"/>
  <c r="AR181" i="36"/>
  <c r="AP181" i="36"/>
  <c r="AO181" i="36"/>
  <c r="AM181" i="36"/>
  <c r="AL181" i="36"/>
  <c r="AJ181" i="36"/>
  <c r="AI181" i="36"/>
  <c r="AG181" i="36"/>
  <c r="AF181" i="36"/>
  <c r="AD181" i="36"/>
  <c r="AC181" i="36"/>
  <c r="AA181" i="36"/>
  <c r="Z181" i="36"/>
  <c r="X181" i="36"/>
  <c r="W181" i="36"/>
  <c r="U181" i="36"/>
  <c r="T181" i="36"/>
  <c r="R181" i="36"/>
  <c r="Q181" i="36"/>
  <c r="O181" i="36"/>
  <c r="M181" i="36"/>
  <c r="K181" i="36"/>
  <c r="BV180" i="36"/>
  <c r="BW180" i="36" s="1"/>
  <c r="BO180" i="36"/>
  <c r="BN180" i="36"/>
  <c r="BM180" i="36"/>
  <c r="BK180" i="36"/>
  <c r="BJ180" i="36"/>
  <c r="BH180" i="36"/>
  <c r="BG180" i="36"/>
  <c r="BE180" i="36"/>
  <c r="BD180" i="36"/>
  <c r="BB180" i="36"/>
  <c r="BA180" i="36"/>
  <c r="AY180" i="36"/>
  <c r="AX180" i="36"/>
  <c r="AV180" i="36"/>
  <c r="AU180" i="36"/>
  <c r="AS180" i="36"/>
  <c r="AR180" i="36"/>
  <c r="AP180" i="36"/>
  <c r="AO180" i="36"/>
  <c r="AM180" i="36"/>
  <c r="AL180" i="36"/>
  <c r="AJ180" i="36"/>
  <c r="AI180" i="36"/>
  <c r="AG180" i="36"/>
  <c r="AF180" i="36"/>
  <c r="AD180" i="36"/>
  <c r="AC180" i="36"/>
  <c r="AA180" i="36"/>
  <c r="Z180" i="36"/>
  <c r="X180" i="36"/>
  <c r="W180" i="36"/>
  <c r="U180" i="36"/>
  <c r="T180" i="36"/>
  <c r="R180" i="36"/>
  <c r="Q180" i="36"/>
  <c r="O180" i="36"/>
  <c r="M180" i="36"/>
  <c r="K180" i="36"/>
  <c r="BV179" i="36"/>
  <c r="BO179" i="36"/>
  <c r="BN179" i="36"/>
  <c r="BM179" i="36"/>
  <c r="BK179" i="36"/>
  <c r="BJ179" i="36"/>
  <c r="BH179" i="36"/>
  <c r="BG179" i="36"/>
  <c r="BE179" i="36"/>
  <c r="BD179" i="36"/>
  <c r="BB179" i="36"/>
  <c r="BA179" i="36"/>
  <c r="AY179" i="36"/>
  <c r="AX179" i="36"/>
  <c r="AV179" i="36"/>
  <c r="AU179" i="36"/>
  <c r="AS179" i="36"/>
  <c r="AR179" i="36"/>
  <c r="AP179" i="36"/>
  <c r="AO179" i="36"/>
  <c r="AM179" i="36"/>
  <c r="AL179" i="36"/>
  <c r="AJ179" i="36"/>
  <c r="AI179" i="36"/>
  <c r="AG179" i="36"/>
  <c r="AF179" i="36"/>
  <c r="AD179" i="36"/>
  <c r="AC179" i="36"/>
  <c r="AA179" i="36"/>
  <c r="Z179" i="36"/>
  <c r="X179" i="36"/>
  <c r="W179" i="36"/>
  <c r="U179" i="36"/>
  <c r="T179" i="36"/>
  <c r="R179" i="36"/>
  <c r="Q179" i="36"/>
  <c r="O179" i="36"/>
  <c r="M179" i="36"/>
  <c r="K179" i="36"/>
  <c r="BV178" i="36"/>
  <c r="BO178" i="36"/>
  <c r="BN178" i="36"/>
  <c r="BM178" i="36"/>
  <c r="BK178" i="36"/>
  <c r="BJ178" i="36"/>
  <c r="BH178" i="36"/>
  <c r="BG178" i="36"/>
  <c r="BE178" i="36"/>
  <c r="BD178" i="36"/>
  <c r="BB178" i="36"/>
  <c r="BA178" i="36"/>
  <c r="AY178" i="36"/>
  <c r="AX178" i="36"/>
  <c r="AV178" i="36"/>
  <c r="AU178" i="36"/>
  <c r="AS178" i="36"/>
  <c r="AR178" i="36"/>
  <c r="AP178" i="36"/>
  <c r="AO178" i="36"/>
  <c r="AM178" i="36"/>
  <c r="AL178" i="36"/>
  <c r="AJ178" i="36"/>
  <c r="AI178" i="36"/>
  <c r="AG178" i="36"/>
  <c r="AF178" i="36"/>
  <c r="AD178" i="36"/>
  <c r="AC178" i="36"/>
  <c r="AA178" i="36"/>
  <c r="Z178" i="36"/>
  <c r="X178" i="36"/>
  <c r="W178" i="36"/>
  <c r="U178" i="36"/>
  <c r="T178" i="36"/>
  <c r="R178" i="36"/>
  <c r="Q178" i="36"/>
  <c r="O178" i="36"/>
  <c r="M178" i="36"/>
  <c r="K178" i="36"/>
  <c r="BV177" i="36"/>
  <c r="BW177" i="36" s="1"/>
  <c r="BO177" i="36"/>
  <c r="BN177" i="36"/>
  <c r="BM177" i="36"/>
  <c r="BK177" i="36"/>
  <c r="BJ177" i="36"/>
  <c r="BH177" i="36"/>
  <c r="BG177" i="36"/>
  <c r="BE177" i="36"/>
  <c r="BD177" i="36"/>
  <c r="BB177" i="36"/>
  <c r="BA177" i="36"/>
  <c r="AY177" i="36"/>
  <c r="AX177" i="36"/>
  <c r="AV177" i="36"/>
  <c r="AU177" i="36"/>
  <c r="AS177" i="36"/>
  <c r="AR177" i="36"/>
  <c r="AP177" i="36"/>
  <c r="AO177" i="36"/>
  <c r="AM177" i="36"/>
  <c r="AL177" i="36"/>
  <c r="AJ177" i="36"/>
  <c r="AI177" i="36"/>
  <c r="AG177" i="36"/>
  <c r="AF177" i="36"/>
  <c r="AD177" i="36"/>
  <c r="AC177" i="36"/>
  <c r="AA177" i="36"/>
  <c r="Z177" i="36"/>
  <c r="X177" i="36"/>
  <c r="W177" i="36"/>
  <c r="O177" i="36"/>
  <c r="M177" i="36"/>
  <c r="K177" i="36"/>
  <c r="BV176" i="36"/>
  <c r="BW176" i="36"/>
  <c r="BO176" i="36"/>
  <c r="BN176" i="36"/>
  <c r="BM176" i="36"/>
  <c r="BK176" i="36"/>
  <c r="BJ176" i="36"/>
  <c r="BH176" i="36"/>
  <c r="BG176" i="36"/>
  <c r="BE176" i="36"/>
  <c r="BD176" i="36"/>
  <c r="BB176" i="36"/>
  <c r="BA176" i="36"/>
  <c r="AY176" i="36"/>
  <c r="AX176" i="36"/>
  <c r="AV176" i="36"/>
  <c r="AU176" i="36"/>
  <c r="AS176" i="36"/>
  <c r="AR176" i="36"/>
  <c r="AP176" i="36"/>
  <c r="AO176" i="36"/>
  <c r="AM176" i="36"/>
  <c r="AL176" i="36"/>
  <c r="AJ176" i="36"/>
  <c r="AI176" i="36"/>
  <c r="AG176" i="36"/>
  <c r="AF176" i="36"/>
  <c r="AD176" i="36"/>
  <c r="AC176" i="36"/>
  <c r="AA176" i="36"/>
  <c r="Z176" i="36"/>
  <c r="X176" i="36"/>
  <c r="W176" i="36"/>
  <c r="O176" i="36"/>
  <c r="M176" i="36"/>
  <c r="K176" i="36"/>
  <c r="BV175" i="36"/>
  <c r="BO175" i="36"/>
  <c r="BN175" i="36"/>
  <c r="BM175" i="36"/>
  <c r="BK175" i="36"/>
  <c r="BJ175" i="36"/>
  <c r="BH175" i="36"/>
  <c r="BG175" i="36"/>
  <c r="BE175" i="36"/>
  <c r="BD175" i="36"/>
  <c r="BB175" i="36"/>
  <c r="BA175" i="36"/>
  <c r="AY175" i="36"/>
  <c r="AX175" i="36"/>
  <c r="AV175" i="36"/>
  <c r="AU175" i="36"/>
  <c r="AS175" i="36"/>
  <c r="AR175" i="36"/>
  <c r="AP175" i="36"/>
  <c r="AO175" i="36"/>
  <c r="AM175" i="36"/>
  <c r="AL175" i="36"/>
  <c r="AJ175" i="36"/>
  <c r="AI175" i="36"/>
  <c r="AG175" i="36"/>
  <c r="AF175" i="36"/>
  <c r="AD175" i="36"/>
  <c r="AC175" i="36"/>
  <c r="AA175" i="36"/>
  <c r="Z175" i="36"/>
  <c r="X175" i="36"/>
  <c r="W175" i="36"/>
  <c r="O175" i="36"/>
  <c r="M175" i="36"/>
  <c r="K175" i="36"/>
  <c r="BV174" i="36"/>
  <c r="BO174" i="36"/>
  <c r="BN174" i="36"/>
  <c r="BM174" i="36"/>
  <c r="BK174" i="36"/>
  <c r="BJ174" i="36"/>
  <c r="BH174" i="36"/>
  <c r="BG174" i="36"/>
  <c r="BE174" i="36"/>
  <c r="BD174" i="36"/>
  <c r="BB174" i="36"/>
  <c r="BA174" i="36"/>
  <c r="AY174" i="36"/>
  <c r="AX174" i="36"/>
  <c r="AV174" i="36"/>
  <c r="AU174" i="36"/>
  <c r="AS174" i="36"/>
  <c r="AR174" i="36"/>
  <c r="AP174" i="36"/>
  <c r="AO174" i="36"/>
  <c r="AM174" i="36"/>
  <c r="AL174" i="36"/>
  <c r="AJ174" i="36"/>
  <c r="AI174" i="36"/>
  <c r="AG174" i="36"/>
  <c r="AF174" i="36"/>
  <c r="AD174" i="36"/>
  <c r="AC174" i="36"/>
  <c r="AA174" i="36"/>
  <c r="Z174" i="36"/>
  <c r="X174" i="36"/>
  <c r="W174" i="36"/>
  <c r="O174" i="36"/>
  <c r="M174" i="36"/>
  <c r="K174" i="36"/>
  <c r="BV173" i="36"/>
  <c r="BW173" i="36" s="1"/>
  <c r="BO173" i="36"/>
  <c r="BN173" i="36"/>
  <c r="BM173" i="36"/>
  <c r="BK173" i="36"/>
  <c r="BJ173" i="36"/>
  <c r="BH173" i="36"/>
  <c r="BG173" i="36"/>
  <c r="BE173" i="36"/>
  <c r="BD173" i="36"/>
  <c r="BB173" i="36"/>
  <c r="BA173" i="36"/>
  <c r="AY173" i="36"/>
  <c r="AX173" i="36"/>
  <c r="AV173" i="36"/>
  <c r="AU173" i="36"/>
  <c r="AS173" i="36"/>
  <c r="AR173" i="36"/>
  <c r="AP173" i="36"/>
  <c r="AO173" i="36"/>
  <c r="AM173" i="36"/>
  <c r="AL173" i="36"/>
  <c r="AJ173" i="36"/>
  <c r="AI173" i="36"/>
  <c r="AG173" i="36"/>
  <c r="AF173" i="36"/>
  <c r="AD173" i="36"/>
  <c r="AC173" i="36"/>
  <c r="AA173" i="36"/>
  <c r="Z173" i="36"/>
  <c r="X173" i="36"/>
  <c r="W173" i="36"/>
  <c r="U173" i="36"/>
  <c r="T173" i="36"/>
  <c r="R173" i="36"/>
  <c r="Q173" i="36"/>
  <c r="O173" i="36"/>
  <c r="M173" i="36"/>
  <c r="K173" i="36"/>
  <c r="BV172" i="36"/>
  <c r="BW172" i="36" s="1"/>
  <c r="BO172" i="36"/>
  <c r="BN172" i="36"/>
  <c r="BM172" i="36"/>
  <c r="BK172" i="36"/>
  <c r="BJ172" i="36"/>
  <c r="BH172" i="36"/>
  <c r="BG172" i="36"/>
  <c r="BE172" i="36"/>
  <c r="BD172" i="36"/>
  <c r="BB172" i="36"/>
  <c r="BA172" i="36"/>
  <c r="AY172" i="36"/>
  <c r="AX172" i="36"/>
  <c r="AV172" i="36"/>
  <c r="AU172" i="36"/>
  <c r="AS172" i="36"/>
  <c r="AR172" i="36"/>
  <c r="AP172" i="36"/>
  <c r="AO172" i="36"/>
  <c r="AM172" i="36"/>
  <c r="AL172" i="36"/>
  <c r="AJ172" i="36"/>
  <c r="AI172" i="36"/>
  <c r="AG172" i="36"/>
  <c r="AF172" i="36"/>
  <c r="AD172" i="36"/>
  <c r="AC172" i="36"/>
  <c r="AA172" i="36"/>
  <c r="Z172" i="36"/>
  <c r="X172" i="36"/>
  <c r="W172" i="36"/>
  <c r="U172" i="36"/>
  <c r="T172" i="36"/>
  <c r="R172" i="36"/>
  <c r="Q172" i="36"/>
  <c r="O172" i="36"/>
  <c r="M172" i="36"/>
  <c r="K172" i="36"/>
  <c r="BV171" i="36"/>
  <c r="BO171" i="36"/>
  <c r="BN171" i="36"/>
  <c r="BM171" i="36"/>
  <c r="BK171" i="36"/>
  <c r="BJ171" i="36"/>
  <c r="BH171" i="36"/>
  <c r="BG171" i="36"/>
  <c r="BE171" i="36"/>
  <c r="BD171" i="36"/>
  <c r="BB171" i="36"/>
  <c r="BA171" i="36"/>
  <c r="AY171" i="36"/>
  <c r="AX171" i="36"/>
  <c r="AV171" i="36"/>
  <c r="AU171" i="36"/>
  <c r="AS171" i="36"/>
  <c r="AR171" i="36"/>
  <c r="AP171" i="36"/>
  <c r="AO171" i="36"/>
  <c r="AM171" i="36"/>
  <c r="AL171" i="36"/>
  <c r="AJ171" i="36"/>
  <c r="AI171" i="36"/>
  <c r="AG171" i="36"/>
  <c r="AF171" i="36"/>
  <c r="AD171" i="36"/>
  <c r="AC171" i="36"/>
  <c r="AA171" i="36"/>
  <c r="Z171" i="36"/>
  <c r="X171" i="36"/>
  <c r="W171" i="36"/>
  <c r="U171" i="36"/>
  <c r="T171" i="36"/>
  <c r="R171" i="36"/>
  <c r="Q171" i="36"/>
  <c r="O171" i="36"/>
  <c r="M171" i="36"/>
  <c r="K171" i="36"/>
  <c r="BV170" i="36"/>
  <c r="BW170" i="36" s="1"/>
  <c r="BO170" i="36"/>
  <c r="BN170" i="36"/>
  <c r="BM170" i="36"/>
  <c r="BK170" i="36"/>
  <c r="BJ170" i="36"/>
  <c r="BH170" i="36"/>
  <c r="BG170" i="36"/>
  <c r="BE170" i="36"/>
  <c r="BD170" i="36"/>
  <c r="BB170" i="36"/>
  <c r="BA170" i="36"/>
  <c r="AY170" i="36"/>
  <c r="AX170" i="36"/>
  <c r="AV170" i="36"/>
  <c r="AU170" i="36"/>
  <c r="AS170" i="36"/>
  <c r="AR170" i="36"/>
  <c r="AP170" i="36"/>
  <c r="AO170" i="36"/>
  <c r="AM170" i="36"/>
  <c r="AL170" i="36"/>
  <c r="AJ170" i="36"/>
  <c r="AI170" i="36"/>
  <c r="AG170" i="36"/>
  <c r="AF170" i="36"/>
  <c r="AD170" i="36"/>
  <c r="AC170" i="36"/>
  <c r="AA170" i="36"/>
  <c r="Z170" i="36"/>
  <c r="X170" i="36"/>
  <c r="W170" i="36"/>
  <c r="U170" i="36"/>
  <c r="T170" i="36"/>
  <c r="R170" i="36"/>
  <c r="Q170" i="36"/>
  <c r="O170" i="36"/>
  <c r="M170" i="36"/>
  <c r="K170" i="36"/>
  <c r="BV169" i="36"/>
  <c r="BW169" i="36" s="1"/>
  <c r="BO169" i="36"/>
  <c r="BN169" i="36"/>
  <c r="BM169" i="36"/>
  <c r="BK169" i="36"/>
  <c r="BJ169" i="36"/>
  <c r="BH169" i="36"/>
  <c r="BG169" i="36"/>
  <c r="BE169" i="36"/>
  <c r="BD169" i="36"/>
  <c r="BB169" i="36"/>
  <c r="BA169" i="36"/>
  <c r="AY169" i="36"/>
  <c r="AX169" i="36"/>
  <c r="AV169" i="36"/>
  <c r="AU169" i="36"/>
  <c r="AS169" i="36"/>
  <c r="AR169" i="36"/>
  <c r="AP169" i="36"/>
  <c r="AO169" i="36"/>
  <c r="AM169" i="36"/>
  <c r="AL169" i="36"/>
  <c r="AJ169" i="36"/>
  <c r="AI169" i="36"/>
  <c r="AG169" i="36"/>
  <c r="AF169" i="36"/>
  <c r="AD169" i="36"/>
  <c r="AC169" i="36"/>
  <c r="AA169" i="36"/>
  <c r="Z169" i="36"/>
  <c r="X169" i="36"/>
  <c r="W169" i="36"/>
  <c r="U169" i="36"/>
  <c r="T169" i="36"/>
  <c r="R169" i="36"/>
  <c r="Q169" i="36"/>
  <c r="O169" i="36"/>
  <c r="M169" i="36"/>
  <c r="K169" i="36"/>
  <c r="BV168" i="36"/>
  <c r="BW168" i="36"/>
  <c r="BO168" i="36"/>
  <c r="BN168" i="36"/>
  <c r="BM168" i="36"/>
  <c r="BK168" i="36"/>
  <c r="BJ168" i="36"/>
  <c r="BH168" i="36"/>
  <c r="BG168" i="36"/>
  <c r="BE168" i="36"/>
  <c r="BD168" i="36"/>
  <c r="BB168" i="36"/>
  <c r="BA168" i="36"/>
  <c r="AY168" i="36"/>
  <c r="AX168" i="36"/>
  <c r="AV168" i="36"/>
  <c r="AU168" i="36"/>
  <c r="AS168" i="36"/>
  <c r="AR168" i="36"/>
  <c r="AP168" i="36"/>
  <c r="AO168" i="36"/>
  <c r="AM168" i="36"/>
  <c r="AL168" i="36"/>
  <c r="AJ168" i="36"/>
  <c r="AI168" i="36"/>
  <c r="AG168" i="36"/>
  <c r="AF168" i="36"/>
  <c r="AD168" i="36"/>
  <c r="AC168" i="36"/>
  <c r="AA168" i="36"/>
  <c r="Z168" i="36"/>
  <c r="X168" i="36"/>
  <c r="W168" i="36"/>
  <c r="U168" i="36"/>
  <c r="T168" i="36"/>
  <c r="R168" i="36"/>
  <c r="Q168" i="36"/>
  <c r="O168" i="36"/>
  <c r="M168" i="36"/>
  <c r="K168" i="36"/>
  <c r="BV167" i="36"/>
  <c r="BW167" i="36" s="1"/>
  <c r="BO167" i="36"/>
  <c r="BN167" i="36"/>
  <c r="BM167" i="36"/>
  <c r="BK167" i="36"/>
  <c r="BJ167" i="36"/>
  <c r="BH167" i="36"/>
  <c r="BG167" i="36"/>
  <c r="BE167" i="36"/>
  <c r="BD167" i="36"/>
  <c r="BB167" i="36"/>
  <c r="BA167" i="36"/>
  <c r="AY167" i="36"/>
  <c r="AX167" i="36"/>
  <c r="AV167" i="36"/>
  <c r="AU167" i="36"/>
  <c r="AS167" i="36"/>
  <c r="AR167" i="36"/>
  <c r="AP167" i="36"/>
  <c r="AO167" i="36"/>
  <c r="AM167" i="36"/>
  <c r="AL167" i="36"/>
  <c r="AJ167" i="36"/>
  <c r="AI167" i="36"/>
  <c r="AG167" i="36"/>
  <c r="AF167" i="36"/>
  <c r="AD167" i="36"/>
  <c r="AC167" i="36"/>
  <c r="AA167" i="36"/>
  <c r="Z167" i="36"/>
  <c r="X167" i="36"/>
  <c r="W167" i="36"/>
  <c r="U167" i="36"/>
  <c r="T167" i="36"/>
  <c r="R167" i="36"/>
  <c r="Q167" i="36"/>
  <c r="O167" i="36"/>
  <c r="M167" i="36"/>
  <c r="K167" i="36"/>
  <c r="BV166" i="36"/>
  <c r="BW166" i="36" s="1"/>
  <c r="BO166" i="36"/>
  <c r="BN166" i="36"/>
  <c r="BM166" i="36"/>
  <c r="BK166" i="36"/>
  <c r="BJ166" i="36"/>
  <c r="BH166" i="36"/>
  <c r="BG166" i="36"/>
  <c r="BE166" i="36"/>
  <c r="BD166" i="36"/>
  <c r="BB166" i="36"/>
  <c r="BA166" i="36"/>
  <c r="AY166" i="36"/>
  <c r="AX166" i="36"/>
  <c r="AV166" i="36"/>
  <c r="AU166" i="36"/>
  <c r="AS166" i="36"/>
  <c r="AR166" i="36"/>
  <c r="AP166" i="36"/>
  <c r="AO166" i="36"/>
  <c r="AM166" i="36"/>
  <c r="AL166" i="36"/>
  <c r="AJ166" i="36"/>
  <c r="AI166" i="36"/>
  <c r="AG166" i="36"/>
  <c r="AF166" i="36"/>
  <c r="AD166" i="36"/>
  <c r="AC166" i="36"/>
  <c r="AA166" i="36"/>
  <c r="Z166" i="36"/>
  <c r="X166" i="36"/>
  <c r="W166" i="36"/>
  <c r="U166" i="36"/>
  <c r="T166" i="36"/>
  <c r="R166" i="36"/>
  <c r="Q166" i="36"/>
  <c r="O166" i="36"/>
  <c r="M166" i="36"/>
  <c r="K166" i="36"/>
  <c r="BV165" i="36"/>
  <c r="BW165" i="36" s="1"/>
  <c r="BO165" i="36"/>
  <c r="BN165" i="36"/>
  <c r="BM165" i="36"/>
  <c r="BK165" i="36"/>
  <c r="BJ165" i="36"/>
  <c r="BH165" i="36"/>
  <c r="BG165" i="36"/>
  <c r="BE165" i="36"/>
  <c r="BD165" i="36"/>
  <c r="BB165" i="36"/>
  <c r="BA165" i="36"/>
  <c r="AY165" i="36"/>
  <c r="AX165" i="36"/>
  <c r="AV165" i="36"/>
  <c r="AU165" i="36"/>
  <c r="AS165" i="36"/>
  <c r="AR165" i="36"/>
  <c r="AP165" i="36"/>
  <c r="AO165" i="36"/>
  <c r="AM165" i="36"/>
  <c r="AL165" i="36"/>
  <c r="AJ165" i="36"/>
  <c r="AI165" i="36"/>
  <c r="AG165" i="36"/>
  <c r="AF165" i="36"/>
  <c r="AD165" i="36"/>
  <c r="AC165" i="36"/>
  <c r="AA165" i="36"/>
  <c r="Z165" i="36"/>
  <c r="X165" i="36"/>
  <c r="W165" i="36"/>
  <c r="U165" i="36"/>
  <c r="T165" i="36"/>
  <c r="R165" i="36"/>
  <c r="Q165" i="36"/>
  <c r="O165" i="36"/>
  <c r="M165" i="36"/>
  <c r="K165" i="36"/>
  <c r="BV164" i="36"/>
  <c r="BW164" i="36" s="1"/>
  <c r="BO164" i="36"/>
  <c r="BN164" i="36"/>
  <c r="BM164" i="36"/>
  <c r="BK164" i="36"/>
  <c r="BJ164" i="36"/>
  <c r="BH164" i="36"/>
  <c r="BG164" i="36"/>
  <c r="BE164" i="36"/>
  <c r="BD164" i="36"/>
  <c r="BB164" i="36"/>
  <c r="BA164" i="36"/>
  <c r="AY164" i="36"/>
  <c r="AX164" i="36"/>
  <c r="AV164" i="36"/>
  <c r="AU164" i="36"/>
  <c r="AS164" i="36"/>
  <c r="AR164" i="36"/>
  <c r="AP164" i="36"/>
  <c r="AO164" i="36"/>
  <c r="AM164" i="36"/>
  <c r="AL164" i="36"/>
  <c r="AJ164" i="36"/>
  <c r="AI164" i="36"/>
  <c r="AG164" i="36"/>
  <c r="AF164" i="36"/>
  <c r="AD164" i="36"/>
  <c r="AC164" i="36"/>
  <c r="AA164" i="36"/>
  <c r="Z164" i="36"/>
  <c r="X164" i="36"/>
  <c r="W164" i="36"/>
  <c r="U164" i="36"/>
  <c r="T164" i="36"/>
  <c r="R164" i="36"/>
  <c r="Q164" i="36"/>
  <c r="O164" i="36"/>
  <c r="M164" i="36"/>
  <c r="K164" i="36"/>
  <c r="BV163" i="36"/>
  <c r="BW163" i="36" s="1"/>
  <c r="BO163" i="36"/>
  <c r="BN163" i="36"/>
  <c r="BM163" i="36"/>
  <c r="BK163" i="36"/>
  <c r="BJ163" i="36"/>
  <c r="BH163" i="36"/>
  <c r="BG163" i="36"/>
  <c r="BE163" i="36"/>
  <c r="BD163" i="36"/>
  <c r="BB163" i="36"/>
  <c r="BA163" i="36"/>
  <c r="AY163" i="36"/>
  <c r="AX163" i="36"/>
  <c r="AV163" i="36"/>
  <c r="AU163" i="36"/>
  <c r="AS163" i="36"/>
  <c r="AR163" i="36"/>
  <c r="AP163" i="36"/>
  <c r="AO163" i="36"/>
  <c r="AM163" i="36"/>
  <c r="AL163" i="36"/>
  <c r="AJ163" i="36"/>
  <c r="AI163" i="36"/>
  <c r="AG163" i="36"/>
  <c r="AF163" i="36"/>
  <c r="AD163" i="36"/>
  <c r="AC163" i="36"/>
  <c r="AA163" i="36"/>
  <c r="Z163" i="36"/>
  <c r="X163" i="36"/>
  <c r="W163" i="36"/>
  <c r="U163" i="36"/>
  <c r="T163" i="36"/>
  <c r="R163" i="36"/>
  <c r="Q163" i="36"/>
  <c r="O163" i="36"/>
  <c r="M163" i="36"/>
  <c r="K163" i="36"/>
  <c r="BV162" i="36"/>
  <c r="BW162" i="36" s="1"/>
  <c r="BO162" i="36"/>
  <c r="BN162" i="36"/>
  <c r="BM162" i="36"/>
  <c r="BK162" i="36"/>
  <c r="BJ162" i="36"/>
  <c r="BH162" i="36"/>
  <c r="BG162" i="36"/>
  <c r="BE162" i="36"/>
  <c r="BD162" i="36"/>
  <c r="BB162" i="36"/>
  <c r="BA162" i="36"/>
  <c r="AY162" i="36"/>
  <c r="AX162" i="36"/>
  <c r="AV162" i="36"/>
  <c r="AU162" i="36"/>
  <c r="AS162" i="36"/>
  <c r="AR162" i="36"/>
  <c r="AP162" i="36"/>
  <c r="AO162" i="36"/>
  <c r="AM162" i="36"/>
  <c r="AL162" i="36"/>
  <c r="AJ162" i="36"/>
  <c r="AI162" i="36"/>
  <c r="AG162" i="36"/>
  <c r="AF162" i="36"/>
  <c r="AD162" i="36"/>
  <c r="AC162" i="36"/>
  <c r="AA162" i="36"/>
  <c r="Z162" i="36"/>
  <c r="X162" i="36"/>
  <c r="W162" i="36"/>
  <c r="U162" i="36"/>
  <c r="T162" i="36"/>
  <c r="R162" i="36"/>
  <c r="Q162" i="36"/>
  <c r="O162" i="36"/>
  <c r="M162" i="36"/>
  <c r="K162" i="36"/>
  <c r="BV161" i="36"/>
  <c r="BW161" i="36"/>
  <c r="BO161" i="36"/>
  <c r="BN161" i="36"/>
  <c r="BM161" i="36"/>
  <c r="BK161" i="36"/>
  <c r="BJ161" i="36"/>
  <c r="BH161" i="36"/>
  <c r="BG161" i="36"/>
  <c r="BE161" i="36"/>
  <c r="BD161" i="36"/>
  <c r="BB161" i="36"/>
  <c r="BA161" i="36"/>
  <c r="AY161" i="36"/>
  <c r="AX161" i="36"/>
  <c r="AV161" i="36"/>
  <c r="AU161" i="36"/>
  <c r="AS161" i="36"/>
  <c r="AR161" i="36"/>
  <c r="AP161" i="36"/>
  <c r="AO161" i="36"/>
  <c r="AM161" i="36"/>
  <c r="AL161" i="36"/>
  <c r="AJ161" i="36"/>
  <c r="AI161" i="36"/>
  <c r="AG161" i="36"/>
  <c r="AF161" i="36"/>
  <c r="AD161" i="36"/>
  <c r="AC161" i="36"/>
  <c r="AA161" i="36"/>
  <c r="Z161" i="36"/>
  <c r="X161" i="36"/>
  <c r="W161" i="36"/>
  <c r="U161" i="36"/>
  <c r="T161" i="36"/>
  <c r="R161" i="36"/>
  <c r="Q161" i="36"/>
  <c r="O161" i="36"/>
  <c r="M161" i="36"/>
  <c r="K161" i="36"/>
  <c r="BV160" i="36"/>
  <c r="BW160" i="36" s="1"/>
  <c r="BO160" i="36"/>
  <c r="BR160" i="36" s="1"/>
  <c r="BN160" i="36"/>
  <c r="BM160" i="36"/>
  <c r="BK160" i="36"/>
  <c r="BJ160" i="36"/>
  <c r="BH160" i="36"/>
  <c r="BG160" i="36"/>
  <c r="BE160" i="36"/>
  <c r="BD160" i="36"/>
  <c r="BB160" i="36"/>
  <c r="BA160" i="36"/>
  <c r="AY160" i="36"/>
  <c r="AX160" i="36"/>
  <c r="AV160" i="36"/>
  <c r="AU160" i="36"/>
  <c r="AS160" i="36"/>
  <c r="AR160" i="36"/>
  <c r="AP160" i="36"/>
  <c r="AO160" i="36"/>
  <c r="AM160" i="36"/>
  <c r="AL160" i="36"/>
  <c r="AJ160" i="36"/>
  <c r="AI160" i="36"/>
  <c r="AG160" i="36"/>
  <c r="AF160" i="36"/>
  <c r="AD160" i="36"/>
  <c r="AC160" i="36"/>
  <c r="AA160" i="36"/>
  <c r="Z160" i="36"/>
  <c r="X160" i="36"/>
  <c r="W160" i="36"/>
  <c r="U160" i="36"/>
  <c r="T160" i="36"/>
  <c r="R160" i="36"/>
  <c r="Q160" i="36"/>
  <c r="O160" i="36"/>
  <c r="M160" i="36"/>
  <c r="K160" i="36"/>
  <c r="BV159" i="36"/>
  <c r="BW159" i="36"/>
  <c r="BO159" i="36"/>
  <c r="BN159" i="36"/>
  <c r="BM159" i="36"/>
  <c r="BK159" i="36"/>
  <c r="BJ159" i="36"/>
  <c r="BH159" i="36"/>
  <c r="BG159" i="36"/>
  <c r="BE159" i="36"/>
  <c r="BD159" i="36"/>
  <c r="BB159" i="36"/>
  <c r="BA159" i="36"/>
  <c r="AY159" i="36"/>
  <c r="AX159" i="36"/>
  <c r="AV159" i="36"/>
  <c r="AU159" i="36"/>
  <c r="AS159" i="36"/>
  <c r="AR159" i="36"/>
  <c r="AP159" i="36"/>
  <c r="AO159" i="36"/>
  <c r="AM159" i="36"/>
  <c r="AL159" i="36"/>
  <c r="AJ159" i="36"/>
  <c r="AI159" i="36"/>
  <c r="AG159" i="36"/>
  <c r="AF159" i="36"/>
  <c r="AD159" i="36"/>
  <c r="AC159" i="36"/>
  <c r="AA159" i="36"/>
  <c r="Z159" i="36"/>
  <c r="X159" i="36"/>
  <c r="W159" i="36"/>
  <c r="U159" i="36"/>
  <c r="T159" i="36"/>
  <c r="R159" i="36"/>
  <c r="Q159" i="36"/>
  <c r="O159" i="36"/>
  <c r="M159" i="36"/>
  <c r="K159" i="36"/>
  <c r="BV158" i="36"/>
  <c r="BW158" i="36" s="1"/>
  <c r="BO158" i="36"/>
  <c r="BN158" i="36"/>
  <c r="BM158" i="36"/>
  <c r="BK158" i="36"/>
  <c r="BJ158" i="36"/>
  <c r="BH158" i="36"/>
  <c r="BG158" i="36"/>
  <c r="BE158" i="36"/>
  <c r="BD158" i="36"/>
  <c r="BB158" i="36"/>
  <c r="BA158" i="36"/>
  <c r="AY158" i="36"/>
  <c r="AX158" i="36"/>
  <c r="AV158" i="36"/>
  <c r="AU158" i="36"/>
  <c r="AS158" i="36"/>
  <c r="AR158" i="36"/>
  <c r="AP158" i="36"/>
  <c r="AO158" i="36"/>
  <c r="AM158" i="36"/>
  <c r="AL158" i="36"/>
  <c r="AJ158" i="36"/>
  <c r="AI158" i="36"/>
  <c r="AG158" i="36"/>
  <c r="AF158" i="36"/>
  <c r="AD158" i="36"/>
  <c r="AC158" i="36"/>
  <c r="AA158" i="36"/>
  <c r="Z158" i="36"/>
  <c r="X158" i="36"/>
  <c r="W158" i="36"/>
  <c r="U158" i="36"/>
  <c r="T158" i="36"/>
  <c r="R158" i="36"/>
  <c r="Q158" i="36"/>
  <c r="O158" i="36"/>
  <c r="M158" i="36"/>
  <c r="K158" i="36"/>
  <c r="BV157" i="36"/>
  <c r="BW157" i="36" s="1"/>
  <c r="BO157" i="36"/>
  <c r="BN157" i="36"/>
  <c r="BM157" i="36"/>
  <c r="BK157" i="36"/>
  <c r="BJ157" i="36"/>
  <c r="BH157" i="36"/>
  <c r="BG157" i="36"/>
  <c r="BE157" i="36"/>
  <c r="BD157" i="36"/>
  <c r="BB157" i="36"/>
  <c r="BA157" i="36"/>
  <c r="AY157" i="36"/>
  <c r="AX157" i="36"/>
  <c r="AV157" i="36"/>
  <c r="AU157" i="36"/>
  <c r="AS157" i="36"/>
  <c r="AR157" i="36"/>
  <c r="AP157" i="36"/>
  <c r="AO157" i="36"/>
  <c r="AM157" i="36"/>
  <c r="AL157" i="36"/>
  <c r="AJ157" i="36"/>
  <c r="AI157" i="36"/>
  <c r="AG157" i="36"/>
  <c r="AF157" i="36"/>
  <c r="AD157" i="36"/>
  <c r="AC157" i="36"/>
  <c r="AA157" i="36"/>
  <c r="Z157" i="36"/>
  <c r="X157" i="36"/>
  <c r="W157" i="36"/>
  <c r="U157" i="36"/>
  <c r="T157" i="36"/>
  <c r="R157" i="36"/>
  <c r="Q157" i="36"/>
  <c r="O157" i="36"/>
  <c r="M157" i="36"/>
  <c r="K157" i="36"/>
  <c r="BV156" i="36"/>
  <c r="BW156" i="36"/>
  <c r="BO156" i="36"/>
  <c r="BR156" i="36" s="1"/>
  <c r="BN156" i="36"/>
  <c r="BM156" i="36"/>
  <c r="BK156" i="36"/>
  <c r="BJ156" i="36"/>
  <c r="BH156" i="36"/>
  <c r="BG156" i="36"/>
  <c r="BE156" i="36"/>
  <c r="BD156" i="36"/>
  <c r="BB156" i="36"/>
  <c r="BA156" i="36"/>
  <c r="AY156" i="36"/>
  <c r="AX156" i="36"/>
  <c r="AV156" i="36"/>
  <c r="AU156" i="36"/>
  <c r="AS156" i="36"/>
  <c r="AR156" i="36"/>
  <c r="AP156" i="36"/>
  <c r="AO156" i="36"/>
  <c r="AM156" i="36"/>
  <c r="AL156" i="36"/>
  <c r="AJ156" i="36"/>
  <c r="AI156" i="36"/>
  <c r="AG156" i="36"/>
  <c r="AF156" i="36"/>
  <c r="AD156" i="36"/>
  <c r="AC156" i="36"/>
  <c r="AA156" i="36"/>
  <c r="Z156" i="36"/>
  <c r="X156" i="36"/>
  <c r="W156" i="36"/>
  <c r="U156" i="36"/>
  <c r="T156" i="36"/>
  <c r="R156" i="36"/>
  <c r="Q156" i="36"/>
  <c r="O156" i="36"/>
  <c r="M156" i="36"/>
  <c r="K156" i="36"/>
  <c r="BV155" i="36"/>
  <c r="BW155" i="36"/>
  <c r="BO155" i="36"/>
  <c r="BR155" i="36" s="1"/>
  <c r="BN155" i="36"/>
  <c r="BM155" i="36"/>
  <c r="BK155" i="36"/>
  <c r="BJ155" i="36"/>
  <c r="BH155" i="36"/>
  <c r="BG155" i="36"/>
  <c r="BE155" i="36"/>
  <c r="BD155" i="36"/>
  <c r="BB155" i="36"/>
  <c r="BA155" i="36"/>
  <c r="AY155" i="36"/>
  <c r="AX155" i="36"/>
  <c r="AV155" i="36"/>
  <c r="AU155" i="36"/>
  <c r="AS155" i="36"/>
  <c r="AR155" i="36"/>
  <c r="AP155" i="36"/>
  <c r="AO155" i="36"/>
  <c r="AM155" i="36"/>
  <c r="AL155" i="36"/>
  <c r="AJ155" i="36"/>
  <c r="AI155" i="36"/>
  <c r="AG155" i="36"/>
  <c r="AF155" i="36"/>
  <c r="AD155" i="36"/>
  <c r="AC155" i="36"/>
  <c r="AA155" i="36"/>
  <c r="Z155" i="36"/>
  <c r="X155" i="36"/>
  <c r="W155" i="36"/>
  <c r="U155" i="36"/>
  <c r="T155" i="36"/>
  <c r="R155" i="36"/>
  <c r="Q155" i="36"/>
  <c r="O155" i="36"/>
  <c r="M155" i="36"/>
  <c r="K155" i="36"/>
  <c r="BV154" i="36"/>
  <c r="BW154" i="36" s="1"/>
  <c r="BO154" i="36"/>
  <c r="BR154" i="36" s="1"/>
  <c r="BN154" i="36"/>
  <c r="BM154" i="36"/>
  <c r="BK154" i="36"/>
  <c r="BJ154" i="36"/>
  <c r="BH154" i="36"/>
  <c r="BG154" i="36"/>
  <c r="BE154" i="36"/>
  <c r="BD154" i="36"/>
  <c r="BB154" i="36"/>
  <c r="BA154" i="36"/>
  <c r="AY154" i="36"/>
  <c r="AX154" i="36"/>
  <c r="AV154" i="36"/>
  <c r="AU154" i="36"/>
  <c r="AS154" i="36"/>
  <c r="AR154" i="36"/>
  <c r="AP154" i="36"/>
  <c r="AO154" i="36"/>
  <c r="AM154" i="36"/>
  <c r="AL154" i="36"/>
  <c r="AJ154" i="36"/>
  <c r="AI154" i="36"/>
  <c r="AG154" i="36"/>
  <c r="AF154" i="36"/>
  <c r="AD154" i="36"/>
  <c r="AC154" i="36"/>
  <c r="AA154" i="36"/>
  <c r="Z154" i="36"/>
  <c r="X154" i="36"/>
  <c r="W154" i="36"/>
  <c r="U154" i="36"/>
  <c r="T154" i="36"/>
  <c r="R154" i="36"/>
  <c r="Q154" i="36"/>
  <c r="O154" i="36"/>
  <c r="M154" i="36"/>
  <c r="K154" i="36"/>
  <c r="BV153" i="36"/>
  <c r="BW153" i="36"/>
  <c r="BO153" i="36"/>
  <c r="BR153" i="36" s="1"/>
  <c r="BN153" i="36"/>
  <c r="BM153" i="36"/>
  <c r="BK153" i="36"/>
  <c r="BJ153" i="36"/>
  <c r="BH153" i="36"/>
  <c r="BG153" i="36"/>
  <c r="BE153" i="36"/>
  <c r="BD153" i="36"/>
  <c r="BB153" i="36"/>
  <c r="BA153" i="36"/>
  <c r="AY153" i="36"/>
  <c r="AX153" i="36"/>
  <c r="AV153" i="36"/>
  <c r="AU153" i="36"/>
  <c r="AS153" i="36"/>
  <c r="AR153" i="36"/>
  <c r="AP153" i="36"/>
  <c r="AO153" i="36"/>
  <c r="AM153" i="36"/>
  <c r="AL153" i="36"/>
  <c r="AJ153" i="36"/>
  <c r="AI153" i="36"/>
  <c r="AG153" i="36"/>
  <c r="AF153" i="36"/>
  <c r="AD153" i="36"/>
  <c r="AC153" i="36"/>
  <c r="AA153" i="36"/>
  <c r="Z153" i="36"/>
  <c r="X153" i="36"/>
  <c r="W153" i="36"/>
  <c r="U153" i="36"/>
  <c r="T153" i="36"/>
  <c r="R153" i="36"/>
  <c r="Q153" i="36"/>
  <c r="O153" i="36"/>
  <c r="M153" i="36"/>
  <c r="K153" i="36"/>
  <c r="BV152" i="36"/>
  <c r="BW152" i="36"/>
  <c r="BO152" i="36"/>
  <c r="BN152" i="36"/>
  <c r="BM152" i="36"/>
  <c r="BK152" i="36"/>
  <c r="BJ152" i="36"/>
  <c r="BH152" i="36"/>
  <c r="BG152" i="36"/>
  <c r="BE152" i="36"/>
  <c r="BD152" i="36"/>
  <c r="BB152" i="36"/>
  <c r="BA152" i="36"/>
  <c r="AY152" i="36"/>
  <c r="AX152" i="36"/>
  <c r="AV152" i="36"/>
  <c r="AU152" i="36"/>
  <c r="AS152" i="36"/>
  <c r="AR152" i="36"/>
  <c r="AP152" i="36"/>
  <c r="AO152" i="36"/>
  <c r="AM152" i="36"/>
  <c r="AL152" i="36"/>
  <c r="AJ152" i="36"/>
  <c r="AI152" i="36"/>
  <c r="AG152" i="36"/>
  <c r="AF152" i="36"/>
  <c r="AD152" i="36"/>
  <c r="AC152" i="36"/>
  <c r="AA152" i="36"/>
  <c r="Z152" i="36"/>
  <c r="X152" i="36"/>
  <c r="W152" i="36"/>
  <c r="U152" i="36"/>
  <c r="T152" i="36"/>
  <c r="R152" i="36"/>
  <c r="Q152" i="36"/>
  <c r="O152" i="36"/>
  <c r="M152" i="36"/>
  <c r="K152" i="36"/>
  <c r="BV151" i="36"/>
  <c r="BW151" i="36" s="1"/>
  <c r="BO151" i="36"/>
  <c r="BN151" i="36"/>
  <c r="BM151" i="36"/>
  <c r="BK151" i="36"/>
  <c r="BJ151" i="36"/>
  <c r="BH151" i="36"/>
  <c r="BG151" i="36"/>
  <c r="BE151" i="36"/>
  <c r="BD151" i="36"/>
  <c r="BB151" i="36"/>
  <c r="BA151" i="36"/>
  <c r="AY151" i="36"/>
  <c r="AX151" i="36"/>
  <c r="AV151" i="36"/>
  <c r="AU151" i="36"/>
  <c r="AS151" i="36"/>
  <c r="AR151" i="36"/>
  <c r="AP151" i="36"/>
  <c r="AO151" i="36"/>
  <c r="AM151" i="36"/>
  <c r="AL151" i="36"/>
  <c r="AJ151" i="36"/>
  <c r="AI151" i="36"/>
  <c r="AG151" i="36"/>
  <c r="AF151" i="36"/>
  <c r="AD151" i="36"/>
  <c r="AC151" i="36"/>
  <c r="AA151" i="36"/>
  <c r="Z151" i="36"/>
  <c r="X151" i="36"/>
  <c r="W151" i="36"/>
  <c r="U151" i="36"/>
  <c r="T151" i="36"/>
  <c r="R151" i="36"/>
  <c r="Q151" i="36"/>
  <c r="O151" i="36"/>
  <c r="M151" i="36"/>
  <c r="K151" i="36"/>
  <c r="BV150" i="36"/>
  <c r="BW150" i="36" s="1"/>
  <c r="BO150" i="36"/>
  <c r="BN150" i="36"/>
  <c r="BM150" i="36"/>
  <c r="BK150" i="36"/>
  <c r="BJ150" i="36"/>
  <c r="BH150" i="36"/>
  <c r="BG150" i="36"/>
  <c r="BE150" i="36"/>
  <c r="BD150" i="36"/>
  <c r="BB150" i="36"/>
  <c r="BA150" i="36"/>
  <c r="AY150" i="36"/>
  <c r="AX150" i="36"/>
  <c r="AV150" i="36"/>
  <c r="AU150" i="36"/>
  <c r="AS150" i="36"/>
  <c r="AR150" i="36"/>
  <c r="AP150" i="36"/>
  <c r="AO150" i="36"/>
  <c r="AM150" i="36"/>
  <c r="AL150" i="36"/>
  <c r="AJ150" i="36"/>
  <c r="AI150" i="36"/>
  <c r="AG150" i="36"/>
  <c r="AF150" i="36"/>
  <c r="AD150" i="36"/>
  <c r="AC150" i="36"/>
  <c r="AA150" i="36"/>
  <c r="Z150" i="36"/>
  <c r="X150" i="36"/>
  <c r="W150" i="36"/>
  <c r="U150" i="36"/>
  <c r="T150" i="36"/>
  <c r="R150" i="36"/>
  <c r="Q150" i="36"/>
  <c r="O150" i="36"/>
  <c r="M150" i="36"/>
  <c r="K150" i="36"/>
  <c r="BV149" i="36"/>
  <c r="BW149" i="36" s="1"/>
  <c r="BO149" i="36"/>
  <c r="BN149" i="36"/>
  <c r="BM149" i="36"/>
  <c r="BK149" i="36"/>
  <c r="BJ149" i="36"/>
  <c r="BH149" i="36"/>
  <c r="BG149" i="36"/>
  <c r="BE149" i="36"/>
  <c r="BD149" i="36"/>
  <c r="BB149" i="36"/>
  <c r="BA149" i="36"/>
  <c r="AY149" i="36"/>
  <c r="AX149" i="36"/>
  <c r="AV149" i="36"/>
  <c r="AU149" i="36"/>
  <c r="AS149" i="36"/>
  <c r="AR149" i="36"/>
  <c r="AP149" i="36"/>
  <c r="AO149" i="36"/>
  <c r="AM149" i="36"/>
  <c r="AL149" i="36"/>
  <c r="AJ149" i="36"/>
  <c r="AI149" i="36"/>
  <c r="AG149" i="36"/>
  <c r="AF149" i="36"/>
  <c r="AD149" i="36"/>
  <c r="AC149" i="36"/>
  <c r="AA149" i="36"/>
  <c r="Z149" i="36"/>
  <c r="X149" i="36"/>
  <c r="W149" i="36"/>
  <c r="U149" i="36"/>
  <c r="T149" i="36"/>
  <c r="R149" i="36"/>
  <c r="Q149" i="36"/>
  <c r="O149" i="36"/>
  <c r="M149" i="36"/>
  <c r="K149" i="36"/>
  <c r="BV148" i="36"/>
  <c r="BW148" i="36" s="1"/>
  <c r="BO148" i="36"/>
  <c r="BN148" i="36"/>
  <c r="BM148" i="36"/>
  <c r="BK148" i="36"/>
  <c r="BJ148" i="36"/>
  <c r="BH148" i="36"/>
  <c r="BG148" i="36"/>
  <c r="BE148" i="36"/>
  <c r="BD148" i="36"/>
  <c r="BB148" i="36"/>
  <c r="BA148" i="36"/>
  <c r="AY148" i="36"/>
  <c r="AX148" i="36"/>
  <c r="AV148" i="36"/>
  <c r="AU148" i="36"/>
  <c r="AS148" i="36"/>
  <c r="AR148" i="36"/>
  <c r="AP148" i="36"/>
  <c r="AO148" i="36"/>
  <c r="AM148" i="36"/>
  <c r="AL148" i="36"/>
  <c r="AJ148" i="36"/>
  <c r="AI148" i="36"/>
  <c r="AG148" i="36"/>
  <c r="AF148" i="36"/>
  <c r="AD148" i="36"/>
  <c r="AC148" i="36"/>
  <c r="AA148" i="36"/>
  <c r="Z148" i="36"/>
  <c r="X148" i="36"/>
  <c r="W148" i="36"/>
  <c r="U148" i="36"/>
  <c r="T148" i="36"/>
  <c r="R148" i="36"/>
  <c r="Q148" i="36"/>
  <c r="O148" i="36"/>
  <c r="M148" i="36"/>
  <c r="K148" i="36"/>
  <c r="BV147" i="36"/>
  <c r="BW147" i="36"/>
  <c r="BO147" i="36"/>
  <c r="BN147" i="36"/>
  <c r="BM147" i="36"/>
  <c r="BK147" i="36"/>
  <c r="BJ147" i="36"/>
  <c r="BH147" i="36"/>
  <c r="BG147" i="36"/>
  <c r="BE147" i="36"/>
  <c r="BD147" i="36"/>
  <c r="BB147" i="36"/>
  <c r="BA147" i="36"/>
  <c r="AY147" i="36"/>
  <c r="AX147" i="36"/>
  <c r="AV147" i="36"/>
  <c r="AU147" i="36"/>
  <c r="AS147" i="36"/>
  <c r="AR147" i="36"/>
  <c r="AP147" i="36"/>
  <c r="AO147" i="36"/>
  <c r="AM147" i="36"/>
  <c r="AL147" i="36"/>
  <c r="AJ147" i="36"/>
  <c r="AI147" i="36"/>
  <c r="AG147" i="36"/>
  <c r="AF147" i="36"/>
  <c r="AD147" i="36"/>
  <c r="AC147" i="36"/>
  <c r="AA147" i="36"/>
  <c r="Z147" i="36"/>
  <c r="X147" i="36"/>
  <c r="W147" i="36"/>
  <c r="U147" i="36"/>
  <c r="T147" i="36"/>
  <c r="R147" i="36"/>
  <c r="Q147" i="36"/>
  <c r="O147" i="36"/>
  <c r="M147" i="36"/>
  <c r="K147" i="36"/>
  <c r="BV146" i="36"/>
  <c r="BO146" i="36"/>
  <c r="BN146" i="36"/>
  <c r="BM146" i="36"/>
  <c r="BK146" i="36"/>
  <c r="BJ146" i="36"/>
  <c r="BH146" i="36"/>
  <c r="BG146" i="36"/>
  <c r="BE146" i="36"/>
  <c r="BD146" i="36"/>
  <c r="BB146" i="36"/>
  <c r="BA146" i="36"/>
  <c r="AY146" i="36"/>
  <c r="AX146" i="36"/>
  <c r="AV146" i="36"/>
  <c r="AU146" i="36"/>
  <c r="AS146" i="36"/>
  <c r="AR146" i="36"/>
  <c r="AP146" i="36"/>
  <c r="AO146" i="36"/>
  <c r="AM146" i="36"/>
  <c r="AL146" i="36"/>
  <c r="AJ146" i="36"/>
  <c r="AI146" i="36"/>
  <c r="AG146" i="36"/>
  <c r="AF146" i="36"/>
  <c r="AD146" i="36"/>
  <c r="AC146" i="36"/>
  <c r="AA146" i="36"/>
  <c r="Z146" i="36"/>
  <c r="X146" i="36"/>
  <c r="W146" i="36"/>
  <c r="U146" i="36"/>
  <c r="T146" i="36"/>
  <c r="R146" i="36"/>
  <c r="Q146" i="36"/>
  <c r="O146" i="36"/>
  <c r="M146" i="36"/>
  <c r="K146" i="36"/>
  <c r="BV145" i="36"/>
  <c r="BW145" i="36"/>
  <c r="BO145" i="36"/>
  <c r="BN145" i="36"/>
  <c r="BM145" i="36"/>
  <c r="BK145" i="36"/>
  <c r="BJ145" i="36"/>
  <c r="BH145" i="36"/>
  <c r="BG145" i="36"/>
  <c r="BE145" i="36"/>
  <c r="BD145" i="36"/>
  <c r="BB145" i="36"/>
  <c r="BA145" i="36"/>
  <c r="AY145" i="36"/>
  <c r="AX145" i="36"/>
  <c r="O145" i="36"/>
  <c r="M145" i="36"/>
  <c r="K145" i="36"/>
  <c r="BV144" i="36"/>
  <c r="BW144" i="36" s="1"/>
  <c r="BO144" i="36"/>
  <c r="BN144" i="36"/>
  <c r="BM144" i="36"/>
  <c r="BK144" i="36"/>
  <c r="BJ144" i="36"/>
  <c r="BH144" i="36"/>
  <c r="BG144" i="36"/>
  <c r="BE144" i="36"/>
  <c r="BD144" i="36"/>
  <c r="BB144" i="36"/>
  <c r="BA144" i="36"/>
  <c r="AY144" i="36"/>
  <c r="AX144" i="36"/>
  <c r="O144" i="36"/>
  <c r="M144" i="36"/>
  <c r="K144" i="36"/>
  <c r="BV143" i="36"/>
  <c r="BW143" i="36" s="1"/>
  <c r="BO143" i="36"/>
  <c r="BN143" i="36"/>
  <c r="BM143" i="36"/>
  <c r="BK143" i="36"/>
  <c r="BJ143" i="36"/>
  <c r="BH143" i="36"/>
  <c r="BG143" i="36"/>
  <c r="BE143" i="36"/>
  <c r="BD143" i="36"/>
  <c r="BB143" i="36"/>
  <c r="BA143" i="36"/>
  <c r="AY143" i="36"/>
  <c r="AX143" i="36"/>
  <c r="O143" i="36"/>
  <c r="M143" i="36"/>
  <c r="K143" i="36"/>
  <c r="BV142" i="36"/>
  <c r="BW142" i="36" s="1"/>
  <c r="BO142" i="36"/>
  <c r="BN142" i="36"/>
  <c r="BM142" i="36"/>
  <c r="BK142" i="36"/>
  <c r="BJ142" i="36"/>
  <c r="BH142" i="36"/>
  <c r="BG142" i="36"/>
  <c r="BE142" i="36"/>
  <c r="BD142" i="36"/>
  <c r="BB142" i="36"/>
  <c r="BA142" i="36"/>
  <c r="AY142" i="36"/>
  <c r="AX142" i="36"/>
  <c r="O142" i="36"/>
  <c r="M142" i="36"/>
  <c r="K142" i="36"/>
  <c r="BV141" i="36"/>
  <c r="BW141" i="36" s="1"/>
  <c r="BO141" i="36"/>
  <c r="BN141" i="36"/>
  <c r="BM141" i="36"/>
  <c r="BK141" i="36"/>
  <c r="BJ141" i="36"/>
  <c r="BH141" i="36"/>
  <c r="BG141" i="36"/>
  <c r="BE141" i="36"/>
  <c r="BD141" i="36"/>
  <c r="BB141" i="36"/>
  <c r="BA141" i="36"/>
  <c r="AY141" i="36"/>
  <c r="AX141" i="36"/>
  <c r="O141" i="36"/>
  <c r="M141" i="36"/>
  <c r="K141" i="36"/>
  <c r="BV140" i="36"/>
  <c r="BW140" i="36" s="1"/>
  <c r="BO140" i="36"/>
  <c r="BN140" i="36"/>
  <c r="BM140" i="36"/>
  <c r="BK140" i="36"/>
  <c r="BJ140" i="36"/>
  <c r="BH140" i="36"/>
  <c r="BG140" i="36"/>
  <c r="BE140" i="36"/>
  <c r="BD140" i="36"/>
  <c r="BB140" i="36"/>
  <c r="BA140" i="36"/>
  <c r="AY140" i="36"/>
  <c r="AX140" i="36"/>
  <c r="O140" i="36"/>
  <c r="M140" i="36"/>
  <c r="K140" i="36"/>
  <c r="BV139" i="36"/>
  <c r="BW139" i="36" s="1"/>
  <c r="BO139" i="36"/>
  <c r="BN139" i="36"/>
  <c r="BM139" i="36"/>
  <c r="BK139" i="36"/>
  <c r="BJ139" i="36"/>
  <c r="BH139" i="36"/>
  <c r="BG139" i="36"/>
  <c r="BE139" i="36"/>
  <c r="BD139" i="36"/>
  <c r="BB139" i="36"/>
  <c r="BA139" i="36"/>
  <c r="AY139" i="36"/>
  <c r="AX139" i="36"/>
  <c r="O139" i="36"/>
  <c r="M139" i="36"/>
  <c r="K139" i="36"/>
  <c r="BV138" i="36"/>
  <c r="BO138" i="36"/>
  <c r="BN138" i="36"/>
  <c r="BM138" i="36"/>
  <c r="BK138" i="36"/>
  <c r="BJ138" i="36"/>
  <c r="BH138" i="36"/>
  <c r="BG138" i="36"/>
  <c r="BE138" i="36"/>
  <c r="BD138" i="36"/>
  <c r="BB138" i="36"/>
  <c r="BA138" i="36"/>
  <c r="AY138" i="36"/>
  <c r="AX138" i="36"/>
  <c r="O138" i="36"/>
  <c r="M138" i="36"/>
  <c r="K138" i="36"/>
  <c r="BV137" i="36"/>
  <c r="BW137" i="36"/>
  <c r="BO137" i="36"/>
  <c r="BR137" i="36" s="1"/>
  <c r="BN137" i="36"/>
  <c r="BM137" i="36"/>
  <c r="BK137" i="36"/>
  <c r="BJ137" i="36"/>
  <c r="BH137" i="36"/>
  <c r="BG137" i="36"/>
  <c r="BE137" i="36"/>
  <c r="BD137" i="36"/>
  <c r="BB137" i="36"/>
  <c r="BA137" i="36"/>
  <c r="AY137" i="36"/>
  <c r="AX137" i="36"/>
  <c r="O137" i="36"/>
  <c r="M137" i="36"/>
  <c r="K137" i="36"/>
  <c r="BV136" i="36"/>
  <c r="BW136" i="36"/>
  <c r="BO136" i="36"/>
  <c r="BN136" i="36"/>
  <c r="BM136" i="36"/>
  <c r="BK136" i="36"/>
  <c r="BJ136" i="36"/>
  <c r="BH136" i="36"/>
  <c r="BG136" i="36"/>
  <c r="BE136" i="36"/>
  <c r="BD136" i="36"/>
  <c r="BB136" i="36"/>
  <c r="BA136" i="36"/>
  <c r="AY136" i="36"/>
  <c r="AX136" i="36"/>
  <c r="AV136" i="36"/>
  <c r="AU136" i="36"/>
  <c r="AS136" i="36"/>
  <c r="AR136" i="36"/>
  <c r="AP136" i="36"/>
  <c r="AO136" i="36"/>
  <c r="AM136" i="36"/>
  <c r="AL136" i="36"/>
  <c r="AJ136" i="36"/>
  <c r="AI136" i="36"/>
  <c r="AG136" i="36"/>
  <c r="AF136" i="36"/>
  <c r="AD136" i="36"/>
  <c r="AC136" i="36"/>
  <c r="AA136" i="36"/>
  <c r="Z136" i="36"/>
  <c r="X136" i="36"/>
  <c r="W136" i="36"/>
  <c r="U136" i="36"/>
  <c r="T136" i="36"/>
  <c r="R136" i="36"/>
  <c r="Q136" i="36"/>
  <c r="O136" i="36"/>
  <c r="M136" i="36"/>
  <c r="K136" i="36"/>
  <c r="BV135" i="36"/>
  <c r="BW135" i="36"/>
  <c r="BO135" i="36"/>
  <c r="BN135" i="36"/>
  <c r="BM135" i="36"/>
  <c r="BK135" i="36"/>
  <c r="BJ135" i="36"/>
  <c r="BH135" i="36"/>
  <c r="BG135" i="36"/>
  <c r="BE135" i="36"/>
  <c r="BD135" i="36"/>
  <c r="BB135" i="36"/>
  <c r="BA135" i="36"/>
  <c r="AY135" i="36"/>
  <c r="AX135" i="36"/>
  <c r="AV135" i="36"/>
  <c r="AU135" i="36"/>
  <c r="AS135" i="36"/>
  <c r="AR135" i="36"/>
  <c r="AP135" i="36"/>
  <c r="AO135" i="36"/>
  <c r="AM135" i="36"/>
  <c r="AL135" i="36"/>
  <c r="AJ135" i="36"/>
  <c r="AI135" i="36"/>
  <c r="AG135" i="36"/>
  <c r="AF135" i="36"/>
  <c r="AD135" i="36"/>
  <c r="AC135" i="36"/>
  <c r="AA135" i="36"/>
  <c r="Z135" i="36"/>
  <c r="X135" i="36"/>
  <c r="W135" i="36"/>
  <c r="U135" i="36"/>
  <c r="T135" i="36"/>
  <c r="R135" i="36"/>
  <c r="Q135" i="36"/>
  <c r="O135" i="36"/>
  <c r="M135" i="36"/>
  <c r="K135" i="36"/>
  <c r="BV134" i="36"/>
  <c r="BW134" i="36" s="1"/>
  <c r="BO134" i="36"/>
  <c r="BN134" i="36"/>
  <c r="BM134" i="36"/>
  <c r="BK134" i="36"/>
  <c r="BJ134" i="36"/>
  <c r="BH134" i="36"/>
  <c r="BG134" i="36"/>
  <c r="BE134" i="36"/>
  <c r="BD134" i="36"/>
  <c r="BB134" i="36"/>
  <c r="BA134" i="36"/>
  <c r="AY134" i="36"/>
  <c r="AX134" i="36"/>
  <c r="AV134" i="36"/>
  <c r="AU134" i="36"/>
  <c r="AS134" i="36"/>
  <c r="AR134" i="36"/>
  <c r="AP134" i="36"/>
  <c r="AO134" i="36"/>
  <c r="AM134" i="36"/>
  <c r="AL134" i="36"/>
  <c r="AJ134" i="36"/>
  <c r="AI134" i="36"/>
  <c r="AG134" i="36"/>
  <c r="AF134" i="36"/>
  <c r="AD134" i="36"/>
  <c r="AC134" i="36"/>
  <c r="AA134" i="36"/>
  <c r="Z134" i="36"/>
  <c r="X134" i="36"/>
  <c r="W134" i="36"/>
  <c r="U134" i="36"/>
  <c r="T134" i="36"/>
  <c r="R134" i="36"/>
  <c r="Q134" i="36"/>
  <c r="O134" i="36"/>
  <c r="M134" i="36"/>
  <c r="K134" i="36"/>
  <c r="BV133" i="36"/>
  <c r="BW133" i="36" s="1"/>
  <c r="BO133" i="36"/>
  <c r="BN133" i="36"/>
  <c r="BM133" i="36"/>
  <c r="BK133" i="36"/>
  <c r="BJ133" i="36"/>
  <c r="BH133" i="36"/>
  <c r="BG133" i="36"/>
  <c r="BE133" i="36"/>
  <c r="BD133" i="36"/>
  <c r="BB133" i="36"/>
  <c r="BA133" i="36"/>
  <c r="AY133" i="36"/>
  <c r="AX133" i="36"/>
  <c r="AV133" i="36"/>
  <c r="AU133" i="36"/>
  <c r="AS133" i="36"/>
  <c r="AR133" i="36"/>
  <c r="AP133" i="36"/>
  <c r="AO133" i="36"/>
  <c r="AM133" i="36"/>
  <c r="AL133" i="36"/>
  <c r="AJ133" i="36"/>
  <c r="AI133" i="36"/>
  <c r="AG133" i="36"/>
  <c r="AF133" i="36"/>
  <c r="AD133" i="36"/>
  <c r="AC133" i="36"/>
  <c r="AA133" i="36"/>
  <c r="Z133" i="36"/>
  <c r="X133" i="36"/>
  <c r="W133" i="36"/>
  <c r="U133" i="36"/>
  <c r="T133" i="36"/>
  <c r="R133" i="36"/>
  <c r="Q133" i="36"/>
  <c r="O133" i="36"/>
  <c r="M133" i="36"/>
  <c r="K133" i="36"/>
  <c r="BV132" i="36"/>
  <c r="BW132" i="36"/>
  <c r="BO132" i="36"/>
  <c r="BR132" i="36" s="1"/>
  <c r="BN132" i="36"/>
  <c r="BM132" i="36"/>
  <c r="BK132" i="36"/>
  <c r="BJ132" i="36"/>
  <c r="BH132" i="36"/>
  <c r="BG132" i="36"/>
  <c r="BE132" i="36"/>
  <c r="BD132" i="36"/>
  <c r="BB132" i="36"/>
  <c r="BA132" i="36"/>
  <c r="AY132" i="36"/>
  <c r="AX132" i="36"/>
  <c r="AV132" i="36"/>
  <c r="AU132" i="36"/>
  <c r="AS132" i="36"/>
  <c r="AR132" i="36"/>
  <c r="AP132" i="36"/>
  <c r="AO132" i="36"/>
  <c r="AM132" i="36"/>
  <c r="AL132" i="36"/>
  <c r="AJ132" i="36"/>
  <c r="AI132" i="36"/>
  <c r="AG132" i="36"/>
  <c r="AF132" i="36"/>
  <c r="AD132" i="36"/>
  <c r="AC132" i="36"/>
  <c r="AA132" i="36"/>
  <c r="Z132" i="36"/>
  <c r="X132" i="36"/>
  <c r="W132" i="36"/>
  <c r="U132" i="36"/>
  <c r="T132" i="36"/>
  <c r="R132" i="36"/>
  <c r="Q132" i="36"/>
  <c r="O132" i="36"/>
  <c r="M132" i="36"/>
  <c r="K132" i="36"/>
  <c r="BV131" i="36"/>
  <c r="BW131" i="36" s="1"/>
  <c r="BO131" i="36"/>
  <c r="BR131" i="36" s="1"/>
  <c r="BN131" i="36"/>
  <c r="BM131" i="36"/>
  <c r="BK131" i="36"/>
  <c r="BJ131" i="36"/>
  <c r="BH131" i="36"/>
  <c r="BG131" i="36"/>
  <c r="BE131" i="36"/>
  <c r="BD131" i="36"/>
  <c r="BB131" i="36"/>
  <c r="BA131" i="36"/>
  <c r="AY131" i="36"/>
  <c r="AX131" i="36"/>
  <c r="AV131" i="36"/>
  <c r="AU131" i="36"/>
  <c r="AS131" i="36"/>
  <c r="AR131" i="36"/>
  <c r="AP131" i="36"/>
  <c r="AO131" i="36"/>
  <c r="AM131" i="36"/>
  <c r="AL131" i="36"/>
  <c r="AJ131" i="36"/>
  <c r="AI131" i="36"/>
  <c r="AG131" i="36"/>
  <c r="AF131" i="36"/>
  <c r="AD131" i="36"/>
  <c r="AC131" i="36"/>
  <c r="AA131" i="36"/>
  <c r="Z131" i="36"/>
  <c r="X131" i="36"/>
  <c r="W131" i="36"/>
  <c r="U131" i="36"/>
  <c r="T131" i="36"/>
  <c r="R131" i="36"/>
  <c r="Q131" i="36"/>
  <c r="O131" i="36"/>
  <c r="M131" i="36"/>
  <c r="K131" i="36"/>
  <c r="BV130" i="36"/>
  <c r="BW130" i="36" s="1"/>
  <c r="BO130" i="36"/>
  <c r="BN130" i="36"/>
  <c r="BM130" i="36"/>
  <c r="BK130" i="36"/>
  <c r="BJ130" i="36"/>
  <c r="BH130" i="36"/>
  <c r="BG130" i="36"/>
  <c r="BE130" i="36"/>
  <c r="BD130" i="36"/>
  <c r="BB130" i="36"/>
  <c r="BA130" i="36"/>
  <c r="AY130" i="36"/>
  <c r="AX130" i="36"/>
  <c r="AV130" i="36"/>
  <c r="AU130" i="36"/>
  <c r="AS130" i="36"/>
  <c r="AR130" i="36"/>
  <c r="AP130" i="36"/>
  <c r="AO130" i="36"/>
  <c r="AM130" i="36"/>
  <c r="AL130" i="36"/>
  <c r="AJ130" i="36"/>
  <c r="AI130" i="36"/>
  <c r="AG130" i="36"/>
  <c r="AF130" i="36"/>
  <c r="AD130" i="36"/>
  <c r="AC130" i="36"/>
  <c r="AA130" i="36"/>
  <c r="Z130" i="36"/>
  <c r="X130" i="36"/>
  <c r="W130" i="36"/>
  <c r="U130" i="36"/>
  <c r="T130" i="36"/>
  <c r="R130" i="36"/>
  <c r="Q130" i="36"/>
  <c r="O130" i="36"/>
  <c r="M130" i="36"/>
  <c r="K130" i="36"/>
  <c r="BV129" i="36"/>
  <c r="BW129" i="36" s="1"/>
  <c r="BO129" i="36"/>
  <c r="BN129" i="36"/>
  <c r="BM129" i="36"/>
  <c r="BK129" i="36"/>
  <c r="BJ129" i="36"/>
  <c r="BH129" i="36"/>
  <c r="BG129" i="36"/>
  <c r="BE129" i="36"/>
  <c r="BD129" i="36"/>
  <c r="BB129" i="36"/>
  <c r="BA129" i="36"/>
  <c r="AY129" i="36"/>
  <c r="AX129" i="36"/>
  <c r="AV129" i="36"/>
  <c r="AU129" i="36"/>
  <c r="AS129" i="36"/>
  <c r="AR129" i="36"/>
  <c r="AP129" i="36"/>
  <c r="AO129" i="36"/>
  <c r="AM129" i="36"/>
  <c r="AL129" i="36"/>
  <c r="AJ129" i="36"/>
  <c r="AI129" i="36"/>
  <c r="AG129" i="36"/>
  <c r="AF129" i="36"/>
  <c r="AD129" i="36"/>
  <c r="AC129" i="36"/>
  <c r="AA129" i="36"/>
  <c r="Z129" i="36"/>
  <c r="X129" i="36"/>
  <c r="W129" i="36"/>
  <c r="U129" i="36"/>
  <c r="T129" i="36"/>
  <c r="R129" i="36"/>
  <c r="Q129" i="36"/>
  <c r="O129" i="36"/>
  <c r="M129" i="36"/>
  <c r="K129" i="36"/>
  <c r="BV128" i="36"/>
  <c r="BW128" i="36" s="1"/>
  <c r="BO128" i="36"/>
  <c r="BN128" i="36"/>
  <c r="BM128" i="36"/>
  <c r="BK128" i="36"/>
  <c r="BJ128" i="36"/>
  <c r="BH128" i="36"/>
  <c r="BG128" i="36"/>
  <c r="BE128" i="36"/>
  <c r="BD128" i="36"/>
  <c r="BB128" i="36"/>
  <c r="BA128" i="36"/>
  <c r="AY128" i="36"/>
  <c r="AX128" i="36"/>
  <c r="AV128" i="36"/>
  <c r="AU128" i="36"/>
  <c r="AS128" i="36"/>
  <c r="AR128" i="36"/>
  <c r="AP128" i="36"/>
  <c r="AO128" i="36"/>
  <c r="AM128" i="36"/>
  <c r="AL128" i="36"/>
  <c r="AJ128" i="36"/>
  <c r="AI128" i="36"/>
  <c r="AG128" i="36"/>
  <c r="AF128" i="36"/>
  <c r="AD128" i="36"/>
  <c r="AC128" i="36"/>
  <c r="AA128" i="36"/>
  <c r="Z128" i="36"/>
  <c r="X128" i="36"/>
  <c r="W128" i="36"/>
  <c r="U128" i="36"/>
  <c r="T128" i="36"/>
  <c r="R128" i="36"/>
  <c r="Q128" i="36"/>
  <c r="O128" i="36"/>
  <c r="M128" i="36"/>
  <c r="K128" i="36"/>
  <c r="BV127" i="36"/>
  <c r="BW127" i="36" s="1"/>
  <c r="BO127" i="36"/>
  <c r="BN127" i="36"/>
  <c r="BM127" i="36"/>
  <c r="BK127" i="36"/>
  <c r="BJ127" i="36"/>
  <c r="BH127" i="36"/>
  <c r="BG127" i="36"/>
  <c r="BE127" i="36"/>
  <c r="BD127" i="36"/>
  <c r="BB127" i="36"/>
  <c r="BA127" i="36"/>
  <c r="AY127" i="36"/>
  <c r="AX127" i="36"/>
  <c r="AV127" i="36"/>
  <c r="AU127" i="36"/>
  <c r="AS127" i="36"/>
  <c r="AR127" i="36"/>
  <c r="AP127" i="36"/>
  <c r="AO127" i="36"/>
  <c r="AM127" i="36"/>
  <c r="AL127" i="36"/>
  <c r="AJ127" i="36"/>
  <c r="AI127" i="36"/>
  <c r="AG127" i="36"/>
  <c r="AF127" i="36"/>
  <c r="AD127" i="36"/>
  <c r="AC127" i="36"/>
  <c r="AA127" i="36"/>
  <c r="Z127" i="36"/>
  <c r="X127" i="36"/>
  <c r="W127" i="36"/>
  <c r="U127" i="36"/>
  <c r="T127" i="36"/>
  <c r="R127" i="36"/>
  <c r="Q127" i="36"/>
  <c r="O127" i="36"/>
  <c r="M127" i="36"/>
  <c r="K127" i="36"/>
  <c r="BV126" i="36"/>
  <c r="BW126" i="36"/>
  <c r="BO126" i="36"/>
  <c r="BN126" i="36"/>
  <c r="BM126" i="36"/>
  <c r="BK126" i="36"/>
  <c r="BJ126" i="36"/>
  <c r="BH126" i="36"/>
  <c r="BG126" i="36"/>
  <c r="BE126" i="36"/>
  <c r="BD126" i="36"/>
  <c r="BB126" i="36"/>
  <c r="BA126" i="36"/>
  <c r="AY126" i="36"/>
  <c r="AX126" i="36"/>
  <c r="AV126" i="36"/>
  <c r="AU126" i="36"/>
  <c r="AS126" i="36"/>
  <c r="AR126" i="36"/>
  <c r="AP126" i="36"/>
  <c r="AO126" i="36"/>
  <c r="AM126" i="36"/>
  <c r="AL126" i="36"/>
  <c r="AJ126" i="36"/>
  <c r="AI126" i="36"/>
  <c r="AG126" i="36"/>
  <c r="AF126" i="36"/>
  <c r="AD126" i="36"/>
  <c r="AC126" i="36"/>
  <c r="AA126" i="36"/>
  <c r="Z126" i="36"/>
  <c r="X126" i="36"/>
  <c r="W126" i="36"/>
  <c r="U126" i="36"/>
  <c r="T126" i="36"/>
  <c r="R126" i="36"/>
  <c r="Q126" i="36"/>
  <c r="O126" i="36"/>
  <c r="M126" i="36"/>
  <c r="K126" i="36"/>
  <c r="BV125" i="36"/>
  <c r="BW125" i="36"/>
  <c r="BO125" i="36"/>
  <c r="BN125" i="36"/>
  <c r="BM125" i="36"/>
  <c r="BK125" i="36"/>
  <c r="BJ125" i="36"/>
  <c r="BH125" i="36"/>
  <c r="BG125" i="36"/>
  <c r="BE125" i="36"/>
  <c r="BD125" i="36"/>
  <c r="BB125" i="36"/>
  <c r="BA125" i="36"/>
  <c r="AY125" i="36"/>
  <c r="AX125" i="36"/>
  <c r="AV125" i="36"/>
  <c r="AU125" i="36"/>
  <c r="AS125" i="36"/>
  <c r="AR125" i="36"/>
  <c r="AP125" i="36"/>
  <c r="AO125" i="36"/>
  <c r="AM125" i="36"/>
  <c r="AL125" i="36"/>
  <c r="AJ125" i="36"/>
  <c r="AI125" i="36"/>
  <c r="AG125" i="36"/>
  <c r="AF125" i="36"/>
  <c r="AD125" i="36"/>
  <c r="AC125" i="36"/>
  <c r="AA125" i="36"/>
  <c r="Z125" i="36"/>
  <c r="X125" i="36"/>
  <c r="W125" i="36"/>
  <c r="U125" i="36"/>
  <c r="T125" i="36"/>
  <c r="R125" i="36"/>
  <c r="Q125" i="36"/>
  <c r="O125" i="36"/>
  <c r="M125" i="36"/>
  <c r="K125" i="36"/>
  <c r="BV124" i="36"/>
  <c r="BW124" i="36" s="1"/>
  <c r="BO124" i="36"/>
  <c r="BN124" i="36"/>
  <c r="BM124" i="36"/>
  <c r="BK124" i="36"/>
  <c r="BJ124" i="36"/>
  <c r="BH124" i="36"/>
  <c r="BG124" i="36"/>
  <c r="BE124" i="36"/>
  <c r="BD124" i="36"/>
  <c r="BB124" i="36"/>
  <c r="BA124" i="36"/>
  <c r="AY124" i="36"/>
  <c r="AX124" i="36"/>
  <c r="AV124" i="36"/>
  <c r="AU124" i="36"/>
  <c r="AS124" i="36"/>
  <c r="AR124" i="36"/>
  <c r="AP124" i="36"/>
  <c r="AO124" i="36"/>
  <c r="AM124" i="36"/>
  <c r="AL124" i="36"/>
  <c r="AJ124" i="36"/>
  <c r="AI124" i="36"/>
  <c r="AG124" i="36"/>
  <c r="AF124" i="36"/>
  <c r="AD124" i="36"/>
  <c r="AC124" i="36"/>
  <c r="AA124" i="36"/>
  <c r="Z124" i="36"/>
  <c r="X124" i="36"/>
  <c r="W124" i="36"/>
  <c r="U124" i="36"/>
  <c r="T124" i="36"/>
  <c r="R124" i="36"/>
  <c r="Q124" i="36"/>
  <c r="O124" i="36"/>
  <c r="M124" i="36"/>
  <c r="K124" i="36"/>
  <c r="BV123" i="36"/>
  <c r="BW123" i="36"/>
  <c r="BO123" i="36"/>
  <c r="BN123" i="36"/>
  <c r="BM123" i="36"/>
  <c r="BK123" i="36"/>
  <c r="BJ123" i="36"/>
  <c r="BH123" i="36"/>
  <c r="BG123" i="36"/>
  <c r="BE123" i="36"/>
  <c r="BD123" i="36"/>
  <c r="BB123" i="36"/>
  <c r="BA123" i="36"/>
  <c r="AY123" i="36"/>
  <c r="AX123" i="36"/>
  <c r="AV123" i="36"/>
  <c r="AU123" i="36"/>
  <c r="AS123" i="36"/>
  <c r="AR123" i="36"/>
  <c r="AP123" i="36"/>
  <c r="AO123" i="36"/>
  <c r="AM123" i="36"/>
  <c r="AL123" i="36"/>
  <c r="AJ123" i="36"/>
  <c r="AI123" i="36"/>
  <c r="AG123" i="36"/>
  <c r="AF123" i="36"/>
  <c r="AD123" i="36"/>
  <c r="AC123" i="36"/>
  <c r="AA123" i="36"/>
  <c r="Z123" i="36"/>
  <c r="X123" i="36"/>
  <c r="W123" i="36"/>
  <c r="U123" i="36"/>
  <c r="T123" i="36"/>
  <c r="R123" i="36"/>
  <c r="Q123" i="36"/>
  <c r="O123" i="36"/>
  <c r="M123" i="36"/>
  <c r="K123" i="36"/>
  <c r="BV122" i="36"/>
  <c r="BW122" i="36" s="1"/>
  <c r="BO122" i="36"/>
  <c r="BN122" i="36"/>
  <c r="BM122" i="36"/>
  <c r="BK122" i="36"/>
  <c r="BJ122" i="36"/>
  <c r="BH122" i="36"/>
  <c r="BG122" i="36"/>
  <c r="BE122" i="36"/>
  <c r="BD122" i="36"/>
  <c r="BB122" i="36"/>
  <c r="BA122" i="36"/>
  <c r="AY122" i="36"/>
  <c r="AX122" i="36"/>
  <c r="AV122" i="36"/>
  <c r="AU122" i="36"/>
  <c r="AS122" i="36"/>
  <c r="AR122" i="36"/>
  <c r="AP122" i="36"/>
  <c r="AO122" i="36"/>
  <c r="AM122" i="36"/>
  <c r="AL122" i="36"/>
  <c r="AJ122" i="36"/>
  <c r="AI122" i="36"/>
  <c r="AG122" i="36"/>
  <c r="AF122" i="36"/>
  <c r="AD122" i="36"/>
  <c r="AC122" i="36"/>
  <c r="AA122" i="36"/>
  <c r="Z122" i="36"/>
  <c r="X122" i="36"/>
  <c r="W122" i="36"/>
  <c r="U122" i="36"/>
  <c r="T122" i="36"/>
  <c r="R122" i="36"/>
  <c r="Q122" i="36"/>
  <c r="O122" i="36"/>
  <c r="M122" i="36"/>
  <c r="K122" i="36"/>
  <c r="BV121" i="36"/>
  <c r="BW121" i="36" s="1"/>
  <c r="BO121" i="36"/>
  <c r="BN121" i="36"/>
  <c r="BM121" i="36"/>
  <c r="BK121" i="36"/>
  <c r="BJ121" i="36"/>
  <c r="BH121" i="36"/>
  <c r="BG121" i="36"/>
  <c r="BE121" i="36"/>
  <c r="BD121" i="36"/>
  <c r="BB121" i="36"/>
  <c r="BA121" i="36"/>
  <c r="AY121" i="36"/>
  <c r="AX121" i="36"/>
  <c r="AV121" i="36"/>
  <c r="AU121" i="36"/>
  <c r="AS121" i="36"/>
  <c r="AR121" i="36"/>
  <c r="AP121" i="36"/>
  <c r="AO121" i="36"/>
  <c r="AM121" i="36"/>
  <c r="AL121" i="36"/>
  <c r="AJ121" i="36"/>
  <c r="AI121" i="36"/>
  <c r="AG121" i="36"/>
  <c r="AF121" i="36"/>
  <c r="AD121" i="36"/>
  <c r="AC121" i="36"/>
  <c r="AA121" i="36"/>
  <c r="Z121" i="36"/>
  <c r="X121" i="36"/>
  <c r="W121" i="36"/>
  <c r="U121" i="36"/>
  <c r="T121" i="36"/>
  <c r="R121" i="36"/>
  <c r="Q121" i="36"/>
  <c r="O121" i="36"/>
  <c r="M121" i="36"/>
  <c r="K121" i="36"/>
  <c r="BV120" i="36"/>
  <c r="BW120" i="36" s="1"/>
  <c r="BO120" i="36"/>
  <c r="BN120" i="36"/>
  <c r="BM120" i="36"/>
  <c r="BK120" i="36"/>
  <c r="BJ120" i="36"/>
  <c r="BH120" i="36"/>
  <c r="BG120" i="36"/>
  <c r="BE120" i="36"/>
  <c r="BD120" i="36"/>
  <c r="BB120" i="36"/>
  <c r="BA120" i="36"/>
  <c r="AY120" i="36"/>
  <c r="AX120" i="36"/>
  <c r="AV120" i="36"/>
  <c r="AU120" i="36"/>
  <c r="AS120" i="36"/>
  <c r="AR120" i="36"/>
  <c r="AP120" i="36"/>
  <c r="AO120" i="36"/>
  <c r="AM120" i="36"/>
  <c r="AL120" i="36"/>
  <c r="AJ120" i="36"/>
  <c r="AI120" i="36"/>
  <c r="AG120" i="36"/>
  <c r="AF120" i="36"/>
  <c r="AD120" i="36"/>
  <c r="AC120" i="36"/>
  <c r="AA120" i="36"/>
  <c r="Z120" i="36"/>
  <c r="X120" i="36"/>
  <c r="W120" i="36"/>
  <c r="U120" i="36"/>
  <c r="T120" i="36"/>
  <c r="R120" i="36"/>
  <c r="Q120" i="36"/>
  <c r="O120" i="36"/>
  <c r="M120" i="36"/>
  <c r="K120" i="36"/>
  <c r="BV119" i="36"/>
  <c r="BW119" i="36" s="1"/>
  <c r="BO119" i="36"/>
  <c r="BR119" i="36" s="1"/>
  <c r="BN119" i="36"/>
  <c r="BM119" i="36"/>
  <c r="BK119" i="36"/>
  <c r="BJ119" i="36"/>
  <c r="BH119" i="36"/>
  <c r="BG119" i="36"/>
  <c r="BE119" i="36"/>
  <c r="BD119" i="36"/>
  <c r="BB119" i="36"/>
  <c r="BA119" i="36"/>
  <c r="AY119" i="36"/>
  <c r="AX119" i="36"/>
  <c r="AV119" i="36"/>
  <c r="AU119" i="36"/>
  <c r="AS119" i="36"/>
  <c r="AR119" i="36"/>
  <c r="AP119" i="36"/>
  <c r="AO119" i="36"/>
  <c r="AM119" i="36"/>
  <c r="AL119" i="36"/>
  <c r="AJ119" i="36"/>
  <c r="AI119" i="36"/>
  <c r="AG119" i="36"/>
  <c r="AF119" i="36"/>
  <c r="AD119" i="36"/>
  <c r="AC119" i="36"/>
  <c r="AA119" i="36"/>
  <c r="Z119" i="36"/>
  <c r="X119" i="36"/>
  <c r="W119" i="36"/>
  <c r="U119" i="36"/>
  <c r="T119" i="36"/>
  <c r="R119" i="36"/>
  <c r="Q119" i="36"/>
  <c r="O119" i="36"/>
  <c r="M119" i="36"/>
  <c r="K119" i="36"/>
  <c r="BV118" i="36"/>
  <c r="BW118" i="36"/>
  <c r="BO118" i="36"/>
  <c r="BR118" i="36" s="1"/>
  <c r="BN118" i="36"/>
  <c r="BM118" i="36"/>
  <c r="BK118" i="36"/>
  <c r="BJ118" i="36"/>
  <c r="BH118" i="36"/>
  <c r="BG118" i="36"/>
  <c r="BE118" i="36"/>
  <c r="BD118" i="36"/>
  <c r="BB118" i="36"/>
  <c r="BA118" i="36"/>
  <c r="AY118" i="36"/>
  <c r="AX118" i="36"/>
  <c r="AV118" i="36"/>
  <c r="AU118" i="36"/>
  <c r="AS118" i="36"/>
  <c r="AR118" i="36"/>
  <c r="AP118" i="36"/>
  <c r="AO118" i="36"/>
  <c r="AM118" i="36"/>
  <c r="AL118" i="36"/>
  <c r="AJ118" i="36"/>
  <c r="AI118" i="36"/>
  <c r="AG118" i="36"/>
  <c r="AF118" i="36"/>
  <c r="AD118" i="36"/>
  <c r="AC118" i="36"/>
  <c r="AA118" i="36"/>
  <c r="Z118" i="36"/>
  <c r="X118" i="36"/>
  <c r="W118" i="36"/>
  <c r="U118" i="36"/>
  <c r="T118" i="36"/>
  <c r="R118" i="36"/>
  <c r="Q118" i="36"/>
  <c r="O118" i="36"/>
  <c r="M118" i="36"/>
  <c r="K118" i="36"/>
  <c r="BV117" i="36"/>
  <c r="BW117" i="36" s="1"/>
  <c r="BO117" i="36"/>
  <c r="BR117" i="36" s="1"/>
  <c r="BN117" i="36"/>
  <c r="BM117" i="36"/>
  <c r="BK117" i="36"/>
  <c r="BJ117" i="36"/>
  <c r="BH117" i="36"/>
  <c r="BG117" i="36"/>
  <c r="BE117" i="36"/>
  <c r="BD117" i="36"/>
  <c r="BB117" i="36"/>
  <c r="BA117" i="36"/>
  <c r="AY117" i="36"/>
  <c r="AX117" i="36"/>
  <c r="AV117" i="36"/>
  <c r="AU117" i="36"/>
  <c r="AS117" i="36"/>
  <c r="AR117" i="36"/>
  <c r="AP117" i="36"/>
  <c r="AO117" i="36"/>
  <c r="AM117" i="36"/>
  <c r="AL117" i="36"/>
  <c r="AJ117" i="36"/>
  <c r="AI117" i="36"/>
  <c r="AG117" i="36"/>
  <c r="AF117" i="36"/>
  <c r="AD117" i="36"/>
  <c r="AC117" i="36"/>
  <c r="AA117" i="36"/>
  <c r="Z117" i="36"/>
  <c r="X117" i="36"/>
  <c r="W117" i="36"/>
  <c r="U117" i="36"/>
  <c r="T117" i="36"/>
  <c r="R117" i="36"/>
  <c r="Q117" i="36"/>
  <c r="O117" i="36"/>
  <c r="M117" i="36"/>
  <c r="K117" i="36"/>
  <c r="BV116" i="36"/>
  <c r="BW116" i="36"/>
  <c r="BO116" i="36"/>
  <c r="BR116" i="36" s="1"/>
  <c r="BN116" i="36"/>
  <c r="BM116" i="36"/>
  <c r="BK116" i="36"/>
  <c r="BJ116" i="36"/>
  <c r="BH116" i="36"/>
  <c r="BG116" i="36"/>
  <c r="BE116" i="36"/>
  <c r="BD116" i="36"/>
  <c r="BB116" i="36"/>
  <c r="BA116" i="36"/>
  <c r="AY116" i="36"/>
  <c r="AX116" i="36"/>
  <c r="AV116" i="36"/>
  <c r="AU116" i="36"/>
  <c r="AS116" i="36"/>
  <c r="AR116" i="36"/>
  <c r="AP116" i="36"/>
  <c r="AO116" i="36"/>
  <c r="AM116" i="36"/>
  <c r="AL116" i="36"/>
  <c r="AJ116" i="36"/>
  <c r="AI116" i="36"/>
  <c r="AG116" i="36"/>
  <c r="AF116" i="36"/>
  <c r="AD116" i="36"/>
  <c r="AC116" i="36"/>
  <c r="AA116" i="36"/>
  <c r="Z116" i="36"/>
  <c r="X116" i="36"/>
  <c r="W116" i="36"/>
  <c r="U116" i="36"/>
  <c r="T116" i="36"/>
  <c r="R116" i="36"/>
  <c r="Q116" i="36"/>
  <c r="O116" i="36"/>
  <c r="M116" i="36"/>
  <c r="K116" i="36"/>
  <c r="BV115" i="36"/>
  <c r="BW115" i="36" s="1"/>
  <c r="BO115" i="36"/>
  <c r="BN115" i="36"/>
  <c r="BM115" i="36"/>
  <c r="BK115" i="36"/>
  <c r="BJ115" i="36"/>
  <c r="BH115" i="36"/>
  <c r="BG115" i="36"/>
  <c r="BE115" i="36"/>
  <c r="BD115" i="36"/>
  <c r="BB115" i="36"/>
  <c r="BA115" i="36"/>
  <c r="AY115" i="36"/>
  <c r="AX115" i="36"/>
  <c r="AV115" i="36"/>
  <c r="AU115" i="36"/>
  <c r="AS115" i="36"/>
  <c r="AR115" i="36"/>
  <c r="AP115" i="36"/>
  <c r="AO115" i="36"/>
  <c r="AM115" i="36"/>
  <c r="AL115" i="36"/>
  <c r="AJ115" i="36"/>
  <c r="AI115" i="36"/>
  <c r="AG115" i="36"/>
  <c r="AF115" i="36"/>
  <c r="AD115" i="36"/>
  <c r="AC115" i="36"/>
  <c r="AA115" i="36"/>
  <c r="Z115" i="36"/>
  <c r="X115" i="36"/>
  <c r="W115" i="36"/>
  <c r="U115" i="36"/>
  <c r="T115" i="36"/>
  <c r="R115" i="36"/>
  <c r="Q115" i="36"/>
  <c r="O115" i="36"/>
  <c r="M115" i="36"/>
  <c r="K115" i="36"/>
  <c r="BV114" i="36"/>
  <c r="BW114" i="36" s="1"/>
  <c r="BO114" i="36"/>
  <c r="BN114" i="36"/>
  <c r="BM114" i="36"/>
  <c r="BK114" i="36"/>
  <c r="BJ114" i="36"/>
  <c r="BH114" i="36"/>
  <c r="BG114" i="36"/>
  <c r="BE114" i="36"/>
  <c r="BD114" i="36"/>
  <c r="BB114" i="36"/>
  <c r="BA114" i="36"/>
  <c r="AY114" i="36"/>
  <c r="AX114" i="36"/>
  <c r="AV114" i="36"/>
  <c r="AU114" i="36"/>
  <c r="AS114" i="36"/>
  <c r="AR114" i="36"/>
  <c r="AP114" i="36"/>
  <c r="AO114" i="36"/>
  <c r="AM114" i="36"/>
  <c r="AL114" i="36"/>
  <c r="AJ114" i="36"/>
  <c r="AI114" i="36"/>
  <c r="AG114" i="36"/>
  <c r="AF114" i="36"/>
  <c r="AD114" i="36"/>
  <c r="AC114" i="36"/>
  <c r="AA114" i="36"/>
  <c r="Z114" i="36"/>
  <c r="X114" i="36"/>
  <c r="W114" i="36"/>
  <c r="U114" i="36"/>
  <c r="T114" i="36"/>
  <c r="R114" i="36"/>
  <c r="Q114" i="36"/>
  <c r="O114" i="36"/>
  <c r="M114" i="36"/>
  <c r="K114" i="36"/>
  <c r="BV113" i="36"/>
  <c r="BW113" i="36" s="1"/>
  <c r="BO113" i="36"/>
  <c r="BN113" i="36"/>
  <c r="BM113" i="36"/>
  <c r="BK113" i="36"/>
  <c r="BJ113" i="36"/>
  <c r="BH113" i="36"/>
  <c r="BG113" i="36"/>
  <c r="BE113" i="36"/>
  <c r="BD113" i="36"/>
  <c r="BB113" i="36"/>
  <c r="BA113" i="36"/>
  <c r="AY113" i="36"/>
  <c r="AX113" i="36"/>
  <c r="AV113" i="36"/>
  <c r="AU113" i="36"/>
  <c r="AS113" i="36"/>
  <c r="AR113" i="36"/>
  <c r="AP113" i="36"/>
  <c r="AO113" i="36"/>
  <c r="AM113" i="36"/>
  <c r="AL113" i="36"/>
  <c r="AJ113" i="36"/>
  <c r="AI113" i="36"/>
  <c r="AG113" i="36"/>
  <c r="AF113" i="36"/>
  <c r="AD113" i="36"/>
  <c r="AC113" i="36"/>
  <c r="AA113" i="36"/>
  <c r="Z113" i="36"/>
  <c r="X113" i="36"/>
  <c r="W113" i="36"/>
  <c r="U113" i="36"/>
  <c r="T113" i="36"/>
  <c r="R113" i="36"/>
  <c r="Q113" i="36"/>
  <c r="O113" i="36"/>
  <c r="M113" i="36"/>
  <c r="K113" i="36"/>
  <c r="BV112" i="36"/>
  <c r="BW112" i="36" s="1"/>
  <c r="BO112" i="36"/>
  <c r="BN112" i="36"/>
  <c r="BM112" i="36"/>
  <c r="BK112" i="36"/>
  <c r="BJ112" i="36"/>
  <c r="BH112" i="36"/>
  <c r="BG112" i="36"/>
  <c r="BE112" i="36"/>
  <c r="BD112" i="36"/>
  <c r="BB112" i="36"/>
  <c r="BA112" i="36"/>
  <c r="AY112" i="36"/>
  <c r="AX112" i="36"/>
  <c r="AV112" i="36"/>
  <c r="AU112" i="36"/>
  <c r="AS112" i="36"/>
  <c r="AR112" i="36"/>
  <c r="AP112" i="36"/>
  <c r="AO112" i="36"/>
  <c r="AM112" i="36"/>
  <c r="AL112" i="36"/>
  <c r="AJ112" i="36"/>
  <c r="AI112" i="36"/>
  <c r="AG112" i="36"/>
  <c r="AF112" i="36"/>
  <c r="AD112" i="36"/>
  <c r="AC112" i="36"/>
  <c r="AA112" i="36"/>
  <c r="Z112" i="36"/>
  <c r="X112" i="36"/>
  <c r="W112" i="36"/>
  <c r="U112" i="36"/>
  <c r="T112" i="36"/>
  <c r="R112" i="36"/>
  <c r="Q112" i="36"/>
  <c r="O112" i="36"/>
  <c r="M112" i="36"/>
  <c r="K112" i="36"/>
  <c r="BV111" i="36"/>
  <c r="BW111" i="36" s="1"/>
  <c r="BO111" i="36"/>
  <c r="BN111" i="36"/>
  <c r="BM111" i="36"/>
  <c r="BK111" i="36"/>
  <c r="BJ111" i="36"/>
  <c r="BH111" i="36"/>
  <c r="BG111" i="36"/>
  <c r="BE111" i="36"/>
  <c r="BD111" i="36"/>
  <c r="BB111" i="36"/>
  <c r="BA111" i="36"/>
  <c r="AY111" i="36"/>
  <c r="AX111" i="36"/>
  <c r="AV111" i="36"/>
  <c r="AU111" i="36"/>
  <c r="AS111" i="36"/>
  <c r="AR111" i="36"/>
  <c r="AP111" i="36"/>
  <c r="AO111" i="36"/>
  <c r="AM111" i="36"/>
  <c r="AL111" i="36"/>
  <c r="AJ111" i="36"/>
  <c r="AI111" i="36"/>
  <c r="AG111" i="36"/>
  <c r="AF111" i="36"/>
  <c r="AD111" i="36"/>
  <c r="AC111" i="36"/>
  <c r="AA111" i="36"/>
  <c r="Z111" i="36"/>
  <c r="X111" i="36"/>
  <c r="W111" i="36"/>
  <c r="U111" i="36"/>
  <c r="T111" i="36"/>
  <c r="R111" i="36"/>
  <c r="Q111" i="36"/>
  <c r="O111" i="36"/>
  <c r="M111" i="36"/>
  <c r="K111" i="36"/>
  <c r="BV110" i="36"/>
  <c r="BW110" i="36"/>
  <c r="BO110" i="36"/>
  <c r="BN110" i="36"/>
  <c r="BM110" i="36"/>
  <c r="BK110" i="36"/>
  <c r="BJ110" i="36"/>
  <c r="BH110" i="36"/>
  <c r="BG110" i="36"/>
  <c r="BE110" i="36"/>
  <c r="BD110" i="36"/>
  <c r="BB110" i="36"/>
  <c r="BA110" i="36"/>
  <c r="AY110" i="36"/>
  <c r="AX110" i="36"/>
  <c r="AV110" i="36"/>
  <c r="AU110" i="36"/>
  <c r="AS110" i="36"/>
  <c r="AR110" i="36"/>
  <c r="AP110" i="36"/>
  <c r="AO110" i="36"/>
  <c r="AM110" i="36"/>
  <c r="AL110" i="36"/>
  <c r="AJ110" i="36"/>
  <c r="AI110" i="36"/>
  <c r="AG110" i="36"/>
  <c r="AF110" i="36"/>
  <c r="AD110" i="36"/>
  <c r="AC110" i="36"/>
  <c r="AA110" i="36"/>
  <c r="Z110" i="36"/>
  <c r="X110" i="36"/>
  <c r="W110" i="36"/>
  <c r="U110" i="36"/>
  <c r="T110" i="36"/>
  <c r="R110" i="36"/>
  <c r="Q110" i="36"/>
  <c r="O110" i="36"/>
  <c r="M110" i="36"/>
  <c r="K110" i="36"/>
  <c r="BV109" i="36"/>
  <c r="BW109" i="36"/>
  <c r="BO109" i="36"/>
  <c r="BN109" i="36"/>
  <c r="BM109" i="36"/>
  <c r="BK109" i="36"/>
  <c r="BJ109" i="36"/>
  <c r="BH109" i="36"/>
  <c r="BG109" i="36"/>
  <c r="BE109" i="36"/>
  <c r="BD109" i="36"/>
  <c r="BB109" i="36"/>
  <c r="BA109" i="36"/>
  <c r="AY109" i="36"/>
  <c r="AX109" i="36"/>
  <c r="AV109" i="36"/>
  <c r="AU109" i="36"/>
  <c r="AS109" i="36"/>
  <c r="AR109" i="36"/>
  <c r="AP109" i="36"/>
  <c r="AO109" i="36"/>
  <c r="AM109" i="36"/>
  <c r="AL109" i="36"/>
  <c r="AJ109" i="36"/>
  <c r="AI109" i="36"/>
  <c r="AG109" i="36"/>
  <c r="AF109" i="36"/>
  <c r="AD109" i="36"/>
  <c r="AC109" i="36"/>
  <c r="AA109" i="36"/>
  <c r="Z109" i="36"/>
  <c r="X109" i="36"/>
  <c r="W109" i="36"/>
  <c r="U109" i="36"/>
  <c r="T109" i="36"/>
  <c r="R109" i="36"/>
  <c r="Q109" i="36"/>
  <c r="O109" i="36"/>
  <c r="M109" i="36"/>
  <c r="K109" i="36"/>
  <c r="BV108" i="36"/>
  <c r="BW108" i="36" s="1"/>
  <c r="BO108" i="36"/>
  <c r="BN108" i="36"/>
  <c r="BM108" i="36"/>
  <c r="BK108" i="36"/>
  <c r="BJ108" i="36"/>
  <c r="BH108" i="36"/>
  <c r="BG108" i="36"/>
  <c r="BE108" i="36"/>
  <c r="BD108" i="36"/>
  <c r="BB108" i="36"/>
  <c r="BA108" i="36"/>
  <c r="AY108" i="36"/>
  <c r="AX108" i="36"/>
  <c r="AV108" i="36"/>
  <c r="AU108" i="36"/>
  <c r="AS108" i="36"/>
  <c r="AR108" i="36"/>
  <c r="AP108" i="36"/>
  <c r="AO108" i="36"/>
  <c r="AM108" i="36"/>
  <c r="AL108" i="36"/>
  <c r="AJ108" i="36"/>
  <c r="AI108" i="36"/>
  <c r="AG108" i="36"/>
  <c r="AF108" i="36"/>
  <c r="AD108" i="36"/>
  <c r="AC108" i="36"/>
  <c r="AA108" i="36"/>
  <c r="Z108" i="36"/>
  <c r="X108" i="36"/>
  <c r="W108" i="36"/>
  <c r="U108" i="36"/>
  <c r="T108" i="36"/>
  <c r="R108" i="36"/>
  <c r="Q108" i="36"/>
  <c r="O108" i="36"/>
  <c r="M108" i="36"/>
  <c r="K108" i="36"/>
  <c r="BV107" i="36"/>
  <c r="BW107" i="36"/>
  <c r="BO107" i="36"/>
  <c r="BR107" i="36" s="1"/>
  <c r="BN107" i="36"/>
  <c r="BM107" i="36"/>
  <c r="BK107" i="36"/>
  <c r="BJ107" i="36"/>
  <c r="BH107" i="36"/>
  <c r="BG107" i="36"/>
  <c r="BE107" i="36"/>
  <c r="BD107" i="36"/>
  <c r="BB107" i="36"/>
  <c r="BA107" i="36"/>
  <c r="AY107" i="36"/>
  <c r="AX107" i="36"/>
  <c r="AV107" i="36"/>
  <c r="AU107" i="36"/>
  <c r="AS107" i="36"/>
  <c r="AR107" i="36"/>
  <c r="AP107" i="36"/>
  <c r="AO107" i="36"/>
  <c r="AM107" i="36"/>
  <c r="AL107" i="36"/>
  <c r="AJ107" i="36"/>
  <c r="AI107" i="36"/>
  <c r="AG107" i="36"/>
  <c r="AF107" i="36"/>
  <c r="AD107" i="36"/>
  <c r="AC107" i="36"/>
  <c r="AA107" i="36"/>
  <c r="Z107" i="36"/>
  <c r="X107" i="36"/>
  <c r="W107" i="36"/>
  <c r="U107" i="36"/>
  <c r="T107" i="36"/>
  <c r="R107" i="36"/>
  <c r="Q107" i="36"/>
  <c r="O107" i="36"/>
  <c r="M107" i="36"/>
  <c r="K107" i="36"/>
  <c r="BV106" i="36"/>
  <c r="BW106" i="36" s="1"/>
  <c r="BO106" i="36"/>
  <c r="BN106" i="36"/>
  <c r="BM106" i="36"/>
  <c r="BK106" i="36"/>
  <c r="BJ106" i="36"/>
  <c r="BH106" i="36"/>
  <c r="BG106" i="36"/>
  <c r="BE106" i="36"/>
  <c r="BD106" i="36"/>
  <c r="BB106" i="36"/>
  <c r="BA106" i="36"/>
  <c r="AY106" i="36"/>
  <c r="AX106" i="36"/>
  <c r="AV106" i="36"/>
  <c r="AU106" i="36"/>
  <c r="AS106" i="36"/>
  <c r="AR106" i="36"/>
  <c r="AP106" i="36"/>
  <c r="AO106" i="36"/>
  <c r="AM106" i="36"/>
  <c r="AL106" i="36"/>
  <c r="AJ106" i="36"/>
  <c r="AI106" i="36"/>
  <c r="AG106" i="36"/>
  <c r="AF106" i="36"/>
  <c r="AD106" i="36"/>
  <c r="AC106" i="36"/>
  <c r="AA106" i="36"/>
  <c r="Z106" i="36"/>
  <c r="X106" i="36"/>
  <c r="W106" i="36"/>
  <c r="U106" i="36"/>
  <c r="T106" i="36"/>
  <c r="R106" i="36"/>
  <c r="Q106" i="36"/>
  <c r="O106" i="36"/>
  <c r="M106" i="36"/>
  <c r="K106" i="36"/>
  <c r="BV105" i="36"/>
  <c r="BW105" i="36"/>
  <c r="BO105" i="36"/>
  <c r="BR105" i="36" s="1"/>
  <c r="BN105" i="36"/>
  <c r="BM105" i="36"/>
  <c r="BK105" i="36"/>
  <c r="BJ105" i="36"/>
  <c r="BH105" i="36"/>
  <c r="BG105" i="36"/>
  <c r="BE105" i="36"/>
  <c r="BD105" i="36"/>
  <c r="BB105" i="36"/>
  <c r="BA105" i="36"/>
  <c r="AY105" i="36"/>
  <c r="AX105" i="36"/>
  <c r="AV105" i="36"/>
  <c r="AU105" i="36"/>
  <c r="AS105" i="36"/>
  <c r="AR105" i="36"/>
  <c r="AP105" i="36"/>
  <c r="AO105" i="36"/>
  <c r="AM105" i="36"/>
  <c r="AL105" i="36"/>
  <c r="AJ105" i="36"/>
  <c r="AI105" i="36"/>
  <c r="AG105" i="36"/>
  <c r="AF105" i="36"/>
  <c r="AD105" i="36"/>
  <c r="AC105" i="36"/>
  <c r="AA105" i="36"/>
  <c r="Z105" i="36"/>
  <c r="X105" i="36"/>
  <c r="W105" i="36"/>
  <c r="U105" i="36"/>
  <c r="T105" i="36"/>
  <c r="R105" i="36"/>
  <c r="Q105" i="36"/>
  <c r="O105" i="36"/>
  <c r="M105" i="36"/>
  <c r="K105" i="36"/>
  <c r="BV104" i="36"/>
  <c r="BW104" i="36" s="1"/>
  <c r="BO104" i="36"/>
  <c r="BN104" i="36"/>
  <c r="BM104" i="36"/>
  <c r="BK104" i="36"/>
  <c r="BJ104" i="36"/>
  <c r="BH104" i="36"/>
  <c r="BG104" i="36"/>
  <c r="BE104" i="36"/>
  <c r="BD104" i="36"/>
  <c r="BB104" i="36"/>
  <c r="BA104" i="36"/>
  <c r="AY104" i="36"/>
  <c r="AX104" i="36"/>
  <c r="AV104" i="36"/>
  <c r="AU104" i="36"/>
  <c r="AS104" i="36"/>
  <c r="AR104" i="36"/>
  <c r="AP104" i="36"/>
  <c r="AO104" i="36"/>
  <c r="AM104" i="36"/>
  <c r="AL104" i="36"/>
  <c r="AJ104" i="36"/>
  <c r="AI104" i="36"/>
  <c r="AG104" i="36"/>
  <c r="AF104" i="36"/>
  <c r="AD104" i="36"/>
  <c r="AC104" i="36"/>
  <c r="AA104" i="36"/>
  <c r="Z104" i="36"/>
  <c r="X104" i="36"/>
  <c r="W104" i="36"/>
  <c r="U104" i="36"/>
  <c r="T104" i="36"/>
  <c r="R104" i="36"/>
  <c r="Q104" i="36"/>
  <c r="O104" i="36"/>
  <c r="M104" i="36"/>
  <c r="K104" i="36"/>
  <c r="BV103" i="36"/>
  <c r="BW103" i="36"/>
  <c r="BO103" i="36"/>
  <c r="BN103" i="36"/>
  <c r="BM103" i="36"/>
  <c r="BK103" i="36"/>
  <c r="BJ103" i="36"/>
  <c r="BH103" i="36"/>
  <c r="BG103" i="36"/>
  <c r="BE103" i="36"/>
  <c r="BD103" i="36"/>
  <c r="BB103" i="36"/>
  <c r="BA103" i="36"/>
  <c r="AY103" i="36"/>
  <c r="AX103" i="36"/>
  <c r="AV103" i="36"/>
  <c r="AU103" i="36"/>
  <c r="AS103" i="36"/>
  <c r="AR103" i="36"/>
  <c r="AP103" i="36"/>
  <c r="AO103" i="36"/>
  <c r="AM103" i="36"/>
  <c r="AL103" i="36"/>
  <c r="AJ103" i="36"/>
  <c r="AI103" i="36"/>
  <c r="AG103" i="36"/>
  <c r="AF103" i="36"/>
  <c r="AD103" i="36"/>
  <c r="AC103" i="36"/>
  <c r="AA103" i="36"/>
  <c r="Z103" i="36"/>
  <c r="X103" i="36"/>
  <c r="W103" i="36"/>
  <c r="U103" i="36"/>
  <c r="T103" i="36"/>
  <c r="R103" i="36"/>
  <c r="Q103" i="36"/>
  <c r="O103" i="36"/>
  <c r="M103" i="36"/>
  <c r="K103" i="36"/>
  <c r="BV102" i="36"/>
  <c r="BW102" i="36" s="1"/>
  <c r="BO102" i="36"/>
  <c r="BN102" i="36"/>
  <c r="BM102" i="36"/>
  <c r="BK102" i="36"/>
  <c r="BJ102" i="36"/>
  <c r="BH102" i="36"/>
  <c r="BG102" i="36"/>
  <c r="BE102" i="36"/>
  <c r="BD102" i="36"/>
  <c r="BB102" i="36"/>
  <c r="BA102" i="36"/>
  <c r="AY102" i="36"/>
  <c r="AX102" i="36"/>
  <c r="AV102" i="36"/>
  <c r="AU102" i="36"/>
  <c r="AS102" i="36"/>
  <c r="AR102" i="36"/>
  <c r="AP102" i="36"/>
  <c r="AO102" i="36"/>
  <c r="AM102" i="36"/>
  <c r="AL102" i="36"/>
  <c r="AJ102" i="36"/>
  <c r="AI102" i="36"/>
  <c r="AG102" i="36"/>
  <c r="AF102" i="36"/>
  <c r="AD102" i="36"/>
  <c r="AC102" i="36"/>
  <c r="AA102" i="36"/>
  <c r="Z102" i="36"/>
  <c r="X102" i="36"/>
  <c r="W102" i="36"/>
  <c r="U102" i="36"/>
  <c r="T102" i="36"/>
  <c r="R102" i="36"/>
  <c r="Q102" i="36"/>
  <c r="O102" i="36"/>
  <c r="M102" i="36"/>
  <c r="K102" i="36"/>
  <c r="BV101" i="36"/>
  <c r="BW101" i="36" s="1"/>
  <c r="BO101" i="36"/>
  <c r="BR101" i="36" s="1"/>
  <c r="BN101" i="36"/>
  <c r="BM101" i="36"/>
  <c r="BK101" i="36"/>
  <c r="BJ101" i="36"/>
  <c r="BH101" i="36"/>
  <c r="BG101" i="36"/>
  <c r="BE101" i="36"/>
  <c r="BD101" i="36"/>
  <c r="BB101" i="36"/>
  <c r="BA101" i="36"/>
  <c r="AY101" i="36"/>
  <c r="AX101" i="36"/>
  <c r="AV101" i="36"/>
  <c r="AU101" i="36"/>
  <c r="AS101" i="36"/>
  <c r="AR101" i="36"/>
  <c r="AP101" i="36"/>
  <c r="AO101" i="36"/>
  <c r="AM101" i="36"/>
  <c r="AL101" i="36"/>
  <c r="AJ101" i="36"/>
  <c r="AI101" i="36"/>
  <c r="AG101" i="36"/>
  <c r="AF101" i="36"/>
  <c r="AD101" i="36"/>
  <c r="AC101" i="36"/>
  <c r="AA101" i="36"/>
  <c r="Z101" i="36"/>
  <c r="X101" i="36"/>
  <c r="W101" i="36"/>
  <c r="U101" i="36"/>
  <c r="T101" i="36"/>
  <c r="R101" i="36"/>
  <c r="Q101" i="36"/>
  <c r="O101" i="36"/>
  <c r="M101" i="36"/>
  <c r="K101" i="36"/>
  <c r="BV100" i="36"/>
  <c r="BW100" i="36" s="1"/>
  <c r="BO100" i="36"/>
  <c r="BR100" i="36" s="1"/>
  <c r="BN100" i="36"/>
  <c r="BM100" i="36"/>
  <c r="BK100" i="36"/>
  <c r="BJ100" i="36"/>
  <c r="BH100" i="36"/>
  <c r="BG100" i="36"/>
  <c r="BE100" i="36"/>
  <c r="BD100" i="36"/>
  <c r="BB100" i="36"/>
  <c r="BA100" i="36"/>
  <c r="AY100" i="36"/>
  <c r="AX100" i="36"/>
  <c r="AV100" i="36"/>
  <c r="AU100" i="36"/>
  <c r="AS100" i="36"/>
  <c r="AR100" i="36"/>
  <c r="AP100" i="36"/>
  <c r="AO100" i="36"/>
  <c r="AM100" i="36"/>
  <c r="AL100" i="36"/>
  <c r="AJ100" i="36"/>
  <c r="AI100" i="36"/>
  <c r="AG100" i="36"/>
  <c r="AF100" i="36"/>
  <c r="AD100" i="36"/>
  <c r="AC100" i="36"/>
  <c r="AA100" i="36"/>
  <c r="Z100" i="36"/>
  <c r="X100" i="36"/>
  <c r="W100" i="36"/>
  <c r="U100" i="36"/>
  <c r="T100" i="36"/>
  <c r="R100" i="36"/>
  <c r="Q100" i="36"/>
  <c r="O100" i="36"/>
  <c r="M100" i="36"/>
  <c r="K100" i="36"/>
  <c r="BV99" i="36"/>
  <c r="BW99" i="36"/>
  <c r="BO99" i="36"/>
  <c r="BR99" i="36" s="1"/>
  <c r="BN99" i="36"/>
  <c r="BM99" i="36"/>
  <c r="BK99" i="36"/>
  <c r="BJ99" i="36"/>
  <c r="BH99" i="36"/>
  <c r="BG99" i="36"/>
  <c r="BE99" i="36"/>
  <c r="BD99" i="36"/>
  <c r="BB99" i="36"/>
  <c r="BA99" i="36"/>
  <c r="AY99" i="36"/>
  <c r="AX99" i="36"/>
  <c r="AV99" i="36"/>
  <c r="AU99" i="36"/>
  <c r="AS99" i="36"/>
  <c r="AR99" i="36"/>
  <c r="AP99" i="36"/>
  <c r="AO99" i="36"/>
  <c r="AM99" i="36"/>
  <c r="AL99" i="36"/>
  <c r="AJ99" i="36"/>
  <c r="AI99" i="36"/>
  <c r="AG99" i="36"/>
  <c r="AF99" i="36"/>
  <c r="AD99" i="36"/>
  <c r="AC99" i="36"/>
  <c r="AA99" i="36"/>
  <c r="Z99" i="36"/>
  <c r="X99" i="36"/>
  <c r="W99" i="36"/>
  <c r="U99" i="36"/>
  <c r="T99" i="36"/>
  <c r="R99" i="36"/>
  <c r="Q99" i="36"/>
  <c r="O99" i="36"/>
  <c r="M99" i="36"/>
  <c r="K99" i="36"/>
  <c r="BV98" i="36"/>
  <c r="BW98" i="36" s="1"/>
  <c r="BO98" i="36"/>
  <c r="BN98" i="36"/>
  <c r="BM98" i="36"/>
  <c r="BK98" i="36"/>
  <c r="BJ98" i="36"/>
  <c r="BH98" i="36"/>
  <c r="BG98" i="36"/>
  <c r="BE98" i="36"/>
  <c r="BD98" i="36"/>
  <c r="BB98" i="36"/>
  <c r="BA98" i="36"/>
  <c r="AY98" i="36"/>
  <c r="AX98" i="36"/>
  <c r="AV98" i="36"/>
  <c r="AU98" i="36"/>
  <c r="AS98" i="36"/>
  <c r="AR98" i="36"/>
  <c r="AP98" i="36"/>
  <c r="AO98" i="36"/>
  <c r="AM98" i="36"/>
  <c r="AL98" i="36"/>
  <c r="AJ98" i="36"/>
  <c r="AI98" i="36"/>
  <c r="AG98" i="36"/>
  <c r="AF98" i="36"/>
  <c r="AD98" i="36"/>
  <c r="AC98" i="36"/>
  <c r="AA98" i="36"/>
  <c r="Z98" i="36"/>
  <c r="X98" i="36"/>
  <c r="W98" i="36"/>
  <c r="U98" i="36"/>
  <c r="T98" i="36"/>
  <c r="R98" i="36"/>
  <c r="Q98" i="36"/>
  <c r="O98" i="36"/>
  <c r="M98" i="36"/>
  <c r="K98" i="36"/>
  <c r="BV97" i="36"/>
  <c r="BW97" i="36"/>
  <c r="BO97" i="36"/>
  <c r="BN97" i="36"/>
  <c r="BM97" i="36"/>
  <c r="BK97" i="36"/>
  <c r="BJ97" i="36"/>
  <c r="BH97" i="36"/>
  <c r="BG97" i="36"/>
  <c r="BE97" i="36"/>
  <c r="BD97" i="36"/>
  <c r="BB97" i="36"/>
  <c r="BA97" i="36"/>
  <c r="AY97" i="36"/>
  <c r="AX97" i="36"/>
  <c r="AV97" i="36"/>
  <c r="AU97" i="36"/>
  <c r="AS97" i="36"/>
  <c r="AR97" i="36"/>
  <c r="AP97" i="36"/>
  <c r="AO97" i="36"/>
  <c r="AM97" i="36"/>
  <c r="AL97" i="36"/>
  <c r="AJ97" i="36"/>
  <c r="AI97" i="36"/>
  <c r="AG97" i="36"/>
  <c r="AF97" i="36"/>
  <c r="AD97" i="36"/>
  <c r="AC97" i="36"/>
  <c r="AA97" i="36"/>
  <c r="Z97" i="36"/>
  <c r="X97" i="36"/>
  <c r="W97" i="36"/>
  <c r="U97" i="36"/>
  <c r="T97" i="36"/>
  <c r="R97" i="36"/>
  <c r="Q97" i="36"/>
  <c r="O97" i="36"/>
  <c r="M97" i="36"/>
  <c r="K97" i="36"/>
  <c r="BV96" i="36"/>
  <c r="BW96" i="36" s="1"/>
  <c r="BO96" i="36"/>
  <c r="BN96" i="36"/>
  <c r="BM96" i="36"/>
  <c r="BK96" i="36"/>
  <c r="BJ96" i="36"/>
  <c r="BH96" i="36"/>
  <c r="BG96" i="36"/>
  <c r="BE96" i="36"/>
  <c r="BD96" i="36"/>
  <c r="BB96" i="36"/>
  <c r="BA96" i="36"/>
  <c r="AY96" i="36"/>
  <c r="AX96" i="36"/>
  <c r="AV96" i="36"/>
  <c r="AU96" i="36"/>
  <c r="AS96" i="36"/>
  <c r="AR96" i="36"/>
  <c r="AP96" i="36"/>
  <c r="AO96" i="36"/>
  <c r="AM96" i="36"/>
  <c r="AL96" i="36"/>
  <c r="AJ96" i="36"/>
  <c r="AI96" i="36"/>
  <c r="AG96" i="36"/>
  <c r="AF96" i="36"/>
  <c r="AD96" i="36"/>
  <c r="AC96" i="36"/>
  <c r="AA96" i="36"/>
  <c r="Z96" i="36"/>
  <c r="X96" i="36"/>
  <c r="W96" i="36"/>
  <c r="U96" i="36"/>
  <c r="T96" i="36"/>
  <c r="R96" i="36"/>
  <c r="Q96" i="36"/>
  <c r="O96" i="36"/>
  <c r="M96" i="36"/>
  <c r="K96" i="36"/>
  <c r="BV95" i="36"/>
  <c r="BW95" i="36" s="1"/>
  <c r="BO95" i="36"/>
  <c r="BN95" i="36"/>
  <c r="BM95" i="36"/>
  <c r="BK95" i="36"/>
  <c r="BJ95" i="36"/>
  <c r="BH95" i="36"/>
  <c r="BG95" i="36"/>
  <c r="BE95" i="36"/>
  <c r="BD95" i="36"/>
  <c r="BB95" i="36"/>
  <c r="BA95" i="36"/>
  <c r="AY95" i="36"/>
  <c r="AX95" i="36"/>
  <c r="AV95" i="36"/>
  <c r="AU95" i="36"/>
  <c r="AS95" i="36"/>
  <c r="AR95" i="36"/>
  <c r="AP95" i="36"/>
  <c r="AO95" i="36"/>
  <c r="AM95" i="36"/>
  <c r="AL95" i="36"/>
  <c r="AJ95" i="36"/>
  <c r="AI95" i="36"/>
  <c r="AG95" i="36"/>
  <c r="AF95" i="36"/>
  <c r="AD95" i="36"/>
  <c r="AC95" i="36"/>
  <c r="AA95" i="36"/>
  <c r="Z95" i="36"/>
  <c r="X95" i="36"/>
  <c r="W95" i="36"/>
  <c r="U95" i="36"/>
  <c r="T95" i="36"/>
  <c r="R95" i="36"/>
  <c r="Q95" i="36"/>
  <c r="O95" i="36"/>
  <c r="M95" i="36"/>
  <c r="K95" i="36"/>
  <c r="BV94" i="36"/>
  <c r="BW94" i="36"/>
  <c r="BO94" i="36"/>
  <c r="BN94" i="36"/>
  <c r="BM94" i="36"/>
  <c r="BK94" i="36"/>
  <c r="BJ94" i="36"/>
  <c r="BH94" i="36"/>
  <c r="BG94" i="36"/>
  <c r="BE94" i="36"/>
  <c r="BD94" i="36"/>
  <c r="BB94" i="36"/>
  <c r="BA94" i="36"/>
  <c r="AY94" i="36"/>
  <c r="AX94" i="36"/>
  <c r="AV94" i="36"/>
  <c r="AU94" i="36"/>
  <c r="AS94" i="36"/>
  <c r="AR94" i="36"/>
  <c r="AP94" i="36"/>
  <c r="AO94" i="36"/>
  <c r="AM94" i="36"/>
  <c r="AL94" i="36"/>
  <c r="AJ94" i="36"/>
  <c r="AI94" i="36"/>
  <c r="AG94" i="36"/>
  <c r="AF94" i="36"/>
  <c r="AD94" i="36"/>
  <c r="AC94" i="36"/>
  <c r="AA94" i="36"/>
  <c r="Z94" i="36"/>
  <c r="X94" i="36"/>
  <c r="W94" i="36"/>
  <c r="U94" i="36"/>
  <c r="T94" i="36"/>
  <c r="R94" i="36"/>
  <c r="Q94" i="36"/>
  <c r="O94" i="36"/>
  <c r="M94" i="36"/>
  <c r="K94" i="36"/>
  <c r="BV93" i="36"/>
  <c r="BW93" i="36" s="1"/>
  <c r="BO93" i="36"/>
  <c r="BN93" i="36"/>
  <c r="BM93" i="36"/>
  <c r="BK93" i="36"/>
  <c r="BJ93" i="36"/>
  <c r="BH93" i="36"/>
  <c r="BG93" i="36"/>
  <c r="BE93" i="36"/>
  <c r="BD93" i="36"/>
  <c r="BB93" i="36"/>
  <c r="BA93" i="36"/>
  <c r="AY93" i="36"/>
  <c r="AX93" i="36"/>
  <c r="AV93" i="36"/>
  <c r="AU93" i="36"/>
  <c r="AS93" i="36"/>
  <c r="AR93" i="36"/>
  <c r="AP93" i="36"/>
  <c r="AO93" i="36"/>
  <c r="AM93" i="36"/>
  <c r="AL93" i="36"/>
  <c r="AJ93" i="36"/>
  <c r="AI93" i="36"/>
  <c r="AG93" i="36"/>
  <c r="AF93" i="36"/>
  <c r="AD93" i="36"/>
  <c r="AC93" i="36"/>
  <c r="AA93" i="36"/>
  <c r="Z93" i="36"/>
  <c r="X93" i="36"/>
  <c r="W93" i="36"/>
  <c r="U93" i="36"/>
  <c r="T93" i="36"/>
  <c r="R93" i="36"/>
  <c r="Q93" i="36"/>
  <c r="O93" i="36"/>
  <c r="M93" i="36"/>
  <c r="K93" i="36"/>
  <c r="BV92" i="36"/>
  <c r="BW92" i="36" s="1"/>
  <c r="BO92" i="36"/>
  <c r="BN92" i="36"/>
  <c r="BM92" i="36"/>
  <c r="BK92" i="36"/>
  <c r="BJ92" i="36"/>
  <c r="BH92" i="36"/>
  <c r="BG92" i="36"/>
  <c r="BE92" i="36"/>
  <c r="BD92" i="36"/>
  <c r="BB92" i="36"/>
  <c r="BA92" i="36"/>
  <c r="AY92" i="36"/>
  <c r="AX92" i="36"/>
  <c r="AV92" i="36"/>
  <c r="AU92" i="36"/>
  <c r="AS92" i="36"/>
  <c r="AR92" i="36"/>
  <c r="AP92" i="36"/>
  <c r="AO92" i="36"/>
  <c r="AM92" i="36"/>
  <c r="AL92" i="36"/>
  <c r="AJ92" i="36"/>
  <c r="AI92" i="36"/>
  <c r="AG92" i="36"/>
  <c r="AF92" i="36"/>
  <c r="AD92" i="36"/>
  <c r="AC92" i="36"/>
  <c r="AA92" i="36"/>
  <c r="Z92" i="36"/>
  <c r="X92" i="36"/>
  <c r="W92" i="36"/>
  <c r="U92" i="36"/>
  <c r="T92" i="36"/>
  <c r="R92" i="36"/>
  <c r="Q92" i="36"/>
  <c r="O92" i="36"/>
  <c r="M92" i="36"/>
  <c r="K92" i="36"/>
  <c r="BV91" i="36"/>
  <c r="BW91" i="36" s="1"/>
  <c r="BO91" i="36"/>
  <c r="BR91" i="36" s="1"/>
  <c r="BN91" i="36"/>
  <c r="BM91" i="36"/>
  <c r="BK91" i="36"/>
  <c r="BJ91" i="36"/>
  <c r="BH91" i="36"/>
  <c r="BG91" i="36"/>
  <c r="BE91" i="36"/>
  <c r="BD91" i="36"/>
  <c r="BB91" i="36"/>
  <c r="BA91" i="36"/>
  <c r="AY91" i="36"/>
  <c r="AX91" i="36"/>
  <c r="AV91" i="36"/>
  <c r="AU91" i="36"/>
  <c r="AS91" i="36"/>
  <c r="AR91" i="36"/>
  <c r="AP91" i="36"/>
  <c r="AO91" i="36"/>
  <c r="AM91" i="36"/>
  <c r="AL91" i="36"/>
  <c r="AJ91" i="36"/>
  <c r="AI91" i="36"/>
  <c r="AG91" i="36"/>
  <c r="AF91" i="36"/>
  <c r="AD91" i="36"/>
  <c r="AC91" i="36"/>
  <c r="AA91" i="36"/>
  <c r="Z91" i="36"/>
  <c r="X91" i="36"/>
  <c r="W91" i="36"/>
  <c r="U91" i="36"/>
  <c r="T91" i="36"/>
  <c r="R91" i="36"/>
  <c r="Q91" i="36"/>
  <c r="O91" i="36"/>
  <c r="M91" i="36"/>
  <c r="K91" i="36"/>
  <c r="BV90" i="36"/>
  <c r="BW90" i="36" s="1"/>
  <c r="BO90" i="36"/>
  <c r="BN90" i="36"/>
  <c r="BM90" i="36"/>
  <c r="BK90" i="36"/>
  <c r="BJ90" i="36"/>
  <c r="BH90" i="36"/>
  <c r="BG90" i="36"/>
  <c r="BE90" i="36"/>
  <c r="BD90" i="36"/>
  <c r="BB90" i="36"/>
  <c r="BA90" i="36"/>
  <c r="AY90" i="36"/>
  <c r="AX90" i="36"/>
  <c r="AV90" i="36"/>
  <c r="AU90" i="36"/>
  <c r="AS90" i="36"/>
  <c r="AR90" i="36"/>
  <c r="AP90" i="36"/>
  <c r="AO90" i="36"/>
  <c r="AM90" i="36"/>
  <c r="AL90" i="36"/>
  <c r="AJ90" i="36"/>
  <c r="AI90" i="36"/>
  <c r="AG90" i="36"/>
  <c r="AF90" i="36"/>
  <c r="AD90" i="36"/>
  <c r="AC90" i="36"/>
  <c r="AA90" i="36"/>
  <c r="Z90" i="36"/>
  <c r="X90" i="36"/>
  <c r="W90" i="36"/>
  <c r="U90" i="36"/>
  <c r="T90" i="36"/>
  <c r="R90" i="36"/>
  <c r="Q90" i="36"/>
  <c r="O90" i="36"/>
  <c r="M90" i="36"/>
  <c r="K90" i="36"/>
  <c r="BV89" i="36"/>
  <c r="BW89" i="36" s="1"/>
  <c r="BO89" i="36"/>
  <c r="BN89" i="36"/>
  <c r="BM89" i="36"/>
  <c r="BK89" i="36"/>
  <c r="BJ89" i="36"/>
  <c r="BH89" i="36"/>
  <c r="BG89" i="36"/>
  <c r="BE89" i="36"/>
  <c r="BD89" i="36"/>
  <c r="BB89" i="36"/>
  <c r="BA89" i="36"/>
  <c r="AY89" i="36"/>
  <c r="AX89" i="36"/>
  <c r="AV89" i="36"/>
  <c r="AU89" i="36"/>
  <c r="AS89" i="36"/>
  <c r="AR89" i="36"/>
  <c r="AP89" i="36"/>
  <c r="AO89" i="36"/>
  <c r="AM89" i="36"/>
  <c r="AL89" i="36"/>
  <c r="AJ89" i="36"/>
  <c r="AI89" i="36"/>
  <c r="AG89" i="36"/>
  <c r="AF89" i="36"/>
  <c r="AD89" i="36"/>
  <c r="AC89" i="36"/>
  <c r="AA89" i="36"/>
  <c r="Z89" i="36"/>
  <c r="X89" i="36"/>
  <c r="W89" i="36"/>
  <c r="U89" i="36"/>
  <c r="T89" i="36"/>
  <c r="R89" i="36"/>
  <c r="Q89" i="36"/>
  <c r="O89" i="36"/>
  <c r="M89" i="36"/>
  <c r="K89" i="36"/>
  <c r="BV88" i="36"/>
  <c r="BW88" i="36" s="1"/>
  <c r="BO88" i="36"/>
  <c r="BN88" i="36"/>
  <c r="BM88" i="36"/>
  <c r="BK88" i="36"/>
  <c r="BJ88" i="36"/>
  <c r="BH88" i="36"/>
  <c r="BG88" i="36"/>
  <c r="BE88" i="36"/>
  <c r="BD88" i="36"/>
  <c r="BB88" i="36"/>
  <c r="BA88" i="36"/>
  <c r="AY88" i="36"/>
  <c r="AX88" i="36"/>
  <c r="AV88" i="36"/>
  <c r="AU88" i="36"/>
  <c r="AS88" i="36"/>
  <c r="AR88" i="36"/>
  <c r="AP88" i="36"/>
  <c r="AO88" i="36"/>
  <c r="AM88" i="36"/>
  <c r="AL88" i="36"/>
  <c r="AJ88" i="36"/>
  <c r="AI88" i="36"/>
  <c r="AG88" i="36"/>
  <c r="AF88" i="36"/>
  <c r="AD88" i="36"/>
  <c r="AC88" i="36"/>
  <c r="AA88" i="36"/>
  <c r="Z88" i="36"/>
  <c r="X88" i="36"/>
  <c r="W88" i="36"/>
  <c r="U88" i="36"/>
  <c r="T88" i="36"/>
  <c r="R88" i="36"/>
  <c r="Q88" i="36"/>
  <c r="O88" i="36"/>
  <c r="M88" i="36"/>
  <c r="K88" i="36"/>
  <c r="BV87" i="36"/>
  <c r="BW87" i="36" s="1"/>
  <c r="BO87" i="36"/>
  <c r="BN87" i="36"/>
  <c r="BM87" i="36"/>
  <c r="BK87" i="36"/>
  <c r="BJ87" i="36"/>
  <c r="BH87" i="36"/>
  <c r="BG87" i="36"/>
  <c r="BE87" i="36"/>
  <c r="BD87" i="36"/>
  <c r="BB87" i="36"/>
  <c r="BA87" i="36"/>
  <c r="AY87" i="36"/>
  <c r="AX87" i="36"/>
  <c r="AV87" i="36"/>
  <c r="AU87" i="36"/>
  <c r="AS87" i="36"/>
  <c r="AR87" i="36"/>
  <c r="AP87" i="36"/>
  <c r="AO87" i="36"/>
  <c r="AM87" i="36"/>
  <c r="AL87" i="36"/>
  <c r="AJ87" i="36"/>
  <c r="AI87" i="36"/>
  <c r="AG87" i="36"/>
  <c r="AF87" i="36"/>
  <c r="AD87" i="36"/>
  <c r="AC87" i="36"/>
  <c r="AA87" i="36"/>
  <c r="Z87" i="36"/>
  <c r="X87" i="36"/>
  <c r="W87" i="36"/>
  <c r="U87" i="36"/>
  <c r="T87" i="36"/>
  <c r="R87" i="36"/>
  <c r="Q87" i="36"/>
  <c r="O87" i="36"/>
  <c r="M87" i="36"/>
  <c r="K87" i="36"/>
  <c r="BV86" i="36"/>
  <c r="BW86" i="36"/>
  <c r="BO86" i="36"/>
  <c r="BR86" i="36" s="1"/>
  <c r="BN86" i="36"/>
  <c r="BM86" i="36"/>
  <c r="BK86" i="36"/>
  <c r="BJ86" i="36"/>
  <c r="BH86" i="36"/>
  <c r="BG86" i="36"/>
  <c r="BE86" i="36"/>
  <c r="BD86" i="36"/>
  <c r="BB86" i="36"/>
  <c r="BA86" i="36"/>
  <c r="AY86" i="36"/>
  <c r="AX86" i="36"/>
  <c r="AV86" i="36"/>
  <c r="AU86" i="36"/>
  <c r="AS86" i="36"/>
  <c r="AR86" i="36"/>
  <c r="AP86" i="36"/>
  <c r="AO86" i="36"/>
  <c r="AM86" i="36"/>
  <c r="AL86" i="36"/>
  <c r="AJ86" i="36"/>
  <c r="AI86" i="36"/>
  <c r="AG86" i="36"/>
  <c r="AF86" i="36"/>
  <c r="AD86" i="36"/>
  <c r="AC86" i="36"/>
  <c r="AA86" i="36"/>
  <c r="Z86" i="36"/>
  <c r="X86" i="36"/>
  <c r="W86" i="36"/>
  <c r="U86" i="36"/>
  <c r="T86" i="36"/>
  <c r="R86" i="36"/>
  <c r="Q86" i="36"/>
  <c r="O86" i="36"/>
  <c r="M86" i="36"/>
  <c r="K86" i="36"/>
  <c r="BV85" i="36"/>
  <c r="BW85" i="36" s="1"/>
  <c r="BO85" i="36"/>
  <c r="BN85" i="36"/>
  <c r="BM85" i="36"/>
  <c r="BK85" i="36"/>
  <c r="BJ85" i="36"/>
  <c r="BH85" i="36"/>
  <c r="BG85" i="36"/>
  <c r="BE85" i="36"/>
  <c r="BD85" i="36"/>
  <c r="BB85" i="36"/>
  <c r="BA85" i="36"/>
  <c r="AY85" i="36"/>
  <c r="AX85" i="36"/>
  <c r="AV85" i="36"/>
  <c r="AU85" i="36"/>
  <c r="AS85" i="36"/>
  <c r="AR85" i="36"/>
  <c r="AP85" i="36"/>
  <c r="AO85" i="36"/>
  <c r="AM85" i="36"/>
  <c r="AL85" i="36"/>
  <c r="AJ85" i="36"/>
  <c r="AI85" i="36"/>
  <c r="AG85" i="36"/>
  <c r="AF85" i="36"/>
  <c r="AD85" i="36"/>
  <c r="AC85" i="36"/>
  <c r="AA85" i="36"/>
  <c r="Z85" i="36"/>
  <c r="X85" i="36"/>
  <c r="W85" i="36"/>
  <c r="U85" i="36"/>
  <c r="T85" i="36"/>
  <c r="R85" i="36"/>
  <c r="Q85" i="36"/>
  <c r="O85" i="36"/>
  <c r="M85" i="36"/>
  <c r="K85" i="36"/>
  <c r="BV84" i="36"/>
  <c r="BW84" i="36" s="1"/>
  <c r="BO84" i="36"/>
  <c r="BN84" i="36"/>
  <c r="BM84" i="36"/>
  <c r="BK84" i="36"/>
  <c r="BJ84" i="36"/>
  <c r="BH84" i="36"/>
  <c r="BG84" i="36"/>
  <c r="BE84" i="36"/>
  <c r="BD84" i="36"/>
  <c r="BB84" i="36"/>
  <c r="BA84" i="36"/>
  <c r="AY84" i="36"/>
  <c r="AX84" i="36"/>
  <c r="AV84" i="36"/>
  <c r="AU84" i="36"/>
  <c r="AS84" i="36"/>
  <c r="AR84" i="36"/>
  <c r="AP84" i="36"/>
  <c r="AO84" i="36"/>
  <c r="AM84" i="36"/>
  <c r="AL84" i="36"/>
  <c r="AJ84" i="36"/>
  <c r="AI84" i="36"/>
  <c r="AG84" i="36"/>
  <c r="AF84" i="36"/>
  <c r="AD84" i="36"/>
  <c r="AC84" i="36"/>
  <c r="AA84" i="36"/>
  <c r="Z84" i="36"/>
  <c r="X84" i="36"/>
  <c r="W84" i="36"/>
  <c r="U84" i="36"/>
  <c r="T84" i="36"/>
  <c r="R84" i="36"/>
  <c r="Q84" i="36"/>
  <c r="O84" i="36"/>
  <c r="M84" i="36"/>
  <c r="K84" i="36"/>
  <c r="BV83" i="36"/>
  <c r="BW83" i="36" s="1"/>
  <c r="BO83" i="36"/>
  <c r="BN83" i="36"/>
  <c r="BM83" i="36"/>
  <c r="BK83" i="36"/>
  <c r="BJ83" i="36"/>
  <c r="BH83" i="36"/>
  <c r="BG83" i="36"/>
  <c r="BE83" i="36"/>
  <c r="BD83" i="36"/>
  <c r="BB83" i="36"/>
  <c r="BA83" i="36"/>
  <c r="AY83" i="36"/>
  <c r="AX83" i="36"/>
  <c r="AV83" i="36"/>
  <c r="AU83" i="36"/>
  <c r="AS83" i="36"/>
  <c r="AR83" i="36"/>
  <c r="AP83" i="36"/>
  <c r="AO83" i="36"/>
  <c r="AM83" i="36"/>
  <c r="AL83" i="36"/>
  <c r="AJ83" i="36"/>
  <c r="AI83" i="36"/>
  <c r="AG83" i="36"/>
  <c r="AF83" i="36"/>
  <c r="AD83" i="36"/>
  <c r="AC83" i="36"/>
  <c r="AA83" i="36"/>
  <c r="Z83" i="36"/>
  <c r="X83" i="36"/>
  <c r="W83" i="36"/>
  <c r="U83" i="36"/>
  <c r="T83" i="36"/>
  <c r="R83" i="36"/>
  <c r="Q83" i="36"/>
  <c r="O83" i="36"/>
  <c r="M83" i="36"/>
  <c r="K83" i="36"/>
  <c r="BV82" i="36"/>
  <c r="BW82" i="36" s="1"/>
  <c r="BO82" i="36"/>
  <c r="BN82" i="36"/>
  <c r="BM82" i="36"/>
  <c r="BK82" i="36"/>
  <c r="BJ82" i="36"/>
  <c r="BH82" i="36"/>
  <c r="BG82" i="36"/>
  <c r="BE82" i="36"/>
  <c r="BD82" i="36"/>
  <c r="BB82" i="36"/>
  <c r="BA82" i="36"/>
  <c r="AY82" i="36"/>
  <c r="AX82" i="36"/>
  <c r="AV82" i="36"/>
  <c r="AU82" i="36"/>
  <c r="AS82" i="36"/>
  <c r="AR82" i="36"/>
  <c r="AP82" i="36"/>
  <c r="AO82" i="36"/>
  <c r="AM82" i="36"/>
  <c r="AL82" i="36"/>
  <c r="AJ82" i="36"/>
  <c r="AI82" i="36"/>
  <c r="AG82" i="36"/>
  <c r="AF82" i="36"/>
  <c r="AD82" i="36"/>
  <c r="AC82" i="36"/>
  <c r="AA82" i="36"/>
  <c r="Z82" i="36"/>
  <c r="X82" i="36"/>
  <c r="W82" i="36"/>
  <c r="U82" i="36"/>
  <c r="T82" i="36"/>
  <c r="R82" i="36"/>
  <c r="Q82" i="36"/>
  <c r="O82" i="36"/>
  <c r="M82" i="36"/>
  <c r="K82" i="36"/>
  <c r="BV81" i="36"/>
  <c r="BW81" i="36" s="1"/>
  <c r="BO81" i="36"/>
  <c r="BN81" i="36"/>
  <c r="BM81" i="36"/>
  <c r="BK81" i="36"/>
  <c r="BJ81" i="36"/>
  <c r="BH81" i="36"/>
  <c r="BG81" i="36"/>
  <c r="BE81" i="36"/>
  <c r="BD81" i="36"/>
  <c r="BB81" i="36"/>
  <c r="BA81" i="36"/>
  <c r="AY81" i="36"/>
  <c r="AX81" i="36"/>
  <c r="AV81" i="36"/>
  <c r="AU81" i="36"/>
  <c r="AS81" i="36"/>
  <c r="AR81" i="36"/>
  <c r="AP81" i="36"/>
  <c r="AO81" i="36"/>
  <c r="AM81" i="36"/>
  <c r="AL81" i="36"/>
  <c r="AJ81" i="36"/>
  <c r="AI81" i="36"/>
  <c r="AG81" i="36"/>
  <c r="AF81" i="36"/>
  <c r="AD81" i="36"/>
  <c r="AC81" i="36"/>
  <c r="AA81" i="36"/>
  <c r="Z81" i="36"/>
  <c r="X81" i="36"/>
  <c r="W81" i="36"/>
  <c r="U81" i="36"/>
  <c r="T81" i="36"/>
  <c r="R81" i="36"/>
  <c r="Q81" i="36"/>
  <c r="O81" i="36"/>
  <c r="M81" i="36"/>
  <c r="K81" i="36"/>
  <c r="BV80" i="36"/>
  <c r="BW80" i="36" s="1"/>
  <c r="BO80" i="36"/>
  <c r="BN80" i="36"/>
  <c r="BM80" i="36"/>
  <c r="BK80" i="36"/>
  <c r="BJ80" i="36"/>
  <c r="BH80" i="36"/>
  <c r="BG80" i="36"/>
  <c r="BE80" i="36"/>
  <c r="BD80" i="36"/>
  <c r="BB80" i="36"/>
  <c r="BA80" i="36"/>
  <c r="AY80" i="36"/>
  <c r="AX80" i="36"/>
  <c r="AV80" i="36"/>
  <c r="AU80" i="36"/>
  <c r="AS80" i="36"/>
  <c r="AR80" i="36"/>
  <c r="AP80" i="36"/>
  <c r="AO80" i="36"/>
  <c r="AM80" i="36"/>
  <c r="AL80" i="36"/>
  <c r="AJ80" i="36"/>
  <c r="AI80" i="36"/>
  <c r="AG80" i="36"/>
  <c r="AF80" i="36"/>
  <c r="AD80" i="36"/>
  <c r="AC80" i="36"/>
  <c r="AA80" i="36"/>
  <c r="Z80" i="36"/>
  <c r="X80" i="36"/>
  <c r="W80" i="36"/>
  <c r="U80" i="36"/>
  <c r="T80" i="36"/>
  <c r="R80" i="36"/>
  <c r="Q80" i="36"/>
  <c r="O80" i="36"/>
  <c r="M80" i="36"/>
  <c r="K80" i="36"/>
  <c r="BV79" i="36"/>
  <c r="BW79" i="36"/>
  <c r="BO79" i="36"/>
  <c r="BN79" i="36"/>
  <c r="BM79" i="36"/>
  <c r="BK79" i="36"/>
  <c r="BJ79" i="36"/>
  <c r="BH79" i="36"/>
  <c r="BG79" i="36"/>
  <c r="BE79" i="36"/>
  <c r="BD79" i="36"/>
  <c r="BB79" i="36"/>
  <c r="BA79" i="36"/>
  <c r="AY79" i="36"/>
  <c r="AX79" i="36"/>
  <c r="AV79" i="36"/>
  <c r="AU79" i="36"/>
  <c r="AS79" i="36"/>
  <c r="AR79" i="36"/>
  <c r="AP79" i="36"/>
  <c r="AO79" i="36"/>
  <c r="AM79" i="36"/>
  <c r="AL79" i="36"/>
  <c r="AJ79" i="36"/>
  <c r="AI79" i="36"/>
  <c r="AG79" i="36"/>
  <c r="AF79" i="36"/>
  <c r="AD79" i="36"/>
  <c r="AC79" i="36"/>
  <c r="AA79" i="36"/>
  <c r="Z79" i="36"/>
  <c r="X79" i="36"/>
  <c r="W79" i="36"/>
  <c r="U79" i="36"/>
  <c r="T79" i="36"/>
  <c r="R79" i="36"/>
  <c r="Q79" i="36"/>
  <c r="O79" i="36"/>
  <c r="M79" i="36"/>
  <c r="K79" i="36"/>
  <c r="BV78" i="36"/>
  <c r="BO78" i="36"/>
  <c r="BN78" i="36"/>
  <c r="BM78" i="36"/>
  <c r="BK78" i="36"/>
  <c r="BJ78" i="36"/>
  <c r="BH78" i="36"/>
  <c r="BG78" i="36"/>
  <c r="BE78" i="36"/>
  <c r="BD78" i="36"/>
  <c r="BB78" i="36"/>
  <c r="BA78" i="36"/>
  <c r="AY78" i="36"/>
  <c r="AX78" i="36"/>
  <c r="AV78" i="36"/>
  <c r="AU78" i="36"/>
  <c r="AS78" i="36"/>
  <c r="AR78" i="36"/>
  <c r="AP78" i="36"/>
  <c r="AO78" i="36"/>
  <c r="AM78" i="36"/>
  <c r="AL78" i="36"/>
  <c r="AJ78" i="36"/>
  <c r="AI78" i="36"/>
  <c r="AG78" i="36"/>
  <c r="AF78" i="36"/>
  <c r="AD78" i="36"/>
  <c r="AC78" i="36"/>
  <c r="AA78" i="36"/>
  <c r="Z78" i="36"/>
  <c r="X78" i="36"/>
  <c r="W78" i="36"/>
  <c r="U78" i="36"/>
  <c r="T78" i="36"/>
  <c r="R78" i="36"/>
  <c r="Q78" i="36"/>
  <c r="O78" i="36"/>
  <c r="M78" i="36"/>
  <c r="K78" i="36"/>
  <c r="BV77" i="36"/>
  <c r="BW77" i="36" s="1"/>
  <c r="BO77" i="36"/>
  <c r="BN77" i="36"/>
  <c r="BM77" i="36"/>
  <c r="BK77" i="36"/>
  <c r="BJ77" i="36"/>
  <c r="BH77" i="36"/>
  <c r="BG77" i="36"/>
  <c r="BE77" i="36"/>
  <c r="BD77" i="36"/>
  <c r="BB77" i="36"/>
  <c r="BA77" i="36"/>
  <c r="AY77" i="36"/>
  <c r="AX77" i="36"/>
  <c r="AV77" i="36"/>
  <c r="AU77" i="36"/>
  <c r="AS77" i="36"/>
  <c r="AR77" i="36"/>
  <c r="AP77" i="36"/>
  <c r="AO77" i="36"/>
  <c r="AM77" i="36"/>
  <c r="AL77" i="36"/>
  <c r="AJ77" i="36"/>
  <c r="AI77" i="36"/>
  <c r="AG77" i="36"/>
  <c r="AF77" i="36"/>
  <c r="AD77" i="36"/>
  <c r="AC77" i="36"/>
  <c r="AA77" i="36"/>
  <c r="Z77" i="36"/>
  <c r="X77" i="36"/>
  <c r="W77" i="36"/>
  <c r="U77" i="36"/>
  <c r="T77" i="36"/>
  <c r="R77" i="36"/>
  <c r="Q77" i="36"/>
  <c r="O77" i="36"/>
  <c r="M77" i="36"/>
  <c r="K77" i="36"/>
  <c r="BV76" i="36"/>
  <c r="BW76" i="36" s="1"/>
  <c r="BO76" i="36"/>
  <c r="BN76" i="36"/>
  <c r="BM76" i="36"/>
  <c r="BK76" i="36"/>
  <c r="BJ76" i="36"/>
  <c r="BH76" i="36"/>
  <c r="BG76" i="36"/>
  <c r="BE76" i="36"/>
  <c r="BD76" i="36"/>
  <c r="BB76" i="36"/>
  <c r="BA76" i="36"/>
  <c r="AY76" i="36"/>
  <c r="AX76" i="36"/>
  <c r="AV76" i="36"/>
  <c r="AU76" i="36"/>
  <c r="AS76" i="36"/>
  <c r="AR76" i="36"/>
  <c r="AP76" i="36"/>
  <c r="AO76" i="36"/>
  <c r="AM76" i="36"/>
  <c r="AL76" i="36"/>
  <c r="AJ76" i="36"/>
  <c r="AI76" i="36"/>
  <c r="AG76" i="36"/>
  <c r="AF76" i="36"/>
  <c r="AD76" i="36"/>
  <c r="AC76" i="36"/>
  <c r="AA76" i="36"/>
  <c r="Z76" i="36"/>
  <c r="X76" i="36"/>
  <c r="W76" i="36"/>
  <c r="U76" i="36"/>
  <c r="T76" i="36"/>
  <c r="R76" i="36"/>
  <c r="Q76" i="36"/>
  <c r="O76" i="36"/>
  <c r="M76" i="36"/>
  <c r="K76" i="36"/>
  <c r="BV75" i="36"/>
  <c r="BW75" i="36" s="1"/>
  <c r="BO75" i="36"/>
  <c r="BN75" i="36"/>
  <c r="BM75" i="36"/>
  <c r="BK75" i="36"/>
  <c r="BJ75" i="36"/>
  <c r="BH75" i="36"/>
  <c r="BG75" i="36"/>
  <c r="BE75" i="36"/>
  <c r="BD75" i="36"/>
  <c r="BB75" i="36"/>
  <c r="BA75" i="36"/>
  <c r="AY75" i="36"/>
  <c r="AX75" i="36"/>
  <c r="AV75" i="36"/>
  <c r="AU75" i="36"/>
  <c r="AS75" i="36"/>
  <c r="AR75" i="36"/>
  <c r="AP75" i="36"/>
  <c r="AO75" i="36"/>
  <c r="AM75" i="36"/>
  <c r="AL75" i="36"/>
  <c r="AJ75" i="36"/>
  <c r="AI75" i="36"/>
  <c r="AG75" i="36"/>
  <c r="AF75" i="36"/>
  <c r="AD75" i="36"/>
  <c r="AC75" i="36"/>
  <c r="AA75" i="36"/>
  <c r="Z75" i="36"/>
  <c r="X75" i="36"/>
  <c r="W75" i="36"/>
  <c r="U75" i="36"/>
  <c r="T75" i="36"/>
  <c r="R75" i="36"/>
  <c r="Q75" i="36"/>
  <c r="O75" i="36"/>
  <c r="M75" i="36"/>
  <c r="K75" i="36"/>
  <c r="BV74" i="36"/>
  <c r="BW74" i="36"/>
  <c r="BO74" i="36"/>
  <c r="BR74" i="36" s="1"/>
  <c r="BN74" i="36"/>
  <c r="BM74" i="36"/>
  <c r="BK74" i="36"/>
  <c r="BJ74" i="36"/>
  <c r="BH74" i="36"/>
  <c r="BG74" i="36"/>
  <c r="BE74" i="36"/>
  <c r="BD74" i="36"/>
  <c r="BB74" i="36"/>
  <c r="BA74" i="36"/>
  <c r="AY74" i="36"/>
  <c r="AX74" i="36"/>
  <c r="AV74" i="36"/>
  <c r="AU74" i="36"/>
  <c r="AS74" i="36"/>
  <c r="AR74" i="36"/>
  <c r="AP74" i="36"/>
  <c r="AO74" i="36"/>
  <c r="AM74" i="36"/>
  <c r="AL74" i="36"/>
  <c r="AJ74" i="36"/>
  <c r="AI74" i="36"/>
  <c r="AG74" i="36"/>
  <c r="AF74" i="36"/>
  <c r="AD74" i="36"/>
  <c r="AC74" i="36"/>
  <c r="AA74" i="36"/>
  <c r="Z74" i="36"/>
  <c r="X74" i="36"/>
  <c r="W74" i="36"/>
  <c r="U74" i="36"/>
  <c r="T74" i="36"/>
  <c r="R74" i="36"/>
  <c r="Q74" i="36"/>
  <c r="O74" i="36"/>
  <c r="M74" i="36"/>
  <c r="K74" i="36"/>
  <c r="BV73" i="36"/>
  <c r="BW73" i="36"/>
  <c r="BO73" i="36"/>
  <c r="BR73" i="36" s="1"/>
  <c r="BN73" i="36"/>
  <c r="BM73" i="36"/>
  <c r="BK73" i="36"/>
  <c r="BJ73" i="36"/>
  <c r="BH73" i="36"/>
  <c r="BG73" i="36"/>
  <c r="BE73" i="36"/>
  <c r="BD73" i="36"/>
  <c r="BB73" i="36"/>
  <c r="BA73" i="36"/>
  <c r="AY73" i="36"/>
  <c r="AX73" i="36"/>
  <c r="AV73" i="36"/>
  <c r="AU73" i="36"/>
  <c r="AS73" i="36"/>
  <c r="AR73" i="36"/>
  <c r="AP73" i="36"/>
  <c r="AO73" i="36"/>
  <c r="AM73" i="36"/>
  <c r="AL73" i="36"/>
  <c r="AJ73" i="36"/>
  <c r="AI73" i="36"/>
  <c r="AG73" i="36"/>
  <c r="AF73" i="36"/>
  <c r="AD73" i="36"/>
  <c r="AC73" i="36"/>
  <c r="AA73" i="36"/>
  <c r="Z73" i="36"/>
  <c r="X73" i="36"/>
  <c r="W73" i="36"/>
  <c r="U73" i="36"/>
  <c r="T73" i="36"/>
  <c r="R73" i="36"/>
  <c r="Q73" i="36"/>
  <c r="O73" i="36"/>
  <c r="M73" i="36"/>
  <c r="K73" i="36"/>
  <c r="BV72" i="36"/>
  <c r="BW72" i="36"/>
  <c r="BO72" i="36"/>
  <c r="BR72" i="36" s="1"/>
  <c r="BN72" i="36"/>
  <c r="BM72" i="36"/>
  <c r="BK72" i="36"/>
  <c r="BJ72" i="36"/>
  <c r="BH72" i="36"/>
  <c r="BG72" i="36"/>
  <c r="BE72" i="36"/>
  <c r="BD72" i="36"/>
  <c r="BB72" i="36"/>
  <c r="BA72" i="36"/>
  <c r="AY72" i="36"/>
  <c r="AX72" i="36"/>
  <c r="AV72" i="36"/>
  <c r="AU72" i="36"/>
  <c r="AS72" i="36"/>
  <c r="AR72" i="36"/>
  <c r="AP72" i="36"/>
  <c r="AO72" i="36"/>
  <c r="AM72" i="36"/>
  <c r="AL72" i="36"/>
  <c r="AJ72" i="36"/>
  <c r="AI72" i="36"/>
  <c r="AG72" i="36"/>
  <c r="AF72" i="36"/>
  <c r="AD72" i="36"/>
  <c r="AC72" i="36"/>
  <c r="AA72" i="36"/>
  <c r="Z72" i="36"/>
  <c r="X72" i="36"/>
  <c r="W72" i="36"/>
  <c r="U72" i="36"/>
  <c r="T72" i="36"/>
  <c r="R72" i="36"/>
  <c r="Q72" i="36"/>
  <c r="O72" i="36"/>
  <c r="M72" i="36"/>
  <c r="K72" i="36"/>
  <c r="BV71" i="36"/>
  <c r="BW71" i="36" s="1"/>
  <c r="BO71" i="36"/>
  <c r="BN71" i="36"/>
  <c r="BM71" i="36"/>
  <c r="BK71" i="36"/>
  <c r="BJ71" i="36"/>
  <c r="BH71" i="36"/>
  <c r="BG71" i="36"/>
  <c r="BE71" i="36"/>
  <c r="BD71" i="36"/>
  <c r="BB71" i="36"/>
  <c r="BA71" i="36"/>
  <c r="AY71" i="36"/>
  <c r="AX71" i="36"/>
  <c r="AV71" i="36"/>
  <c r="AU71" i="36"/>
  <c r="AS71" i="36"/>
  <c r="AR71" i="36"/>
  <c r="AP71" i="36"/>
  <c r="AO71" i="36"/>
  <c r="AM71" i="36"/>
  <c r="AL71" i="36"/>
  <c r="AJ71" i="36"/>
  <c r="AI71" i="36"/>
  <c r="AG71" i="36"/>
  <c r="AF71" i="36"/>
  <c r="AD71" i="36"/>
  <c r="AC71" i="36"/>
  <c r="AA71" i="36"/>
  <c r="Z71" i="36"/>
  <c r="X71" i="36"/>
  <c r="W71" i="36"/>
  <c r="U71" i="36"/>
  <c r="T71" i="36"/>
  <c r="R71" i="36"/>
  <c r="Q71" i="36"/>
  <c r="O71" i="36"/>
  <c r="M71" i="36"/>
  <c r="K71" i="36"/>
  <c r="BV70" i="36"/>
  <c r="BW70" i="36" s="1"/>
  <c r="BO70" i="36"/>
  <c r="BN70" i="36"/>
  <c r="BM70" i="36"/>
  <c r="BK70" i="36"/>
  <c r="BJ70" i="36"/>
  <c r="BH70" i="36"/>
  <c r="BG70" i="36"/>
  <c r="BE70" i="36"/>
  <c r="BD70" i="36"/>
  <c r="BB70" i="36"/>
  <c r="BA70" i="36"/>
  <c r="AY70" i="36"/>
  <c r="AX70" i="36"/>
  <c r="AV70" i="36"/>
  <c r="AU70" i="36"/>
  <c r="AS70" i="36"/>
  <c r="AR70" i="36"/>
  <c r="AP70" i="36"/>
  <c r="AO70" i="36"/>
  <c r="AM70" i="36"/>
  <c r="AL70" i="36"/>
  <c r="AJ70" i="36"/>
  <c r="AI70" i="36"/>
  <c r="AG70" i="36"/>
  <c r="AF70" i="36"/>
  <c r="AD70" i="36"/>
  <c r="AC70" i="36"/>
  <c r="AA70" i="36"/>
  <c r="Z70" i="36"/>
  <c r="X70" i="36"/>
  <c r="W70" i="36"/>
  <c r="U70" i="36"/>
  <c r="T70" i="36"/>
  <c r="R70" i="36"/>
  <c r="Q70" i="36"/>
  <c r="O70" i="36"/>
  <c r="M70" i="36"/>
  <c r="K70" i="36"/>
  <c r="BV69" i="36"/>
  <c r="BW69" i="36" s="1"/>
  <c r="BO69" i="36"/>
  <c r="BN69" i="36"/>
  <c r="BM69" i="36"/>
  <c r="BK69" i="36"/>
  <c r="BJ69" i="36"/>
  <c r="BH69" i="36"/>
  <c r="BG69" i="36"/>
  <c r="BE69" i="36"/>
  <c r="BD69" i="36"/>
  <c r="BB69" i="36"/>
  <c r="BA69" i="36"/>
  <c r="AY69" i="36"/>
  <c r="AX69" i="36"/>
  <c r="AV69" i="36"/>
  <c r="AU69" i="36"/>
  <c r="AS69" i="36"/>
  <c r="AR69" i="36"/>
  <c r="AP69" i="36"/>
  <c r="AO69" i="36"/>
  <c r="AM69" i="36"/>
  <c r="AL69" i="36"/>
  <c r="AJ69" i="36"/>
  <c r="AI69" i="36"/>
  <c r="AG69" i="36"/>
  <c r="AF69" i="36"/>
  <c r="AD69" i="36"/>
  <c r="AC69" i="36"/>
  <c r="AA69" i="36"/>
  <c r="Z69" i="36"/>
  <c r="X69" i="36"/>
  <c r="W69" i="36"/>
  <c r="U69" i="36"/>
  <c r="T69" i="36"/>
  <c r="R69" i="36"/>
  <c r="Q69" i="36"/>
  <c r="O69" i="36"/>
  <c r="M69" i="36"/>
  <c r="K69" i="36"/>
  <c r="BV68" i="36"/>
  <c r="BW68" i="36" s="1"/>
  <c r="BO68" i="36"/>
  <c r="BR68" i="36" s="1"/>
  <c r="BN68" i="36"/>
  <c r="BM68" i="36"/>
  <c r="BK68" i="36"/>
  <c r="BJ68" i="36"/>
  <c r="BH68" i="36"/>
  <c r="BG68" i="36"/>
  <c r="BE68" i="36"/>
  <c r="BD68" i="36"/>
  <c r="BB68" i="36"/>
  <c r="BA68" i="36"/>
  <c r="AY68" i="36"/>
  <c r="AX68" i="36"/>
  <c r="AV68" i="36"/>
  <c r="AU68" i="36"/>
  <c r="AS68" i="36"/>
  <c r="AR68" i="36"/>
  <c r="AP68" i="36"/>
  <c r="AO68" i="36"/>
  <c r="AM68" i="36"/>
  <c r="AL68" i="36"/>
  <c r="AJ68" i="36"/>
  <c r="AI68" i="36"/>
  <c r="AG68" i="36"/>
  <c r="AF68" i="36"/>
  <c r="AD68" i="36"/>
  <c r="AC68" i="36"/>
  <c r="AA68" i="36"/>
  <c r="Z68" i="36"/>
  <c r="X68" i="36"/>
  <c r="W68" i="36"/>
  <c r="U68" i="36"/>
  <c r="T68" i="36"/>
  <c r="R68" i="36"/>
  <c r="Q68" i="36"/>
  <c r="O68" i="36"/>
  <c r="M68" i="36"/>
  <c r="K68" i="36"/>
  <c r="BV67" i="36"/>
  <c r="BO67" i="36"/>
  <c r="BN67" i="36"/>
  <c r="BM67" i="36"/>
  <c r="BK67" i="36"/>
  <c r="BJ67" i="36"/>
  <c r="BH67" i="36"/>
  <c r="BG67" i="36"/>
  <c r="BE67" i="36"/>
  <c r="BD67" i="36"/>
  <c r="BB67" i="36"/>
  <c r="BA67" i="36"/>
  <c r="AY67" i="36"/>
  <c r="AX67" i="36"/>
  <c r="AV67" i="36"/>
  <c r="AU67" i="36"/>
  <c r="AS67" i="36"/>
  <c r="AR67" i="36"/>
  <c r="AP67" i="36"/>
  <c r="AO67" i="36"/>
  <c r="AM67" i="36"/>
  <c r="AL67" i="36"/>
  <c r="AJ67" i="36"/>
  <c r="AI67" i="36"/>
  <c r="AG67" i="36"/>
  <c r="AF67" i="36"/>
  <c r="AD67" i="36"/>
  <c r="AC67" i="36"/>
  <c r="AA67" i="36"/>
  <c r="Z67" i="36"/>
  <c r="X67" i="36"/>
  <c r="W67" i="36"/>
  <c r="U67" i="36"/>
  <c r="T67" i="36"/>
  <c r="R67" i="36"/>
  <c r="Q67" i="36"/>
  <c r="O67" i="36"/>
  <c r="M67" i="36"/>
  <c r="K67" i="36"/>
  <c r="BV66" i="36"/>
  <c r="BW66" i="36" s="1"/>
  <c r="BO66" i="36"/>
  <c r="BN66" i="36"/>
  <c r="BM66" i="36"/>
  <c r="BK66" i="36"/>
  <c r="BJ66" i="36"/>
  <c r="BH66" i="36"/>
  <c r="BG66" i="36"/>
  <c r="BE66" i="36"/>
  <c r="BD66" i="36"/>
  <c r="BB66" i="36"/>
  <c r="BA66" i="36"/>
  <c r="AY66" i="36"/>
  <c r="AX66" i="36"/>
  <c r="AV66" i="36"/>
  <c r="AU66" i="36"/>
  <c r="AS66" i="36"/>
  <c r="AR66" i="36"/>
  <c r="AP66" i="36"/>
  <c r="AO66" i="36"/>
  <c r="AM66" i="36"/>
  <c r="AL66" i="36"/>
  <c r="AJ66" i="36"/>
  <c r="AI66" i="36"/>
  <c r="AG66" i="36"/>
  <c r="AF66" i="36"/>
  <c r="AD66" i="36"/>
  <c r="AC66" i="36"/>
  <c r="AA66" i="36"/>
  <c r="Z66" i="36"/>
  <c r="X66" i="36"/>
  <c r="W66" i="36"/>
  <c r="U66" i="36"/>
  <c r="T66" i="36"/>
  <c r="R66" i="36"/>
  <c r="Q66" i="36"/>
  <c r="O66" i="36"/>
  <c r="M66" i="36"/>
  <c r="K66" i="36"/>
  <c r="BV65" i="36"/>
  <c r="BW65" i="36" s="1"/>
  <c r="BO65" i="36"/>
  <c r="BN65" i="36"/>
  <c r="BM65" i="36"/>
  <c r="BK65" i="36"/>
  <c r="BJ65" i="36"/>
  <c r="BH65" i="36"/>
  <c r="BG65" i="36"/>
  <c r="BE65" i="36"/>
  <c r="BD65" i="36"/>
  <c r="BB65" i="36"/>
  <c r="BA65" i="36"/>
  <c r="AY65" i="36"/>
  <c r="AX65" i="36"/>
  <c r="AV65" i="36"/>
  <c r="AU65" i="36"/>
  <c r="AS65" i="36"/>
  <c r="AR65" i="36"/>
  <c r="AP65" i="36"/>
  <c r="AO65" i="36"/>
  <c r="AM65" i="36"/>
  <c r="AL65" i="36"/>
  <c r="AJ65" i="36"/>
  <c r="AI65" i="36"/>
  <c r="AG65" i="36"/>
  <c r="AF65" i="36"/>
  <c r="AD65" i="36"/>
  <c r="AC65" i="36"/>
  <c r="AA65" i="36"/>
  <c r="Z65" i="36"/>
  <c r="X65" i="36"/>
  <c r="W65" i="36"/>
  <c r="U65" i="36"/>
  <c r="T65" i="36"/>
  <c r="R65" i="36"/>
  <c r="Q65" i="36"/>
  <c r="O65" i="36"/>
  <c r="M65" i="36"/>
  <c r="K65" i="36"/>
  <c r="BV64" i="36"/>
  <c r="BW64" i="36" s="1"/>
  <c r="BO64" i="36"/>
  <c r="BN64" i="36"/>
  <c r="BM64" i="36"/>
  <c r="BK64" i="36"/>
  <c r="BJ64" i="36"/>
  <c r="BH64" i="36"/>
  <c r="BG64" i="36"/>
  <c r="BE64" i="36"/>
  <c r="BD64" i="36"/>
  <c r="BB64" i="36"/>
  <c r="BA64" i="36"/>
  <c r="AY64" i="36"/>
  <c r="AX64" i="36"/>
  <c r="AV64" i="36"/>
  <c r="AU64" i="36"/>
  <c r="AS64" i="36"/>
  <c r="AR64" i="36"/>
  <c r="AP64" i="36"/>
  <c r="AO64" i="36"/>
  <c r="AM64" i="36"/>
  <c r="AL64" i="36"/>
  <c r="AJ64" i="36"/>
  <c r="AI64" i="36"/>
  <c r="AG64" i="36"/>
  <c r="AF64" i="36"/>
  <c r="AD64" i="36"/>
  <c r="AC64" i="36"/>
  <c r="AA64" i="36"/>
  <c r="Z64" i="36"/>
  <c r="X64" i="36"/>
  <c r="W64" i="36"/>
  <c r="U64" i="36"/>
  <c r="T64" i="36"/>
  <c r="R64" i="36"/>
  <c r="Q64" i="36"/>
  <c r="O64" i="36"/>
  <c r="M64" i="36"/>
  <c r="K64" i="36"/>
  <c r="BV63" i="36"/>
  <c r="BW63" i="36" s="1"/>
  <c r="BO63" i="36"/>
  <c r="BR63" i="36" s="1"/>
  <c r="BN63" i="36"/>
  <c r="BM63" i="36"/>
  <c r="BK63" i="36"/>
  <c r="BJ63" i="36"/>
  <c r="BH63" i="36"/>
  <c r="BG63" i="36"/>
  <c r="BE63" i="36"/>
  <c r="BD63" i="36"/>
  <c r="BB63" i="36"/>
  <c r="BA63" i="36"/>
  <c r="AY63" i="36"/>
  <c r="AX63" i="36"/>
  <c r="AV63" i="36"/>
  <c r="AU63" i="36"/>
  <c r="AS63" i="36"/>
  <c r="AR63" i="36"/>
  <c r="AP63" i="36"/>
  <c r="AO63" i="36"/>
  <c r="AM63" i="36"/>
  <c r="AL63" i="36"/>
  <c r="AJ63" i="36"/>
  <c r="AI63" i="36"/>
  <c r="AG63" i="36"/>
  <c r="AF63" i="36"/>
  <c r="AD63" i="36"/>
  <c r="AC63" i="36"/>
  <c r="AA63" i="36"/>
  <c r="Z63" i="36"/>
  <c r="X63" i="36"/>
  <c r="W63" i="36"/>
  <c r="U63" i="36"/>
  <c r="T63" i="36"/>
  <c r="R63" i="36"/>
  <c r="Q63" i="36"/>
  <c r="O63" i="36"/>
  <c r="M63" i="36"/>
  <c r="K63" i="36"/>
  <c r="BV62" i="36"/>
  <c r="BW62" i="36" s="1"/>
  <c r="BO62" i="36"/>
  <c r="BR62" i="36" s="1"/>
  <c r="BN62" i="36"/>
  <c r="BM62" i="36"/>
  <c r="BK62" i="36"/>
  <c r="BJ62" i="36"/>
  <c r="BH62" i="36"/>
  <c r="BG62" i="36"/>
  <c r="BE62" i="36"/>
  <c r="BD62" i="36"/>
  <c r="BB62" i="36"/>
  <c r="BA62" i="36"/>
  <c r="AY62" i="36"/>
  <c r="AX62" i="36"/>
  <c r="AV62" i="36"/>
  <c r="AU62" i="36"/>
  <c r="AS62" i="36"/>
  <c r="AR62" i="36"/>
  <c r="AP62" i="36"/>
  <c r="AO62" i="36"/>
  <c r="AM62" i="36"/>
  <c r="AL62" i="36"/>
  <c r="AJ62" i="36"/>
  <c r="AI62" i="36"/>
  <c r="AG62" i="36"/>
  <c r="AF62" i="36"/>
  <c r="AD62" i="36"/>
  <c r="AC62" i="36"/>
  <c r="AA62" i="36"/>
  <c r="Z62" i="36"/>
  <c r="X62" i="36"/>
  <c r="W62" i="36"/>
  <c r="U62" i="36"/>
  <c r="T62" i="36"/>
  <c r="R62" i="36"/>
  <c r="Q62" i="36"/>
  <c r="O62" i="36"/>
  <c r="M62" i="36"/>
  <c r="K62" i="36"/>
  <c r="BV61" i="36"/>
  <c r="BW61" i="36"/>
  <c r="BO61" i="36"/>
  <c r="BN61" i="36"/>
  <c r="BM61" i="36"/>
  <c r="BK61" i="36"/>
  <c r="BJ61" i="36"/>
  <c r="BH61" i="36"/>
  <c r="BG61" i="36"/>
  <c r="BE61" i="36"/>
  <c r="BD61" i="36"/>
  <c r="BB61" i="36"/>
  <c r="BA61" i="36"/>
  <c r="AY61" i="36"/>
  <c r="AX61" i="36"/>
  <c r="AV61" i="36"/>
  <c r="AU61" i="36"/>
  <c r="AS61" i="36"/>
  <c r="AR61" i="36"/>
  <c r="AP61" i="36"/>
  <c r="AO61" i="36"/>
  <c r="AM61" i="36"/>
  <c r="AL61" i="36"/>
  <c r="AJ61" i="36"/>
  <c r="AI61" i="36"/>
  <c r="AG61" i="36"/>
  <c r="AF61" i="36"/>
  <c r="AD61" i="36"/>
  <c r="AC61" i="36"/>
  <c r="AA61" i="36"/>
  <c r="Z61" i="36"/>
  <c r="X61" i="36"/>
  <c r="W61" i="36"/>
  <c r="U61" i="36"/>
  <c r="T61" i="36"/>
  <c r="R61" i="36"/>
  <c r="Q61" i="36"/>
  <c r="O61" i="36"/>
  <c r="M61" i="36"/>
  <c r="K61" i="36"/>
  <c r="BV60" i="36"/>
  <c r="BW60" i="36" s="1"/>
  <c r="BO60" i="36"/>
  <c r="BN60" i="36"/>
  <c r="BM60" i="36"/>
  <c r="BK60" i="36"/>
  <c r="BJ60" i="36"/>
  <c r="BH60" i="36"/>
  <c r="BG60" i="36"/>
  <c r="BE60" i="36"/>
  <c r="BD60" i="36"/>
  <c r="BB60" i="36"/>
  <c r="BA60" i="36"/>
  <c r="AY60" i="36"/>
  <c r="AX60" i="36"/>
  <c r="AV60" i="36"/>
  <c r="AU60" i="36"/>
  <c r="AS60" i="36"/>
  <c r="AR60" i="36"/>
  <c r="AP60" i="36"/>
  <c r="AO60" i="36"/>
  <c r="AM60" i="36"/>
  <c r="AL60" i="36"/>
  <c r="AJ60" i="36"/>
  <c r="AI60" i="36"/>
  <c r="AG60" i="36"/>
  <c r="AF60" i="36"/>
  <c r="AD60" i="36"/>
  <c r="AC60" i="36"/>
  <c r="AA60" i="36"/>
  <c r="Z60" i="36"/>
  <c r="X60" i="36"/>
  <c r="W60" i="36"/>
  <c r="U60" i="36"/>
  <c r="T60" i="36"/>
  <c r="R60" i="36"/>
  <c r="Q60" i="36"/>
  <c r="O60" i="36"/>
  <c r="M60" i="36"/>
  <c r="K60" i="36"/>
  <c r="BV59" i="36"/>
  <c r="BW59" i="36"/>
  <c r="BO59" i="36"/>
  <c r="BN59" i="36"/>
  <c r="BM59" i="36"/>
  <c r="BK59" i="36"/>
  <c r="BJ59" i="36"/>
  <c r="BH59" i="36"/>
  <c r="BG59" i="36"/>
  <c r="BE59" i="36"/>
  <c r="BD59" i="36"/>
  <c r="BB59" i="36"/>
  <c r="BA59" i="36"/>
  <c r="AY59" i="36"/>
  <c r="AX59" i="36"/>
  <c r="AV59" i="36"/>
  <c r="AU59" i="36"/>
  <c r="AS59" i="36"/>
  <c r="AR59" i="36"/>
  <c r="AP59" i="36"/>
  <c r="AO59" i="36"/>
  <c r="AM59" i="36"/>
  <c r="AL59" i="36"/>
  <c r="AJ59" i="36"/>
  <c r="AI59" i="36"/>
  <c r="AG59" i="36"/>
  <c r="AF59" i="36"/>
  <c r="AD59" i="36"/>
  <c r="AC59" i="36"/>
  <c r="AA59" i="36"/>
  <c r="Z59" i="36"/>
  <c r="X59" i="36"/>
  <c r="W59" i="36"/>
  <c r="U59" i="36"/>
  <c r="T59" i="36"/>
  <c r="R59" i="36"/>
  <c r="Q59" i="36"/>
  <c r="O59" i="36"/>
  <c r="M59" i="36"/>
  <c r="K59" i="36"/>
  <c r="BV58" i="36"/>
  <c r="BW58" i="36" s="1"/>
  <c r="BO58" i="36"/>
  <c r="BN58" i="36"/>
  <c r="BM58" i="36"/>
  <c r="BK58" i="36"/>
  <c r="BJ58" i="36"/>
  <c r="BH58" i="36"/>
  <c r="BG58" i="36"/>
  <c r="BE58" i="36"/>
  <c r="BD58" i="36"/>
  <c r="BB58" i="36"/>
  <c r="BA58" i="36"/>
  <c r="AY58" i="36"/>
  <c r="AX58" i="36"/>
  <c r="AV58" i="36"/>
  <c r="AU58" i="36"/>
  <c r="AS58" i="36"/>
  <c r="AR58" i="36"/>
  <c r="AP58" i="36"/>
  <c r="AO58" i="36"/>
  <c r="AM58" i="36"/>
  <c r="AL58" i="36"/>
  <c r="AJ58" i="36"/>
  <c r="AI58" i="36"/>
  <c r="AG58" i="36"/>
  <c r="AF58" i="36"/>
  <c r="AD58" i="36"/>
  <c r="AC58" i="36"/>
  <c r="AA58" i="36"/>
  <c r="Z58" i="36"/>
  <c r="X58" i="36"/>
  <c r="W58" i="36"/>
  <c r="U58" i="36"/>
  <c r="T58" i="36"/>
  <c r="R58" i="36"/>
  <c r="Q58" i="36"/>
  <c r="O58" i="36"/>
  <c r="M58" i="36"/>
  <c r="K58" i="36"/>
  <c r="BV57" i="36"/>
  <c r="BW57" i="36" s="1"/>
  <c r="BO57" i="36"/>
  <c r="BN57" i="36"/>
  <c r="BM57" i="36"/>
  <c r="BK57" i="36"/>
  <c r="BJ57" i="36"/>
  <c r="BH57" i="36"/>
  <c r="BG57" i="36"/>
  <c r="BE57" i="36"/>
  <c r="BD57" i="36"/>
  <c r="BB57" i="36"/>
  <c r="BA57" i="36"/>
  <c r="AY57" i="36"/>
  <c r="AX57" i="36"/>
  <c r="AV57" i="36"/>
  <c r="AU57" i="36"/>
  <c r="AS57" i="36"/>
  <c r="AR57" i="36"/>
  <c r="AP57" i="36"/>
  <c r="AO57" i="36"/>
  <c r="AM57" i="36"/>
  <c r="AL57" i="36"/>
  <c r="AJ57" i="36"/>
  <c r="AI57" i="36"/>
  <c r="AG57" i="36"/>
  <c r="AF57" i="36"/>
  <c r="AD57" i="36"/>
  <c r="AC57" i="36"/>
  <c r="AA57" i="36"/>
  <c r="Z57" i="36"/>
  <c r="X57" i="36"/>
  <c r="W57" i="36"/>
  <c r="U57" i="36"/>
  <c r="T57" i="36"/>
  <c r="R57" i="36"/>
  <c r="Q57" i="36"/>
  <c r="O57" i="36"/>
  <c r="M57" i="36"/>
  <c r="K57" i="36"/>
  <c r="BV56" i="36"/>
  <c r="BW56" i="36" s="1"/>
  <c r="BO56" i="36"/>
  <c r="BN56" i="36"/>
  <c r="BM56" i="36"/>
  <c r="BK56" i="36"/>
  <c r="BJ56" i="36"/>
  <c r="BH56" i="36"/>
  <c r="BG56" i="36"/>
  <c r="BE56" i="36"/>
  <c r="BD56" i="36"/>
  <c r="BB56" i="36"/>
  <c r="BA56" i="36"/>
  <c r="AY56" i="36"/>
  <c r="AX56" i="36"/>
  <c r="AV56" i="36"/>
  <c r="AU56" i="36"/>
  <c r="AS56" i="36"/>
  <c r="AR56" i="36"/>
  <c r="AP56" i="36"/>
  <c r="AO56" i="36"/>
  <c r="AM56" i="36"/>
  <c r="AL56" i="36"/>
  <c r="AJ56" i="36"/>
  <c r="AI56" i="36"/>
  <c r="AG56" i="36"/>
  <c r="AF56" i="36"/>
  <c r="AD56" i="36"/>
  <c r="AC56" i="36"/>
  <c r="AA56" i="36"/>
  <c r="Z56" i="36"/>
  <c r="X56" i="36"/>
  <c r="W56" i="36"/>
  <c r="U56" i="36"/>
  <c r="T56" i="36"/>
  <c r="R56" i="36"/>
  <c r="Q56" i="36"/>
  <c r="O56" i="36"/>
  <c r="M56" i="36"/>
  <c r="K56" i="36"/>
  <c r="BV55" i="36"/>
  <c r="BW55" i="36"/>
  <c r="BO55" i="36"/>
  <c r="BR55" i="36" s="1"/>
  <c r="BN55" i="36"/>
  <c r="BM55" i="36"/>
  <c r="BK55" i="36"/>
  <c r="BJ55" i="36"/>
  <c r="BH55" i="36"/>
  <c r="BG55" i="36"/>
  <c r="BE55" i="36"/>
  <c r="BD55" i="36"/>
  <c r="BB55" i="36"/>
  <c r="BA55" i="36"/>
  <c r="AY55" i="36"/>
  <c r="AX55" i="36"/>
  <c r="AV55" i="36"/>
  <c r="AU55" i="36"/>
  <c r="AS55" i="36"/>
  <c r="AR55" i="36"/>
  <c r="AP55" i="36"/>
  <c r="AO55" i="36"/>
  <c r="AM55" i="36"/>
  <c r="AL55" i="36"/>
  <c r="AJ55" i="36"/>
  <c r="AI55" i="36"/>
  <c r="AG55" i="36"/>
  <c r="AF55" i="36"/>
  <c r="AD55" i="36"/>
  <c r="AC55" i="36"/>
  <c r="AA55" i="36"/>
  <c r="Z55" i="36"/>
  <c r="X55" i="36"/>
  <c r="W55" i="36"/>
  <c r="U55" i="36"/>
  <c r="T55" i="36"/>
  <c r="R55" i="36"/>
  <c r="Q55" i="36"/>
  <c r="O55" i="36"/>
  <c r="M55" i="36"/>
  <c r="K55" i="36"/>
  <c r="BV54" i="36"/>
  <c r="BW54" i="36" s="1"/>
  <c r="BO54" i="36"/>
  <c r="BN54" i="36"/>
  <c r="BM54" i="36"/>
  <c r="BK54" i="36"/>
  <c r="BJ54" i="36"/>
  <c r="BH54" i="36"/>
  <c r="BG54" i="36"/>
  <c r="BE54" i="36"/>
  <c r="BD54" i="36"/>
  <c r="BB54" i="36"/>
  <c r="BA54" i="36"/>
  <c r="AY54" i="36"/>
  <c r="AX54" i="36"/>
  <c r="AV54" i="36"/>
  <c r="AU54" i="36"/>
  <c r="AS54" i="36"/>
  <c r="AR54" i="36"/>
  <c r="AP54" i="36"/>
  <c r="AO54" i="36"/>
  <c r="AM54" i="36"/>
  <c r="AL54" i="36"/>
  <c r="AJ54" i="36"/>
  <c r="AI54" i="36"/>
  <c r="AG54" i="36"/>
  <c r="AF54" i="36"/>
  <c r="AD54" i="36"/>
  <c r="AC54" i="36"/>
  <c r="AA54" i="36"/>
  <c r="Z54" i="36"/>
  <c r="X54" i="36"/>
  <c r="W54" i="36"/>
  <c r="U54" i="36"/>
  <c r="T54" i="36"/>
  <c r="R54" i="36"/>
  <c r="Q54" i="36"/>
  <c r="O54" i="36"/>
  <c r="M54" i="36"/>
  <c r="K54" i="36"/>
  <c r="BV53" i="36"/>
  <c r="BW53" i="36" s="1"/>
  <c r="BO53" i="36"/>
  <c r="BN53" i="36"/>
  <c r="BM53" i="36"/>
  <c r="BK53" i="36"/>
  <c r="BJ53" i="36"/>
  <c r="BH53" i="36"/>
  <c r="BG53" i="36"/>
  <c r="BE53" i="36"/>
  <c r="BD53" i="36"/>
  <c r="BB53" i="36"/>
  <c r="BA53" i="36"/>
  <c r="AY53" i="36"/>
  <c r="AX53" i="36"/>
  <c r="AV53" i="36"/>
  <c r="AU53" i="36"/>
  <c r="AS53" i="36"/>
  <c r="AR53" i="36"/>
  <c r="AP53" i="36"/>
  <c r="AO53" i="36"/>
  <c r="AM53" i="36"/>
  <c r="AL53" i="36"/>
  <c r="AJ53" i="36"/>
  <c r="AI53" i="36"/>
  <c r="AG53" i="36"/>
  <c r="AF53" i="36"/>
  <c r="AD53" i="36"/>
  <c r="AC53" i="36"/>
  <c r="AA53" i="36"/>
  <c r="Z53" i="36"/>
  <c r="X53" i="36"/>
  <c r="W53" i="36"/>
  <c r="U53" i="36"/>
  <c r="T53" i="36"/>
  <c r="R53" i="36"/>
  <c r="Q53" i="36"/>
  <c r="O53" i="36"/>
  <c r="M53" i="36"/>
  <c r="K53" i="36"/>
  <c r="BV52" i="36"/>
  <c r="BW52" i="36" s="1"/>
  <c r="BO52" i="36"/>
  <c r="BN52" i="36"/>
  <c r="BM52" i="36"/>
  <c r="BK52" i="36"/>
  <c r="BJ52" i="36"/>
  <c r="BH52" i="36"/>
  <c r="BG52" i="36"/>
  <c r="BE52" i="36"/>
  <c r="BD52" i="36"/>
  <c r="BB52" i="36"/>
  <c r="BA52" i="36"/>
  <c r="AY52" i="36"/>
  <c r="AX52" i="36"/>
  <c r="AV52" i="36"/>
  <c r="AU52" i="36"/>
  <c r="AS52" i="36"/>
  <c r="AR52" i="36"/>
  <c r="AP52" i="36"/>
  <c r="AO52" i="36"/>
  <c r="AM52" i="36"/>
  <c r="AL52" i="36"/>
  <c r="AJ52" i="36"/>
  <c r="AI52" i="36"/>
  <c r="AG52" i="36"/>
  <c r="AF52" i="36"/>
  <c r="AD52" i="36"/>
  <c r="AC52" i="36"/>
  <c r="AA52" i="36"/>
  <c r="Z52" i="36"/>
  <c r="X52" i="36"/>
  <c r="W52" i="36"/>
  <c r="U52" i="36"/>
  <c r="T52" i="36"/>
  <c r="R52" i="36"/>
  <c r="Q52" i="36"/>
  <c r="O52" i="36"/>
  <c r="M52" i="36"/>
  <c r="K52" i="36"/>
  <c r="BV51" i="36"/>
  <c r="BW51" i="36" s="1"/>
  <c r="BO51" i="36"/>
  <c r="BN51" i="36"/>
  <c r="BM51" i="36"/>
  <c r="BK51" i="36"/>
  <c r="BJ51" i="36"/>
  <c r="BH51" i="36"/>
  <c r="BG51" i="36"/>
  <c r="BE51" i="36"/>
  <c r="BD51" i="36"/>
  <c r="BB51" i="36"/>
  <c r="BA51" i="36"/>
  <c r="AY51" i="36"/>
  <c r="AX51" i="36"/>
  <c r="AV51" i="36"/>
  <c r="AU51" i="36"/>
  <c r="AS51" i="36"/>
  <c r="AR51" i="36"/>
  <c r="AP51" i="36"/>
  <c r="AO51" i="36"/>
  <c r="AM51" i="36"/>
  <c r="AL51" i="36"/>
  <c r="AJ51" i="36"/>
  <c r="AI51" i="36"/>
  <c r="AG51" i="36"/>
  <c r="AF51" i="36"/>
  <c r="AD51" i="36"/>
  <c r="AC51" i="36"/>
  <c r="AA51" i="36"/>
  <c r="Z51" i="36"/>
  <c r="X51" i="36"/>
  <c r="W51" i="36"/>
  <c r="U51" i="36"/>
  <c r="T51" i="36"/>
  <c r="R51" i="36"/>
  <c r="Q51" i="36"/>
  <c r="O51" i="36"/>
  <c r="M51" i="36"/>
  <c r="K51" i="36"/>
  <c r="BV50" i="36"/>
  <c r="BW50" i="36" s="1"/>
  <c r="BO50" i="36"/>
  <c r="BR50" i="36" s="1"/>
  <c r="BN50" i="36"/>
  <c r="BM50" i="36"/>
  <c r="BK50" i="36"/>
  <c r="BJ50" i="36"/>
  <c r="BH50" i="36"/>
  <c r="BG50" i="36"/>
  <c r="BE50" i="36"/>
  <c r="BD50" i="36"/>
  <c r="BB50" i="36"/>
  <c r="BA50" i="36"/>
  <c r="AY50" i="36"/>
  <c r="AX50" i="36"/>
  <c r="AV50" i="36"/>
  <c r="AU50" i="36"/>
  <c r="AS50" i="36"/>
  <c r="AR50" i="36"/>
  <c r="AP50" i="36"/>
  <c r="AO50" i="36"/>
  <c r="AM50" i="36"/>
  <c r="AL50" i="36"/>
  <c r="AJ50" i="36"/>
  <c r="AI50" i="36"/>
  <c r="AG50" i="36"/>
  <c r="AF50" i="36"/>
  <c r="AD50" i="36"/>
  <c r="AC50" i="36"/>
  <c r="AA50" i="36"/>
  <c r="Z50" i="36"/>
  <c r="X50" i="36"/>
  <c r="W50" i="36"/>
  <c r="U50" i="36"/>
  <c r="T50" i="36"/>
  <c r="R50" i="36"/>
  <c r="Q50" i="36"/>
  <c r="O50" i="36"/>
  <c r="M50" i="36"/>
  <c r="K50" i="36"/>
  <c r="BV49" i="36"/>
  <c r="BO49" i="36"/>
  <c r="BN49" i="36"/>
  <c r="BM49" i="36"/>
  <c r="BK49" i="36"/>
  <c r="BJ49" i="36"/>
  <c r="BH49" i="36"/>
  <c r="BG49" i="36"/>
  <c r="BE49" i="36"/>
  <c r="BD49" i="36"/>
  <c r="BB49" i="36"/>
  <c r="BA49" i="36"/>
  <c r="AY49" i="36"/>
  <c r="AX49" i="36"/>
  <c r="AV49" i="36"/>
  <c r="AU49" i="36"/>
  <c r="AS49" i="36"/>
  <c r="AR49" i="36"/>
  <c r="AP49" i="36"/>
  <c r="AO49" i="36"/>
  <c r="AM49" i="36"/>
  <c r="AL49" i="36"/>
  <c r="AJ49" i="36"/>
  <c r="AI49" i="36"/>
  <c r="AG49" i="36"/>
  <c r="AF49" i="36"/>
  <c r="AD49" i="36"/>
  <c r="AC49" i="36"/>
  <c r="AA49" i="36"/>
  <c r="Z49" i="36"/>
  <c r="X49" i="36"/>
  <c r="W49" i="36"/>
  <c r="U49" i="36"/>
  <c r="T49" i="36"/>
  <c r="R49" i="36"/>
  <c r="Q49" i="36"/>
  <c r="O49" i="36"/>
  <c r="M49" i="36"/>
  <c r="K49" i="36"/>
  <c r="BV48" i="36"/>
  <c r="BW48" i="36"/>
  <c r="BO48" i="36"/>
  <c r="BN48" i="36"/>
  <c r="BM48" i="36"/>
  <c r="BK48" i="36"/>
  <c r="BJ48" i="36"/>
  <c r="BH48" i="36"/>
  <c r="BG48" i="36"/>
  <c r="BE48" i="36"/>
  <c r="BD48" i="36"/>
  <c r="BB48" i="36"/>
  <c r="BA48" i="36"/>
  <c r="AY48" i="36"/>
  <c r="AX48" i="36"/>
  <c r="AV48" i="36"/>
  <c r="AU48" i="36"/>
  <c r="AS48" i="36"/>
  <c r="AR48" i="36"/>
  <c r="AP48" i="36"/>
  <c r="AO48" i="36"/>
  <c r="O48" i="36"/>
  <c r="M48" i="36"/>
  <c r="K48" i="36"/>
  <c r="BR48" i="36" s="1"/>
  <c r="BV47" i="36"/>
  <c r="BW47" i="36" s="1"/>
  <c r="BO47" i="36"/>
  <c r="BN47" i="36"/>
  <c r="BM47" i="36"/>
  <c r="BK47" i="36"/>
  <c r="BJ47" i="36"/>
  <c r="BH47" i="36"/>
  <c r="BG47" i="36"/>
  <c r="BE47" i="36"/>
  <c r="BD47" i="36"/>
  <c r="BB47" i="36"/>
  <c r="BA47" i="36"/>
  <c r="AY47" i="36"/>
  <c r="AX47" i="36"/>
  <c r="AV47" i="36"/>
  <c r="AU47" i="36"/>
  <c r="AS47" i="36"/>
  <c r="AR47" i="36"/>
  <c r="AP47" i="36"/>
  <c r="AO47" i="36"/>
  <c r="AM47" i="36"/>
  <c r="AL47" i="36"/>
  <c r="AJ47" i="36"/>
  <c r="AI47" i="36"/>
  <c r="AG47" i="36"/>
  <c r="AF47" i="36"/>
  <c r="AD47" i="36"/>
  <c r="AC47" i="36"/>
  <c r="AA47" i="36"/>
  <c r="Z47" i="36"/>
  <c r="X47" i="36"/>
  <c r="W47" i="36"/>
  <c r="U47" i="36"/>
  <c r="T47" i="36"/>
  <c r="R47" i="36"/>
  <c r="Q47" i="36"/>
  <c r="O47" i="36"/>
  <c r="M47" i="36"/>
  <c r="K47" i="36"/>
  <c r="BV46" i="36"/>
  <c r="BW46" i="36" s="1"/>
  <c r="BO46" i="36"/>
  <c r="BR46" i="36" s="1"/>
  <c r="BN46" i="36"/>
  <c r="BM46" i="36"/>
  <c r="BK46" i="36"/>
  <c r="BJ46" i="36"/>
  <c r="BH46" i="36"/>
  <c r="BG46" i="36"/>
  <c r="BE46" i="36"/>
  <c r="BD46" i="36"/>
  <c r="BB46" i="36"/>
  <c r="BA46" i="36"/>
  <c r="AY46" i="36"/>
  <c r="AX46" i="36"/>
  <c r="AV46" i="36"/>
  <c r="AU46" i="36"/>
  <c r="AS46" i="36"/>
  <c r="AR46" i="36"/>
  <c r="AP46" i="36"/>
  <c r="AO46" i="36"/>
  <c r="AM46" i="36"/>
  <c r="AL46" i="36"/>
  <c r="AJ46" i="36"/>
  <c r="AI46" i="36"/>
  <c r="AG46" i="36"/>
  <c r="AF46" i="36"/>
  <c r="AD46" i="36"/>
  <c r="AC46" i="36"/>
  <c r="AA46" i="36"/>
  <c r="Z46" i="36"/>
  <c r="X46" i="36"/>
  <c r="W46" i="36"/>
  <c r="U46" i="36"/>
  <c r="T46" i="36"/>
  <c r="R46" i="36"/>
  <c r="Q46" i="36"/>
  <c r="O46" i="36"/>
  <c r="M46" i="36"/>
  <c r="K46" i="36"/>
  <c r="BV45" i="36"/>
  <c r="BW45" i="36"/>
  <c r="BO45" i="36"/>
  <c r="BR45" i="36" s="1"/>
  <c r="BN45" i="36"/>
  <c r="BM45" i="36"/>
  <c r="BK45" i="36"/>
  <c r="BJ45" i="36"/>
  <c r="BH45" i="36"/>
  <c r="BG45" i="36"/>
  <c r="BE45" i="36"/>
  <c r="BD45" i="36"/>
  <c r="BB45" i="36"/>
  <c r="BA45" i="36"/>
  <c r="AY45" i="36"/>
  <c r="AX45" i="36"/>
  <c r="AV45" i="36"/>
  <c r="AU45" i="36"/>
  <c r="AS45" i="36"/>
  <c r="AR45" i="36"/>
  <c r="AP45" i="36"/>
  <c r="AO45" i="36"/>
  <c r="AM45" i="36"/>
  <c r="AL45" i="36"/>
  <c r="AJ45" i="36"/>
  <c r="AI45" i="36"/>
  <c r="AG45" i="36"/>
  <c r="AF45" i="36"/>
  <c r="AD45" i="36"/>
  <c r="AC45" i="36"/>
  <c r="AA45" i="36"/>
  <c r="Z45" i="36"/>
  <c r="X45" i="36"/>
  <c r="W45" i="36"/>
  <c r="U45" i="36"/>
  <c r="T45" i="36"/>
  <c r="R45" i="36"/>
  <c r="Q45" i="36"/>
  <c r="O45" i="36"/>
  <c r="M45" i="36"/>
  <c r="K45" i="36"/>
  <c r="BV44" i="36"/>
  <c r="BW44" i="36"/>
  <c r="BO44" i="36"/>
  <c r="BN44" i="36"/>
  <c r="BM44" i="36"/>
  <c r="BK44" i="36"/>
  <c r="BJ44" i="36"/>
  <c r="BH44" i="36"/>
  <c r="BG44" i="36"/>
  <c r="BE44" i="36"/>
  <c r="BD44" i="36"/>
  <c r="BB44" i="36"/>
  <c r="BA44" i="36"/>
  <c r="AY44" i="36"/>
  <c r="AX44" i="36"/>
  <c r="AV44" i="36"/>
  <c r="AU44" i="36"/>
  <c r="AS44" i="36"/>
  <c r="AR44" i="36"/>
  <c r="AP44" i="36"/>
  <c r="AO44" i="36"/>
  <c r="AM44" i="36"/>
  <c r="AL44" i="36"/>
  <c r="AJ44" i="36"/>
  <c r="AI44" i="36"/>
  <c r="AG44" i="36"/>
  <c r="AF44" i="36"/>
  <c r="AD44" i="36"/>
  <c r="AC44" i="36"/>
  <c r="AA44" i="36"/>
  <c r="Z44" i="36"/>
  <c r="X44" i="36"/>
  <c r="W44" i="36"/>
  <c r="U44" i="36"/>
  <c r="T44" i="36"/>
  <c r="R44" i="36"/>
  <c r="Q44" i="36"/>
  <c r="O44" i="36"/>
  <c r="M44" i="36"/>
  <c r="K44" i="36"/>
  <c r="BV43" i="36"/>
  <c r="BW43" i="36"/>
  <c r="BO43" i="36"/>
  <c r="BR43" i="36" s="1"/>
  <c r="BN43" i="36"/>
  <c r="BM43" i="36"/>
  <c r="BK43" i="36"/>
  <c r="BJ43" i="36"/>
  <c r="BH43" i="36"/>
  <c r="BG43" i="36"/>
  <c r="BE43" i="36"/>
  <c r="BD43" i="36"/>
  <c r="BB43" i="36"/>
  <c r="BA43" i="36"/>
  <c r="AY43" i="36"/>
  <c r="AX43" i="36"/>
  <c r="AV43" i="36"/>
  <c r="AU43" i="36"/>
  <c r="AS43" i="36"/>
  <c r="AR43" i="36"/>
  <c r="AP43" i="36"/>
  <c r="AO43" i="36"/>
  <c r="AM43" i="36"/>
  <c r="AL43" i="36"/>
  <c r="AJ43" i="36"/>
  <c r="AI43" i="36"/>
  <c r="AG43" i="36"/>
  <c r="AF43" i="36"/>
  <c r="AD43" i="36"/>
  <c r="AC43" i="36"/>
  <c r="AA43" i="36"/>
  <c r="Z43" i="36"/>
  <c r="X43" i="36"/>
  <c r="W43" i="36"/>
  <c r="U43" i="36"/>
  <c r="T43" i="36"/>
  <c r="R43" i="36"/>
  <c r="Q43" i="36"/>
  <c r="O43" i="36"/>
  <c r="M43" i="36"/>
  <c r="K43" i="36"/>
  <c r="BV42" i="36"/>
  <c r="BW42" i="36" s="1"/>
  <c r="BO42" i="36"/>
  <c r="BN42" i="36"/>
  <c r="BM42" i="36"/>
  <c r="BK42" i="36"/>
  <c r="BJ42" i="36"/>
  <c r="BH42" i="36"/>
  <c r="BG42" i="36"/>
  <c r="BE42" i="36"/>
  <c r="BD42" i="36"/>
  <c r="BB42" i="36"/>
  <c r="BA42" i="36"/>
  <c r="AY42" i="36"/>
  <c r="AX42" i="36"/>
  <c r="AV42" i="36"/>
  <c r="AU42" i="36"/>
  <c r="AS42" i="36"/>
  <c r="AR42" i="36"/>
  <c r="AP42" i="36"/>
  <c r="AO42" i="36"/>
  <c r="AM42" i="36"/>
  <c r="AL42" i="36"/>
  <c r="AJ42" i="36"/>
  <c r="AI42" i="36"/>
  <c r="AG42" i="36"/>
  <c r="AF42" i="36"/>
  <c r="AD42" i="36"/>
  <c r="AC42" i="36"/>
  <c r="AA42" i="36"/>
  <c r="Z42" i="36"/>
  <c r="X42" i="36"/>
  <c r="W42" i="36"/>
  <c r="U42" i="36"/>
  <c r="T42" i="36"/>
  <c r="R42" i="36"/>
  <c r="Q42" i="36"/>
  <c r="O42" i="36"/>
  <c r="M42" i="36"/>
  <c r="K42" i="36"/>
  <c r="BV41" i="36"/>
  <c r="BW41" i="36"/>
  <c r="BO41" i="36"/>
  <c r="BR41" i="36" s="1"/>
  <c r="BN41" i="36"/>
  <c r="BM41" i="36"/>
  <c r="BK41" i="36"/>
  <c r="BJ41" i="36"/>
  <c r="BH41" i="36"/>
  <c r="BG41" i="36"/>
  <c r="BE41" i="36"/>
  <c r="BD41" i="36"/>
  <c r="BB41" i="36"/>
  <c r="BA41" i="36"/>
  <c r="AY41" i="36"/>
  <c r="AX41" i="36"/>
  <c r="AV41" i="36"/>
  <c r="AU41" i="36"/>
  <c r="AS41" i="36"/>
  <c r="AR41" i="36"/>
  <c r="AP41" i="36"/>
  <c r="AO41" i="36"/>
  <c r="AM41" i="36"/>
  <c r="AL41" i="36"/>
  <c r="AJ41" i="36"/>
  <c r="AI41" i="36"/>
  <c r="AG41" i="36"/>
  <c r="AF41" i="36"/>
  <c r="AD41" i="36"/>
  <c r="AC41" i="36"/>
  <c r="AA41" i="36"/>
  <c r="Z41" i="36"/>
  <c r="X41" i="36"/>
  <c r="W41" i="36"/>
  <c r="U41" i="36"/>
  <c r="T41" i="36"/>
  <c r="R41" i="36"/>
  <c r="Q41" i="36"/>
  <c r="O41" i="36"/>
  <c r="M41" i="36"/>
  <c r="K41" i="36"/>
  <c r="BV40" i="36"/>
  <c r="BW40" i="36"/>
  <c r="BO40" i="36"/>
  <c r="BN40" i="36"/>
  <c r="BM40" i="36"/>
  <c r="BK40" i="36"/>
  <c r="BJ40" i="36"/>
  <c r="BH40" i="36"/>
  <c r="BG40" i="36"/>
  <c r="BE40" i="36"/>
  <c r="BD40" i="36"/>
  <c r="BB40" i="36"/>
  <c r="BA40" i="36"/>
  <c r="AY40" i="36"/>
  <c r="AX40" i="36"/>
  <c r="AV40" i="36"/>
  <c r="AU40" i="36"/>
  <c r="AS40" i="36"/>
  <c r="AR40" i="36"/>
  <c r="AP40" i="36"/>
  <c r="AO40" i="36"/>
  <c r="AM40" i="36"/>
  <c r="AL40" i="36"/>
  <c r="AJ40" i="36"/>
  <c r="AI40" i="36"/>
  <c r="AG40" i="36"/>
  <c r="AF40" i="36"/>
  <c r="AD40" i="36"/>
  <c r="AC40" i="36"/>
  <c r="AA40" i="36"/>
  <c r="Z40" i="36"/>
  <c r="X40" i="36"/>
  <c r="W40" i="36"/>
  <c r="U40" i="36"/>
  <c r="T40" i="36"/>
  <c r="R40" i="36"/>
  <c r="Q40" i="36"/>
  <c r="O40" i="36"/>
  <c r="M40" i="36"/>
  <c r="K40" i="36"/>
  <c r="BV39" i="36"/>
  <c r="BW39" i="36" s="1"/>
  <c r="BO39" i="36"/>
  <c r="BR39" i="36" s="1"/>
  <c r="BN39" i="36"/>
  <c r="BM39" i="36"/>
  <c r="BK39" i="36"/>
  <c r="BJ39" i="36"/>
  <c r="BH39" i="36"/>
  <c r="BG39" i="36"/>
  <c r="BE39" i="36"/>
  <c r="BD39" i="36"/>
  <c r="BB39" i="36"/>
  <c r="BA39" i="36"/>
  <c r="AY39" i="36"/>
  <c r="AX39" i="36"/>
  <c r="AV39" i="36"/>
  <c r="AU39" i="36"/>
  <c r="AS39" i="36"/>
  <c r="AR39" i="36"/>
  <c r="AP39" i="36"/>
  <c r="AO39" i="36"/>
  <c r="AM39" i="36"/>
  <c r="AL39" i="36"/>
  <c r="AJ39" i="36"/>
  <c r="AI39" i="36"/>
  <c r="AG39" i="36"/>
  <c r="AF39" i="36"/>
  <c r="AD39" i="36"/>
  <c r="AC39" i="36"/>
  <c r="AA39" i="36"/>
  <c r="Z39" i="36"/>
  <c r="X39" i="36"/>
  <c r="W39" i="36"/>
  <c r="U39" i="36"/>
  <c r="T39" i="36"/>
  <c r="R39" i="36"/>
  <c r="Q39" i="36"/>
  <c r="O39" i="36"/>
  <c r="M39" i="36"/>
  <c r="K39" i="36"/>
  <c r="BV38" i="36"/>
  <c r="BW38" i="36" s="1"/>
  <c r="BO38" i="36"/>
  <c r="BN38" i="36"/>
  <c r="BM38" i="36"/>
  <c r="BK38" i="36"/>
  <c r="BJ38" i="36"/>
  <c r="BH38" i="36"/>
  <c r="BG38" i="36"/>
  <c r="BE38" i="36"/>
  <c r="BD38" i="36"/>
  <c r="BB38" i="36"/>
  <c r="BA38" i="36"/>
  <c r="AY38" i="36"/>
  <c r="AX38" i="36"/>
  <c r="AV38" i="36"/>
  <c r="AU38" i="36"/>
  <c r="AS38" i="36"/>
  <c r="AR38" i="36"/>
  <c r="AP38" i="36"/>
  <c r="AO38" i="36"/>
  <c r="AM38" i="36"/>
  <c r="AL38" i="36"/>
  <c r="AJ38" i="36"/>
  <c r="AI38" i="36"/>
  <c r="AG38" i="36"/>
  <c r="AF38" i="36"/>
  <c r="AD38" i="36"/>
  <c r="AC38" i="36"/>
  <c r="AA38" i="36"/>
  <c r="Z38" i="36"/>
  <c r="X38" i="36"/>
  <c r="W38" i="36"/>
  <c r="U38" i="36"/>
  <c r="T38" i="36"/>
  <c r="R38" i="36"/>
  <c r="Q38" i="36"/>
  <c r="O38" i="36"/>
  <c r="M38" i="36"/>
  <c r="K38" i="36"/>
  <c r="BV37" i="36"/>
  <c r="BW37" i="36" s="1"/>
  <c r="BO37" i="36"/>
  <c r="BN37" i="36"/>
  <c r="BM37" i="36"/>
  <c r="BK37" i="36"/>
  <c r="BJ37" i="36"/>
  <c r="BH37" i="36"/>
  <c r="BG37" i="36"/>
  <c r="BE37" i="36"/>
  <c r="BD37" i="36"/>
  <c r="BB37" i="36"/>
  <c r="BA37" i="36"/>
  <c r="AY37" i="36"/>
  <c r="AX37" i="36"/>
  <c r="AV37" i="36"/>
  <c r="AU37" i="36"/>
  <c r="AS37" i="36"/>
  <c r="AR37" i="36"/>
  <c r="AP37" i="36"/>
  <c r="AO37" i="36"/>
  <c r="AM37" i="36"/>
  <c r="AL37" i="36"/>
  <c r="AJ37" i="36"/>
  <c r="AI37" i="36"/>
  <c r="AG37" i="36"/>
  <c r="AF37" i="36"/>
  <c r="AD37" i="36"/>
  <c r="AC37" i="36"/>
  <c r="AA37" i="36"/>
  <c r="Z37" i="36"/>
  <c r="X37" i="36"/>
  <c r="W37" i="36"/>
  <c r="U37" i="36"/>
  <c r="T37" i="36"/>
  <c r="R37" i="36"/>
  <c r="Q37" i="36"/>
  <c r="O37" i="36"/>
  <c r="M37" i="36"/>
  <c r="K37" i="36"/>
  <c r="BV36" i="36"/>
  <c r="BW36" i="36" s="1"/>
  <c r="BO36" i="36"/>
  <c r="BN36" i="36"/>
  <c r="BM36" i="36"/>
  <c r="BK36" i="36"/>
  <c r="BJ36" i="36"/>
  <c r="BH36" i="36"/>
  <c r="BG36" i="36"/>
  <c r="BE36" i="36"/>
  <c r="BD36" i="36"/>
  <c r="BB36" i="36"/>
  <c r="BA36" i="36"/>
  <c r="AY36" i="36"/>
  <c r="AX36" i="36"/>
  <c r="AV36" i="36"/>
  <c r="AU36" i="36"/>
  <c r="AS36" i="36"/>
  <c r="AR36" i="36"/>
  <c r="AP36" i="36"/>
  <c r="AO36" i="36"/>
  <c r="AM36" i="36"/>
  <c r="AL36" i="36"/>
  <c r="AJ36" i="36"/>
  <c r="AI36" i="36"/>
  <c r="AG36" i="36"/>
  <c r="AF36" i="36"/>
  <c r="AD36" i="36"/>
  <c r="AC36" i="36"/>
  <c r="AA36" i="36"/>
  <c r="Z36" i="36"/>
  <c r="X36" i="36"/>
  <c r="W36" i="36"/>
  <c r="U36" i="36"/>
  <c r="T36" i="36"/>
  <c r="R36" i="36"/>
  <c r="Q36" i="36"/>
  <c r="O36" i="36"/>
  <c r="M36" i="36"/>
  <c r="K36" i="36"/>
  <c r="BV35" i="36"/>
  <c r="BW35" i="36"/>
  <c r="BO35" i="36"/>
  <c r="BN35" i="36"/>
  <c r="BM35" i="36"/>
  <c r="BK35" i="36"/>
  <c r="BJ35" i="36"/>
  <c r="BH35" i="36"/>
  <c r="BG35" i="36"/>
  <c r="BE35" i="36"/>
  <c r="BD35" i="36"/>
  <c r="BB35" i="36"/>
  <c r="BA35" i="36"/>
  <c r="AY35" i="36"/>
  <c r="AX35" i="36"/>
  <c r="AV35" i="36"/>
  <c r="AU35" i="36"/>
  <c r="AS35" i="36"/>
  <c r="AR35" i="36"/>
  <c r="AP35" i="36"/>
  <c r="AO35" i="36"/>
  <c r="AM35" i="36"/>
  <c r="AL35" i="36"/>
  <c r="AJ35" i="36"/>
  <c r="AI35" i="36"/>
  <c r="AG35" i="36"/>
  <c r="AF35" i="36"/>
  <c r="AD35" i="36"/>
  <c r="AC35" i="36"/>
  <c r="AA35" i="36"/>
  <c r="Z35" i="36"/>
  <c r="X35" i="36"/>
  <c r="W35" i="36"/>
  <c r="U35" i="36"/>
  <c r="T35" i="36"/>
  <c r="R35" i="36"/>
  <c r="Q35" i="36"/>
  <c r="O35" i="36"/>
  <c r="M35" i="36"/>
  <c r="K35" i="36"/>
  <c r="BV34" i="36"/>
  <c r="BW34" i="36" s="1"/>
  <c r="BO34" i="36"/>
  <c r="BN34" i="36"/>
  <c r="BM34" i="36"/>
  <c r="BK34" i="36"/>
  <c r="BJ34" i="36"/>
  <c r="BH34" i="36"/>
  <c r="BG34" i="36"/>
  <c r="BE34" i="36"/>
  <c r="BD34" i="36"/>
  <c r="BB34" i="36"/>
  <c r="BA34" i="36"/>
  <c r="AY34" i="36"/>
  <c r="AX34" i="36"/>
  <c r="AV34" i="36"/>
  <c r="AU34" i="36"/>
  <c r="AS34" i="36"/>
  <c r="AR34" i="36"/>
  <c r="AP34" i="36"/>
  <c r="AO34" i="36"/>
  <c r="AM34" i="36"/>
  <c r="AL34" i="36"/>
  <c r="AJ34" i="36"/>
  <c r="AI34" i="36"/>
  <c r="AG34" i="36"/>
  <c r="AF34" i="36"/>
  <c r="AD34" i="36"/>
  <c r="AC34" i="36"/>
  <c r="AA34" i="36"/>
  <c r="Z34" i="36"/>
  <c r="X34" i="36"/>
  <c r="W34" i="36"/>
  <c r="U34" i="36"/>
  <c r="T34" i="36"/>
  <c r="R34" i="36"/>
  <c r="Q34" i="36"/>
  <c r="O34" i="36"/>
  <c r="M34" i="36"/>
  <c r="K34" i="36"/>
  <c r="BV33" i="36"/>
  <c r="BW33" i="36"/>
  <c r="BO33" i="36"/>
  <c r="BR33" i="36" s="1"/>
  <c r="BN33" i="36"/>
  <c r="BM33" i="36"/>
  <c r="BK33" i="36"/>
  <c r="BJ33" i="36"/>
  <c r="BH33" i="36"/>
  <c r="BG33" i="36"/>
  <c r="BE33" i="36"/>
  <c r="BD33" i="36"/>
  <c r="BB33" i="36"/>
  <c r="BA33" i="36"/>
  <c r="AY33" i="36"/>
  <c r="AX33" i="36"/>
  <c r="AV33" i="36"/>
  <c r="AU33" i="36"/>
  <c r="AS33" i="36"/>
  <c r="AR33" i="36"/>
  <c r="AP33" i="36"/>
  <c r="AO33" i="36"/>
  <c r="AM33" i="36"/>
  <c r="AL33" i="36"/>
  <c r="AJ33" i="36"/>
  <c r="AI33" i="36"/>
  <c r="AG33" i="36"/>
  <c r="AF33" i="36"/>
  <c r="AD33" i="36"/>
  <c r="AC33" i="36"/>
  <c r="AA33" i="36"/>
  <c r="Z33" i="36"/>
  <c r="X33" i="36"/>
  <c r="W33" i="36"/>
  <c r="U33" i="36"/>
  <c r="T33" i="36"/>
  <c r="R33" i="36"/>
  <c r="Q33" i="36"/>
  <c r="O33" i="36"/>
  <c r="M33" i="36"/>
  <c r="K33" i="36"/>
  <c r="BV32" i="36"/>
  <c r="BW32" i="36" s="1"/>
  <c r="BO32" i="36"/>
  <c r="BN32" i="36"/>
  <c r="BM32" i="36"/>
  <c r="BK32" i="36"/>
  <c r="BJ32" i="36"/>
  <c r="BH32" i="36"/>
  <c r="BG32" i="36"/>
  <c r="BE32" i="36"/>
  <c r="BD32" i="36"/>
  <c r="BB32" i="36"/>
  <c r="BA32" i="36"/>
  <c r="AY32" i="36"/>
  <c r="AX32" i="36"/>
  <c r="AV32" i="36"/>
  <c r="AU32" i="36"/>
  <c r="AS32" i="36"/>
  <c r="AR32" i="36"/>
  <c r="AP32" i="36"/>
  <c r="AO32" i="36"/>
  <c r="AM32" i="36"/>
  <c r="AL32" i="36"/>
  <c r="AJ32" i="36"/>
  <c r="AI32" i="36"/>
  <c r="AG32" i="36"/>
  <c r="AF32" i="36"/>
  <c r="AD32" i="36"/>
  <c r="AC32" i="36"/>
  <c r="AA32" i="36"/>
  <c r="Z32" i="36"/>
  <c r="X32" i="36"/>
  <c r="W32" i="36"/>
  <c r="U32" i="36"/>
  <c r="T32" i="36"/>
  <c r="R32" i="36"/>
  <c r="Q32" i="36"/>
  <c r="O32" i="36"/>
  <c r="M32" i="36"/>
  <c r="K32" i="36"/>
  <c r="BV31" i="36"/>
  <c r="BW31" i="36" s="1"/>
  <c r="BO31" i="36"/>
  <c r="BN31" i="36"/>
  <c r="BM31" i="36"/>
  <c r="BK31" i="36"/>
  <c r="BJ31" i="36"/>
  <c r="BH31" i="36"/>
  <c r="BG31" i="36"/>
  <c r="BE31" i="36"/>
  <c r="BD31" i="36"/>
  <c r="BB31" i="36"/>
  <c r="BA31" i="36"/>
  <c r="AY31" i="36"/>
  <c r="AX31" i="36"/>
  <c r="AV31" i="36"/>
  <c r="AU31" i="36"/>
  <c r="AS31" i="36"/>
  <c r="AR31" i="36"/>
  <c r="AP31" i="36"/>
  <c r="AO31" i="36"/>
  <c r="AM31" i="36"/>
  <c r="AL31" i="36"/>
  <c r="AJ31" i="36"/>
  <c r="AI31" i="36"/>
  <c r="AG31" i="36"/>
  <c r="AF31" i="36"/>
  <c r="AD31" i="36"/>
  <c r="AC31" i="36"/>
  <c r="AA31" i="36"/>
  <c r="Z31" i="36"/>
  <c r="X31" i="36"/>
  <c r="W31" i="36"/>
  <c r="U31" i="36"/>
  <c r="T31" i="36"/>
  <c r="R31" i="36"/>
  <c r="Q31" i="36"/>
  <c r="O31" i="36"/>
  <c r="M31" i="36"/>
  <c r="K31" i="36"/>
  <c r="BV30" i="36"/>
  <c r="BW30" i="36" s="1"/>
  <c r="BO30" i="36"/>
  <c r="BR30" i="36" s="1"/>
  <c r="BN30" i="36"/>
  <c r="BM30" i="36"/>
  <c r="BK30" i="36"/>
  <c r="BJ30" i="36"/>
  <c r="BH30" i="36"/>
  <c r="BG30" i="36"/>
  <c r="BE30" i="36"/>
  <c r="BD30" i="36"/>
  <c r="BB30" i="36"/>
  <c r="BA30" i="36"/>
  <c r="AY30" i="36"/>
  <c r="AX30" i="36"/>
  <c r="AV30" i="36"/>
  <c r="AU30" i="36"/>
  <c r="AS30" i="36"/>
  <c r="AR30" i="36"/>
  <c r="AP30" i="36"/>
  <c r="AO30" i="36"/>
  <c r="AM30" i="36"/>
  <c r="AL30" i="36"/>
  <c r="AJ30" i="36"/>
  <c r="AI30" i="36"/>
  <c r="AG30" i="36"/>
  <c r="AF30" i="36"/>
  <c r="AD30" i="36"/>
  <c r="AC30" i="36"/>
  <c r="AA30" i="36"/>
  <c r="Z30" i="36"/>
  <c r="X30" i="36"/>
  <c r="W30" i="36"/>
  <c r="U30" i="36"/>
  <c r="T30" i="36"/>
  <c r="R30" i="36"/>
  <c r="Q30" i="36"/>
  <c r="O30" i="36"/>
  <c r="M30" i="36"/>
  <c r="K30" i="36"/>
  <c r="BV29" i="36"/>
  <c r="BW29" i="36"/>
  <c r="BO29" i="36"/>
  <c r="BN29" i="36"/>
  <c r="BM29" i="36"/>
  <c r="BK29" i="36"/>
  <c r="BJ29" i="36"/>
  <c r="BH29" i="36"/>
  <c r="BG29" i="36"/>
  <c r="BE29" i="36"/>
  <c r="BD29" i="36"/>
  <c r="BB29" i="36"/>
  <c r="BA29" i="36"/>
  <c r="AY29" i="36"/>
  <c r="AX29" i="36"/>
  <c r="AV29" i="36"/>
  <c r="AU29" i="36"/>
  <c r="AS29" i="36"/>
  <c r="AR29" i="36"/>
  <c r="AP29" i="36"/>
  <c r="AO29" i="36"/>
  <c r="AM29" i="36"/>
  <c r="AL29" i="36"/>
  <c r="AJ29" i="36"/>
  <c r="AI29" i="36"/>
  <c r="AG29" i="36"/>
  <c r="AF29" i="36"/>
  <c r="AD29" i="36"/>
  <c r="AC29" i="36"/>
  <c r="AA29" i="36"/>
  <c r="Z29" i="36"/>
  <c r="X29" i="36"/>
  <c r="W29" i="36"/>
  <c r="U29" i="36"/>
  <c r="T29" i="36"/>
  <c r="R29" i="36"/>
  <c r="Q29" i="36"/>
  <c r="O29" i="36"/>
  <c r="M29" i="36"/>
  <c r="K29" i="36"/>
  <c r="BV28" i="36"/>
  <c r="BW28" i="36"/>
  <c r="BO28" i="36"/>
  <c r="BN28" i="36"/>
  <c r="BM28" i="36"/>
  <c r="BK28" i="36"/>
  <c r="BJ28" i="36"/>
  <c r="BH28" i="36"/>
  <c r="BG28" i="36"/>
  <c r="BE28" i="36"/>
  <c r="BD28" i="36"/>
  <c r="BB28" i="36"/>
  <c r="BA28" i="36"/>
  <c r="AY28" i="36"/>
  <c r="AX28" i="36"/>
  <c r="AV28" i="36"/>
  <c r="AU28" i="36"/>
  <c r="AS28" i="36"/>
  <c r="AR28" i="36"/>
  <c r="AP28" i="36"/>
  <c r="AO28" i="36"/>
  <c r="AM28" i="36"/>
  <c r="AL28" i="36"/>
  <c r="AJ28" i="36"/>
  <c r="AI28" i="36"/>
  <c r="AG28" i="36"/>
  <c r="AF28" i="36"/>
  <c r="AD28" i="36"/>
  <c r="AC28" i="36"/>
  <c r="AA28" i="36"/>
  <c r="Z28" i="36"/>
  <c r="X28" i="36"/>
  <c r="W28" i="36"/>
  <c r="U28" i="36"/>
  <c r="T28" i="36"/>
  <c r="R28" i="36"/>
  <c r="Q28" i="36"/>
  <c r="O28" i="36"/>
  <c r="M28" i="36"/>
  <c r="K28" i="36"/>
  <c r="BV27" i="36"/>
  <c r="BW27" i="36" s="1"/>
  <c r="BO27" i="36"/>
  <c r="BN27" i="36"/>
  <c r="BM27" i="36"/>
  <c r="BK27" i="36"/>
  <c r="BJ27" i="36"/>
  <c r="BH27" i="36"/>
  <c r="BG27" i="36"/>
  <c r="BE27" i="36"/>
  <c r="BD27" i="36"/>
  <c r="BB27" i="36"/>
  <c r="BA27" i="36"/>
  <c r="AY27" i="36"/>
  <c r="AX27" i="36"/>
  <c r="AV27" i="36"/>
  <c r="AU27" i="36"/>
  <c r="AS27" i="36"/>
  <c r="AR27" i="36"/>
  <c r="AP27" i="36"/>
  <c r="AO27" i="36"/>
  <c r="AM27" i="36"/>
  <c r="AL27" i="36"/>
  <c r="AJ27" i="36"/>
  <c r="AI27" i="36"/>
  <c r="AG27" i="36"/>
  <c r="AF27" i="36"/>
  <c r="AD27" i="36"/>
  <c r="AC27" i="36"/>
  <c r="AA27" i="36"/>
  <c r="Z27" i="36"/>
  <c r="X27" i="36"/>
  <c r="W27" i="36"/>
  <c r="U27" i="36"/>
  <c r="T27" i="36"/>
  <c r="R27" i="36"/>
  <c r="Q27" i="36"/>
  <c r="O27" i="36"/>
  <c r="M27" i="36"/>
  <c r="K27" i="36"/>
  <c r="BV26" i="36"/>
  <c r="BO26" i="36"/>
  <c r="BR26" i="36" s="1"/>
  <c r="BN26" i="36"/>
  <c r="BM26" i="36"/>
  <c r="BK26" i="36"/>
  <c r="BJ26" i="36"/>
  <c r="BH26" i="36"/>
  <c r="BG26" i="36"/>
  <c r="BE26" i="36"/>
  <c r="BD26" i="36"/>
  <c r="BB26" i="36"/>
  <c r="BA26" i="36"/>
  <c r="AY26" i="36"/>
  <c r="AX26" i="36"/>
  <c r="AV26" i="36"/>
  <c r="AU26" i="36"/>
  <c r="AS26" i="36"/>
  <c r="AR26" i="36"/>
  <c r="AP26" i="36"/>
  <c r="AO26" i="36"/>
  <c r="AM26" i="36"/>
  <c r="AL26" i="36"/>
  <c r="AJ26" i="36"/>
  <c r="AI26" i="36"/>
  <c r="AG26" i="36"/>
  <c r="AF26" i="36"/>
  <c r="AD26" i="36"/>
  <c r="AC26" i="36"/>
  <c r="AA26" i="36"/>
  <c r="Z26" i="36"/>
  <c r="X26" i="36"/>
  <c r="W26" i="36"/>
  <c r="U26" i="36"/>
  <c r="T26" i="36"/>
  <c r="R26" i="36"/>
  <c r="Q26" i="36"/>
  <c r="O26" i="36"/>
  <c r="M26" i="36"/>
  <c r="K26" i="36"/>
  <c r="BV25" i="36"/>
  <c r="BO25" i="36"/>
  <c r="BN25" i="36"/>
  <c r="BM25" i="36"/>
  <c r="BK25" i="36"/>
  <c r="BJ25" i="36"/>
  <c r="BH25" i="36"/>
  <c r="BG25" i="36"/>
  <c r="BE25" i="36"/>
  <c r="BD25" i="36"/>
  <c r="BB25" i="36"/>
  <c r="BA25" i="36"/>
  <c r="AY25" i="36"/>
  <c r="AX25" i="36"/>
  <c r="AV25" i="36"/>
  <c r="AU25" i="36"/>
  <c r="AS25" i="36"/>
  <c r="AR25" i="36"/>
  <c r="AP25" i="36"/>
  <c r="AO25" i="36"/>
  <c r="AM25" i="36"/>
  <c r="AL25" i="36"/>
  <c r="AJ25" i="36"/>
  <c r="AI25" i="36"/>
  <c r="AG25" i="36"/>
  <c r="AF25" i="36"/>
  <c r="AD25" i="36"/>
  <c r="AC25" i="36"/>
  <c r="AA25" i="36"/>
  <c r="Z25" i="36"/>
  <c r="X25" i="36"/>
  <c r="W25" i="36"/>
  <c r="U25" i="36"/>
  <c r="T25" i="36"/>
  <c r="R25" i="36"/>
  <c r="Q25" i="36"/>
  <c r="O25" i="36"/>
  <c r="M25" i="36"/>
  <c r="K25" i="36"/>
  <c r="BV24" i="36"/>
  <c r="BW24" i="36" s="1"/>
  <c r="BW23" i="36" s="1"/>
  <c r="BO24" i="36"/>
  <c r="BN24" i="36"/>
  <c r="BM24" i="36"/>
  <c r="BK24" i="36"/>
  <c r="BJ24" i="36"/>
  <c r="BH24" i="36"/>
  <c r="BG24" i="36"/>
  <c r="BE24" i="36"/>
  <c r="BD24" i="36"/>
  <c r="BB24" i="36"/>
  <c r="BA24" i="36"/>
  <c r="AY24" i="36"/>
  <c r="AX24" i="36"/>
  <c r="AV24" i="36"/>
  <c r="AU24" i="36"/>
  <c r="AS24" i="36"/>
  <c r="AR24" i="36"/>
  <c r="AP24" i="36"/>
  <c r="AO24" i="36"/>
  <c r="AM24" i="36"/>
  <c r="AL24" i="36"/>
  <c r="AJ24" i="36"/>
  <c r="AI24" i="36"/>
  <c r="AG24" i="36"/>
  <c r="AF24" i="36"/>
  <c r="AD24" i="36"/>
  <c r="AC24" i="36"/>
  <c r="AA24" i="36"/>
  <c r="Z24" i="36"/>
  <c r="X24" i="36"/>
  <c r="W24" i="36"/>
  <c r="U24" i="36"/>
  <c r="T24" i="36"/>
  <c r="R24" i="36"/>
  <c r="Q24" i="36"/>
  <c r="O24" i="36"/>
  <c r="M24" i="36"/>
  <c r="K24" i="36"/>
  <c r="BV23" i="36"/>
  <c r="BO23" i="36"/>
  <c r="BN23" i="36"/>
  <c r="BM23" i="36"/>
  <c r="BK23" i="36"/>
  <c r="BJ23" i="36"/>
  <c r="BH23" i="36"/>
  <c r="BG23" i="36"/>
  <c r="BE23" i="36"/>
  <c r="BD23" i="36"/>
  <c r="BB23" i="36"/>
  <c r="BA23" i="36"/>
  <c r="AY23" i="36"/>
  <c r="AX23" i="36"/>
  <c r="AV23" i="36"/>
  <c r="AU23" i="36"/>
  <c r="AS23" i="36"/>
  <c r="AR23" i="36"/>
  <c r="AP23" i="36"/>
  <c r="AO23" i="36"/>
  <c r="AM23" i="36"/>
  <c r="AL23" i="36"/>
  <c r="AJ23" i="36"/>
  <c r="AI23" i="36"/>
  <c r="AG23" i="36"/>
  <c r="AF23" i="36"/>
  <c r="AD23" i="36"/>
  <c r="AC23" i="36"/>
  <c r="AA23" i="36"/>
  <c r="Z23" i="36"/>
  <c r="X23" i="36"/>
  <c r="W23" i="36"/>
  <c r="U23" i="36"/>
  <c r="T23" i="36"/>
  <c r="R23" i="36"/>
  <c r="Q23" i="36"/>
  <c r="O23" i="36"/>
  <c r="M23" i="36"/>
  <c r="K23" i="36"/>
  <c r="BV22" i="36"/>
  <c r="BO22" i="36"/>
  <c r="BN22" i="36"/>
  <c r="BM22" i="36"/>
  <c r="BK22" i="36"/>
  <c r="BJ22" i="36"/>
  <c r="BH22" i="36"/>
  <c r="BG22" i="36"/>
  <c r="BE22" i="36"/>
  <c r="BD22" i="36"/>
  <c r="BB22" i="36"/>
  <c r="BA22" i="36"/>
  <c r="AY22" i="36"/>
  <c r="AX22" i="36"/>
  <c r="AV22" i="36"/>
  <c r="AU22" i="36"/>
  <c r="AS22" i="36"/>
  <c r="AR22" i="36"/>
  <c r="AP22" i="36"/>
  <c r="AO22" i="36"/>
  <c r="AM22" i="36"/>
  <c r="AL22" i="36"/>
  <c r="AJ22" i="36"/>
  <c r="AI22" i="36"/>
  <c r="AG22" i="36"/>
  <c r="AF22" i="36"/>
  <c r="AD22" i="36"/>
  <c r="AC22" i="36"/>
  <c r="AA22" i="36"/>
  <c r="Z22" i="36"/>
  <c r="X22" i="36"/>
  <c r="W22" i="36"/>
  <c r="U22" i="36"/>
  <c r="T22" i="36"/>
  <c r="O22" i="36"/>
  <c r="M22" i="36"/>
  <c r="K22" i="36"/>
  <c r="BW21" i="36"/>
  <c r="BV21" i="36"/>
  <c r="BO21" i="36"/>
  <c r="BN21" i="36"/>
  <c r="BM21" i="36"/>
  <c r="BK21" i="36"/>
  <c r="BJ21" i="36"/>
  <c r="BH21" i="36"/>
  <c r="BG21" i="36"/>
  <c r="BE21" i="36"/>
  <c r="BD21" i="36"/>
  <c r="BB21" i="36"/>
  <c r="BA21" i="36"/>
  <c r="AY21" i="36"/>
  <c r="AX21" i="36"/>
  <c r="AV21" i="36"/>
  <c r="AU21" i="36"/>
  <c r="AS21" i="36"/>
  <c r="AR21" i="36"/>
  <c r="AP21" i="36"/>
  <c r="AO21" i="36"/>
  <c r="AM21" i="36"/>
  <c r="AL21" i="36"/>
  <c r="AJ21" i="36"/>
  <c r="AI21" i="36"/>
  <c r="AG21" i="36"/>
  <c r="AF21" i="36"/>
  <c r="AD21" i="36"/>
  <c r="AC21" i="36"/>
  <c r="AA21" i="36"/>
  <c r="Z21" i="36"/>
  <c r="X21" i="36"/>
  <c r="W21" i="36"/>
  <c r="U21" i="36"/>
  <c r="T21" i="36"/>
  <c r="R21" i="36"/>
  <c r="Q21" i="36"/>
  <c r="O21" i="36"/>
  <c r="M21" i="36"/>
  <c r="K21" i="36"/>
  <c r="BV20" i="36"/>
  <c r="BO20" i="36"/>
  <c r="BR20" i="36" s="1"/>
  <c r="BN20" i="36"/>
  <c r="BM20" i="36"/>
  <c r="BK20" i="36"/>
  <c r="BJ20" i="36"/>
  <c r="BH20" i="36"/>
  <c r="BG20" i="36"/>
  <c r="BE20" i="36"/>
  <c r="BD20" i="36"/>
  <c r="BB20" i="36"/>
  <c r="BA20" i="36"/>
  <c r="AY20" i="36"/>
  <c r="AX20" i="36"/>
  <c r="AV20" i="36"/>
  <c r="AU20" i="36"/>
  <c r="AS20" i="36"/>
  <c r="AR20" i="36"/>
  <c r="AP20" i="36"/>
  <c r="AO20" i="36"/>
  <c r="AM20" i="36"/>
  <c r="AL20" i="36"/>
  <c r="AJ20" i="36"/>
  <c r="AI20" i="36"/>
  <c r="AG20" i="36"/>
  <c r="AF20" i="36"/>
  <c r="AD20" i="36"/>
  <c r="AC20" i="36"/>
  <c r="AA20" i="36"/>
  <c r="Z20" i="36"/>
  <c r="X20" i="36"/>
  <c r="W20" i="36"/>
  <c r="U20" i="36"/>
  <c r="T20" i="36"/>
  <c r="R20" i="36"/>
  <c r="Q20" i="36"/>
  <c r="O20" i="36"/>
  <c r="M20" i="36"/>
  <c r="K20" i="36"/>
  <c r="BV19" i="36"/>
  <c r="BW19" i="36"/>
  <c r="BO19" i="36"/>
  <c r="BR19" i="36" s="1"/>
  <c r="BN19" i="36"/>
  <c r="BK19" i="36"/>
  <c r="BJ19" i="36"/>
  <c r="BH19" i="36"/>
  <c r="BG19" i="36"/>
  <c r="BE19" i="36"/>
  <c r="BD19" i="36"/>
  <c r="BB19" i="36"/>
  <c r="BA19" i="36"/>
  <c r="AY19" i="36"/>
  <c r="AX19" i="36"/>
  <c r="AV19" i="36"/>
  <c r="AU19" i="36"/>
  <c r="AS19" i="36"/>
  <c r="AR19" i="36"/>
  <c r="AP19" i="36"/>
  <c r="AO19" i="36"/>
  <c r="AM19" i="36"/>
  <c r="AL19" i="36"/>
  <c r="AJ19" i="36"/>
  <c r="AI19" i="36"/>
  <c r="AG19" i="36"/>
  <c r="AF19" i="36"/>
  <c r="AD19" i="36"/>
  <c r="AC19" i="36"/>
  <c r="AA19" i="36"/>
  <c r="Z19" i="36"/>
  <c r="X19" i="36"/>
  <c r="W19" i="36"/>
  <c r="U19" i="36"/>
  <c r="T19" i="36"/>
  <c r="R19" i="36"/>
  <c r="Q19" i="36"/>
  <c r="O19" i="36"/>
  <c r="M19" i="36"/>
  <c r="K19" i="36"/>
  <c r="BV18" i="36"/>
  <c r="BW18" i="36"/>
  <c r="BO18" i="36"/>
  <c r="BN18" i="36"/>
  <c r="BM18" i="36"/>
  <c r="BK18" i="36"/>
  <c r="BJ18" i="36"/>
  <c r="BH18" i="36"/>
  <c r="BG18" i="36"/>
  <c r="BE18" i="36"/>
  <c r="BD18" i="36"/>
  <c r="BB18" i="36"/>
  <c r="BA18" i="36"/>
  <c r="AY18" i="36"/>
  <c r="AX18" i="36"/>
  <c r="AV18" i="36"/>
  <c r="AU18" i="36"/>
  <c r="AS18" i="36"/>
  <c r="AR18" i="36"/>
  <c r="AP18" i="36"/>
  <c r="AO18" i="36"/>
  <c r="AM18" i="36"/>
  <c r="AL18" i="36"/>
  <c r="AJ18" i="36"/>
  <c r="AI18" i="36"/>
  <c r="AG18" i="36"/>
  <c r="AF18" i="36"/>
  <c r="AD18" i="36"/>
  <c r="AC18" i="36"/>
  <c r="AA18" i="36"/>
  <c r="Z18" i="36"/>
  <c r="X18" i="36"/>
  <c r="W18" i="36"/>
  <c r="U18" i="36"/>
  <c r="T18" i="36"/>
  <c r="R18" i="36"/>
  <c r="Q18" i="36"/>
  <c r="O18" i="36"/>
  <c r="M18" i="36"/>
  <c r="K18" i="36"/>
  <c r="BV17" i="36"/>
  <c r="BW17" i="36" s="1"/>
  <c r="BK17" i="36"/>
  <c r="BJ17" i="36"/>
  <c r="BH17" i="36"/>
  <c r="BG17" i="36"/>
  <c r="BE17" i="36"/>
  <c r="BD17" i="36"/>
  <c r="BB17" i="36"/>
  <c r="BA17" i="36"/>
  <c r="AY17" i="36"/>
  <c r="AX17" i="36"/>
  <c r="AV17" i="36"/>
  <c r="AU17" i="36"/>
  <c r="AS17" i="36"/>
  <c r="AR17" i="36"/>
  <c r="AP17" i="36"/>
  <c r="AO17" i="36"/>
  <c r="AM17" i="36"/>
  <c r="AL17" i="36"/>
  <c r="AJ17" i="36"/>
  <c r="AI17" i="36"/>
  <c r="AG17" i="36"/>
  <c r="AF17" i="36"/>
  <c r="AD17" i="36"/>
  <c r="AC17" i="36"/>
  <c r="AA17" i="36"/>
  <c r="Z17" i="36"/>
  <c r="X17" i="36"/>
  <c r="W17" i="36"/>
  <c r="U17" i="36"/>
  <c r="T17" i="36"/>
  <c r="R17" i="36"/>
  <c r="Q17" i="36"/>
  <c r="O17" i="36"/>
  <c r="M17" i="36"/>
  <c r="K17" i="36"/>
  <c r="BK16" i="36"/>
  <c r="BJ16" i="36"/>
  <c r="BH16" i="36"/>
  <c r="BG16" i="36"/>
  <c r="BE16" i="36"/>
  <c r="BD16" i="36"/>
  <c r="BB16" i="36"/>
  <c r="BA16" i="36"/>
  <c r="AY16" i="36"/>
  <c r="AX16" i="36"/>
  <c r="AV16" i="36"/>
  <c r="AU16" i="36"/>
  <c r="AS16" i="36"/>
  <c r="AR16" i="36"/>
  <c r="AP16" i="36"/>
  <c r="AO16" i="36"/>
  <c r="AM16" i="36"/>
  <c r="AL16" i="36"/>
  <c r="AJ16" i="36"/>
  <c r="AI16" i="36"/>
  <c r="AG16" i="36"/>
  <c r="AF16" i="36"/>
  <c r="AD16" i="36"/>
  <c r="AC16" i="36"/>
  <c r="AA16" i="36"/>
  <c r="Z16" i="36"/>
  <c r="X16" i="36"/>
  <c r="W16" i="36"/>
  <c r="U16" i="36"/>
  <c r="T16" i="36"/>
  <c r="R16" i="36"/>
  <c r="Q16" i="36"/>
  <c r="O16" i="36"/>
  <c r="M16" i="36"/>
  <c r="K16" i="36"/>
  <c r="BV15" i="36"/>
  <c r="BQ15" i="36"/>
  <c r="BT15" i="36" s="1"/>
  <c r="BP15" i="36"/>
  <c r="BO15" i="36"/>
  <c r="BR15" i="36"/>
  <c r="BN15" i="36"/>
  <c r="BM15" i="36"/>
  <c r="BK15" i="36"/>
  <c r="BJ15" i="36"/>
  <c r="BH15" i="36"/>
  <c r="BG15" i="36"/>
  <c r="BE15" i="36"/>
  <c r="BD15" i="36"/>
  <c r="BB15" i="36"/>
  <c r="BA15" i="36"/>
  <c r="AY15" i="36"/>
  <c r="AX15" i="36"/>
  <c r="AV15" i="36"/>
  <c r="AU15" i="36"/>
  <c r="AS15" i="36"/>
  <c r="AR15" i="36"/>
  <c r="AP15" i="36"/>
  <c r="AO15" i="36"/>
  <c r="AM15" i="36"/>
  <c r="AL15" i="36"/>
  <c r="AJ15" i="36"/>
  <c r="AI15" i="36"/>
  <c r="AG15" i="36"/>
  <c r="AF15" i="36"/>
  <c r="AD15" i="36"/>
  <c r="AC15" i="36"/>
  <c r="AA15" i="36"/>
  <c r="Z15" i="36"/>
  <c r="X15" i="36"/>
  <c r="W15" i="36"/>
  <c r="U15" i="36"/>
  <c r="T15" i="36"/>
  <c r="R15" i="36"/>
  <c r="Q15" i="36"/>
  <c r="M15" i="36"/>
  <c r="BN14" i="36"/>
  <c r="BM14" i="36"/>
  <c r="BK14" i="36"/>
  <c r="BJ14" i="36"/>
  <c r="BH14" i="36"/>
  <c r="BG14" i="36"/>
  <c r="BE14" i="36"/>
  <c r="BD14" i="36"/>
  <c r="BB14" i="36"/>
  <c r="BA14" i="36"/>
  <c r="AY14" i="36"/>
  <c r="AX14" i="36"/>
  <c r="AV14" i="36"/>
  <c r="AU14" i="36"/>
  <c r="AS14" i="36"/>
  <c r="AR14" i="36"/>
  <c r="BO9" i="36"/>
  <c r="BR221" i="36"/>
  <c r="BW237" i="36" l="1"/>
  <c r="BW236" i="36" s="1"/>
  <c r="BR257" i="36"/>
  <c r="BR256" i="36"/>
  <c r="BR277" i="36"/>
  <c r="BR159" i="36"/>
  <c r="BS15" i="36"/>
  <c r="BR60" i="36"/>
  <c r="BR85" i="36"/>
  <c r="BR114" i="36"/>
  <c r="BR146" i="36"/>
  <c r="BR58" i="36"/>
  <c r="BR138" i="36"/>
  <c r="BQ141" i="36"/>
  <c r="BT141" i="36" s="1"/>
  <c r="BR238" i="36"/>
  <c r="BR262" i="36"/>
  <c r="BR280" i="36"/>
  <c r="BQ169" i="36"/>
  <c r="BT169" i="36" s="1"/>
  <c r="BR90" i="36"/>
  <c r="BR140" i="36"/>
  <c r="BR180" i="36"/>
  <c r="BR267" i="36"/>
  <c r="BM16" i="36"/>
  <c r="BR130" i="36"/>
  <c r="BR142" i="36"/>
  <c r="BR218" i="36"/>
  <c r="BR120" i="36"/>
  <c r="BR152" i="36"/>
  <c r="BR188" i="36"/>
  <c r="BR89" i="36"/>
  <c r="BR186" i="36"/>
  <c r="BQ44" i="36"/>
  <c r="BT44" i="36" s="1"/>
  <c r="BR57" i="36"/>
  <c r="BN16" i="36"/>
  <c r="BQ16" i="36" s="1"/>
  <c r="BT16" i="36" s="1"/>
  <c r="BR70" i="36"/>
  <c r="BR128" i="36"/>
  <c r="BR163" i="36"/>
  <c r="BR164" i="36"/>
  <c r="BR254" i="36"/>
  <c r="BR259" i="36"/>
  <c r="BR276" i="36"/>
  <c r="BR122" i="36"/>
  <c r="BP212" i="36"/>
  <c r="BS212" i="36" s="1"/>
  <c r="BR24" i="36"/>
  <c r="BQ120" i="36"/>
  <c r="BT120" i="36" s="1"/>
  <c r="BR265" i="36"/>
  <c r="BO16" i="36"/>
  <c r="BR16" i="36" s="1"/>
  <c r="BR95" i="36"/>
  <c r="BR126" i="36"/>
  <c r="BP144" i="36"/>
  <c r="BS144" i="36" s="1"/>
  <c r="BR161" i="36"/>
  <c r="BR162" i="36"/>
  <c r="BR225" i="36"/>
  <c r="BP121" i="36"/>
  <c r="BS121" i="36" s="1"/>
  <c r="BP120" i="36"/>
  <c r="BS120" i="36" s="1"/>
  <c r="BQ205" i="36"/>
  <c r="BT205" i="36" s="1"/>
  <c r="BR133" i="36"/>
  <c r="BR129" i="36"/>
  <c r="BQ272" i="36"/>
  <c r="BT272" i="36" s="1"/>
  <c r="BQ214" i="36"/>
  <c r="BT214" i="36" s="1"/>
  <c r="BR28" i="36"/>
  <c r="BP143" i="36"/>
  <c r="BS143" i="36" s="1"/>
  <c r="BQ163" i="36"/>
  <c r="BT163" i="36" s="1"/>
  <c r="BR23" i="36"/>
  <c r="BR25" i="36"/>
  <c r="BR134" i="36"/>
  <c r="BQ28" i="36"/>
  <c r="BT28" i="36" s="1"/>
  <c r="BQ142" i="36"/>
  <c r="BT142" i="36" s="1"/>
  <c r="BR190" i="36"/>
  <c r="BR229" i="36"/>
  <c r="BW266" i="36"/>
  <c r="BW265" i="36" s="1"/>
  <c r="BQ110" i="36"/>
  <c r="BT110" i="36" s="1"/>
  <c r="BR40" i="36"/>
  <c r="BR274" i="36"/>
  <c r="BR283" i="36"/>
  <c r="BR64" i="36"/>
  <c r="BR77" i="36"/>
  <c r="BR82" i="36"/>
  <c r="BQ192" i="36"/>
  <c r="BT192" i="36" s="1"/>
  <c r="BR193" i="36"/>
  <c r="BR241" i="36"/>
  <c r="BR266" i="36"/>
  <c r="BR268" i="36"/>
  <c r="BR270" i="36"/>
  <c r="BR76" i="36"/>
  <c r="BR80" i="36"/>
  <c r="BR149" i="36"/>
  <c r="BR166" i="36"/>
  <c r="BR168" i="36"/>
  <c r="BP209" i="36"/>
  <c r="BS209" i="36" s="1"/>
  <c r="BR231" i="36"/>
  <c r="BR260" i="36"/>
  <c r="BR261" i="36"/>
  <c r="BQ284" i="36"/>
  <c r="BT284" i="36" s="1"/>
  <c r="BR169" i="36"/>
  <c r="BQ65" i="36"/>
  <c r="BT65" i="36" s="1"/>
  <c r="BR170" i="36"/>
  <c r="BQ107" i="36"/>
  <c r="BT107" i="36" s="1"/>
  <c r="BR67" i="36"/>
  <c r="BQ19" i="36"/>
  <c r="BT19" i="36" s="1"/>
  <c r="BR141" i="36"/>
  <c r="BR171" i="36"/>
  <c r="BR196" i="36"/>
  <c r="BR222" i="36"/>
  <c r="BQ246" i="36"/>
  <c r="BT246" i="36" s="1"/>
  <c r="BQ258" i="36"/>
  <c r="BT258" i="36" s="1"/>
  <c r="BQ259" i="36"/>
  <c r="BT259" i="36" s="1"/>
  <c r="BR281" i="36"/>
  <c r="BR150" i="36"/>
  <c r="BQ281" i="36"/>
  <c r="BT281" i="36" s="1"/>
  <c r="BQ97" i="36"/>
  <c r="BT97" i="36" s="1"/>
  <c r="BP284" i="36"/>
  <c r="BS284" i="36" s="1"/>
  <c r="BQ147" i="36"/>
  <c r="BT147" i="36" s="1"/>
  <c r="BQ80" i="36"/>
  <c r="BT80" i="36" s="1"/>
  <c r="BR112" i="36"/>
  <c r="BR144" i="36"/>
  <c r="BR173" i="36"/>
  <c r="BR183" i="36"/>
  <c r="BQ221" i="36"/>
  <c r="BT221" i="36" s="1"/>
  <c r="BR232" i="36"/>
  <c r="BQ27" i="36"/>
  <c r="BT27" i="36" s="1"/>
  <c r="BQ75" i="36"/>
  <c r="BT75" i="36" s="1"/>
  <c r="BP129" i="36"/>
  <c r="BS129" i="36" s="1"/>
  <c r="BR143" i="36"/>
  <c r="BP217" i="36"/>
  <c r="BS217" i="36" s="1"/>
  <c r="BR223" i="36"/>
  <c r="BR38" i="36"/>
  <c r="BQ82" i="36"/>
  <c r="BT82" i="36" s="1"/>
  <c r="BR93" i="36"/>
  <c r="BQ149" i="36"/>
  <c r="BT149" i="36" s="1"/>
  <c r="BR111" i="36"/>
  <c r="BR113" i="36"/>
  <c r="BR185" i="36"/>
  <c r="BQ119" i="36"/>
  <c r="BT119" i="36" s="1"/>
  <c r="BP229" i="36"/>
  <c r="BS229" i="36" s="1"/>
  <c r="BP90" i="36"/>
  <c r="BS90" i="36" s="1"/>
  <c r="BR98" i="36"/>
  <c r="BR29" i="36"/>
  <c r="BQ98" i="36"/>
  <c r="BT98" i="36" s="1"/>
  <c r="BR103" i="36"/>
  <c r="BP171" i="36"/>
  <c r="BS171" i="36" s="1"/>
  <c r="BP273" i="36"/>
  <c r="BS273" i="36" s="1"/>
  <c r="BQ30" i="36"/>
  <c r="BT30" i="36" s="1"/>
  <c r="BQ91" i="36"/>
  <c r="BT91" i="36" s="1"/>
  <c r="BP98" i="36"/>
  <c r="BS98" i="36" s="1"/>
  <c r="BR102" i="36"/>
  <c r="BP88" i="36"/>
  <c r="BS88" i="36" s="1"/>
  <c r="BP89" i="36"/>
  <c r="BS89" i="36" s="1"/>
  <c r="BR104" i="36"/>
  <c r="BR106" i="36"/>
  <c r="BQ168" i="36"/>
  <c r="BT168" i="36" s="1"/>
  <c r="BQ266" i="36"/>
  <c r="BT266" i="36" s="1"/>
  <c r="BQ70" i="36"/>
  <c r="BT70" i="36" s="1"/>
  <c r="BP170" i="36"/>
  <c r="BS170" i="36" s="1"/>
  <c r="BW175" i="36"/>
  <c r="BW174" i="36" s="1"/>
  <c r="BR178" i="36"/>
  <c r="BR263" i="36"/>
  <c r="BR264" i="36"/>
  <c r="BP21" i="36"/>
  <c r="BS21" i="36" s="1"/>
  <c r="BR69" i="36"/>
  <c r="BR179" i="36"/>
  <c r="BR181" i="36"/>
  <c r="BQ222" i="36"/>
  <c r="BT222" i="36" s="1"/>
  <c r="BP261" i="36"/>
  <c r="BS261" i="36" s="1"/>
  <c r="BR285" i="36"/>
  <c r="BR286" i="36"/>
  <c r="BQ20" i="36"/>
  <c r="BT20" i="36" s="1"/>
  <c r="BQ21" i="36"/>
  <c r="BT21" i="36" s="1"/>
  <c r="BR65" i="36"/>
  <c r="BQ209" i="36"/>
  <c r="BT209" i="36" s="1"/>
  <c r="BQ243" i="36"/>
  <c r="BT243" i="36" s="1"/>
  <c r="BQ261" i="36"/>
  <c r="BT261" i="36" s="1"/>
  <c r="BQ264" i="36"/>
  <c r="BT264" i="36" s="1"/>
  <c r="AF287" i="36"/>
  <c r="BR97" i="36"/>
  <c r="BW233" i="36"/>
  <c r="BW232" i="36" s="1"/>
  <c r="BK287" i="36"/>
  <c r="BP84" i="36"/>
  <c r="BS84" i="36" s="1"/>
  <c r="BR96" i="36"/>
  <c r="BQ262" i="36"/>
  <c r="BT262" i="36" s="1"/>
  <c r="BR71" i="36"/>
  <c r="BP150" i="36"/>
  <c r="BS150" i="36" s="1"/>
  <c r="BQ160" i="36"/>
  <c r="BT160" i="36" s="1"/>
  <c r="BQ151" i="36"/>
  <c r="BT151" i="36" s="1"/>
  <c r="BP191" i="36"/>
  <c r="BS191" i="36" s="1"/>
  <c r="BQ228" i="36"/>
  <c r="BT228" i="36" s="1"/>
  <c r="BP66" i="36"/>
  <c r="BS66" i="36" s="1"/>
  <c r="BQ129" i="36"/>
  <c r="BT129" i="36" s="1"/>
  <c r="BP151" i="36"/>
  <c r="BS151" i="36" s="1"/>
  <c r="BP251" i="36"/>
  <c r="BS251" i="36" s="1"/>
  <c r="W287" i="36"/>
  <c r="BQ150" i="36"/>
  <c r="BT150" i="36" s="1"/>
  <c r="BR123" i="36"/>
  <c r="BR125" i="36"/>
  <c r="BW138" i="36"/>
  <c r="BQ207" i="36"/>
  <c r="BT207" i="36" s="1"/>
  <c r="AR289" i="36"/>
  <c r="BR124" i="36"/>
  <c r="BQ260" i="36"/>
  <c r="BT260" i="36" s="1"/>
  <c r="BP264" i="36"/>
  <c r="BS264" i="36" s="1"/>
  <c r="BP265" i="36"/>
  <c r="BS265" i="36" s="1"/>
  <c r="BP281" i="36"/>
  <c r="BS281" i="36" s="1"/>
  <c r="BP231" i="36"/>
  <c r="BS231" i="36" s="1"/>
  <c r="BR42" i="36"/>
  <c r="BR135" i="36"/>
  <c r="BR139" i="36"/>
  <c r="BQ231" i="36"/>
  <c r="BT231" i="36" s="1"/>
  <c r="BR278" i="36"/>
  <c r="BP280" i="36"/>
  <c r="BS280" i="36" s="1"/>
  <c r="BP29" i="36"/>
  <c r="BS29" i="36" s="1"/>
  <c r="BR44" i="36"/>
  <c r="BP156" i="36"/>
  <c r="BS156" i="36" s="1"/>
  <c r="BW199" i="36"/>
  <c r="BQ37" i="36"/>
  <c r="BT37" i="36" s="1"/>
  <c r="BP40" i="36"/>
  <c r="BS40" i="36" s="1"/>
  <c r="BQ154" i="36"/>
  <c r="BT154" i="36" s="1"/>
  <c r="BP157" i="36"/>
  <c r="BS157" i="36" s="1"/>
  <c r="BR165" i="36"/>
  <c r="BR201" i="36"/>
  <c r="BR240" i="36"/>
  <c r="BP272" i="36"/>
  <c r="BS272" i="36" s="1"/>
  <c r="BQ279" i="36"/>
  <c r="BT279" i="36" s="1"/>
  <c r="BQ144" i="36"/>
  <c r="BT144" i="36" s="1"/>
  <c r="BP160" i="36"/>
  <c r="BS160" i="36" s="1"/>
  <c r="BR200" i="36"/>
  <c r="BP238" i="36"/>
  <c r="BS238" i="36" s="1"/>
  <c r="BQ270" i="36"/>
  <c r="BT270" i="36" s="1"/>
  <c r="BP278" i="36"/>
  <c r="BS278" i="36" s="1"/>
  <c r="BQ36" i="36"/>
  <c r="BT36" i="36" s="1"/>
  <c r="BP72" i="36"/>
  <c r="BS72" i="36" s="1"/>
  <c r="BQ211" i="36"/>
  <c r="BT211" i="36" s="1"/>
  <c r="BP215" i="36"/>
  <c r="BS215" i="36" s="1"/>
  <c r="AM287" i="36"/>
  <c r="BR204" i="36"/>
  <c r="BQ60" i="36"/>
  <c r="BT60" i="36" s="1"/>
  <c r="BQ139" i="36"/>
  <c r="BT139" i="36" s="1"/>
  <c r="BR182" i="36"/>
  <c r="BR157" i="36"/>
  <c r="BR209" i="36"/>
  <c r="BP220" i="36"/>
  <c r="BS220" i="36" s="1"/>
  <c r="BR237" i="36"/>
  <c r="BP35" i="36"/>
  <c r="BS35" i="36" s="1"/>
  <c r="BQ66" i="36"/>
  <c r="BT66" i="36" s="1"/>
  <c r="BP193" i="36"/>
  <c r="BS193" i="36" s="1"/>
  <c r="BQ40" i="36"/>
  <c r="BT40" i="36" s="1"/>
  <c r="BP133" i="36"/>
  <c r="BS133" i="36" s="1"/>
  <c r="BP145" i="36"/>
  <c r="BS145" i="36" s="1"/>
  <c r="BQ162" i="36"/>
  <c r="BT162" i="36" s="1"/>
  <c r="BQ229" i="36"/>
  <c r="BT229" i="36" s="1"/>
  <c r="BR239" i="36"/>
  <c r="BP158" i="36"/>
  <c r="BS158" i="36" s="1"/>
  <c r="BP230" i="36"/>
  <c r="BS230" i="36" s="1"/>
  <c r="BP42" i="36"/>
  <c r="BS42" i="36" s="1"/>
  <c r="BQ53" i="36"/>
  <c r="BT53" i="36" s="1"/>
  <c r="BQ183" i="36"/>
  <c r="BT183" i="36" s="1"/>
  <c r="BQ196" i="36"/>
  <c r="BT196" i="36" s="1"/>
  <c r="BR202" i="36"/>
  <c r="BP211" i="36"/>
  <c r="BS211" i="36" s="1"/>
  <c r="BP213" i="36"/>
  <c r="BS213" i="36" s="1"/>
  <c r="BR47" i="36"/>
  <c r="BQ105" i="36"/>
  <c r="BT105" i="36" s="1"/>
  <c r="BP163" i="36"/>
  <c r="BS163" i="36" s="1"/>
  <c r="BQ167" i="36"/>
  <c r="BT167" i="36" s="1"/>
  <c r="BQ182" i="36"/>
  <c r="BT182" i="36" s="1"/>
  <c r="BR189" i="36"/>
  <c r="BR203" i="36"/>
  <c r="BQ206" i="36"/>
  <c r="BT206" i="36" s="1"/>
  <c r="BR174" i="36"/>
  <c r="BP228" i="36"/>
  <c r="BS228" i="36" s="1"/>
  <c r="AG287" i="36"/>
  <c r="BQ52" i="36"/>
  <c r="BT52" i="36" s="1"/>
  <c r="BP85" i="36"/>
  <c r="BS85" i="36" s="1"/>
  <c r="BP138" i="36"/>
  <c r="BS138" i="36" s="1"/>
  <c r="BQ181" i="36"/>
  <c r="BT181" i="36" s="1"/>
  <c r="BR205" i="36"/>
  <c r="BR206" i="36"/>
  <c r="BP208" i="36"/>
  <c r="BS208" i="36" s="1"/>
  <c r="BQ271" i="36"/>
  <c r="BT271" i="36" s="1"/>
  <c r="BQ277" i="36"/>
  <c r="BT277" i="36" s="1"/>
  <c r="BQ278" i="36"/>
  <c r="BT278" i="36" s="1"/>
  <c r="BR18" i="36"/>
  <c r="BR53" i="36"/>
  <c r="BR54" i="36"/>
  <c r="BQ137" i="36"/>
  <c r="BT137" i="36" s="1"/>
  <c r="BQ138" i="36"/>
  <c r="BT138" i="36" s="1"/>
  <c r="BQ174" i="36"/>
  <c r="BT174" i="36" s="1"/>
  <c r="BR175" i="36"/>
  <c r="BP189" i="36"/>
  <c r="BS189" i="36" s="1"/>
  <c r="BP190" i="36"/>
  <c r="BS190" i="36" s="1"/>
  <c r="BQ202" i="36"/>
  <c r="BT202" i="36" s="1"/>
  <c r="BR207" i="36"/>
  <c r="BQ208" i="36"/>
  <c r="BT208" i="36" s="1"/>
  <c r="BR253" i="36"/>
  <c r="BP271" i="36"/>
  <c r="BS271" i="36" s="1"/>
  <c r="BQ276" i="36"/>
  <c r="BT276" i="36" s="1"/>
  <c r="BR49" i="36"/>
  <c r="BR51" i="36"/>
  <c r="BP79" i="36"/>
  <c r="BS79" i="36" s="1"/>
  <c r="BR121" i="36"/>
  <c r="BQ133" i="36"/>
  <c r="BT133" i="36" s="1"/>
  <c r="BP200" i="36"/>
  <c r="BS200" i="36" s="1"/>
  <c r="BQ220" i="36"/>
  <c r="BT220" i="36" s="1"/>
  <c r="BQ244" i="36"/>
  <c r="BT244" i="36" s="1"/>
  <c r="BP247" i="36"/>
  <c r="BS247" i="36" s="1"/>
  <c r="BP248" i="36"/>
  <c r="BS248" i="36" s="1"/>
  <c r="BR255" i="36"/>
  <c r="BP285" i="36"/>
  <c r="BS285" i="36" s="1"/>
  <c r="BR21" i="36"/>
  <c r="BR56" i="36"/>
  <c r="BR83" i="36"/>
  <c r="BR87" i="36"/>
  <c r="BR145" i="36"/>
  <c r="BP53" i="36"/>
  <c r="BS53" i="36" s="1"/>
  <c r="BP76" i="36"/>
  <c r="BS76" i="36" s="1"/>
  <c r="BP77" i="36"/>
  <c r="BS77" i="36" s="1"/>
  <c r="BR88" i="36"/>
  <c r="BR94" i="36"/>
  <c r="BP131" i="36"/>
  <c r="BS131" i="36" s="1"/>
  <c r="BR172" i="36"/>
  <c r="BQ201" i="36"/>
  <c r="BT201" i="36" s="1"/>
  <c r="BQ203" i="36"/>
  <c r="BT203" i="36" s="1"/>
  <c r="BR234" i="36"/>
  <c r="BQ240" i="36"/>
  <c r="BT240" i="36" s="1"/>
  <c r="BR75" i="36"/>
  <c r="BP148" i="36"/>
  <c r="BS148" i="36" s="1"/>
  <c r="BR167" i="36"/>
  <c r="BP185" i="36"/>
  <c r="BS185" i="36" s="1"/>
  <c r="BP241" i="36"/>
  <c r="BS241" i="36" s="1"/>
  <c r="BR243" i="36"/>
  <c r="BW243" i="36"/>
  <c r="BW248" i="36"/>
  <c r="BR269" i="36"/>
  <c r="BQ86" i="36"/>
  <c r="BT86" i="36" s="1"/>
  <c r="BP124" i="36"/>
  <c r="BS124" i="36" s="1"/>
  <c r="BR127" i="36"/>
  <c r="BP128" i="36"/>
  <c r="BS128" i="36" s="1"/>
  <c r="BP221" i="36"/>
  <c r="BS221" i="36" s="1"/>
  <c r="BQ224" i="36"/>
  <c r="BT224" i="36" s="1"/>
  <c r="BR247" i="36"/>
  <c r="BQ255" i="36"/>
  <c r="BT255" i="36" s="1"/>
  <c r="BR271" i="36"/>
  <c r="BR273" i="36"/>
  <c r="BR34" i="36"/>
  <c r="BP49" i="36"/>
  <c r="BS49" i="36" s="1"/>
  <c r="BQ50" i="36"/>
  <c r="BT50" i="36" s="1"/>
  <c r="BR78" i="36"/>
  <c r="BQ92" i="36"/>
  <c r="BT92" i="36" s="1"/>
  <c r="BR110" i="36"/>
  <c r="BQ165" i="36"/>
  <c r="BT165" i="36" s="1"/>
  <c r="BP166" i="36"/>
  <c r="BS166" i="36" s="1"/>
  <c r="BQ175" i="36"/>
  <c r="BT175" i="36" s="1"/>
  <c r="BP179" i="36"/>
  <c r="BS179" i="36" s="1"/>
  <c r="BR213" i="36"/>
  <c r="BQ215" i="36"/>
  <c r="BT215" i="36" s="1"/>
  <c r="BP224" i="36"/>
  <c r="BS224" i="36" s="1"/>
  <c r="BR246" i="36"/>
  <c r="BR250" i="36"/>
  <c r="BQ256" i="36"/>
  <c r="BT256" i="36" s="1"/>
  <c r="BQ263" i="36"/>
  <c r="BT263" i="36" s="1"/>
  <c r="BR272" i="36"/>
  <c r="BR177" i="36"/>
  <c r="BR184" i="36"/>
  <c r="BQ188" i="36"/>
  <c r="BT188" i="36" s="1"/>
  <c r="BQ249" i="36"/>
  <c r="BT249" i="36" s="1"/>
  <c r="BR35" i="36"/>
  <c r="BQ79" i="36"/>
  <c r="BT79" i="36" s="1"/>
  <c r="BR109" i="36"/>
  <c r="BQ152" i="36"/>
  <c r="BT152" i="36" s="1"/>
  <c r="BP178" i="36"/>
  <c r="BS178" i="36" s="1"/>
  <c r="BQ193" i="36"/>
  <c r="BT193" i="36" s="1"/>
  <c r="BQ239" i="36"/>
  <c r="BT239" i="36" s="1"/>
  <c r="BR248" i="36"/>
  <c r="BR36" i="36"/>
  <c r="BP45" i="36"/>
  <c r="BS45" i="36" s="1"/>
  <c r="BR61" i="36"/>
  <c r="BR79" i="36"/>
  <c r="BQ112" i="36"/>
  <c r="BT112" i="36" s="1"/>
  <c r="BR151" i="36"/>
  <c r="BR176" i="36"/>
  <c r="BQ179" i="36"/>
  <c r="BT179" i="36" s="1"/>
  <c r="BP183" i="36"/>
  <c r="BS183" i="36" s="1"/>
  <c r="BP184" i="36"/>
  <c r="BS184" i="36" s="1"/>
  <c r="BR187" i="36"/>
  <c r="BR194" i="36"/>
  <c r="BR208" i="36"/>
  <c r="BW212" i="36"/>
  <c r="BQ216" i="36"/>
  <c r="BT216" i="36" s="1"/>
  <c r="BR217" i="36"/>
  <c r="BQ232" i="36"/>
  <c r="BT232" i="36" s="1"/>
  <c r="BQ233" i="36"/>
  <c r="BT233" i="36" s="1"/>
  <c r="BR275" i="36"/>
  <c r="BP173" i="36"/>
  <c r="BS173" i="36" s="1"/>
  <c r="BQ18" i="36"/>
  <c r="BT18" i="36" s="1"/>
  <c r="U287" i="36"/>
  <c r="BA287" i="36"/>
  <c r="BR31" i="36"/>
  <c r="BQ31" i="36"/>
  <c r="BT31" i="36" s="1"/>
  <c r="BQ155" i="36"/>
  <c r="BT155" i="36" s="1"/>
  <c r="BP258" i="36"/>
  <c r="BS258" i="36" s="1"/>
  <c r="BP259" i="36"/>
  <c r="BS259" i="36" s="1"/>
  <c r="X287" i="36"/>
  <c r="BQ102" i="36"/>
  <c r="BT102" i="36" s="1"/>
  <c r="BP104" i="36"/>
  <c r="BS104" i="36" s="1"/>
  <c r="BQ121" i="36"/>
  <c r="BT121" i="36" s="1"/>
  <c r="BQ248" i="36"/>
  <c r="BT248" i="36" s="1"/>
  <c r="BQ185" i="36"/>
  <c r="BT185" i="36" s="1"/>
  <c r="BQ166" i="36"/>
  <c r="BT166" i="36" s="1"/>
  <c r="BP181" i="36"/>
  <c r="BS181" i="36" s="1"/>
  <c r="BG289" i="36"/>
  <c r="BG287" i="36"/>
  <c r="BP168" i="36"/>
  <c r="BS168" i="36" s="1"/>
  <c r="BW171" i="36"/>
  <c r="BQ177" i="36"/>
  <c r="BT177" i="36" s="1"/>
  <c r="BQ178" i="36"/>
  <c r="BT178" i="36" s="1"/>
  <c r="BQ184" i="36"/>
  <c r="BT184" i="36" s="1"/>
  <c r="BP38" i="36"/>
  <c r="BS38" i="36" s="1"/>
  <c r="BP109" i="36"/>
  <c r="BS109" i="36" s="1"/>
  <c r="AI287" i="36"/>
  <c r="AI289" i="36"/>
  <c r="BP50" i="36"/>
  <c r="BS50" i="36" s="1"/>
  <c r="BP100" i="36"/>
  <c r="BS100" i="36" s="1"/>
  <c r="BQ108" i="36"/>
  <c r="BT108" i="36" s="1"/>
  <c r="BP177" i="36"/>
  <c r="BS177" i="36" s="1"/>
  <c r="BQ77" i="36"/>
  <c r="BT77" i="36" s="1"/>
  <c r="BP80" i="36"/>
  <c r="BS80" i="36" s="1"/>
  <c r="BQ164" i="36"/>
  <c r="BT164" i="36" s="1"/>
  <c r="BQ170" i="36"/>
  <c r="BT170" i="36" s="1"/>
  <c r="BP176" i="36"/>
  <c r="BS176" i="36" s="1"/>
  <c r="BH287" i="36"/>
  <c r="BQ101" i="36"/>
  <c r="BT101" i="36" s="1"/>
  <c r="T289" i="36"/>
  <c r="T287" i="36"/>
  <c r="AX289" i="36"/>
  <c r="AX287" i="36"/>
  <c r="BQ54" i="36"/>
  <c r="BT54" i="36" s="1"/>
  <c r="BR92" i="36"/>
  <c r="AV287" i="36"/>
  <c r="BW49" i="36"/>
  <c r="BP52" i="36"/>
  <c r="BS52" i="36" s="1"/>
  <c r="BP64" i="36"/>
  <c r="BS64" i="36" s="1"/>
  <c r="BE287" i="36"/>
  <c r="BB287" i="36"/>
  <c r="BP139" i="36"/>
  <c r="BS139" i="36" s="1"/>
  <c r="BQ140" i="36"/>
  <c r="BT140" i="36" s="1"/>
  <c r="BP240" i="36"/>
  <c r="BS240" i="36" s="1"/>
  <c r="BQ46" i="36"/>
  <c r="BT46" i="36" s="1"/>
  <c r="BQ47" i="36"/>
  <c r="BT47" i="36" s="1"/>
  <c r="BQ51" i="36"/>
  <c r="BT51" i="36" s="1"/>
  <c r="BQ136" i="36"/>
  <c r="BT136" i="36" s="1"/>
  <c r="BP140" i="36"/>
  <c r="BS140" i="36" s="1"/>
  <c r="BP186" i="36"/>
  <c r="BS186" i="36" s="1"/>
  <c r="BP33" i="36"/>
  <c r="BS33" i="36" s="1"/>
  <c r="BP93" i="36"/>
  <c r="BS93" i="36" s="1"/>
  <c r="BQ103" i="36"/>
  <c r="BT103" i="36" s="1"/>
  <c r="BQ96" i="36"/>
  <c r="BT96" i="36" s="1"/>
  <c r="BP149" i="36"/>
  <c r="BS149" i="36" s="1"/>
  <c r="BR81" i="36"/>
  <c r="AL287" i="36"/>
  <c r="BW67" i="36"/>
  <c r="BQ74" i="36"/>
  <c r="BT74" i="36" s="1"/>
  <c r="BQ76" i="36"/>
  <c r="BT76" i="36" s="1"/>
  <c r="BQ250" i="36"/>
  <c r="BT250" i="36" s="1"/>
  <c r="BQ251" i="36"/>
  <c r="BT251" i="36" s="1"/>
  <c r="BP252" i="36"/>
  <c r="BS252" i="36" s="1"/>
  <c r="BP253" i="36"/>
  <c r="BS253" i="36" s="1"/>
  <c r="BQ111" i="36"/>
  <c r="BT111" i="36" s="1"/>
  <c r="BP126" i="36"/>
  <c r="BS126" i="36" s="1"/>
  <c r="BQ191" i="36"/>
  <c r="BT191" i="36" s="1"/>
  <c r="BP204" i="36"/>
  <c r="BS204" i="36" s="1"/>
  <c r="BQ109" i="36"/>
  <c r="BT109" i="36" s="1"/>
  <c r="BD289" i="36"/>
  <c r="BD287" i="36"/>
  <c r="BP65" i="36"/>
  <c r="BS65" i="36" s="1"/>
  <c r="BQ67" i="36"/>
  <c r="BT67" i="36" s="1"/>
  <c r="BP68" i="36"/>
  <c r="BS68" i="36" s="1"/>
  <c r="BP69" i="36"/>
  <c r="BS69" i="36" s="1"/>
  <c r="BP122" i="36"/>
  <c r="BS122" i="36" s="1"/>
  <c r="AF289" i="36"/>
  <c r="BJ287" i="36"/>
  <c r="BJ289" i="36"/>
  <c r="BQ69" i="36"/>
  <c r="BT69" i="36" s="1"/>
  <c r="BP70" i="36"/>
  <c r="BS70" i="36" s="1"/>
  <c r="BP83" i="36"/>
  <c r="BS83" i="36" s="1"/>
  <c r="BP108" i="36"/>
  <c r="BS108" i="36" s="1"/>
  <c r="BP110" i="36"/>
  <c r="BS110" i="36" s="1"/>
  <c r="BR158" i="36"/>
  <c r="BP260" i="36"/>
  <c r="BS260" i="36" s="1"/>
  <c r="BW15" i="36"/>
  <c r="BW14" i="36" s="1"/>
  <c r="BR59" i="36"/>
  <c r="BQ89" i="36"/>
  <c r="BT89" i="36" s="1"/>
  <c r="BQ90" i="36"/>
  <c r="BT90" i="36" s="1"/>
  <c r="BP111" i="36"/>
  <c r="BS111" i="36" s="1"/>
  <c r="BQ56" i="36"/>
  <c r="BT56" i="36" s="1"/>
  <c r="BQ57" i="36"/>
  <c r="BT57" i="36" s="1"/>
  <c r="BR115" i="36"/>
  <c r="BP226" i="36"/>
  <c r="BS226" i="36" s="1"/>
  <c r="BP244" i="36"/>
  <c r="BS244" i="36" s="1"/>
  <c r="BQ22" i="36"/>
  <c r="BT22" i="36" s="1"/>
  <c r="BQ55" i="36"/>
  <c r="BT55" i="36" s="1"/>
  <c r="BQ95" i="36"/>
  <c r="BT95" i="36" s="1"/>
  <c r="BP112" i="36"/>
  <c r="BS112" i="36" s="1"/>
  <c r="BP113" i="36"/>
  <c r="BS113" i="36" s="1"/>
  <c r="BP130" i="36"/>
  <c r="BS130" i="36" s="1"/>
  <c r="BP268" i="36"/>
  <c r="BS268" i="36" s="1"/>
  <c r="AS287" i="36"/>
  <c r="BQ59" i="36"/>
  <c r="BT59" i="36" s="1"/>
  <c r="BP99" i="36"/>
  <c r="BS99" i="36" s="1"/>
  <c r="BQ128" i="36"/>
  <c r="BT128" i="36" s="1"/>
  <c r="BQ130" i="36"/>
  <c r="BT130" i="36" s="1"/>
  <c r="BP210" i="36"/>
  <c r="BS210" i="36" s="1"/>
  <c r="BQ225" i="36"/>
  <c r="BT225" i="36" s="1"/>
  <c r="BP233" i="36"/>
  <c r="BS233" i="36" s="1"/>
  <c r="BQ253" i="36"/>
  <c r="BT253" i="36" s="1"/>
  <c r="BQ41" i="36"/>
  <c r="BT41" i="36" s="1"/>
  <c r="BP188" i="36"/>
  <c r="BS188" i="36" s="1"/>
  <c r="BP245" i="36"/>
  <c r="BS245" i="36" s="1"/>
  <c r="BW78" i="36"/>
  <c r="BQ93" i="36"/>
  <c r="BT93" i="36" s="1"/>
  <c r="BQ187" i="36"/>
  <c r="BT187" i="36" s="1"/>
  <c r="BP192" i="36"/>
  <c r="BS192" i="36" s="1"/>
  <c r="BQ197" i="36"/>
  <c r="BT197" i="36" s="1"/>
  <c r="BQ198" i="36"/>
  <c r="BT198" i="36" s="1"/>
  <c r="BP199" i="36"/>
  <c r="BS199" i="36" s="1"/>
  <c r="BR219" i="36"/>
  <c r="BP250" i="36"/>
  <c r="BS250" i="36" s="1"/>
  <c r="BP274" i="36"/>
  <c r="BS274" i="36" s="1"/>
  <c r="BP275" i="36"/>
  <c r="BS275" i="36" s="1"/>
  <c r="BW281" i="36"/>
  <c r="AA287" i="36"/>
  <c r="AY287" i="36"/>
  <c r="BQ64" i="36"/>
  <c r="BT64" i="36" s="1"/>
  <c r="BP92" i="36"/>
  <c r="BS92" i="36" s="1"/>
  <c r="BP96" i="36"/>
  <c r="BS96" i="36" s="1"/>
  <c r="BP205" i="36"/>
  <c r="BS205" i="36" s="1"/>
  <c r="BP206" i="36"/>
  <c r="BS206" i="36" s="1"/>
  <c r="BP246" i="36"/>
  <c r="BS246" i="36" s="1"/>
  <c r="AD287" i="36"/>
  <c r="BQ23" i="36"/>
  <c r="BT23" i="36" s="1"/>
  <c r="BQ24" i="36"/>
  <c r="BT24" i="36" s="1"/>
  <c r="BQ25" i="36"/>
  <c r="BT25" i="36" s="1"/>
  <c r="BW26" i="36"/>
  <c r="BP51" i="36"/>
  <c r="BS51" i="36" s="1"/>
  <c r="BQ94" i="36"/>
  <c r="BT94" i="36" s="1"/>
  <c r="BQ106" i="36"/>
  <c r="BT106" i="36" s="1"/>
  <c r="BP125" i="36"/>
  <c r="BS125" i="36" s="1"/>
  <c r="BQ126" i="36"/>
  <c r="BT126" i="36" s="1"/>
  <c r="BP169" i="36"/>
  <c r="BS169" i="36" s="1"/>
  <c r="BQ171" i="36"/>
  <c r="BT171" i="36" s="1"/>
  <c r="BP172" i="36"/>
  <c r="BS172" i="36" s="1"/>
  <c r="BQ176" i="36"/>
  <c r="BT176" i="36" s="1"/>
  <c r="BQ204" i="36"/>
  <c r="BT204" i="36" s="1"/>
  <c r="BP235" i="36"/>
  <c r="BS235" i="36" s="1"/>
  <c r="BP249" i="36"/>
  <c r="BS249" i="36" s="1"/>
  <c r="BQ43" i="36"/>
  <c r="BT43" i="36" s="1"/>
  <c r="BP44" i="36"/>
  <c r="BS44" i="36" s="1"/>
  <c r="BP56" i="36"/>
  <c r="BS56" i="36" s="1"/>
  <c r="BR84" i="36"/>
  <c r="BQ99" i="36"/>
  <c r="BT99" i="36" s="1"/>
  <c r="BQ100" i="36"/>
  <c r="BT100" i="36" s="1"/>
  <c r="BQ114" i="36"/>
  <c r="BT114" i="36" s="1"/>
  <c r="BR147" i="36"/>
  <c r="BQ156" i="36"/>
  <c r="BT156" i="36" s="1"/>
  <c r="BQ161" i="36"/>
  <c r="BT161" i="36" s="1"/>
  <c r="BP236" i="36"/>
  <c r="BS236" i="36" s="1"/>
  <c r="BQ247" i="36"/>
  <c r="BT247" i="36" s="1"/>
  <c r="BQ29" i="36"/>
  <c r="BT29" i="36" s="1"/>
  <c r="BR32" i="36"/>
  <c r="BP57" i="36"/>
  <c r="BS57" i="36" s="1"/>
  <c r="BP82" i="36"/>
  <c r="BS82" i="36" s="1"/>
  <c r="BQ132" i="36"/>
  <c r="BT132" i="36" s="1"/>
  <c r="BP180" i="36"/>
  <c r="BS180" i="36" s="1"/>
  <c r="BQ212" i="36"/>
  <c r="BT212" i="36" s="1"/>
  <c r="BQ235" i="36"/>
  <c r="BT235" i="36" s="1"/>
  <c r="BQ236" i="36"/>
  <c r="BT236" i="36" s="1"/>
  <c r="BP237" i="36"/>
  <c r="BS237" i="36" s="1"/>
  <c r="AP287" i="36"/>
  <c r="BP30" i="36"/>
  <c r="BS30" i="36" s="1"/>
  <c r="BP32" i="36"/>
  <c r="BS32" i="36" s="1"/>
  <c r="BP59" i="36"/>
  <c r="BS59" i="36" s="1"/>
  <c r="BQ72" i="36"/>
  <c r="BT72" i="36" s="1"/>
  <c r="BQ84" i="36"/>
  <c r="BT84" i="36" s="1"/>
  <c r="BQ87" i="36"/>
  <c r="BT87" i="36" s="1"/>
  <c r="BP105" i="36"/>
  <c r="BS105" i="36" s="1"/>
  <c r="BW146" i="36"/>
  <c r="BQ189" i="36"/>
  <c r="BT189" i="36" s="1"/>
  <c r="BQ219" i="36"/>
  <c r="BT219" i="36" s="1"/>
  <c r="BQ274" i="36"/>
  <c r="BT274" i="36" s="1"/>
  <c r="BQ275" i="36"/>
  <c r="BT275" i="36" s="1"/>
  <c r="AR287" i="36"/>
  <c r="BQ32" i="36"/>
  <c r="BT32" i="36" s="1"/>
  <c r="BQ71" i="36"/>
  <c r="BT71" i="36" s="1"/>
  <c r="BP73" i="36"/>
  <c r="BS73" i="36" s="1"/>
  <c r="BQ81" i="36"/>
  <c r="BT81" i="36" s="1"/>
  <c r="BQ116" i="36"/>
  <c r="BT116" i="36" s="1"/>
  <c r="BQ131" i="36"/>
  <c r="BT131" i="36" s="1"/>
  <c r="BQ134" i="36"/>
  <c r="BT134" i="36" s="1"/>
  <c r="BQ213" i="36"/>
  <c r="BT213" i="36" s="1"/>
  <c r="BP214" i="36"/>
  <c r="BS214" i="36" s="1"/>
  <c r="BP232" i="36"/>
  <c r="BS232" i="36" s="1"/>
  <c r="BP276" i="36"/>
  <c r="BS276" i="36" s="1"/>
  <c r="M287" i="36"/>
  <c r="M289" i="36" s="1"/>
  <c r="BP48" i="36"/>
  <c r="BS48" i="36" s="1"/>
  <c r="BQ58" i="36"/>
  <c r="BT58" i="36" s="1"/>
  <c r="BQ117" i="36"/>
  <c r="BT117" i="36" s="1"/>
  <c r="BQ148" i="36"/>
  <c r="BT148" i="36" s="1"/>
  <c r="BP198" i="36"/>
  <c r="BS198" i="36" s="1"/>
  <c r="Q287" i="36"/>
  <c r="Q289" i="36"/>
  <c r="AU289" i="36"/>
  <c r="AU287" i="36"/>
  <c r="BW20" i="36"/>
  <c r="BQ48" i="36"/>
  <c r="BT48" i="36" s="1"/>
  <c r="BP60" i="36"/>
  <c r="BS60" i="36" s="1"/>
  <c r="BQ88" i="36"/>
  <c r="BT88" i="36" s="1"/>
  <c r="BP165" i="36"/>
  <c r="BS165" i="36" s="1"/>
  <c r="BR211" i="36"/>
  <c r="BQ217" i="36"/>
  <c r="BT217" i="36" s="1"/>
  <c r="BQ254" i="36"/>
  <c r="BT254" i="36" s="1"/>
  <c r="BQ273" i="36"/>
  <c r="BT273" i="36" s="1"/>
  <c r="BP20" i="36"/>
  <c r="BS20" i="36" s="1"/>
  <c r="BR22" i="36"/>
  <c r="BP31" i="36"/>
  <c r="BS31" i="36" s="1"/>
  <c r="BP41" i="36"/>
  <c r="BS41" i="36" s="1"/>
  <c r="BR52" i="36"/>
  <c r="BP71" i="36"/>
  <c r="BS71" i="36" s="1"/>
  <c r="BP123" i="36"/>
  <c r="BS123" i="36" s="1"/>
  <c r="BP136" i="36"/>
  <c r="BS136" i="36" s="1"/>
  <c r="BQ159" i="36"/>
  <c r="BT159" i="36" s="1"/>
  <c r="BP162" i="36"/>
  <c r="BS162" i="36" s="1"/>
  <c r="BQ172" i="36"/>
  <c r="BT172" i="36" s="1"/>
  <c r="BW185" i="36"/>
  <c r="BQ210" i="36"/>
  <c r="BT210" i="36" s="1"/>
  <c r="BP225" i="36"/>
  <c r="BS225" i="36" s="1"/>
  <c r="BR282" i="36"/>
  <c r="AC287" i="36"/>
  <c r="AC289" i="36"/>
  <c r="W289" i="36"/>
  <c r="BA289" i="36"/>
  <c r="BP22" i="36"/>
  <c r="BS22" i="36" s="1"/>
  <c r="BQ42" i="36"/>
  <c r="BT42" i="36" s="1"/>
  <c r="BP43" i="36"/>
  <c r="BS43" i="36" s="1"/>
  <c r="BQ49" i="36"/>
  <c r="BT49" i="36" s="1"/>
  <c r="BP91" i="36"/>
  <c r="BS91" i="36" s="1"/>
  <c r="BP101" i="36"/>
  <c r="BS101" i="36" s="1"/>
  <c r="BP102" i="36"/>
  <c r="BS102" i="36" s="1"/>
  <c r="BP103" i="36"/>
  <c r="BS103" i="36" s="1"/>
  <c r="BQ113" i="36"/>
  <c r="BT113" i="36" s="1"/>
  <c r="BQ135" i="36"/>
  <c r="BT135" i="36" s="1"/>
  <c r="BP137" i="36"/>
  <c r="BS137" i="36" s="1"/>
  <c r="BP141" i="36"/>
  <c r="BS141" i="36" s="1"/>
  <c r="BP142" i="36"/>
  <c r="BS142" i="36" s="1"/>
  <c r="BQ143" i="36"/>
  <c r="BT143" i="36" s="1"/>
  <c r="BQ146" i="36"/>
  <c r="BT146" i="36" s="1"/>
  <c r="BQ158" i="36"/>
  <c r="BT158" i="36" s="1"/>
  <c r="BP164" i="36"/>
  <c r="BS164" i="36" s="1"/>
  <c r="BQ218" i="36"/>
  <c r="BT218" i="36" s="1"/>
  <c r="BW225" i="36"/>
  <c r="BW224" i="36" s="1"/>
  <c r="BQ265" i="36"/>
  <c r="BT265" i="36" s="1"/>
  <c r="BP279" i="36"/>
  <c r="BS279" i="36" s="1"/>
  <c r="BP24" i="36"/>
  <c r="BS24" i="36" s="1"/>
  <c r="BP34" i="36"/>
  <c r="BS34" i="36" s="1"/>
  <c r="BQ35" i="36"/>
  <c r="BT35" i="36" s="1"/>
  <c r="BQ73" i="36"/>
  <c r="BT73" i="36" s="1"/>
  <c r="BQ83" i="36"/>
  <c r="BT83" i="36" s="1"/>
  <c r="BQ122" i="36"/>
  <c r="BT122" i="36" s="1"/>
  <c r="BQ125" i="36"/>
  <c r="BT125" i="36" s="1"/>
  <c r="BQ241" i="36"/>
  <c r="BT241" i="36" s="1"/>
  <c r="BQ252" i="36"/>
  <c r="BT252" i="36" s="1"/>
  <c r="BQ280" i="36"/>
  <c r="BT280" i="36" s="1"/>
  <c r="BP106" i="36"/>
  <c r="BS106" i="36" s="1"/>
  <c r="BP127" i="36"/>
  <c r="BS127" i="36" s="1"/>
  <c r="BP152" i="36"/>
  <c r="BS152" i="36" s="1"/>
  <c r="BQ157" i="36"/>
  <c r="BT157" i="36" s="1"/>
  <c r="BP194" i="36"/>
  <c r="BS194" i="36" s="1"/>
  <c r="BP219" i="36"/>
  <c r="BS219" i="36" s="1"/>
  <c r="BQ226" i="36"/>
  <c r="BT226" i="36" s="1"/>
  <c r="BP227" i="36"/>
  <c r="BS227" i="36" s="1"/>
  <c r="BP242" i="36"/>
  <c r="BS242" i="36" s="1"/>
  <c r="AJ287" i="36"/>
  <c r="BP26" i="36"/>
  <c r="BS26" i="36" s="1"/>
  <c r="BP36" i="36"/>
  <c r="BS36" i="36" s="1"/>
  <c r="BR37" i="36"/>
  <c r="BQ62" i="36"/>
  <c r="BT62" i="36" s="1"/>
  <c r="BP63" i="36"/>
  <c r="BS63" i="36" s="1"/>
  <c r="BQ104" i="36"/>
  <c r="BT104" i="36" s="1"/>
  <c r="BQ127" i="36"/>
  <c r="BT127" i="36" s="1"/>
  <c r="BQ194" i="36"/>
  <c r="BT194" i="36" s="1"/>
  <c r="BP195" i="36"/>
  <c r="BS195" i="36" s="1"/>
  <c r="BQ199" i="36"/>
  <c r="BT199" i="36" s="1"/>
  <c r="BW217" i="36"/>
  <c r="BP223" i="36"/>
  <c r="BS223" i="36" s="1"/>
  <c r="BP234" i="36"/>
  <c r="BS234" i="36" s="1"/>
  <c r="BQ242" i="36"/>
  <c r="BT242" i="36" s="1"/>
  <c r="BQ268" i="36"/>
  <c r="BT268" i="36" s="1"/>
  <c r="BQ269" i="36"/>
  <c r="BT269" i="36" s="1"/>
  <c r="BP270" i="36"/>
  <c r="BS270" i="36" s="1"/>
  <c r="AL289" i="36"/>
  <c r="BQ34" i="36"/>
  <c r="BT34" i="36" s="1"/>
  <c r="BQ63" i="36"/>
  <c r="BT63" i="36" s="1"/>
  <c r="BQ85" i="36"/>
  <c r="BT85" i="36" s="1"/>
  <c r="BP107" i="36"/>
  <c r="BS107" i="36" s="1"/>
  <c r="BW179" i="36"/>
  <c r="BQ195" i="36"/>
  <c r="BT195" i="36" s="1"/>
  <c r="BP196" i="36"/>
  <c r="BS196" i="36" s="1"/>
  <c r="BQ230" i="36"/>
  <c r="BT230" i="36" s="1"/>
  <c r="BQ234" i="36"/>
  <c r="BT234" i="36" s="1"/>
  <c r="BR66" i="36"/>
  <c r="BP86" i="36"/>
  <c r="BS86" i="36" s="1"/>
  <c r="BP117" i="36"/>
  <c r="BS117" i="36" s="1"/>
  <c r="BP118" i="36"/>
  <c r="BS118" i="36" s="1"/>
  <c r="BP153" i="36"/>
  <c r="BS153" i="36" s="1"/>
  <c r="BQ238" i="36"/>
  <c r="BT238" i="36" s="1"/>
  <c r="BP255" i="36"/>
  <c r="BS255" i="36" s="1"/>
  <c r="BW271" i="36"/>
  <c r="BW270" i="36" s="1"/>
  <c r="R287" i="36"/>
  <c r="AO287" i="36"/>
  <c r="AO289" i="36"/>
  <c r="BP28" i="36"/>
  <c r="BS28" i="36" s="1"/>
  <c r="BQ33" i="36"/>
  <c r="BT33" i="36" s="1"/>
  <c r="BP37" i="36"/>
  <c r="BS37" i="36" s="1"/>
  <c r="BP95" i="36"/>
  <c r="BS95" i="36" s="1"/>
  <c r="BQ118" i="36"/>
  <c r="BT118" i="36" s="1"/>
  <c r="BP119" i="36"/>
  <c r="BS119" i="36" s="1"/>
  <c r="BP132" i="36"/>
  <c r="BS132" i="36" s="1"/>
  <c r="BQ145" i="36"/>
  <c r="BT145" i="36" s="1"/>
  <c r="BQ153" i="36"/>
  <c r="BT153" i="36" s="1"/>
  <c r="BP154" i="36"/>
  <c r="BS154" i="36" s="1"/>
  <c r="BQ190" i="36"/>
  <c r="BT190" i="36" s="1"/>
  <c r="BQ237" i="36"/>
  <c r="BT237" i="36" s="1"/>
  <c r="BW259" i="36"/>
  <c r="BW258" i="36" s="1"/>
  <c r="BQ267" i="36"/>
  <c r="BT267" i="36" s="1"/>
  <c r="BP269" i="36"/>
  <c r="BS269" i="36" s="1"/>
  <c r="BP58" i="36"/>
  <c r="BS58" i="36" s="1"/>
  <c r="BP78" i="36"/>
  <c r="BS78" i="36" s="1"/>
  <c r="BP146" i="36"/>
  <c r="BS146" i="36" s="1"/>
  <c r="BR148" i="36"/>
  <c r="BP155" i="36"/>
  <c r="BS155" i="36" s="1"/>
  <c r="BQ173" i="36"/>
  <c r="BT173" i="36" s="1"/>
  <c r="BP175" i="36"/>
  <c r="BS175" i="36" s="1"/>
  <c r="BP182" i="36"/>
  <c r="BS182" i="36" s="1"/>
  <c r="BP262" i="36"/>
  <c r="BS262" i="36" s="1"/>
  <c r="BP282" i="36"/>
  <c r="BS282" i="36" s="1"/>
  <c r="BP283" i="36"/>
  <c r="BS283" i="36" s="1"/>
  <c r="BP23" i="36"/>
  <c r="BS23" i="36" s="1"/>
  <c r="BQ78" i="36"/>
  <c r="BT78" i="36" s="1"/>
  <c r="BP97" i="36"/>
  <c r="BS97" i="36" s="1"/>
  <c r="BP147" i="36"/>
  <c r="BS147" i="36" s="1"/>
  <c r="BP174" i="36"/>
  <c r="BS174" i="36" s="1"/>
  <c r="BQ180" i="36"/>
  <c r="BT180" i="36" s="1"/>
  <c r="BP197" i="36"/>
  <c r="BS197" i="36" s="1"/>
  <c r="BP207" i="36"/>
  <c r="BS207" i="36" s="1"/>
  <c r="BP218" i="36"/>
  <c r="BS218" i="36" s="1"/>
  <c r="BP222" i="36"/>
  <c r="BS222" i="36" s="1"/>
  <c r="BP243" i="36"/>
  <c r="BS243" i="36" s="1"/>
  <c r="BP254" i="36"/>
  <c r="BS254" i="36" s="1"/>
  <c r="BP263" i="36"/>
  <c r="BS263" i="36" s="1"/>
  <c r="BQ282" i="36"/>
  <c r="BT282" i="36" s="1"/>
  <c r="BQ283" i="36"/>
  <c r="BT283" i="36" s="1"/>
  <c r="BR27" i="36"/>
  <c r="BQ38" i="36"/>
  <c r="BT38" i="36" s="1"/>
  <c r="BQ45" i="36"/>
  <c r="BT45" i="36" s="1"/>
  <c r="BP46" i="36"/>
  <c r="BS46" i="36" s="1"/>
  <c r="BP67" i="36"/>
  <c r="BS67" i="36" s="1"/>
  <c r="BP74" i="36"/>
  <c r="BS74" i="36" s="1"/>
  <c r="BP87" i="36"/>
  <c r="BS87" i="36" s="1"/>
  <c r="BR108" i="36"/>
  <c r="BP114" i="36"/>
  <c r="BS114" i="36" s="1"/>
  <c r="BP134" i="36"/>
  <c r="BS134" i="36" s="1"/>
  <c r="BP167" i="36"/>
  <c r="BS167" i="36" s="1"/>
  <c r="BP201" i="36"/>
  <c r="BS201" i="36" s="1"/>
  <c r="BQ285" i="36"/>
  <c r="BT285" i="36" s="1"/>
  <c r="BP286" i="36"/>
  <c r="BS286" i="36" s="1"/>
  <c r="BP25" i="36"/>
  <c r="BS25" i="36" s="1"/>
  <c r="BQ26" i="36"/>
  <c r="BT26" i="36" s="1"/>
  <c r="BP39" i="36"/>
  <c r="BS39" i="36" s="1"/>
  <c r="BP47" i="36"/>
  <c r="BS47" i="36" s="1"/>
  <c r="BP54" i="36"/>
  <c r="BS54" i="36" s="1"/>
  <c r="BP61" i="36"/>
  <c r="BS61" i="36" s="1"/>
  <c r="BQ68" i="36"/>
  <c r="BT68" i="36" s="1"/>
  <c r="BP81" i="36"/>
  <c r="BS81" i="36" s="1"/>
  <c r="BP115" i="36"/>
  <c r="BS115" i="36" s="1"/>
  <c r="BQ200" i="36"/>
  <c r="BT200" i="36" s="1"/>
  <c r="BP202" i="36"/>
  <c r="BS202" i="36" s="1"/>
  <c r="BP216" i="36"/>
  <c r="BS216" i="36" s="1"/>
  <c r="BQ223" i="36"/>
  <c r="BT223" i="36" s="1"/>
  <c r="BQ227" i="36"/>
  <c r="BT227" i="36" s="1"/>
  <c r="BQ245" i="36"/>
  <c r="BT245" i="36" s="1"/>
  <c r="BP256" i="36"/>
  <c r="BS256" i="36" s="1"/>
  <c r="BP266" i="36"/>
  <c r="BS266" i="36" s="1"/>
  <c r="BP27" i="36"/>
  <c r="BS27" i="36" s="1"/>
  <c r="BQ39" i="36"/>
  <c r="BT39" i="36" s="1"/>
  <c r="BQ61" i="36"/>
  <c r="BT61" i="36" s="1"/>
  <c r="BP94" i="36"/>
  <c r="BS94" i="36" s="1"/>
  <c r="BQ115" i="36"/>
  <c r="BT115" i="36" s="1"/>
  <c r="BR136" i="36"/>
  <c r="BP159" i="36"/>
  <c r="BS159" i="36" s="1"/>
  <c r="BR258" i="36"/>
  <c r="BP267" i="36"/>
  <c r="BS267" i="36" s="1"/>
  <c r="BR279" i="36"/>
  <c r="BP16" i="36"/>
  <c r="BS16" i="36" s="1"/>
  <c r="O287" i="36"/>
  <c r="BP18" i="36"/>
  <c r="BS18" i="36" s="1"/>
  <c r="BP62" i="36"/>
  <c r="BS62" i="36" s="1"/>
  <c r="BP75" i="36"/>
  <c r="BS75" i="36" s="1"/>
  <c r="BQ123" i="36"/>
  <c r="BT123" i="36" s="1"/>
  <c r="BQ124" i="36"/>
  <c r="BT124" i="36" s="1"/>
  <c r="BP135" i="36"/>
  <c r="BS135" i="36" s="1"/>
  <c r="BQ186" i="36"/>
  <c r="BT186" i="36" s="1"/>
  <c r="BP187" i="36"/>
  <c r="BS187" i="36" s="1"/>
  <c r="BP203" i="36"/>
  <c r="BS203" i="36" s="1"/>
  <c r="BP239" i="36"/>
  <c r="BS239" i="36" s="1"/>
  <c r="BP257" i="36"/>
  <c r="BS257" i="36" s="1"/>
  <c r="BP277" i="36"/>
  <c r="BS277" i="36" s="1"/>
  <c r="Z289" i="36"/>
  <c r="Z287" i="36"/>
  <c r="BP19" i="36"/>
  <c r="BS19" i="36" s="1"/>
  <c r="BP55" i="36"/>
  <c r="BS55" i="36" s="1"/>
  <c r="BP116" i="36"/>
  <c r="BS116" i="36" s="1"/>
  <c r="BP161" i="36"/>
  <c r="BS161" i="36" s="1"/>
  <c r="BW194" i="36"/>
  <c r="BQ257" i="36"/>
  <c r="BT257" i="36" s="1"/>
  <c r="BQ286" i="36"/>
  <c r="BT286" i="36" s="1"/>
  <c r="BM17" i="36"/>
  <c r="BP17" i="36" s="1"/>
  <c r="BS17" i="36" s="1"/>
  <c r="BO17" i="36"/>
  <c r="BR17" i="36" s="1"/>
  <c r="BN17" i="36"/>
  <c r="AR290" i="36" l="1"/>
  <c r="T290" i="36"/>
  <c r="BM287" i="36"/>
  <c r="BW211" i="36"/>
  <c r="AL290" i="36"/>
  <c r="AC290" i="36"/>
  <c r="AX290" i="36"/>
  <c r="Z290" i="36"/>
  <c r="W290" i="36"/>
  <c r="BW25" i="36"/>
  <c r="BW178" i="36"/>
  <c r="BJ290" i="36"/>
  <c r="AU290" i="36"/>
  <c r="BW240" i="36"/>
  <c r="Q290" i="36"/>
  <c r="AF290" i="36"/>
  <c r="BP289" i="36"/>
  <c r="N290" i="36"/>
  <c r="BD290" i="36"/>
  <c r="BP287" i="36"/>
  <c r="BG290" i="36"/>
  <c r="BN287" i="36"/>
  <c r="BA290" i="36"/>
  <c r="BQ17" i="36"/>
  <c r="BT17" i="36" s="1"/>
  <c r="BT287" i="36" s="1"/>
  <c r="BM289" i="36"/>
  <c r="AI290" i="36"/>
  <c r="AO290" i="36"/>
  <c r="BS287" i="36"/>
  <c r="BS289" i="36" s="1"/>
  <c r="BM290" i="36" l="1"/>
  <c r="BQ287" i="36"/>
  <c r="BP290" i="36" s="1"/>
  <c r="BS290" i="36"/>
</calcChain>
</file>

<file path=xl/sharedStrings.xml><?xml version="1.0" encoding="utf-8"?>
<sst xmlns="http://schemas.openxmlformats.org/spreadsheetml/2006/main" count="1280" uniqueCount="618">
  <si>
    <t>PLANILHA DE MEDIÇÃO DOS SERVIÇOS EXECUTADOS</t>
  </si>
  <si>
    <t xml:space="preserve">VARIAÇÃO CONTRATUAL: </t>
  </si>
  <si>
    <t>SERVIÇOS EXECUTADOS EM QUANTITATIVO (SERV. PLANILHADOS E NÃO PLANILHADOS)</t>
  </si>
  <si>
    <t>CÓDIGO DO SERVIÇO</t>
  </si>
  <si>
    <t>DESCRIÇÃO DO SERVIÇO</t>
  </si>
  <si>
    <t>QUANTIDADE</t>
  </si>
  <si>
    <t>VALOR ORÇADO DO CONTRATO</t>
  </si>
  <si>
    <t>UNID.</t>
  </si>
  <si>
    <t>PLANILHA CONTRATUAL</t>
  </si>
  <si>
    <t>SEM DESCONTO</t>
  </si>
  <si>
    <t>VALOR MEDIDO</t>
  </si>
  <si>
    <t>QUANTIDADE ACUMULADA</t>
  </si>
  <si>
    <t>VALOR ACUMULADO</t>
  </si>
  <si>
    <t>QUANTIDADE A REALIZAR</t>
  </si>
  <si>
    <t>VALOR A REALIZAR</t>
  </si>
  <si>
    <t>1ª MEDIÇÃO</t>
  </si>
  <si>
    <t>COM DESCONTO</t>
  </si>
  <si>
    <t>2ª MEDIÇÃO</t>
  </si>
  <si>
    <t>3ª MEDIÇÃO</t>
  </si>
  <si>
    <t>4ª MEDIÇÃO</t>
  </si>
  <si>
    <t>5ª MEDIÇÃO</t>
  </si>
  <si>
    <t>6ª MEDIÇÃO</t>
  </si>
  <si>
    <t>7ª MEDIÇÃO</t>
  </si>
  <si>
    <t>8ª MEDIÇÃO</t>
  </si>
  <si>
    <t>FILTRO</t>
  </si>
  <si>
    <t>PREÇO UNITÁRIO</t>
  </si>
  <si>
    <t>TOTAL (R$)</t>
  </si>
  <si>
    <t>Família</t>
  </si>
  <si>
    <t>SERVIÇOS INICIAIS</t>
  </si>
  <si>
    <t>Planilhado</t>
  </si>
  <si>
    <t>01010.8.3.01U</t>
  </si>
  <si>
    <t>MÊS</t>
  </si>
  <si>
    <t>ADMINISTRAÇÃO - transportes, refeições e prêmio assiduidade</t>
  </si>
  <si>
    <t>01010.8.3.04U</t>
  </si>
  <si>
    <t>ADMINISTRAÇÃO - máquinas e ferramentas</t>
  </si>
  <si>
    <t>TOTAL SEM DESCONTO</t>
  </si>
  <si>
    <t>VALOR MEDIDO SEM DESCONTO</t>
  </si>
  <si>
    <t>VALOR ACUMULADO SEM DESCONTO</t>
  </si>
  <si>
    <t>VALOR À REALIZAR SEM DESCONTO</t>
  </si>
  <si>
    <t>VALOR TOTAL DOS ITENS PLANILHADOS E NÃO PLANILHADOS COM DESCONTO E NÃO PLANILHADOS SEM DESCONTO:</t>
  </si>
  <si>
    <t>TOTAL COM DESCONTO</t>
  </si>
  <si>
    <t>-</t>
  </si>
  <si>
    <t>VALOR MEDIDO COM DESCONTO</t>
  </si>
  <si>
    <t>VALOR ACUMULADO COM DESCONTO</t>
  </si>
  <si>
    <t>VALOR À REALIZAR COM DESCONTO</t>
  </si>
  <si>
    <t>TOTAL DO CONTRATO</t>
  </si>
  <si>
    <t>TOTAL MEDIDO</t>
  </si>
  <si>
    <t>TOTAL ACUM.</t>
  </si>
  <si>
    <t>LEGENDA</t>
  </si>
  <si>
    <t>ITENS PLANILHADOS COM DESCONTO</t>
  </si>
  <si>
    <t>ITENS NÃO PLANILHADOS COM DESCONTO</t>
  </si>
  <si>
    <t>ITENS NÃO PLANILHADOS SEM DESCONTO</t>
  </si>
  <si>
    <t>01730.8.1.10U</t>
  </si>
  <si>
    <t>DESPESAS DIVERSAS</t>
  </si>
  <si>
    <t>M2</t>
  </si>
  <si>
    <t>UN</t>
  </si>
  <si>
    <t>INSTALAÇÃO DO CANTEIRO DE OBRA</t>
  </si>
  <si>
    <t>DEMOLIÇÕES E RETIRADAS</t>
  </si>
  <si>
    <t>M</t>
  </si>
  <si>
    <t>M3</t>
  </si>
  <si>
    <t>INSTALAÇÃO PROVISÓRIA DE ÁGUA E ESGOTO</t>
  </si>
  <si>
    <t>INSTALAÇÃO PROVISÓRIA - QUADROS PARCIAIS E DISTRIBUIÇÃO</t>
  </si>
  <si>
    <t>TAPUMES E ALOJAMENTOS</t>
  </si>
  <si>
    <t>LOCAÇÃO DA OBRA</t>
  </si>
  <si>
    <t>SERVIÇOS GERAIS</t>
  </si>
  <si>
    <t>CARGA E TRANSPORTE MANUAL</t>
  </si>
  <si>
    <t>CARGA E TRANSPORTE MECANIZADO</t>
  </si>
  <si>
    <t>INSTALAÇÃO DE PROTEÇÕES</t>
  </si>
  <si>
    <t>ANDAIMES E OUTROS</t>
  </si>
  <si>
    <t>SEGREGAÇÃO DE RESÍDUOS DA CONSTRUÇÃO CIVIL</t>
  </si>
  <si>
    <t>REVESTIMENTOS DE TETOS</t>
  </si>
  <si>
    <t>CHAPISCO</t>
  </si>
  <si>
    <t>EMBOÇO</t>
  </si>
  <si>
    <t>FORROS</t>
  </si>
  <si>
    <t>REVESTIMENTOS DE PAREDES EXTERNAS</t>
  </si>
  <si>
    <t>ACABAMENTOS</t>
  </si>
  <si>
    <t>INSTALAÇÕES ELÉTRICAS E TELEFONIA</t>
  </si>
  <si>
    <t>PINTURA</t>
  </si>
  <si>
    <t>PINTURA EM PAREDES EXTERNAS</t>
  </si>
  <si>
    <t>SERVIÇOS COMPLEMENTARES</t>
  </si>
  <si>
    <t>LIMPEZA DE OBRA</t>
  </si>
  <si>
    <t>LIMPEZA PERMANENTE</t>
  </si>
  <si>
    <t>LIMPEZA FINAL</t>
  </si>
  <si>
    <t>TJERJ - DGLOG - DEENG - DIFOB (DIVISÃO DE FISCALIZAÇÃO DE OBRAS)</t>
  </si>
  <si>
    <t>ITENS  PLANILHADOS ADVINDOS</t>
  </si>
  <si>
    <t>VALOR DE REDUÇÃO</t>
  </si>
  <si>
    <t>VALOR DE ACRÉSCIMO</t>
  </si>
  <si>
    <t>SERVIÇOS TÉCNICOS</t>
  </si>
  <si>
    <t>020103U</t>
  </si>
  <si>
    <t>020622U</t>
  </si>
  <si>
    <t>020630U</t>
  </si>
  <si>
    <t>02226.8.3.02U</t>
  </si>
  <si>
    <t>15410.8.27.2U</t>
  </si>
  <si>
    <t>15900.8.1.10U</t>
  </si>
  <si>
    <t>16110.8.1.100U</t>
  </si>
  <si>
    <t>16120.8.11.088U</t>
  </si>
  <si>
    <t>16120.8.16.90U</t>
  </si>
  <si>
    <t>16120.8.7.077U</t>
  </si>
  <si>
    <t>16132.8.7.066U</t>
  </si>
  <si>
    <t>16135.8.1.21U</t>
  </si>
  <si>
    <t>16135.8.1.22U</t>
  </si>
  <si>
    <t>16135.8.1.24U</t>
  </si>
  <si>
    <t>16143.8.6.15U</t>
  </si>
  <si>
    <t>16510.8.5.940U</t>
  </si>
  <si>
    <t>1708422U</t>
  </si>
  <si>
    <t>1708423U</t>
  </si>
  <si>
    <t>1708424U</t>
  </si>
  <si>
    <t>1712522U</t>
  </si>
  <si>
    <t>171360U</t>
  </si>
  <si>
    <t>171361U</t>
  </si>
  <si>
    <t>17150445U</t>
  </si>
  <si>
    <t>17150446U</t>
  </si>
  <si>
    <t>17150447U</t>
  </si>
  <si>
    <t>172295U</t>
  </si>
  <si>
    <t>16134.8.5.3U</t>
  </si>
  <si>
    <t>16110.8.1.111U</t>
  </si>
  <si>
    <t>16110.8.1.122U</t>
  </si>
  <si>
    <t>16135.8.4.022U</t>
  </si>
  <si>
    <t>16135.8.4.033U</t>
  </si>
  <si>
    <t>COLOCAÇÃO de placa de forro removível</t>
  </si>
  <si>
    <t>PAISAGISMO</t>
  </si>
  <si>
    <t>KG</t>
  </si>
  <si>
    <t>VALIDAÇÃO DE DADOS</t>
  </si>
  <si>
    <t>9ª MEDIÇÃO</t>
  </si>
  <si>
    <t>10ª MEDIÇÃO</t>
  </si>
  <si>
    <t>12ª MEDIÇÃO</t>
  </si>
  <si>
    <t>13ª MEDIÇÃO</t>
  </si>
  <si>
    <t>14ª MEDIÇÃO</t>
  </si>
  <si>
    <t>15ª MEDIÇÃO</t>
  </si>
  <si>
    <t>16ª MEDIÇÃO</t>
  </si>
  <si>
    <t>17ª MEDIÇÃO</t>
  </si>
  <si>
    <t>18ª MEDIÇÃO</t>
  </si>
  <si>
    <t>19ª MEDIÇÃO</t>
  </si>
  <si>
    <t>20ª MEDIÇÃO</t>
  </si>
  <si>
    <t>MEDIDO</t>
  </si>
  <si>
    <t>02.102.000045.SER</t>
  </si>
  <si>
    <t>Demolição de revestimento com argamassa</t>
  </si>
  <si>
    <t>Administração - mão de obra mensalista</t>
  </si>
  <si>
    <t xml:space="preserve">01010.8.3.02U </t>
  </si>
  <si>
    <t>Administração - equipamentos de proteção individual</t>
  </si>
  <si>
    <t xml:space="preserve">01010.8.3.05U </t>
  </si>
  <si>
    <t>ADMINISTRAÇÃO LOCAL DA OBRA</t>
  </si>
  <si>
    <t>14515.8.12.80U</t>
  </si>
  <si>
    <t>Transporte de materiais de qualquer natureza, escada/rampa, serviço manual e/ou com carrinhos, c/mais de 1 servente, em obras prediais, inclusive carga e descarga</t>
  </si>
  <si>
    <t>Limpeza permanente da obra, barracão, vestiário e outros, incl.seleção de resíduos</t>
  </si>
  <si>
    <t>17088093E</t>
  </si>
  <si>
    <t>Painel de distribuição de baixa tensão, Padrão TTA (NBR.IEC 60439-1) forma 1, QDLT-1.BAR (220/127V) , conforme diagrama EL02 e especificação técnica. Totalmente montado e pronto para funcionar - Fornecimento</t>
  </si>
  <si>
    <t>01010.8.1.022U</t>
  </si>
  <si>
    <t>Projeto de "as built"</t>
  </si>
  <si>
    <t>0104211U</t>
  </si>
  <si>
    <t>Despesa c/serviços profissionais (despachante) e taxas p/licenças, legalizações junto a órgãos públicos</t>
  </si>
  <si>
    <t>02.102.0000120.SER-U</t>
  </si>
  <si>
    <t>Retirada cuidadosa de placa de forro removível</t>
  </si>
  <si>
    <t>02.102.000031.SER</t>
  </si>
  <si>
    <t>Remoção de esquadria metálica sem reaproveitamento</t>
  </si>
  <si>
    <t>02.102.000032.SER</t>
  </si>
  <si>
    <t>Remoção de esquadria de madeira, inclusive batente</t>
  </si>
  <si>
    <t>02.102.0000411.SER-U</t>
  </si>
  <si>
    <t>Demolição de peitoril/chapim de mármore ou granito</t>
  </si>
  <si>
    <t>02.102.000111.SER-U</t>
  </si>
  <si>
    <t>Remoção de forro de estuque, gesso, placas prensadas e semelhantes - (05.001.0055-0 EMOP)</t>
  </si>
  <si>
    <t>02.102.000991.SER-U</t>
  </si>
  <si>
    <t>Retirada cuidadosa de placas de granito</t>
  </si>
  <si>
    <t>02.102.000992.SER-U</t>
  </si>
  <si>
    <t>Retirada cuidadosa de letras em aço inox.</t>
  </si>
  <si>
    <t>02.102.000995.SER-U</t>
  </si>
  <si>
    <t>Remoção telamento de fachadas</t>
  </si>
  <si>
    <t>Retirada de caixas 4x2, 4x4, 15x15 cm, octogonal - embutidas e aparentes</t>
  </si>
  <si>
    <t>02061699U</t>
  </si>
  <si>
    <t>Retirada de fios e cabos em eletroduto/eletrocalha e cabo cobre nu seção de 16 até 35mm² inclusive presilhas, suportes e conexões</t>
  </si>
  <si>
    <t>Retirada de cabo telefônico de qualquer tipo até 20 pares</t>
  </si>
  <si>
    <t>Retirada de eletroduto / duto de qualquer tipo (aparente) diâmetro de até 1</t>
  </si>
  <si>
    <t>020639U</t>
  </si>
  <si>
    <t>Retirada de caixa de descarga</t>
  </si>
  <si>
    <t>02220.8.15.13U</t>
  </si>
  <si>
    <t>Demolição de revestimento em mármore ou granito, excl.a camada de assentamento (05.001.0009-0 EMOP)</t>
  </si>
  <si>
    <t>02224.8.2.01U</t>
  </si>
  <si>
    <t>Arrancamento de aparelhos sanitários, incl.metais (05.001.0145-0 EMOP)</t>
  </si>
  <si>
    <t>02224.8.2.02U</t>
  </si>
  <si>
    <t>Remoção de metais sanitários (torneira, registros, chuveiros, etc.)(07215/ORSE)</t>
  </si>
  <si>
    <t>02225.8.1.2U</t>
  </si>
  <si>
    <t>Remoção de divisória leve ou semelhante (painel cego)(05.001.0076-0 EMOP)</t>
  </si>
  <si>
    <t>Retirada de caixas de passagem até 502x502mm em PVC ou em ferro, embutida/aparente</t>
  </si>
  <si>
    <t>03910.8.15.91U</t>
  </si>
  <si>
    <t>Demolição c/martelete elétrico de lastro de concreto e/ou contrapiso, prof. de 15 cm</t>
  </si>
  <si>
    <t>04.107.000136.SER-U</t>
  </si>
  <si>
    <t>Remoção de tablado e estrado em madeiras, do tipo compensado, tábuas, sarrafos e outros</t>
  </si>
  <si>
    <t>02740.8.1.92U</t>
  </si>
  <si>
    <t>Recomposição de piso de concreto (furo), com resistência de 30 Mpa</t>
  </si>
  <si>
    <t>03850.8.5.15U</t>
  </si>
  <si>
    <t>Furo em concreto c/coroas diamantadas, utilizando perfuratriz elétrica, Ø 8 a 8 1/4" p/profundidade maior que 10 e até 15cm</t>
  </si>
  <si>
    <t>13.102.000011.SER</t>
  </si>
  <si>
    <t>Tubo PVC soldável inclusive conexões Ø 25 mm</t>
  </si>
  <si>
    <t>13.102.000052.SER-U</t>
  </si>
  <si>
    <t>Joelho 90° soldável PVC com rosca metálica Ø 25 mm x 1/2"</t>
  </si>
  <si>
    <t>13.102.000451.SER-U</t>
  </si>
  <si>
    <t>Tê 90° soldável/rosca PVC Ø 25 mm x 25 mm x 1/2"</t>
  </si>
  <si>
    <t>13.102.0008001.SER-U</t>
  </si>
  <si>
    <t>Tubo PVC PB Ø 40mm inclusive conexões</t>
  </si>
  <si>
    <t>13.102.0008019.SER-U</t>
  </si>
  <si>
    <t>Tubo PVC PBV Ø 50 mm, inclusive conexões</t>
  </si>
  <si>
    <t>13.102.0008029.SER-U</t>
  </si>
  <si>
    <t>Tubo PVC PBV Ø 75 mm, inclusive conexões</t>
  </si>
  <si>
    <t>13.102.0008039.SER-U</t>
  </si>
  <si>
    <t>Tubo PVC PBV Ø 100 mm, inclusive conexões</t>
  </si>
  <si>
    <t>13.102.000972.SER</t>
  </si>
  <si>
    <t>Cap (tampão) PVC PBV Ø 100 mm</t>
  </si>
  <si>
    <t>13.119.000106.SER-U</t>
  </si>
  <si>
    <t>Registro de gaveta bruto Ø 20 mm - 3/4"</t>
  </si>
  <si>
    <t>13.121.000352.SER</t>
  </si>
  <si>
    <t>Caixa sifonada PVC com grelha de alumínio 150 x 185 x 75 mm</t>
  </si>
  <si>
    <t>13.121.000555.SER</t>
  </si>
  <si>
    <t>Ralo sifonado PVC rígido 100 x 53 x 40 mm</t>
  </si>
  <si>
    <t>15155.8.1.42U</t>
  </si>
  <si>
    <t>Caixa sifonada de PVC c/tampa cega quadrada branca, 150x185x75mm</t>
  </si>
  <si>
    <t>Torneira de lavagem ou jardim D= 1/2 ou 3/4</t>
  </si>
  <si>
    <t>Fixação p/tubulação D=1/2 a 4" tipo econômica - cj.completo</t>
  </si>
  <si>
    <t>2202509U</t>
  </si>
  <si>
    <t>Filtro c/ cartucho p/ tripla filtragem - completo</t>
  </si>
  <si>
    <t>INSTALAÇÃO PROVISÓRIA - TELEFONIA</t>
  </si>
  <si>
    <t>15141.8.30.22U</t>
  </si>
  <si>
    <t>Braçadeira tipo "D" chapa galv.3/4" c/fixações</t>
  </si>
  <si>
    <t>16.111.001501.SER</t>
  </si>
  <si>
    <t>Eletroduto PVC rígido roscável inclusive conexões Ø 25 mm 3/4"</t>
  </si>
  <si>
    <t>Condulete de alumínio multi-uso tipo X 3/4 c/ tampa cega e mínimo de 2 tampões de vedação- Fornec. e Inst.</t>
  </si>
  <si>
    <t>Box reto em alumínio fundido 3/4"</t>
  </si>
  <si>
    <t>17083099U</t>
  </si>
  <si>
    <t>Caixa de passagem termo-plástica, para sobrepor, com tampa, grau de proteção: IP55, uso externo, tamanho 240x190x90mm (+/- 10%), com furação para tubos até 38 mm, fornecida com embutes</t>
  </si>
  <si>
    <t>1717055U</t>
  </si>
  <si>
    <t>Saída horizontal eletrocalha/leito p/ eletroduto 3/4 pré-galvanizado à quente 18MSG</t>
  </si>
  <si>
    <t>1717056U</t>
  </si>
  <si>
    <t>Saída horizontal eletrocalha/leito p/eletroduto 1/2" pré-galv.à quente 18MSG</t>
  </si>
  <si>
    <t>17199970U</t>
  </si>
  <si>
    <t>Cabo telefônico tipo CM CCI p/2 pares (Branco e Azul/Branco e Laranja) 0,5mm estanhado c/ certificação ANATEL</t>
  </si>
  <si>
    <t>Arame galvanizado N.16 BWG</t>
  </si>
  <si>
    <t>19079994U</t>
  </si>
  <si>
    <t>Conector em alumínio p/ condulete múltiplo IP 54 de Ø 3/4, c/ rosca BSP e parafuso - Forn. e Inst .</t>
  </si>
  <si>
    <t>05060.8.11.0199U</t>
  </si>
  <si>
    <t>Tirante de aço 1/4" rosqueado, incl. fixações</t>
  </si>
  <si>
    <t>13106.8.1.055U</t>
  </si>
  <si>
    <t>Terminal mecânico compressão em cobre p/cabo 10mm²</t>
  </si>
  <si>
    <t>13106.8.1.066U</t>
  </si>
  <si>
    <t>Terminal mecânico compressão em cobre p/cabo 16mm²</t>
  </si>
  <si>
    <t>13106.8.1.077U</t>
  </si>
  <si>
    <t>Terminal mecânico compressão em cobre p/cabo 25mm²</t>
  </si>
  <si>
    <t>15141.8.30.33U</t>
  </si>
  <si>
    <t>Braçadeira tipo "D" chapa galv.1" c/fixações</t>
  </si>
  <si>
    <t>15141.8.30.66U</t>
  </si>
  <si>
    <t>Braçadeira tipo "D" chapa galv.2" c/fixações</t>
  </si>
  <si>
    <t>16.111.001502.SER</t>
  </si>
  <si>
    <t>Eletroduto PVC rígido roscável inclusive conexões Ø 32 mm 1"</t>
  </si>
  <si>
    <t>16.111.001505.SER</t>
  </si>
  <si>
    <t>Eletroduto PVC rígido roscável inclusive conexões Ø 60 mm 2"</t>
  </si>
  <si>
    <t>16.113.000150.SER</t>
  </si>
  <si>
    <t>Suporte em chapa de aço para perfilado</t>
  </si>
  <si>
    <t>16.113.001025.SER</t>
  </si>
  <si>
    <t>Suporte curto para luminária em chapa de aço galvanizado para perfilado</t>
  </si>
  <si>
    <t>16.119.000305.SER</t>
  </si>
  <si>
    <t>Cabo isolado em EPR não halogenado 16,00 mm² - 0,6/1 KV - 90°C - flexível</t>
  </si>
  <si>
    <t>16.121.000017.SER-U</t>
  </si>
  <si>
    <t>Interruptor, uma tecla bipolar paralela 10 A - 250 V</t>
  </si>
  <si>
    <t>Terminal pré-isolado tipo pino - 2,5mm²</t>
  </si>
  <si>
    <t>Terminal pré-isolado tipo pino - 4,0mm²</t>
  </si>
  <si>
    <t>Terminal pré-isolado tipo pino - 6,0mm²</t>
  </si>
  <si>
    <t>Cabo flexível isolado PVC 300/500V 70°, tipo PP, 3x2,5mm²</t>
  </si>
  <si>
    <t>Cabo c/isolação em dupla camada de poliolefínico não halogenado, baixa emissão de fumaça e gases, não propagação e auto extinção do fogo - seção 2,5mm² - 450/750V de acordo com a norma NBR-13428</t>
  </si>
  <si>
    <t>16120.8.16.91U</t>
  </si>
  <si>
    <t>Cabo com isolação em dupla camada de poliolefínico não halogenado, baixa emissão de fumaça e gases, não propagação e auto extinção do fogo - seção 4,0mm² - 450/750 V de acordo com a norma NBR-13428</t>
  </si>
  <si>
    <t>16120.8.16.92U</t>
  </si>
  <si>
    <t>Cabo c/isolação em dupla camada de poliolefínico não halogenado, baixa emissão de fumaça e gases, não propagação e auto extinção do fogo - seção 6,0mm² - 450/750V de acordo com a norma NBR-13428</t>
  </si>
  <si>
    <t>16120.8.16.94U</t>
  </si>
  <si>
    <t>Cabo c/isolação em dupla camada de poliolefínico não halogenado, baixa emissão de fumaça e gases, não propagação e auto extinção do fogo - seção 10,0mm² - 450/750V de acordo com a norma NBR-13428</t>
  </si>
  <si>
    <t>Prensa cabos em termoplástico para cabo elétrico entre 6,0mm² e 12,0mm²</t>
  </si>
  <si>
    <t>Tampa metálica p/condulete 3/4", c/2 seções</t>
  </si>
  <si>
    <t>Perfilado perfurado em chapa de aço 38x38mm incl.aces.e fixações</t>
  </si>
  <si>
    <t>Condulete de alumínio multi-uso tipo "X" 1"c/ tampa cega e no mínimo 2 tampões de vedação- Fornec. e Inst.</t>
  </si>
  <si>
    <t>Condulete de alumínio multi-uso tipo "X" 2"c/ tampa cega e no mínimo 2 tampões de vedação- Fornec. e Inst.</t>
  </si>
  <si>
    <t>Box reto em alumínio fundido 1"</t>
  </si>
  <si>
    <t>16135.8.4.066U</t>
  </si>
  <si>
    <t>Box reto em alumínio fundido 2"</t>
  </si>
  <si>
    <t>16140.8.12.100U</t>
  </si>
  <si>
    <t>Mini disjuntor 3P 100A - 15kA 220V, Curva C - IEC 947</t>
  </si>
  <si>
    <t>Tomada 2P+T 10A-250V p/condulete/cx.passagem (4x2" ou 4x4"), preta/branca, conf.padrão brasileiro</t>
  </si>
  <si>
    <t>Luminária de sobrepor 2x18/20W c/ lâmpadas LEDTUB 18/20W/220V, driver incorporado na lâmpada, corpo/aletas em chapa de aço tratada e pintada na cor branca</t>
  </si>
  <si>
    <t>16510.8.5.941U</t>
  </si>
  <si>
    <t>Luminária de sobrepor 2x10W c/ lâmpadas LEDTUB 10W/220V, driver incorporado na lâmpada, corpo/aletas em chapa de aço tratada e pintada na cor branca</t>
  </si>
  <si>
    <t>Anilha plástica de identificação em PVC (letras A, V, P, R, T, C e X) para cabos até 6,0mm² , tipo MHG 2/5</t>
  </si>
  <si>
    <t>Anilha plástica de identificação em PVC (letras A, V, P, R, T, C e X) para cabos de 10,0mm² até 16,0mm², tipo MHG 4/9</t>
  </si>
  <si>
    <t>Anilha plástica de identificação em PVC (letras A, V, P, R, T, C e X) para cabos de 25,0mm² até 70,0mm², tipo MHG 8/16</t>
  </si>
  <si>
    <t>17087890U</t>
  </si>
  <si>
    <t>Ligação de cabo alimentador com tensão de isolamento de 0,6/1kV-90º EPR, de #25,0mm² no disjuntor de 100A a ser instalado no painel QDG-TC existente no Pavimento Térreo no Shaft de Elétrica</t>
  </si>
  <si>
    <t>17087891U</t>
  </si>
  <si>
    <t>Ligação de cabo alimentador com tensão de isolamento de 0,6/1kV-90º EPR, de #25,0mm² no barramento neutro do painel QDG-TC existente no Pavimento Térreo no Shaft de Elétrica</t>
  </si>
  <si>
    <t>17087892U</t>
  </si>
  <si>
    <t>Ligação de cabo alimentador com tensão de isolamento de 0,6/1kV-90º EPR, de #16,0mm² no barramento terra do painel QDG-TC existente no Pavimento Térreo no Shaft de Elétrica</t>
  </si>
  <si>
    <t>17087898U</t>
  </si>
  <si>
    <t>Painel de distribuição de baixa tensão, padrão TTA ( NBR.IEC 60439-1) forma 1, QDLT-BAR (220/127V), conf. diagrama EL02 e especificação técnica. Totalmente montado e pronto p/funcionar. Instalação</t>
  </si>
  <si>
    <t>Etiqueta para identificação, interior/exterior, nas dimensões mínimas de 40x10mm, em vinil interno/externo, adesivo permanente, resistente a líquidos e poeira/sujeira, impressa c/fundo branco e letras na cor preta</t>
  </si>
  <si>
    <t>Plug corpo monobloco termo-plástico 10A 250V-2P+T em linha pinos cilíndricos 4mm - macho</t>
  </si>
  <si>
    <t>Plug corpo monobloco termo-plástico 10A 250V-2P+T em linha pinos cilíndricos 4mm - fêmea</t>
  </si>
  <si>
    <t>Anilha plástica de identificação em PVC (0 a 9) para cabos até 6,0mm², tipo MHG 2/5</t>
  </si>
  <si>
    <t>Anilha plástica de identificação em PVC (0 a 9) para cabos 10,0mm² até 16,0mm², tipo MHG 4/9</t>
  </si>
  <si>
    <t>Anilha plástica de identificação em PVC (0 a 9) para cabos 25,0mm² até 70,0mm², tipo MHG 8/16</t>
  </si>
  <si>
    <t>171714U</t>
  </si>
  <si>
    <t>Saída horizontal eletrocalha/leito p/eletroduto 1" pré-galv.à quente 18MSG</t>
  </si>
  <si>
    <t>171732U</t>
  </si>
  <si>
    <t>Saída horizontal eletrocalha/leito p/eletroduto 2" pré-galv.à quente 18MSG</t>
  </si>
  <si>
    <t>173076U</t>
  </si>
  <si>
    <t>Eletrocalha perfurada 100x50mm pré-galv.à quente 18MSG incl.aces.e fixações</t>
  </si>
  <si>
    <t>17311899U</t>
  </si>
  <si>
    <t>Suspensão p/tirante incl. fixações</t>
  </si>
  <si>
    <t>173455U</t>
  </si>
  <si>
    <t>Terminal de fechamento liso p/eletrocalha 100x50mm c/galvanização à quente (NBR 6323)</t>
  </si>
  <si>
    <t>19079995U</t>
  </si>
  <si>
    <t>Conector em alumínio p/ condulete múltiplo IP 54 de 1, c/ rosca BSP e parafuso - Forn. e Inst.</t>
  </si>
  <si>
    <t>19079998U</t>
  </si>
  <si>
    <t>Conector em alumínio p/ condulete múltiplo IP 54 de 2”, c/ rosca BSP e parafuso - Forn. e Inst.</t>
  </si>
  <si>
    <t>01560.8.1.179U</t>
  </si>
  <si>
    <t>Tela de polietileno tipo mosquiteiro com moldura em madeira</t>
  </si>
  <si>
    <t>02.101.000300.SER-U</t>
  </si>
  <si>
    <t>Piso em tábua 1x12" c/barroteamento 3x3" (tipo estrado), incl.montagem</t>
  </si>
  <si>
    <t>02.101.000900.SER-U</t>
  </si>
  <si>
    <t>Tablado de madeira para proteção da tubulação, com compensado resinado</t>
  </si>
  <si>
    <t>02740.8.1.99U</t>
  </si>
  <si>
    <t>Enchimento de nível de piso, com lastro de areia e brita, conforme projeto</t>
  </si>
  <si>
    <t>02753.8.1.96U</t>
  </si>
  <si>
    <t>Piso cimentado queimado, com 1,5 cm de espessura, com argamassa de cimento e areia, no traço 1:3, alisado a colher, com novo alisamento, sobre pó de cimento espargido e molhado, sobre base existente</t>
  </si>
  <si>
    <t>02825.8.2.81U</t>
  </si>
  <si>
    <t>Fechamento de construção temporária em chapa de madeira compensada resinada espessura 10 mm, estruturadas em peças de madeiras 3" x 3".</t>
  </si>
  <si>
    <t>02825.8.2.82U</t>
  </si>
  <si>
    <t>Fechamento de construção temporária em chapa de madeira compensado naval espessura 10 mm, estruturadas em peças de madeiras 3" x 3".</t>
  </si>
  <si>
    <t>04.110.000048.SER</t>
  </si>
  <si>
    <t>Lastro de concreto, incluindo preparo e lançamento</t>
  </si>
  <si>
    <t>10.104.000010.SER</t>
  </si>
  <si>
    <t>Impermeabilização com manta asfáltica à base de asfalto modificado com polímeros, estruturada com armadura não tecida de filamentos de poliéster</t>
  </si>
  <si>
    <t>10.104.000195.SER-U</t>
  </si>
  <si>
    <t>Proteção mecânica de superfície com arg. de cimento e areia traço 1:4, inclusive camada separadora</t>
  </si>
  <si>
    <t>12.103.000900.SER-U</t>
  </si>
  <si>
    <t>Janela de alumínio anodizado ao natural de correr, com duas folhas de correr, com vidro incolor liso. fornecimento e instalação</t>
  </si>
  <si>
    <t>12.104.000090.SER-U</t>
  </si>
  <si>
    <t>Porta lisa de madeira compensada, 1flh., 0,80 x 2,10 x 0,035 m, com batente do tipo marco, incl. ferragens</t>
  </si>
  <si>
    <t>12.104.000091.SER-U</t>
  </si>
  <si>
    <t>Porta de madeira tipo veneziana, 1flh., 0,60 x 2,10 x 0,035 m, com batente do tipo marco, incl. ferragens</t>
  </si>
  <si>
    <t>12.104.000094.SER-U</t>
  </si>
  <si>
    <t>Porta de compensado resinado com cola fenólica, 0,57 x 1,80 m, para sanitário e/ou vestiário, inclusive ferragens - colocada.</t>
  </si>
  <si>
    <t>12.104.000095.SER-U</t>
  </si>
  <si>
    <t>Porta de compensado resinado com cola fenólica, 0,57 x 2,10 m, para sanitário e/ou vestiário, inclusive ferragens - colocada.</t>
  </si>
  <si>
    <t>15480.8.6.11U</t>
  </si>
  <si>
    <t>Chuveiro elétrico comum corpo plástico tipo ducha, fornecimento e instalação (9535 SINAPI)</t>
  </si>
  <si>
    <t>22.150.000190.SER-U</t>
  </si>
  <si>
    <t>Regularização(contrapiso) desempenada de base para revestimento de piso com argamassa de cimento e areia # 4 cm / traço: 1:3</t>
  </si>
  <si>
    <t>26.101.000970.SER-U</t>
  </si>
  <si>
    <t>Bacia sanitária de louça, com tampa e acessórios</t>
  </si>
  <si>
    <t>26.107.000100.SER</t>
  </si>
  <si>
    <t>Caixa de descarga suspensa, de plástico</t>
  </si>
  <si>
    <t>26.110.000190.SER-U</t>
  </si>
  <si>
    <t>Lavatório de louça, com coluna, com torneira de pressão e acessórios</t>
  </si>
  <si>
    <t>26.110.000250.SER-U</t>
  </si>
  <si>
    <t>Lavatório coletivo de aço inoxidável em chapa 20.304, p/2 pontos de água, crivo de saída em 1 1/4", exclusive torneiras. fornecimento e colocação - (18.016.0060-0 EMOP)</t>
  </si>
  <si>
    <t>26.111.000050.SER</t>
  </si>
  <si>
    <t>Mictório de aço inoxidável coletivo</t>
  </si>
  <si>
    <t>26.120.000920.SER-U</t>
  </si>
  <si>
    <t>Torneira cromada de mesa para lavatório, padrão popular, 1/2" ou 3/4", fornecimento e colocação</t>
  </si>
  <si>
    <t>26.120.000993.SER-U</t>
  </si>
  <si>
    <t>Engate flexível em PVC, D= 1/2" x 30 cm - fornecimento</t>
  </si>
  <si>
    <t>02.101.00130.SER-U</t>
  </si>
  <si>
    <t>Placa de sinalização p/obra em chapa galvanizada nº 22, nas dimensões 1,00x0,80m, inclusive pintura</t>
  </si>
  <si>
    <t>02.101.00131.SER-U</t>
  </si>
  <si>
    <t>Placa de identificação de obra, inclusive pintura e suportes de madeira</t>
  </si>
  <si>
    <t>14515.8.1.11U</t>
  </si>
  <si>
    <t>Carga e descarga manual de material c/mais de 1 servente em caminhão carroceria fixa a óleo diesel, 7,5t,incl.tempo de carga, descarga e manobra (04.006.0014-1 EMOP)</t>
  </si>
  <si>
    <t>14515.8.1.150U</t>
  </si>
  <si>
    <t>Ensacamento e transporte de escombros em sacos plásticos, desde um pavimento elevado até o térreo</t>
  </si>
  <si>
    <t>02315.8.10.2U</t>
  </si>
  <si>
    <t>Transporte de qualquer natureza c/veloc.média 50km/h em caminhão de carroceria fixa de 7,5t (04.005.0003-0 EMOP)</t>
  </si>
  <si>
    <t>40500</t>
  </si>
  <si>
    <t>INSTALAÇÃO DE GUINCHO</t>
  </si>
  <si>
    <t>01544.8.5.500U</t>
  </si>
  <si>
    <t>Locação de equipamento do tipo Multi guincho (mini-grua), c/lança articulada ou fixa, c/acionamento elétrico, inclusive operador</t>
  </si>
  <si>
    <t>01544.8.7.88U</t>
  </si>
  <si>
    <t>Montagem e ancoragem do equipamento do tipo Multi guincho (mini-grua), c/lança articulada ou fixa.</t>
  </si>
  <si>
    <t>01544.8.7.89U</t>
  </si>
  <si>
    <t>Desmontagem do equipamento do tipo Multi guincho (mini-grua), c/lança articulada ou fixa.</t>
  </si>
  <si>
    <t>01544.8.8.340U</t>
  </si>
  <si>
    <t>Frete p/transporte de todo material, p/montagem/desmontagem do equipamento do tipo Multi guincho (mini-grua) - por viagem</t>
  </si>
  <si>
    <t>02740.8.1.199U</t>
  </si>
  <si>
    <t>Enchimento de furo com adesivo epóxi bicomponente</t>
  </si>
  <si>
    <t>01560.8.1.11U</t>
  </si>
  <si>
    <t>Plástico na cor preta p/proteção de telhados, móveis e pisos c/E=0,15mm, reutilizado 5 vezes (05.058.0010-0 EMOP)</t>
  </si>
  <si>
    <t>01560.8.1.299U</t>
  </si>
  <si>
    <t>Tela para proteção de fachada em polietileno, amarrada em andaime, exclusive este. fornecimento e colocação - (05.005.0050-0 EMOP)</t>
  </si>
  <si>
    <t>01560.8.1.599U</t>
  </si>
  <si>
    <t>Proteção das esquadrias das fachadas, c/chapa de compensado resinado, e=6mm c/aprov. 10x, inclusive montagem/desmontagem</t>
  </si>
  <si>
    <t>01560.8.1.699U</t>
  </si>
  <si>
    <t>Proteção das esquadrias do tipo pele de vidro das fachadas, c/papelão ondulado, inclusive montagem/desmontagem</t>
  </si>
  <si>
    <t>01544.8.1.74U</t>
  </si>
  <si>
    <t>Bandeja salva-vidas primária, apoiada em estrutura metálica tubular, exclusive está, com forração metálica, p/o perímetro inferior das fachadas e superior nas platibandas (coroamento) - fornecimento - locação</t>
  </si>
  <si>
    <t>01544.8.5.100U</t>
  </si>
  <si>
    <t>Locação de andaime fachadeiro multidirecional metálico, inclusive sapatas, escadas, rodapé metálico, piso metálico, guarda corpo e fixações necessárias para a montagem do andaime</t>
  </si>
  <si>
    <t>01544.8.7.150U</t>
  </si>
  <si>
    <t>Montagem de bandeja salva-vidas primária, apoiada em estrutura metálica tubular e forração metálica, inclusive todos os acessórios necessários para sua instalação e funcionamento</t>
  </si>
  <si>
    <t>01544.8.7.160U</t>
  </si>
  <si>
    <t>Desmontagem de bandeja salva-vidas primária, apoiada em estrutura metálica tubular e forração metálica, inclusive todos os acessórios necessários</t>
  </si>
  <si>
    <t>01544.8.7.250U</t>
  </si>
  <si>
    <t>Montagem de andaime fachadeiro multidirecional metálico, inclusive sapatas, escadas, rodapé metálico, piso metálico, guarda corpo e fixações necessárias para a montagem do andaime</t>
  </si>
  <si>
    <t>01544.8.7.260U</t>
  </si>
  <si>
    <t>Desmontagem de andaime fachadeiro multidirecional metálico, inclusive sapatas, escadas, rodapé metálico, piso metálico, guarda corpo e as fixações necessárias para a montagem do andaime</t>
  </si>
  <si>
    <t>01544.8.8.300U</t>
  </si>
  <si>
    <t>Frete p/transporte de andaime fachadeiro multidirecional e as bandejas salva-vidas com todos os materiais para montagem/desmontagem - por viagem</t>
  </si>
  <si>
    <t>14515.8.1.33U</t>
  </si>
  <si>
    <t>Retirada de entulho de obra com caçamba de aço tipo container com 5m³ de capacidade, inclusive carregamento, transporte e descarregamento. Custo por unidade de caçamba e inclui a taxa para descarga em locais autorizados (04.014.0095-0 EMOP)</t>
  </si>
  <si>
    <t>21.101.000020.SER-U</t>
  </si>
  <si>
    <t>21.102.000020.SER</t>
  </si>
  <si>
    <t>Forro de gesso acartonado monolítico # 12,5 mm, aparafusado em perfis metálicos suspensos espaçados a 0,60 m</t>
  </si>
  <si>
    <t>20.101.000010.SER</t>
  </si>
  <si>
    <t>Chapisco para parede interna ou externa com argamassa de cimento e areia traço 1:3</t>
  </si>
  <si>
    <t>01560.8.1.399U</t>
  </si>
  <si>
    <t>20.102.000237.SER-U</t>
  </si>
  <si>
    <t>Emboço para parede externa # 2,5 cm com argamassa de cimento e areia traço 1:4</t>
  </si>
  <si>
    <t>20.102.000337.SER-U</t>
  </si>
  <si>
    <t>Emboço para parede externa # 3,5 cm com argamassa de cimento e areia traço 1:4</t>
  </si>
  <si>
    <t>33.126.000210.EQH-U</t>
  </si>
  <si>
    <t>Corte de peças metálicas por meio de esmerilhadeira angular</t>
  </si>
  <si>
    <t>05.108.01690.SER-U</t>
  </si>
  <si>
    <t>Limpeza de superfície com escovação manual e aplicação de água fria</t>
  </si>
  <si>
    <t>09286.8.4.02U</t>
  </si>
  <si>
    <t>Peitoril em granito branco Itaúnas, E=2cm c/1 pingadeira</t>
  </si>
  <si>
    <t>09940.8.1.12U</t>
  </si>
  <si>
    <t>Revestimento acrílico texturizado rústico em parede interna ou externa com acabamento arenoso.</t>
  </si>
  <si>
    <t>10.101.000981.SER-U</t>
  </si>
  <si>
    <t>Membrana pré-fabricada, auto adesiva, recoberta com alumínio flexível, em forma de tiras de 5,10,15,20,30,45,90 cm de largura (16.022.0010-0 EMOP)</t>
  </si>
  <si>
    <t>12.103.000290.SER-U</t>
  </si>
  <si>
    <t>Chapa de alumínio anodizada na cor preta, espessura de 1,5mm, desenvolvimento (DOBRA), conforme detalhe - fornecimento e instalação</t>
  </si>
  <si>
    <t>150796U</t>
  </si>
  <si>
    <t>Requadro em granito branco itaúnas, E=2 cm</t>
  </si>
  <si>
    <t>151210U</t>
  </si>
  <si>
    <t>Chapim em granito branco Itaúnas E=2cm c/2 pingadeiras</t>
  </si>
  <si>
    <t>151290U</t>
  </si>
  <si>
    <t>Chapim em granito branco Itaúnas, E=3cm c/2 pingadeiras</t>
  </si>
  <si>
    <t>16.113.000991.SER-U</t>
  </si>
  <si>
    <t>Bit em perfil "U" em alumínio natural 1/2"x1/2"x1,5 mm, instalação com bucha e parafuso, conf. especificação</t>
  </si>
  <si>
    <t>PÁRA-RAIOS</t>
  </si>
  <si>
    <t>13105.8.4.18U</t>
  </si>
  <si>
    <t>Conector c/furo vert.p/terminal aéreo cabo 16 a 70mm²</t>
  </si>
  <si>
    <t>13105.8.5.322U</t>
  </si>
  <si>
    <t>Presilha em latão p/fix.cabos 35/50mm² em alv.c/paraf./bucha nylon</t>
  </si>
  <si>
    <t>16120.8.4.98U</t>
  </si>
  <si>
    <t>Cabo de cobre nú 35mm²</t>
  </si>
  <si>
    <t>16120.8.5.34U</t>
  </si>
  <si>
    <t>Conector de pressão tipo split-bolt p/cabo 35mm² em latão estanhado</t>
  </si>
  <si>
    <t>17087893U</t>
  </si>
  <si>
    <t>Ligação da cordoalha existente a cordoalha a ser instalada no para peito da cobertura</t>
  </si>
  <si>
    <t>24.103.000050.SER</t>
  </si>
  <si>
    <t>Pintura com tinta látex acrílica em parede externa, com duas demãos, sem massa corrida</t>
  </si>
  <si>
    <t>24.103.000165.SER</t>
  </si>
  <si>
    <t>Textura acrílica em parede com uma demão</t>
  </si>
  <si>
    <t>24.103.000175.SER-U</t>
  </si>
  <si>
    <t>Emassamento de superfície c/massa corrida à base de PVA com uma demão, p/pintura látex</t>
  </si>
  <si>
    <t>02920.8.2.5U</t>
  </si>
  <si>
    <t>Plantio de grama Esmeralda em placas</t>
  </si>
  <si>
    <t>02920.8.2.95U</t>
  </si>
  <si>
    <t>Plantio de Barba-de-Serpente, (H= 0,15 a 0,30m)</t>
  </si>
  <si>
    <t>02930.8.6.9U</t>
  </si>
  <si>
    <t>Plantio de Palmeira Tamareira-Anã, (H=0,60 a 1,00m)</t>
  </si>
  <si>
    <t>02930.8.9.5U</t>
  </si>
  <si>
    <t>Plantio de Herbácea Helicônia-Papagaio (H=0,20 a 0,80m)</t>
  </si>
  <si>
    <t>02930.8.9.85U</t>
  </si>
  <si>
    <t>Plantio de Herbácea Lantana Camara(Cambará) (H=0,10 a 0,30m)</t>
  </si>
  <si>
    <t>02930.8.9.86U</t>
  </si>
  <si>
    <t>Plantio de Herbácea Calliandra Tweedii(Esponjinha Vermelha) (H=0,60 a 1,50m)</t>
  </si>
  <si>
    <t>10431.8.1.97U</t>
  </si>
  <si>
    <t>Colocação de letra ou número em aço escovado</t>
  </si>
  <si>
    <t>01740.8.1.15U</t>
  </si>
  <si>
    <t>Limpeza de vidro (feita nos dois lados, contando um lado), incl.material (05.001.0350-0 EMOP)</t>
  </si>
  <si>
    <t>23.102.000020.SER-U</t>
  </si>
  <si>
    <t>Limpeza geral da edificação</t>
  </si>
  <si>
    <t>OBRA: REFORMA DE RETROFIT DA FACHADA DO PRÉDIO DO FÓRUM DA COMARCA DE TERESÓPOLIS</t>
  </si>
  <si>
    <t>16.119.000306.SER</t>
  </si>
  <si>
    <t>Cabo isolado em EPR não halogenado 25,00 mm² - 0,6/1 KV - 90°C - flexível</t>
  </si>
  <si>
    <t>DIVERSOS</t>
  </si>
  <si>
    <t>H PROD</t>
  </si>
  <si>
    <t>T X KM</t>
  </si>
  <si>
    <t>0</t>
  </si>
  <si>
    <t>ADMINISTRAÇÃO</t>
  </si>
  <si>
    <t>100</t>
  </si>
  <si>
    <t>NÃO MEDIDO</t>
  </si>
  <si>
    <t>PERÍODO: 15/06/2020 a 14/07/2020</t>
  </si>
  <si>
    <t>TOTAL A REALIZAR</t>
  </si>
  <si>
    <t>CONTRATADA: ATAC  ASSISTÊNCIA TÉCNICA EM AR CONDICIONADO LTDA</t>
  </si>
  <si>
    <t>M2 X MÊS</t>
  </si>
  <si>
    <t>PERÍODO:15/07/2020 a 13/08/2020</t>
  </si>
  <si>
    <t>ACRÉSCIMO I
REDUÇÃO I</t>
  </si>
  <si>
    <t>3</t>
  </si>
  <si>
    <t>MOVIMENTO DE TERRA</t>
  </si>
  <si>
    <t>30200</t>
  </si>
  <si>
    <t>ESCAVAÇÕES, CARGAS E TRANSPORTES</t>
  </si>
  <si>
    <t>02315.8.1.90U</t>
  </si>
  <si>
    <t>Escavação manual de material de 1ª categoria, até 1,50m</t>
  </si>
  <si>
    <t>14515.8.12.3U</t>
  </si>
  <si>
    <t>Transporte horizontal de material de 1ª cat. ou entulho, em carrinhos, a 100,00m de distância, inclus,carga a pá (05.001.0177-0 EMOP)</t>
  </si>
  <si>
    <t>05.103.000150.SER-U</t>
  </si>
  <si>
    <t>Escoramento metálico (aluguel), com escoras telescopáveis ou torres de carga, inclusive vigamento principal e secundário, para estrutura de concreto armado - medição pelo volume de escoramento (11.050.0010-EMOP)</t>
  </si>
  <si>
    <t>05.103.000151.SER-U</t>
  </si>
  <si>
    <t>Montagem e desmontagem de escoramento metálico, compreendendo transporte do material para a obra e desta para o depósito, inclusive carga e descarga - custo por m³ de escoramento, sendo pagos 60% na montagem e 40% na desmontagem (11.055.0010-EMOP)</t>
  </si>
  <si>
    <t>30.147.000855.SER-U</t>
  </si>
  <si>
    <t>Terra vegetal preta - fornecimento</t>
  </si>
  <si>
    <t>M3XMÊS</t>
  </si>
  <si>
    <t>M³</t>
  </si>
  <si>
    <t>Ñ Plan c/desc</t>
  </si>
  <si>
    <t>PERÍODO:14/08/2020 a 12/09/2020</t>
  </si>
  <si>
    <t>PERÍODO:13/09/2020 A 12/10/2020</t>
  </si>
  <si>
    <t>PERÍODO: 13/10/2020 a 11/11/2020</t>
  </si>
  <si>
    <t>PERÍODO: 12/11/2020 a  11/12/2020</t>
  </si>
  <si>
    <t>ACRÉSCIMO II
REDUÇÃO II</t>
  </si>
  <si>
    <t>Ñ Plan s/desc</t>
  </si>
  <si>
    <t>05.108.00890.SER-U</t>
  </si>
  <si>
    <t>Lixamento e/ou raspagem com lixadeira elétrica, sobre superfície</t>
  </si>
  <si>
    <t>01544.8.5.600U</t>
  </si>
  <si>
    <t>Locação de equipamento do tipo guincho de coluna completo,(coluna,guincho, cabo e caçamba), c/acionamento elétrico, conf. especificação, inclusive operador</t>
  </si>
  <si>
    <t xml:space="preserve">01544.8.7.97U </t>
  </si>
  <si>
    <t>Montagem e ancoragem do equipamento do tipo guincho de coluna</t>
  </si>
  <si>
    <t>01544.8.7.98U</t>
  </si>
  <si>
    <t>Desmontagem do equipamento do tipo guincho de coluna</t>
  </si>
  <si>
    <t>6</t>
  </si>
  <si>
    <t>SUPER-ESTRUTURA</t>
  </si>
  <si>
    <t>60200</t>
  </si>
  <si>
    <t>ARMADURAS</t>
  </si>
  <si>
    <t>05.108.000430.SER</t>
  </si>
  <si>
    <t>Lixamento elétrico da armadura com escova circular</t>
  </si>
  <si>
    <t>05.108.00970.SER-U</t>
  </si>
  <si>
    <t>Tratamento de armadura de ferro em estrutura de concreto armado com argamassa cimentícia pré-dosada, polimérica, bicomponente, inibidor de corrosão (11.090.0535-0 EMOP)</t>
  </si>
  <si>
    <t>60300</t>
  </si>
  <si>
    <t>CONCRETO</t>
  </si>
  <si>
    <t xml:space="preserve">05.108.00680.SER-U </t>
  </si>
  <si>
    <t>Recuperação de estrutura, cavidades e arestas em concreto armado, com argamassa tixotrópica polimérica de alto desempenho</t>
  </si>
  <si>
    <t>60700</t>
  </si>
  <si>
    <t>DIVERSOS ELEMENTOS ESTRUTURAIS</t>
  </si>
  <si>
    <t>05.108.000680.SER</t>
  </si>
  <si>
    <t>Limpeza do substrato com aplicação de jato de água fria</t>
  </si>
  <si>
    <t xml:space="preserve">05.108.00350-U </t>
  </si>
  <si>
    <t>Aplicação com airless ou rolo de inibidor de corrosão, em estrutura de concreto armado nos serviços de recuperação estrutural, exclusive limpeza da estrutura</t>
  </si>
  <si>
    <t xml:space="preserve">05.108.00440.SER-U </t>
  </si>
  <si>
    <t>Percussão com batidas leves, sem a retirada do material solto (05.001.0160-0 EMOP)</t>
  </si>
  <si>
    <t xml:space="preserve">05.108.00830.SER-U </t>
  </si>
  <si>
    <t>Lixamento de concreto com lixadeira elétrica (SC 30.10.0050-SCO/FGV)</t>
  </si>
  <si>
    <t xml:space="preserve">05.108.00950.SER-U </t>
  </si>
  <si>
    <t>Remoção manual cuidadosa da camada de capeamento de concreto armado, visando exposição da armadura, usando cinzel, ponteiro e escova de aço (05.001.0056-0 EMOP)</t>
  </si>
  <si>
    <t xml:space="preserve">10.104.000035.SER </t>
  </si>
  <si>
    <t>Impermeabilização com argamassa polimérica impermeabilizante</t>
  </si>
  <si>
    <t>7</t>
  </si>
  <si>
    <t>PAREDES E PAINÉIS</t>
  </si>
  <si>
    <t>70100</t>
  </si>
  <si>
    <t>ALVENARIA DE VEDAÇÃO</t>
  </si>
  <si>
    <t>06.103.00961.SER-U</t>
  </si>
  <si>
    <t>Entelamento corretivo de superfície com trinca por retração ou dilatação, revestida com argamassa de cal hidratada e areia traço 1:2:9, largura da tela = 15 cm</t>
  </si>
  <si>
    <t>04211.8.2.95U</t>
  </si>
  <si>
    <t>Alvenaria de bloco de concreto 10x20x40cm, assentes com argamassa de cimento e areia no traço 1:8, com vãos e arestas (12.005.0015-0 EMOP</t>
  </si>
  <si>
    <t>04270.8.2.1U</t>
  </si>
  <si>
    <t>Aperto de alvenaria c/argamassa de encunhamento c/expansor</t>
  </si>
  <si>
    <t>05.108.00950.SER-U</t>
  </si>
  <si>
    <t>Definição e demarcação da área de reparo em alvenaria, utilizando disco de corte</t>
  </si>
  <si>
    <t xml:space="preserve">06.103.000475.SER </t>
  </si>
  <si>
    <t>Tela soldada para prevenção de trincas em alvenaria/estrutura, largura 7,5 cm</t>
  </si>
  <si>
    <t>16.113.001935.SER-U</t>
  </si>
  <si>
    <t>Tiro com pistola para fixação de pino em concreto, inclusive cartucho e pino</t>
  </si>
  <si>
    <t>ESQUADRIAS METÁLICAS</t>
  </si>
  <si>
    <t xml:space="preserve"> ELEMENTOS DIVERSOS</t>
  </si>
  <si>
    <t xml:space="preserve">05.102.00911.SER-U </t>
  </si>
  <si>
    <t>Chumbador de aço inoxidável 304, tec bolt,TBM 12.100, comprimento de 96mm e diâmetro de 1/2", c/arruela lisa e de pressão e porca, tecnart ou equivalente - fornecimento</t>
  </si>
  <si>
    <t>090495U</t>
  </si>
  <si>
    <t>Remanejamento do guarda-corpo em aço inox, conforme projeto</t>
  </si>
  <si>
    <t xml:space="preserve"> UNXMES </t>
  </si>
  <si>
    <t xml:space="preserve">UN </t>
  </si>
  <si>
    <t>R$ 30.031,55</t>
  </si>
  <si>
    <t>PERÍODO: 12/12/2020 A 10/01/2020</t>
  </si>
  <si>
    <t>PERÍODO: 11/01/2021 a 09/02/2021</t>
  </si>
  <si>
    <t>PERÍODO: 10/02/2021 a 11/03/2021</t>
  </si>
  <si>
    <t>R$ 310.739,34</t>
  </si>
  <si>
    <t>PERÍODO: 12/03/2021 a 10/04/2021</t>
  </si>
  <si>
    <t>PERÍODO: 11/04/2021 a 10/05/2021</t>
  </si>
  <si>
    <t>11ª MEDIÇÃO</t>
  </si>
  <si>
    <t>ACRÉSCIMO III
REDUÇÃO III</t>
  </si>
  <si>
    <t>16109.00569.SER-U</t>
  </si>
  <si>
    <t>Disjuntor bipolar termomagnético 20 A</t>
  </si>
  <si>
    <t>20800</t>
  </si>
  <si>
    <t>INSTALAÇÃO PROVISÓRIA - VENTILAÇÃO / EXAUSTÃO</t>
  </si>
  <si>
    <t>17005.8.10.633UI</t>
  </si>
  <si>
    <t>Gabinete de ventilação com ventilador centrífugo tipo sirocco V=1972m³/h x
29mmCa, P=0,75KW -220V-3Ø-60Hz INSTALAÇÃO</t>
  </si>
  <si>
    <t>17005.8.10.633UE</t>
  </si>
  <si>
    <t>Gabinete de ventilação com ventilador centrífugo tipo sirocco V=1972m³/h x
29mmCa, P=0,75KW -220V-3Ø-60Hz - FORNECIMENTO</t>
  </si>
  <si>
    <t>17001.8.2.25U</t>
  </si>
  <si>
    <t xml:space="preserve">Duto em chapa de aço galvanizada #24 incl. Fix e juntas </t>
  </si>
  <si>
    <t>17001.8.22.06U</t>
  </si>
  <si>
    <t>Duto flexível não isolado D=300mm (12") -incl.acess.e fix.</t>
  </si>
  <si>
    <t>05060.8.12.011U</t>
  </si>
  <si>
    <t>Fita perfurada 3/4 (19mmx30m)</t>
  </si>
  <si>
    <t>19.104.0099.SER-U</t>
  </si>
  <si>
    <t>Grelha de retorno simples deflexão 300x300mm com registro</t>
  </si>
  <si>
    <t xml:space="preserve">16.109.00222.SER-U </t>
  </si>
  <si>
    <t>Chave de partida direta para motores trifásicos, para manobras e proteção de motores em caixas termoplásticas, de sobrepor, para 1 motor de até 1CV - 220V3Ø, conforme lista de material</t>
  </si>
  <si>
    <t>R$ 35.763,08</t>
  </si>
  <si>
    <t>FISCAL: CLÁUDIO ALMEIDA (Analista Judiciário - Matrícula: 01/13376)</t>
  </si>
  <si>
    <t>FISCAL SUBSTITUTO: JORGE GASPAR (Analista Judiciário - Matrícula: 01/20817)</t>
  </si>
  <si>
    <t>ASSISTENTE(S) DO FISCAL: GERENTE CLAUDIO MANOEL BORGES DE MENEZES (Infotec - CREA/RJ 1982103052) / ENG. CIVIL CARLOS JOSÉ PAIVA JUNIOR (Infotec - CREA/RJ 86101715-4D)</t>
  </si>
  <si>
    <t>COM DESCONTO              
(APLICADO NO VALOR TOTAL)</t>
  </si>
  <si>
    <t>QUANTIDADE 
FINAL</t>
  </si>
  <si>
    <t>PERÍODO: 11/05/2021 a 09/06/2021</t>
  </si>
  <si>
    <t>PERÍODO: 10/06/2021 a 09/07/2021</t>
  </si>
  <si>
    <t>ACRÉSCIMO IV
REDUÇÃO IV</t>
  </si>
  <si>
    <t>PERÍODO: PERÍODO: 10/07/2021 A 08/08/2021</t>
  </si>
  <si>
    <t>R$ 44.883,19</t>
  </si>
  <si>
    <r>
      <t xml:space="preserve">CONTRATO 003/0181/2020: R$ 1.120.897,73 + 1º TERMO 003/0516/2021: </t>
    </r>
    <r>
      <rPr>
        <b/>
        <sz val="11"/>
        <color rgb="FFFF0000"/>
        <rFont val="Calibri"/>
        <family val="2"/>
        <scheme val="minor"/>
      </rPr>
      <t xml:space="preserve">REDUÇÃO R$ 8.750,27 </t>
    </r>
    <r>
      <rPr>
        <b/>
        <sz val="11"/>
        <rFont val="Calibri"/>
        <family val="2"/>
        <scheme val="minor"/>
      </rPr>
      <t xml:space="preserve">+ 2º TERMO 003/0074/2021: ACRÉSCIMO R$ 258.787,61 + 3º TERMO  003/0256/2021: </t>
    </r>
    <r>
      <rPr>
        <b/>
        <sz val="11"/>
        <color rgb="FFFF0000"/>
        <rFont val="Calibri"/>
        <family val="2"/>
        <scheme val="minor"/>
      </rPr>
      <t>REDUÇÃO R$ 4.838,13</t>
    </r>
    <r>
      <rPr>
        <b/>
        <sz val="11"/>
        <rFont val="Calibri"/>
        <family val="2"/>
        <scheme val="minor"/>
      </rPr>
      <t xml:space="preserve"> + 4º TERMO 003/0438/2021: </t>
    </r>
    <r>
      <rPr>
        <b/>
        <sz val="11"/>
        <color rgb="FFFF0000"/>
        <rFont val="Calibri"/>
        <family val="2"/>
        <scheme val="minor"/>
      </rPr>
      <t>REDUÇÃO R$ 1.144,98</t>
    </r>
    <r>
      <rPr>
        <b/>
        <sz val="11"/>
        <rFont val="Calibri"/>
        <family val="2"/>
        <scheme val="minor"/>
      </rPr>
      <t xml:space="preserve"> = R$ 1.364.952,01</t>
    </r>
  </si>
  <si>
    <t>PERÍODO: 09/08/2021 A 07/09/2021</t>
  </si>
  <si>
    <t>PERÍODO: 08/09/2021 A 07/10/2021</t>
  </si>
  <si>
    <t>PERÍODO: 08/10/2021 A 21/10/2021</t>
  </si>
  <si>
    <t>Tela de reforço para revestimento com argamassa (exclusive esta), fixada no substrato por meio de grampos de aço galvanizado nº12. fornecimento e colocação (13.011.0005-0 EMOP)</t>
  </si>
  <si>
    <t xml:space="preserve">DATA DA ELABORAÇÃO DA PLANILHA: </t>
  </si>
  <si>
    <t xml:space="preserve">DATA DE CONCLUSÃO DO CONTRATO: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</si>
</sst>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8" formatCode="&quot;R$&quot;\ #,##0.00;[Red]\-&quot;R$&quot;\ #,##0.00"/>
    <numFmt numFmtId="164" formatCode="#,##0.00;[Red]#,##0.00"/>
    <numFmt numFmtId="165" formatCode="0.0000000000000%"/>
    <numFmt numFmtId="166" formatCode="0.00;[Red]0.00"/>
    <numFmt numFmtId="167" formatCode="#,##0.00_ ;[Red]\-#,##0.00\ "/>
    <numFmt numFmtId="168" formatCode="0.00_);[Red]\(0.00\)"/>
    <numFmt numFmtId="169" formatCode="_(* #,##0.00_);_(* \(#,##0.00\);_(* &quot;-&quot;??_);_(@_)"/>
    <numFmt numFmtId="170" formatCode="#,##0.0000"/>
    <numFmt numFmtId="171" formatCode="#,##0.00000"/>
    <numFmt numFmtId="172" formatCode="&quot;R$ &quot;#,##0.00"/>
    <numFmt numFmtId="173" formatCode="0.0000000000%"/>
    <numFmt numFmtId="174" formatCode="_-[$R$-416]\ * #,##0.00_-;\-[$R$-416]\ * #,##0.00_-;_-[$R$-416]\ * &quot;-&quot;??_-;_-@_-"/>
    <numFmt numFmtId="175" formatCode="0.00000000"/>
    <numFmt numFmtId="176" formatCode="#,##0.00000000;[Red]#,##0.00000000"/>
    <numFmt numFmtId="177" formatCode="#,##0.0000000000"/>
    <numFmt numFmtId="178" formatCode="#,##0.00000000"/>
    <numFmt numFmtId="179" formatCode="#,##0.0000000"/>
    <numFmt numFmtId="180" formatCode="#,##0.00000000_ ;[Red]\-#,##0.00000000\ 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9" tint="0.3999755851924192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4">
    <xf numFmtId="0" fontId="0" fillId="0" borderId="0"/>
    <xf numFmtId="169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3">
    <xf numFmtId="0" fontId="0" fillId="0" borderId="0" xfId="0"/>
    <xf numFmtId="0" fontId="5" fillId="0" borderId="0" xfId="0" applyFont="1" applyFill="1" applyAlignment="1">
      <alignment vertical="center"/>
    </xf>
    <xf numFmtId="0" fontId="7" fillId="0" borderId="4" xfId="0" applyFont="1" applyFill="1" applyBorder="1" applyAlignment="1">
      <alignment vertical="center"/>
    </xf>
    <xf numFmtId="0" fontId="8" fillId="0" borderId="0" xfId="0" applyFont="1"/>
    <xf numFmtId="164" fontId="6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14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177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168" fontId="6" fillId="0" borderId="17" xfId="0" applyNumberFormat="1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169" fontId="9" fillId="0" borderId="17" xfId="1" applyFont="1" applyFill="1" applyBorder="1" applyAlignment="1">
      <alignment horizontal="center" vertical="center"/>
    </xf>
    <xf numFmtId="164" fontId="9" fillId="0" borderId="17" xfId="1" applyNumberFormat="1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168" fontId="6" fillId="0" borderId="16" xfId="0" applyNumberFormat="1" applyFont="1" applyFill="1" applyBorder="1" applyAlignment="1">
      <alignment horizontal="center" vertical="center" wrapText="1"/>
    </xf>
    <xf numFmtId="167" fontId="6" fillId="0" borderId="20" xfId="0" applyNumberFormat="1" applyFont="1" applyFill="1" applyBorder="1" applyAlignment="1">
      <alignment horizontal="center" vertical="center" wrapText="1"/>
    </xf>
    <xf numFmtId="4" fontId="5" fillId="0" borderId="16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4" fontId="13" fillId="7" borderId="16" xfId="0" applyNumberFormat="1" applyFont="1" applyFill="1" applyBorder="1" applyAlignment="1">
      <alignment horizontal="center" vertical="center"/>
    </xf>
    <xf numFmtId="169" fontId="9" fillId="0" borderId="16" xfId="1" applyFont="1" applyFill="1" applyBorder="1" applyAlignment="1">
      <alignment horizontal="center" vertical="center"/>
    </xf>
    <xf numFmtId="169" fontId="9" fillId="0" borderId="21" xfId="1" applyFont="1" applyFill="1" applyBorder="1" applyAlignment="1">
      <alignment horizontal="center" vertical="center"/>
    </xf>
    <xf numFmtId="164" fontId="9" fillId="0" borderId="21" xfId="1" applyNumberFormat="1" applyFont="1" applyFill="1" applyBorder="1" applyAlignment="1">
      <alignment horizontal="center" vertical="center"/>
    </xf>
    <xf numFmtId="164" fontId="9" fillId="0" borderId="16" xfId="1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5" fillId="7" borderId="0" xfId="0" applyFont="1" applyFill="1" applyAlignment="1">
      <alignment vertical="center"/>
    </xf>
    <xf numFmtId="49" fontId="5" fillId="7" borderId="19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vertical="center" wrapText="1"/>
    </xf>
    <xf numFmtId="49" fontId="13" fillId="7" borderId="16" xfId="3" applyNumberFormat="1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 wrapText="1"/>
    </xf>
    <xf numFmtId="40" fontId="5" fillId="7" borderId="16" xfId="0" applyNumberFormat="1" applyFont="1" applyFill="1" applyBorder="1" applyAlignment="1">
      <alignment horizontal="center" vertical="center" wrapText="1"/>
    </xf>
    <xf numFmtId="167" fontId="5" fillId="7" borderId="20" xfId="0" applyNumberFormat="1" applyFont="1" applyFill="1" applyBorder="1" applyAlignment="1">
      <alignment horizontal="center" vertical="center" wrapText="1"/>
    </xf>
    <xf numFmtId="4" fontId="5" fillId="7" borderId="16" xfId="0" applyNumberFormat="1" applyFont="1" applyFill="1" applyBorder="1" applyAlignment="1">
      <alignment horizontal="center" vertical="center" wrapText="1"/>
    </xf>
    <xf numFmtId="4" fontId="13" fillId="7" borderId="16" xfId="3" applyNumberFormat="1" applyFont="1" applyFill="1" applyBorder="1" applyAlignment="1">
      <alignment horizontal="center" vertical="center"/>
    </xf>
    <xf numFmtId="4" fontId="13" fillId="7" borderId="20" xfId="3" applyNumberFormat="1" applyFont="1" applyFill="1" applyBorder="1" applyAlignment="1">
      <alignment horizontal="center" vertical="center"/>
    </xf>
    <xf numFmtId="0" fontId="13" fillId="7" borderId="20" xfId="3" applyNumberFormat="1" applyFont="1" applyFill="1" applyBorder="1" applyAlignment="1">
      <alignment horizontal="center" vertical="center"/>
    </xf>
    <xf numFmtId="164" fontId="13" fillId="7" borderId="16" xfId="1" applyNumberFormat="1" applyFont="1" applyFill="1" applyBorder="1" applyAlignment="1">
      <alignment horizontal="center" vertical="center"/>
    </xf>
    <xf numFmtId="4" fontId="13" fillId="7" borderId="16" xfId="1" applyNumberFormat="1" applyFont="1" applyFill="1" applyBorder="1" applyAlignment="1">
      <alignment horizontal="center" vertical="center"/>
    </xf>
    <xf numFmtId="164" fontId="13" fillId="7" borderId="21" xfId="1" applyNumberFormat="1" applyFont="1" applyFill="1" applyBorder="1" applyAlignment="1">
      <alignment horizontal="center" vertical="center"/>
    </xf>
    <xf numFmtId="2" fontId="13" fillId="7" borderId="21" xfId="1" applyNumberFormat="1" applyFont="1" applyFill="1" applyBorder="1" applyAlignment="1">
      <alignment horizontal="center" vertical="center"/>
    </xf>
    <xf numFmtId="164" fontId="13" fillId="7" borderId="22" xfId="1" applyNumberFormat="1" applyFont="1" applyFill="1" applyBorder="1" applyAlignment="1">
      <alignment horizontal="center" vertical="center"/>
    </xf>
    <xf numFmtId="0" fontId="13" fillId="7" borderId="21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/>
    </xf>
    <xf numFmtId="174" fontId="8" fillId="7" borderId="0" xfId="0" applyNumberFormat="1" applyFont="1" applyFill="1"/>
    <xf numFmtId="0" fontId="8" fillId="7" borderId="0" xfId="0" applyFont="1" applyFill="1"/>
    <xf numFmtId="0" fontId="5" fillId="7" borderId="19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top" wrapText="1"/>
    </xf>
    <xf numFmtId="167" fontId="13" fillId="7" borderId="16" xfId="3" applyNumberFormat="1" applyFont="1" applyFill="1" applyBorder="1" applyAlignment="1">
      <alignment horizontal="center" vertical="center"/>
    </xf>
    <xf numFmtId="167" fontId="13" fillId="7" borderId="20" xfId="3" applyNumberFormat="1" applyFont="1" applyFill="1" applyBorder="1" applyAlignment="1">
      <alignment horizontal="center" vertical="center"/>
    </xf>
    <xf numFmtId="175" fontId="13" fillId="7" borderId="16" xfId="0" applyNumberFormat="1" applyFont="1" applyFill="1" applyBorder="1" applyAlignment="1">
      <alignment horizontal="center" vertical="center"/>
    </xf>
    <xf numFmtId="178" fontId="13" fillId="7" borderId="16" xfId="0" applyNumberFormat="1" applyFont="1" applyFill="1" applyBorder="1" applyAlignment="1">
      <alignment horizontal="center" vertical="center"/>
    </xf>
    <xf numFmtId="179" fontId="13" fillId="7" borderId="16" xfId="0" applyNumberFormat="1" applyFont="1" applyFill="1" applyBorder="1" applyAlignment="1">
      <alignment horizontal="center" vertical="center"/>
    </xf>
    <xf numFmtId="176" fontId="13" fillId="7" borderId="16" xfId="1" applyNumberFormat="1" applyFont="1" applyFill="1" applyBorder="1" applyAlignment="1">
      <alignment horizontal="center" vertical="center"/>
    </xf>
    <xf numFmtId="174" fontId="14" fillId="7" borderId="0" xfId="0" applyNumberFormat="1" applyFont="1" applyFill="1"/>
    <xf numFmtId="2" fontId="5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left" vertical="center" wrapText="1"/>
    </xf>
    <xf numFmtId="49" fontId="6" fillId="7" borderId="19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vertical="center" wrapText="1"/>
    </xf>
    <xf numFmtId="0" fontId="5" fillId="7" borderId="16" xfId="3" applyFont="1" applyFill="1" applyBorder="1" applyAlignment="1">
      <alignment horizontal="center" vertical="center" wrapText="1"/>
    </xf>
    <xf numFmtId="170" fontId="13" fillId="7" borderId="16" xfId="0" applyNumberFormat="1" applyFont="1" applyFill="1" applyBorder="1" applyAlignment="1">
      <alignment horizontal="center" vertical="center"/>
    </xf>
    <xf numFmtId="8" fontId="5" fillId="7" borderId="0" xfId="0" applyNumberFormat="1" applyFont="1" applyFill="1" applyAlignment="1">
      <alignment vertical="center"/>
    </xf>
    <xf numFmtId="0" fontId="5" fillId="7" borderId="0" xfId="0" applyFont="1" applyFill="1" applyAlignment="1">
      <alignment vertical="center" wrapText="1"/>
    </xf>
    <xf numFmtId="0" fontId="5" fillId="7" borderId="0" xfId="0" applyFont="1" applyFill="1" applyBorder="1" applyAlignment="1">
      <alignment horizontal="center" vertical="center" wrapText="1"/>
    </xf>
    <xf numFmtId="171" fontId="13" fillId="7" borderId="16" xfId="0" applyNumberFormat="1" applyFont="1" applyFill="1" applyBorder="1" applyAlignment="1">
      <alignment horizontal="center" vertical="center"/>
    </xf>
    <xf numFmtId="4" fontId="9" fillId="7" borderId="16" xfId="0" applyNumberFormat="1" applyFont="1" applyFill="1" applyBorder="1" applyAlignment="1">
      <alignment horizontal="center" vertical="center"/>
    </xf>
    <xf numFmtId="167" fontId="5" fillId="8" borderId="20" xfId="0" applyNumberFormat="1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left" vertical="center" wrapText="1"/>
    </xf>
    <xf numFmtId="4" fontId="13" fillId="7" borderId="0" xfId="3" applyNumberFormat="1" applyFont="1" applyFill="1" applyBorder="1" applyAlignment="1">
      <alignment horizontal="center" vertical="center"/>
    </xf>
    <xf numFmtId="0" fontId="13" fillId="7" borderId="0" xfId="3" applyNumberFormat="1" applyFont="1" applyFill="1" applyBorder="1" applyAlignment="1">
      <alignment horizontal="center" vertical="center"/>
    </xf>
    <xf numFmtId="4" fontId="13" fillId="7" borderId="0" xfId="0" applyNumberFormat="1" applyFont="1" applyFill="1" applyBorder="1" applyAlignment="1">
      <alignment horizontal="center" vertical="center"/>
    </xf>
    <xf numFmtId="164" fontId="13" fillId="7" borderId="0" xfId="1" applyNumberFormat="1" applyFont="1" applyFill="1" applyBorder="1" applyAlignment="1">
      <alignment horizontal="center" vertical="center"/>
    </xf>
    <xf numFmtId="4" fontId="13" fillId="7" borderId="0" xfId="1" applyNumberFormat="1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left" vertical="center" wrapText="1"/>
    </xf>
    <xf numFmtId="4" fontId="13" fillId="7" borderId="0" xfId="0" quotePrefix="1" applyNumberFormat="1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horizontal="left" vertical="center" wrapText="1"/>
    </xf>
    <xf numFmtId="164" fontId="13" fillId="7" borderId="0" xfId="1" applyNumberFormat="1" applyFont="1" applyFill="1" applyBorder="1" applyAlignment="1">
      <alignment vertical="center"/>
    </xf>
    <xf numFmtId="164" fontId="5" fillId="7" borderId="0" xfId="0" applyNumberFormat="1" applyFont="1" applyFill="1" applyAlignment="1">
      <alignment horizontal="right" vertical="center" wrapText="1"/>
    </xf>
    <xf numFmtId="4" fontId="5" fillId="7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right" vertical="center" wrapText="1"/>
    </xf>
    <xf numFmtId="0" fontId="5" fillId="7" borderId="0" xfId="0" applyFont="1" applyFill="1" applyAlignment="1">
      <alignment horizontal="center" vertical="center" wrapText="1"/>
    </xf>
    <xf numFmtId="164" fontId="5" fillId="7" borderId="0" xfId="0" applyNumberFormat="1" applyFont="1" applyFill="1" applyAlignment="1">
      <alignment horizontal="center" vertical="center" wrapText="1"/>
    </xf>
    <xf numFmtId="0" fontId="5" fillId="7" borderId="10" xfId="0" applyFont="1" applyFill="1" applyBorder="1" applyAlignment="1">
      <alignment vertical="center" wrapText="1"/>
    </xf>
    <xf numFmtId="0" fontId="5" fillId="7" borderId="12" xfId="0" applyFont="1" applyFill="1" applyBorder="1" applyAlignment="1">
      <alignment vertical="center" wrapText="1"/>
    </xf>
    <xf numFmtId="0" fontId="5" fillId="7" borderId="13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2" xfId="0" applyFont="1" applyFill="1" applyBorder="1" applyAlignment="1"/>
    <xf numFmtId="49" fontId="7" fillId="7" borderId="10" xfId="0" applyNumberFormat="1" applyFont="1" applyFill="1" applyBorder="1" applyAlignment="1">
      <alignment horizontal="center" vertical="center" wrapText="1"/>
    </xf>
    <xf numFmtId="172" fontId="18" fillId="7" borderId="10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4" fontId="7" fillId="7" borderId="10" xfId="0" applyNumberFormat="1" applyFont="1" applyFill="1" applyBorder="1" applyAlignment="1">
      <alignment horizontal="center" vertical="center" wrapText="1"/>
    </xf>
    <xf numFmtId="169" fontId="7" fillId="7" borderId="1" xfId="1" applyFont="1" applyFill="1" applyBorder="1" applyAlignment="1">
      <alignment horizontal="center" vertical="center" wrapText="1"/>
    </xf>
    <xf numFmtId="169" fontId="7" fillId="7" borderId="10" xfId="1" applyFont="1" applyFill="1" applyBorder="1" applyAlignment="1">
      <alignment horizontal="center" vertical="center"/>
    </xf>
    <xf numFmtId="169" fontId="7" fillId="7" borderId="10" xfId="1" applyFont="1" applyFill="1" applyBorder="1" applyAlignment="1">
      <alignment horizontal="center" vertical="center" wrapText="1"/>
    </xf>
    <xf numFmtId="164" fontId="7" fillId="7" borderId="10" xfId="1" applyNumberFormat="1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164" fontId="7" fillId="7" borderId="10" xfId="0" applyNumberFormat="1" applyFont="1" applyFill="1" applyBorder="1" applyAlignment="1">
      <alignment horizontal="center" vertical="center" wrapText="1"/>
    </xf>
    <xf numFmtId="40" fontId="10" fillId="0" borderId="10" xfId="0" applyNumberFormat="1" applyFont="1" applyFill="1" applyBorder="1" applyAlignment="1">
      <alignment horizontal="center" vertical="center" wrapText="1"/>
    </xf>
    <xf numFmtId="40" fontId="10" fillId="0" borderId="10" xfId="0" applyNumberFormat="1" applyFont="1" applyFill="1" applyBorder="1" applyAlignment="1">
      <alignment horizontal="center" vertical="center"/>
    </xf>
    <xf numFmtId="0" fontId="17" fillId="7" borderId="24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vertical="center" wrapText="1"/>
    </xf>
    <xf numFmtId="0" fontId="17" fillId="4" borderId="24" xfId="0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center" vertical="center" wrapText="1"/>
    </xf>
    <xf numFmtId="0" fontId="19" fillId="6" borderId="24" xfId="0" applyFont="1" applyFill="1" applyBorder="1" applyAlignment="1">
      <alignment horizontal="center" vertical="center" wrapText="1"/>
    </xf>
    <xf numFmtId="4" fontId="9" fillId="0" borderId="16" xfId="0" applyNumberFormat="1" applyFont="1" applyFill="1" applyBorder="1" applyAlignment="1">
      <alignment horizontal="center" vertical="center"/>
    </xf>
    <xf numFmtId="4" fontId="13" fillId="0" borderId="16" xfId="0" applyNumberFormat="1" applyFont="1" applyFill="1" applyBorder="1" applyAlignment="1">
      <alignment horizontal="center" vertical="center"/>
    </xf>
    <xf numFmtId="167" fontId="13" fillId="7" borderId="16" xfId="1" applyNumberFormat="1" applyFont="1" applyFill="1" applyBorder="1" applyAlignment="1">
      <alignment horizontal="center" vertical="center"/>
    </xf>
    <xf numFmtId="164" fontId="12" fillId="3" borderId="16" xfId="0" applyNumberFormat="1" applyFont="1" applyFill="1" applyBorder="1" applyAlignment="1">
      <alignment vertical="center" wrapText="1"/>
    </xf>
    <xf numFmtId="164" fontId="12" fillId="3" borderId="18" xfId="0" applyNumberFormat="1" applyFont="1" applyFill="1" applyBorder="1" applyAlignment="1">
      <alignment vertical="center" wrapText="1"/>
    </xf>
    <xf numFmtId="4" fontId="7" fillId="7" borderId="10" xfId="1" applyNumberFormat="1" applyFont="1" applyFill="1" applyBorder="1" applyAlignment="1">
      <alignment horizontal="center" vertical="center"/>
    </xf>
    <xf numFmtId="167" fontId="13" fillId="7" borderId="22" xfId="1" applyNumberFormat="1" applyFont="1" applyFill="1" applyBorder="1" applyAlignment="1">
      <alignment horizontal="center" vertical="center"/>
    </xf>
    <xf numFmtId="167" fontId="13" fillId="7" borderId="21" xfId="1" applyNumberFormat="1" applyFont="1" applyFill="1" applyBorder="1" applyAlignment="1">
      <alignment horizontal="center" vertical="center"/>
    </xf>
    <xf numFmtId="180" fontId="13" fillId="7" borderId="21" xfId="1" applyNumberFormat="1" applyFont="1" applyFill="1" applyBorder="1" applyAlignment="1">
      <alignment horizontal="center" vertical="center"/>
    </xf>
    <xf numFmtId="4" fontId="13" fillId="0" borderId="17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164" fontId="12" fillId="3" borderId="15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2" fontId="7" fillId="7" borderId="3" xfId="0" applyNumberFormat="1" applyFont="1" applyFill="1" applyBorder="1" applyAlignment="1">
      <alignment horizontal="center" vertical="center" wrapText="1"/>
    </xf>
    <xf numFmtId="164" fontId="9" fillId="0" borderId="27" xfId="1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173" fontId="7" fillId="0" borderId="2" xfId="0" applyNumberFormat="1" applyFont="1" applyFill="1" applyBorder="1" applyAlignment="1">
      <alignment horizontal="center" vertical="center"/>
    </xf>
    <xf numFmtId="173" fontId="7" fillId="0" borderId="3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0" fontId="10" fillId="0" borderId="7" xfId="0" applyNumberFormat="1" applyFont="1" applyFill="1" applyBorder="1" applyAlignment="1">
      <alignment horizontal="center" vertical="center"/>
    </xf>
    <xf numFmtId="40" fontId="10" fillId="0" borderId="4" xfId="0" applyNumberFormat="1" applyFont="1" applyFill="1" applyBorder="1" applyAlignment="1">
      <alignment horizontal="center" vertical="center"/>
    </xf>
    <xf numFmtId="40" fontId="10" fillId="0" borderId="8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40" fontId="10" fillId="0" borderId="7" xfId="0" applyNumberFormat="1" applyFont="1" applyFill="1" applyBorder="1" applyAlignment="1">
      <alignment horizontal="center" vertical="center" wrapText="1"/>
    </xf>
    <xf numFmtId="40" fontId="10" fillId="0" borderId="8" xfId="0" applyNumberFormat="1" applyFont="1" applyFill="1" applyBorder="1" applyAlignment="1">
      <alignment horizontal="center" vertical="center" wrapText="1"/>
    </xf>
    <xf numFmtId="40" fontId="10" fillId="0" borderId="14" xfId="0" applyNumberFormat="1" applyFont="1" applyFill="1" applyBorder="1" applyAlignment="1">
      <alignment horizontal="center" vertical="center" wrapText="1"/>
    </xf>
    <xf numFmtId="40" fontId="10" fillId="0" borderId="6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right" vertical="center" wrapText="1"/>
    </xf>
    <xf numFmtId="0" fontId="7" fillId="7" borderId="2" xfId="0" applyFont="1" applyFill="1" applyBorder="1" applyAlignment="1">
      <alignment horizontal="righ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15" fillId="7" borderId="9" xfId="3" applyNumberFormat="1" applyFont="1" applyFill="1" applyBorder="1" applyAlignment="1">
      <alignment horizontal="center" vertical="center"/>
    </xf>
    <xf numFmtId="0" fontId="15" fillId="7" borderId="13" xfId="3" applyNumberFormat="1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4" fontId="7" fillId="7" borderId="9" xfId="0" applyNumberFormat="1" applyFont="1" applyFill="1" applyBorder="1" applyAlignment="1">
      <alignment horizontal="center" vertical="center"/>
    </xf>
    <xf numFmtId="4" fontId="7" fillId="7" borderId="13" xfId="0" applyNumberFormat="1" applyFont="1" applyFill="1" applyBorder="1" applyAlignment="1">
      <alignment horizontal="center" vertical="center"/>
    </xf>
    <xf numFmtId="4" fontId="7" fillId="7" borderId="9" xfId="0" applyNumberFormat="1" applyFont="1" applyFill="1" applyBorder="1" applyAlignment="1">
      <alignment horizontal="center" vertical="center" wrapText="1"/>
    </xf>
    <xf numFmtId="4" fontId="7" fillId="7" borderId="13" xfId="0" applyNumberFormat="1" applyFont="1" applyFill="1" applyBorder="1" applyAlignment="1">
      <alignment horizontal="center" vertical="center" wrapText="1"/>
    </xf>
    <xf numFmtId="169" fontId="7" fillId="7" borderId="9" xfId="1" applyFont="1" applyFill="1" applyBorder="1" applyAlignment="1">
      <alignment horizontal="center" vertical="center" wrapText="1"/>
    </xf>
    <xf numFmtId="169" fontId="7" fillId="7" borderId="13" xfId="1" applyFont="1" applyFill="1" applyBorder="1" applyAlignment="1">
      <alignment horizontal="center" vertical="center" wrapText="1"/>
    </xf>
    <xf numFmtId="164" fontId="7" fillId="7" borderId="9" xfId="1" applyNumberFormat="1" applyFont="1" applyFill="1" applyBorder="1" applyAlignment="1">
      <alignment horizontal="center" vertical="center" wrapText="1"/>
    </xf>
    <xf numFmtId="164" fontId="7" fillId="7" borderId="13" xfId="1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172" fontId="7" fillId="7" borderId="1" xfId="0" applyNumberFormat="1" applyFont="1" applyFill="1" applyBorder="1" applyAlignment="1">
      <alignment horizontal="center" vertical="center" wrapText="1"/>
    </xf>
    <xf numFmtId="172" fontId="7" fillId="7" borderId="3" xfId="0" applyNumberFormat="1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right" vertical="center" wrapText="1"/>
    </xf>
    <xf numFmtId="0" fontId="10" fillId="7" borderId="4" xfId="0" applyFont="1" applyFill="1" applyBorder="1" applyAlignment="1">
      <alignment horizontal="right" vertical="center" wrapText="1"/>
    </xf>
    <xf numFmtId="0" fontId="10" fillId="7" borderId="8" xfId="0" applyFont="1" applyFill="1" applyBorder="1" applyAlignment="1">
      <alignment horizontal="right" vertical="center" wrapText="1"/>
    </xf>
    <xf numFmtId="0" fontId="10" fillId="7" borderId="14" xfId="0" applyFont="1" applyFill="1" applyBorder="1" applyAlignment="1">
      <alignment horizontal="right" vertical="center" wrapText="1"/>
    </xf>
    <xf numFmtId="0" fontId="10" fillId="7" borderId="5" xfId="0" applyFont="1" applyFill="1" applyBorder="1" applyAlignment="1">
      <alignment horizontal="right" vertical="center" wrapText="1"/>
    </xf>
    <xf numFmtId="0" fontId="10" fillId="7" borderId="6" xfId="0" applyFont="1" applyFill="1" applyBorder="1" applyAlignment="1">
      <alignment horizontal="right" vertical="center" wrapText="1"/>
    </xf>
    <xf numFmtId="4" fontId="7" fillId="7" borderId="1" xfId="0" applyNumberFormat="1" applyFont="1" applyFill="1" applyBorder="1" applyAlignment="1">
      <alignment horizontal="center" vertical="center" wrapText="1"/>
    </xf>
    <xf numFmtId="4" fontId="7" fillId="7" borderId="3" xfId="0" applyNumberFormat="1" applyFont="1" applyFill="1" applyBorder="1" applyAlignment="1">
      <alignment horizontal="center" vertical="center" wrapText="1"/>
    </xf>
  </cellXfs>
  <cellStyles count="14">
    <cellStyle name="Normal" xfId="0" builtinId="0"/>
    <cellStyle name="Normal 13" xfId="11" xr:uid="{00000000-0005-0000-0000-000001000000}"/>
    <cellStyle name="Normal 2" xfId="5" xr:uid="{00000000-0005-0000-0000-000002000000}"/>
    <cellStyle name="Normal 2 2" xfId="6" xr:uid="{00000000-0005-0000-0000-000003000000}"/>
    <cellStyle name="Normal 3" xfId="7" xr:uid="{00000000-0005-0000-0000-000004000000}"/>
    <cellStyle name="Normal 4" xfId="4" xr:uid="{00000000-0005-0000-0000-000005000000}"/>
    <cellStyle name="Normal 5" xfId="2" xr:uid="{00000000-0005-0000-0000-000006000000}"/>
    <cellStyle name="Normal 6" xfId="9" xr:uid="{00000000-0005-0000-0000-000007000000}"/>
    <cellStyle name="Normal 7" xfId="10" xr:uid="{00000000-0005-0000-0000-000008000000}"/>
    <cellStyle name="Normal_ORÇAMENTO SINTÉTICO LÂMINA CENTRAL" xfId="3" xr:uid="{00000000-0005-0000-0000-000009000000}"/>
    <cellStyle name="Porcentagem 2" xfId="13" xr:uid="{00000000-0005-0000-0000-00000A000000}"/>
    <cellStyle name="Porcentagem 3" xfId="12" xr:uid="{00000000-0005-0000-0000-00000B000000}"/>
    <cellStyle name="Vírgula" xfId="1" builtinId="3"/>
    <cellStyle name="Vírgula 2" xfId="8" xr:uid="{00000000-0005-0000-0000-00000D000000}"/>
  </cellStyles>
  <dxfs count="9607"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CD5B4"/>
      <color rgb="FFFFFFCC"/>
      <color rgb="FFCCFFCC"/>
      <color rgb="FFFF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efob-semr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RCAS NURCS"/>
      <sheetName val="pavimentação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T521"/>
  <sheetViews>
    <sheetView showGridLines="0" showZeros="0" tabSelected="1" view="pageBreakPreview" topLeftCell="D1" zoomScale="80" zoomScaleNormal="100" zoomScaleSheetLayoutView="80" workbookViewId="0">
      <selection activeCell="BY6" sqref="BY6"/>
    </sheetView>
  </sheetViews>
  <sheetFormatPr defaultColWidth="9.140625" defaultRowHeight="12.75" x14ac:dyDescent="0.2"/>
  <cols>
    <col min="1" max="1" width="7.85546875" style="106" hidden="1" customWidth="1"/>
    <col min="2" max="2" width="4.85546875" style="106" customWidth="1"/>
    <col min="3" max="3" width="19.42578125" style="105" customWidth="1"/>
    <col min="4" max="4" width="45.42578125" style="106" customWidth="1"/>
    <col min="5" max="5" width="11.7109375" style="105" customWidth="1"/>
    <col min="6" max="6" width="18.7109375" style="106" customWidth="1"/>
    <col min="7" max="7" width="21" style="106" customWidth="1"/>
    <col min="8" max="8" width="20" style="106" customWidth="1"/>
    <col min="9" max="10" width="17.42578125" style="106" customWidth="1"/>
    <col min="11" max="11" width="18.28515625" style="108" customWidth="1"/>
    <col min="12" max="12" width="17.85546875" style="108" customWidth="1"/>
    <col min="13" max="13" width="16.85546875" style="108" customWidth="1"/>
    <col min="14" max="14" width="16.28515625" style="108" customWidth="1"/>
    <col min="15" max="15" width="17.140625" style="108" customWidth="1"/>
    <col min="16" max="16" width="17.28515625" style="108" hidden="1" customWidth="1"/>
    <col min="17" max="19" width="14.7109375" style="108" hidden="1" customWidth="1"/>
    <col min="20" max="22" width="15.28515625" style="108" hidden="1" customWidth="1"/>
    <col min="23" max="25" width="14.7109375" style="108" hidden="1" customWidth="1"/>
    <col min="26" max="26" width="9.7109375" style="108" hidden="1" customWidth="1"/>
    <col min="27" max="27" width="17.42578125" style="108" hidden="1" customWidth="1"/>
    <col min="28" max="49" width="14.7109375" style="108" hidden="1" customWidth="1"/>
    <col min="50" max="50" width="17.140625" style="108" hidden="1" customWidth="1"/>
    <col min="51" max="52" width="18.5703125" style="108" hidden="1" customWidth="1"/>
    <col min="53" max="53" width="16.7109375" style="108" hidden="1" customWidth="1"/>
    <col min="54" max="54" width="16.140625" style="108" hidden="1" customWidth="1"/>
    <col min="55" max="59" width="14.7109375" style="108" hidden="1" customWidth="1"/>
    <col min="60" max="60" width="15.28515625" style="108" hidden="1" customWidth="1"/>
    <col min="61" max="61" width="18.28515625" style="108" hidden="1" customWidth="1"/>
    <col min="62" max="62" width="14.7109375" style="108" hidden="1" customWidth="1"/>
    <col min="63" max="63" width="13.7109375" style="108" hidden="1" customWidth="1"/>
    <col min="64" max="64" width="16.28515625" style="108" hidden="1" customWidth="1"/>
    <col min="65" max="65" width="14.7109375" style="108" hidden="1" customWidth="1"/>
    <col min="66" max="66" width="13.7109375" style="108" hidden="1" customWidth="1"/>
    <col min="67" max="67" width="19.5703125" style="109" customWidth="1"/>
    <col min="68" max="68" width="17.28515625" style="109" customWidth="1"/>
    <col min="69" max="69" width="19.28515625" style="109" customWidth="1"/>
    <col min="70" max="70" width="20.28515625" style="109" customWidth="1"/>
    <col min="71" max="71" width="19.7109375" style="109" customWidth="1"/>
    <col min="72" max="72" width="20.85546875" style="99" customWidth="1"/>
    <col min="73" max="73" width="5.7109375" style="99" customWidth="1"/>
    <col min="74" max="74" width="15.85546875" style="99" hidden="1" customWidth="1"/>
    <col min="75" max="75" width="14.42578125" style="106" hidden="1" customWidth="1"/>
    <col min="76" max="76" width="20.42578125" style="106" customWidth="1"/>
    <col min="77" max="77" width="35.42578125" style="3" bestFit="1" customWidth="1"/>
    <col min="78" max="78" width="25.7109375" style="3" customWidth="1"/>
    <col min="79" max="79" width="9.140625" style="106"/>
    <col min="80" max="80" width="18.5703125" style="106" bestFit="1" customWidth="1"/>
    <col min="81" max="16384" width="9.140625" style="106"/>
  </cols>
  <sheetData>
    <row r="1" spans="1:98" ht="13.5" thickBot="1" x14ac:dyDescent="0.25"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</row>
    <row r="2" spans="1:98" s="1" customFormat="1" ht="24.95" customHeight="1" thickBot="1" x14ac:dyDescent="0.25">
      <c r="C2" s="154" t="s">
        <v>0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6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 s="5"/>
      <c r="CR2" s="5"/>
      <c r="CS2" s="5"/>
      <c r="CT2" s="5"/>
    </row>
    <row r="3" spans="1:98" s="1" customFormat="1" ht="60" customHeight="1" thickBot="1" x14ac:dyDescent="0.25">
      <c r="C3" s="157" t="s">
        <v>476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11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58" t="s">
        <v>611</v>
      </c>
      <c r="BP3" s="158"/>
      <c r="BQ3" s="158"/>
      <c r="BR3" s="158"/>
      <c r="BS3" s="158"/>
      <c r="BT3" s="159"/>
      <c r="BU3" s="6"/>
      <c r="BV3" s="6"/>
      <c r="BW3" s="6"/>
      <c r="BX3" s="6"/>
      <c r="BY3" s="3"/>
      <c r="BZ3" s="3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4"/>
      <c r="CM3" s="4"/>
      <c r="CN3" s="5"/>
      <c r="CO3" s="5"/>
      <c r="CP3" s="5"/>
      <c r="CQ3" s="5"/>
      <c r="CR3" s="5"/>
      <c r="CS3" s="5"/>
      <c r="CT3" s="5"/>
    </row>
    <row r="4" spans="1:98" s="1" customFormat="1" ht="33" customHeight="1" thickBot="1" x14ac:dyDescent="0.25">
      <c r="C4" s="160" t="s">
        <v>601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68" t="s">
        <v>617</v>
      </c>
      <c r="BP4" s="168"/>
      <c r="BQ4" s="153">
        <v>44550</v>
      </c>
      <c r="BR4" s="113"/>
      <c r="BS4" s="113"/>
      <c r="BT4" s="114"/>
      <c r="BU4" s="7"/>
      <c r="BV4" s="7"/>
      <c r="BW4" s="7"/>
      <c r="BX4" s="7"/>
      <c r="BY4" s="3"/>
      <c r="BZ4" s="3"/>
      <c r="CA4" s="7"/>
      <c r="CB4" s="7"/>
      <c r="CC4" s="7"/>
      <c r="CD4" s="7"/>
      <c r="CE4" s="7"/>
      <c r="CF4" s="7"/>
      <c r="CG4" s="9"/>
      <c r="CH4" s="7"/>
      <c r="CI4" s="7"/>
      <c r="CJ4" s="7"/>
      <c r="CK4" s="10"/>
      <c r="CL4" s="11"/>
      <c r="CM4" s="11"/>
      <c r="CN4" s="5"/>
      <c r="CO4" s="5"/>
      <c r="CP4" s="5"/>
      <c r="CQ4" s="5"/>
      <c r="CR4" s="5"/>
      <c r="CS4" s="5"/>
      <c r="CT4" s="5"/>
    </row>
    <row r="5" spans="1:98" s="1" customFormat="1" ht="33" customHeight="1" thickBot="1" x14ac:dyDescent="0.25">
      <c r="C5" s="160" t="s">
        <v>602</v>
      </c>
      <c r="D5" s="161"/>
      <c r="E5" s="161"/>
      <c r="F5" s="161"/>
      <c r="G5" s="161"/>
      <c r="H5" s="161"/>
      <c r="I5" s="161"/>
      <c r="J5" s="161"/>
      <c r="K5" s="161"/>
      <c r="L5" s="146"/>
      <c r="M5" s="146"/>
      <c r="N5" s="146"/>
      <c r="O5" s="146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68" t="s">
        <v>616</v>
      </c>
      <c r="BP5" s="168"/>
      <c r="BQ5" s="153">
        <v>44550</v>
      </c>
      <c r="BR5" s="115"/>
      <c r="BS5" s="115"/>
      <c r="BT5" s="114"/>
      <c r="BU5" s="7"/>
      <c r="BV5" s="7"/>
      <c r="BW5" s="7"/>
      <c r="BX5" s="7"/>
      <c r="BY5" s="3"/>
      <c r="BZ5" s="3"/>
      <c r="CA5" s="7"/>
      <c r="CB5" s="7"/>
      <c r="CC5" s="7"/>
      <c r="CD5" s="7"/>
      <c r="CE5" s="7"/>
      <c r="CF5" s="7"/>
      <c r="CG5" s="9"/>
      <c r="CH5" s="7"/>
      <c r="CI5" s="7"/>
      <c r="CJ5" s="7"/>
      <c r="CK5" s="10"/>
      <c r="CL5" s="11"/>
      <c r="CM5" s="11"/>
      <c r="CN5" s="5"/>
      <c r="CO5" s="5"/>
      <c r="CP5" s="5"/>
      <c r="CQ5" s="5"/>
      <c r="CR5" s="5"/>
      <c r="CS5" s="5"/>
      <c r="CT5" s="5"/>
    </row>
    <row r="6" spans="1:98" s="1" customFormat="1" ht="33" customHeight="1" thickBot="1" x14ac:dyDescent="0.25">
      <c r="C6" s="116" t="s">
        <v>603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2"/>
      <c r="BP6" s="115"/>
      <c r="BQ6" s="115"/>
      <c r="BR6" s="115"/>
      <c r="BS6" s="115"/>
      <c r="BT6" s="114"/>
      <c r="BU6" s="7"/>
      <c r="BV6" s="7"/>
      <c r="BW6" s="7"/>
      <c r="BX6" s="7"/>
      <c r="BY6" s="3"/>
      <c r="BZ6" s="3"/>
      <c r="CA6" s="7"/>
      <c r="CB6" s="7"/>
      <c r="CC6" s="7"/>
      <c r="CD6" s="7"/>
      <c r="CE6" s="7"/>
      <c r="CF6" s="7"/>
      <c r="CG6" s="9"/>
      <c r="CH6" s="7"/>
      <c r="CI6" s="7"/>
      <c r="CJ6" s="7"/>
      <c r="CK6" s="10"/>
      <c r="CL6" s="11"/>
      <c r="CM6" s="11"/>
      <c r="CN6" s="5"/>
      <c r="CO6" s="5"/>
      <c r="CP6" s="5"/>
      <c r="CQ6" s="5"/>
      <c r="CR6" s="5"/>
      <c r="CS6" s="5"/>
      <c r="CT6" s="5"/>
    </row>
    <row r="7" spans="1:98" s="1" customFormat="1" ht="33" customHeight="1" thickBot="1" x14ac:dyDescent="0.3">
      <c r="C7" s="160" t="s">
        <v>488</v>
      </c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5"/>
      <c r="BP7" s="162" t="s">
        <v>1</v>
      </c>
      <c r="BQ7" s="162"/>
      <c r="BR7" s="162"/>
      <c r="BS7" s="163">
        <v>0.27214970497300001</v>
      </c>
      <c r="BT7" s="164"/>
      <c r="BU7" s="12"/>
      <c r="BV7" s="12"/>
      <c r="BW7" s="12"/>
      <c r="BX7" s="12"/>
      <c r="BY7" s="3"/>
      <c r="BZ7" s="3"/>
      <c r="CA7" s="12"/>
      <c r="CB7" s="12"/>
      <c r="CC7" s="12"/>
      <c r="CD7" s="12"/>
      <c r="CE7" s="12"/>
      <c r="CF7" s="13"/>
      <c r="CG7" s="13"/>
      <c r="CH7" s="13"/>
      <c r="CI7" s="14"/>
      <c r="CJ7" s="14"/>
      <c r="CK7" s="14"/>
      <c r="CL7" s="15"/>
      <c r="CM7" s="15"/>
      <c r="CN7" s="5"/>
      <c r="CO7" s="5"/>
      <c r="CP7" s="5"/>
      <c r="CQ7" s="5"/>
      <c r="CR7" s="5"/>
      <c r="CS7" s="5"/>
      <c r="CT7" s="5"/>
    </row>
    <row r="8" spans="1:98" s="1" customFormat="1" ht="24.95" customHeight="1" thickBot="1" x14ac:dyDescent="0.25">
      <c r="C8" s="165" t="s">
        <v>2</v>
      </c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7"/>
      <c r="BU8" s="6"/>
      <c r="BV8" s="6"/>
      <c r="BW8" s="6"/>
      <c r="BX8" s="16"/>
      <c r="BY8" s="3"/>
      <c r="BZ8" s="3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15"/>
      <c r="CM8" s="15"/>
      <c r="CN8" s="5"/>
      <c r="CO8" s="5"/>
      <c r="CP8" s="5"/>
      <c r="CQ8" s="5"/>
      <c r="CR8" s="5"/>
      <c r="CS8" s="5"/>
      <c r="CT8" s="5"/>
    </row>
    <row r="9" spans="1:98" s="1" customFormat="1" ht="27.75" customHeight="1" thickBot="1" x14ac:dyDescent="0.25">
      <c r="C9" s="169" t="s">
        <v>3</v>
      </c>
      <c r="D9" s="169" t="s">
        <v>4</v>
      </c>
      <c r="E9" s="172" t="s">
        <v>5</v>
      </c>
      <c r="F9" s="173"/>
      <c r="G9" s="174" t="s">
        <v>491</v>
      </c>
      <c r="H9" s="174" t="s">
        <v>513</v>
      </c>
      <c r="I9" s="174" t="s">
        <v>581</v>
      </c>
      <c r="J9" s="174" t="s">
        <v>608</v>
      </c>
      <c r="K9" s="177" t="s">
        <v>605</v>
      </c>
      <c r="L9" s="178" t="s">
        <v>6</v>
      </c>
      <c r="M9" s="179"/>
      <c r="N9" s="179"/>
      <c r="O9" s="180"/>
      <c r="P9" s="190" t="s">
        <v>486</v>
      </c>
      <c r="Q9" s="190"/>
      <c r="R9" s="190"/>
      <c r="S9" s="190" t="s">
        <v>490</v>
      </c>
      <c r="T9" s="190"/>
      <c r="U9" s="190"/>
      <c r="V9" s="190" t="s">
        <v>509</v>
      </c>
      <c r="W9" s="190"/>
      <c r="X9" s="190"/>
      <c r="Y9" s="190" t="s">
        <v>510</v>
      </c>
      <c r="Z9" s="190"/>
      <c r="AA9" s="190"/>
      <c r="AB9" s="190" t="s">
        <v>511</v>
      </c>
      <c r="AC9" s="190"/>
      <c r="AD9" s="190"/>
      <c r="AE9" s="190" t="s">
        <v>512</v>
      </c>
      <c r="AF9" s="190"/>
      <c r="AG9" s="190"/>
      <c r="AH9" s="190" t="s">
        <v>574</v>
      </c>
      <c r="AI9" s="190"/>
      <c r="AJ9" s="190"/>
      <c r="AK9" s="190" t="s">
        <v>575</v>
      </c>
      <c r="AL9" s="190"/>
      <c r="AM9" s="190"/>
      <c r="AN9" s="190" t="s">
        <v>576</v>
      </c>
      <c r="AO9" s="190"/>
      <c r="AP9" s="190"/>
      <c r="AQ9" s="187" t="s">
        <v>578</v>
      </c>
      <c r="AR9" s="188"/>
      <c r="AS9" s="189"/>
      <c r="AT9" s="187" t="s">
        <v>579</v>
      </c>
      <c r="AU9" s="188"/>
      <c r="AV9" s="189"/>
      <c r="AW9" s="187" t="s">
        <v>606</v>
      </c>
      <c r="AX9" s="188"/>
      <c r="AY9" s="189"/>
      <c r="AZ9" s="187" t="s">
        <v>607</v>
      </c>
      <c r="BA9" s="188"/>
      <c r="BB9" s="189"/>
      <c r="BC9" s="187" t="s">
        <v>609</v>
      </c>
      <c r="BD9" s="188"/>
      <c r="BE9" s="189"/>
      <c r="BF9" s="187" t="s">
        <v>612</v>
      </c>
      <c r="BG9" s="188"/>
      <c r="BH9" s="189"/>
      <c r="BI9" s="187" t="s">
        <v>613</v>
      </c>
      <c r="BJ9" s="188"/>
      <c r="BK9" s="189"/>
      <c r="BL9" s="187" t="s">
        <v>614</v>
      </c>
      <c r="BM9" s="188"/>
      <c r="BN9" s="189"/>
      <c r="BO9" s="190" t="str">
        <f>"ACUMULADO ATÉ " &amp; BV11</f>
        <v>ACUMULADO ATÉ 17ª MEDIÇÃO</v>
      </c>
      <c r="BP9" s="190"/>
      <c r="BQ9" s="190"/>
      <c r="BR9" s="190"/>
      <c r="BS9" s="190"/>
      <c r="BT9" s="190"/>
      <c r="BU9" s="15"/>
      <c r="BV9" s="15"/>
      <c r="BW9" s="5"/>
      <c r="BX9" s="5"/>
      <c r="BY9" s="3"/>
      <c r="BZ9" s="3"/>
      <c r="CK9" s="5"/>
    </row>
    <row r="10" spans="1:98" s="1" customFormat="1" ht="36" customHeight="1" thickBot="1" x14ac:dyDescent="0.25">
      <c r="C10" s="170"/>
      <c r="D10" s="170"/>
      <c r="E10" s="165" t="s">
        <v>7</v>
      </c>
      <c r="F10" s="169" t="s">
        <v>8</v>
      </c>
      <c r="G10" s="175"/>
      <c r="H10" s="175"/>
      <c r="I10" s="175"/>
      <c r="J10" s="175"/>
      <c r="K10" s="177"/>
      <c r="L10" s="183" t="s">
        <v>604</v>
      </c>
      <c r="M10" s="184"/>
      <c r="N10" s="183" t="s">
        <v>9</v>
      </c>
      <c r="O10" s="184"/>
      <c r="P10" s="148" t="s">
        <v>5</v>
      </c>
      <c r="Q10" s="190" t="s">
        <v>10</v>
      </c>
      <c r="R10" s="190"/>
      <c r="S10" s="148" t="s">
        <v>5</v>
      </c>
      <c r="T10" s="190" t="s">
        <v>10</v>
      </c>
      <c r="U10" s="190"/>
      <c r="V10" s="148" t="s">
        <v>5</v>
      </c>
      <c r="W10" s="190" t="s">
        <v>10</v>
      </c>
      <c r="X10" s="190"/>
      <c r="Y10" s="148" t="s">
        <v>5</v>
      </c>
      <c r="Z10" s="190" t="s">
        <v>10</v>
      </c>
      <c r="AA10" s="190"/>
      <c r="AB10" s="148" t="s">
        <v>5</v>
      </c>
      <c r="AC10" s="190" t="s">
        <v>10</v>
      </c>
      <c r="AD10" s="190"/>
      <c r="AE10" s="148" t="s">
        <v>5</v>
      </c>
      <c r="AF10" s="190" t="s">
        <v>10</v>
      </c>
      <c r="AG10" s="190"/>
      <c r="AH10" s="148" t="s">
        <v>5</v>
      </c>
      <c r="AI10" s="190" t="s">
        <v>10</v>
      </c>
      <c r="AJ10" s="190"/>
      <c r="AK10" s="148" t="s">
        <v>5</v>
      </c>
      <c r="AL10" s="190" t="s">
        <v>10</v>
      </c>
      <c r="AM10" s="190"/>
      <c r="AN10" s="148" t="s">
        <v>5</v>
      </c>
      <c r="AO10" s="190" t="s">
        <v>10</v>
      </c>
      <c r="AP10" s="190"/>
      <c r="AQ10" s="149" t="s">
        <v>5</v>
      </c>
      <c r="AR10" s="191" t="s">
        <v>10</v>
      </c>
      <c r="AS10" s="192"/>
      <c r="AT10" s="149" t="s">
        <v>5</v>
      </c>
      <c r="AU10" s="191" t="s">
        <v>10</v>
      </c>
      <c r="AV10" s="192"/>
      <c r="AW10" s="149" t="s">
        <v>5</v>
      </c>
      <c r="AX10" s="191" t="s">
        <v>10</v>
      </c>
      <c r="AY10" s="192"/>
      <c r="AZ10" s="149" t="s">
        <v>5</v>
      </c>
      <c r="BA10" s="191" t="s">
        <v>10</v>
      </c>
      <c r="BB10" s="192"/>
      <c r="BC10" s="149" t="s">
        <v>5</v>
      </c>
      <c r="BD10" s="191" t="s">
        <v>10</v>
      </c>
      <c r="BE10" s="192"/>
      <c r="BF10" s="149" t="s">
        <v>5</v>
      </c>
      <c r="BG10" s="191" t="s">
        <v>10</v>
      </c>
      <c r="BH10" s="192"/>
      <c r="BI10" s="149" t="s">
        <v>5</v>
      </c>
      <c r="BJ10" s="191" t="s">
        <v>10</v>
      </c>
      <c r="BK10" s="192"/>
      <c r="BL10" s="149" t="s">
        <v>5</v>
      </c>
      <c r="BM10" s="191" t="s">
        <v>10</v>
      </c>
      <c r="BN10" s="192"/>
      <c r="BO10" s="194" t="s">
        <v>11</v>
      </c>
      <c r="BP10" s="187" t="s">
        <v>12</v>
      </c>
      <c r="BQ10" s="189"/>
      <c r="BR10" s="197" t="s">
        <v>13</v>
      </c>
      <c r="BS10" s="193" t="s">
        <v>14</v>
      </c>
      <c r="BT10" s="193"/>
      <c r="BU10" s="17"/>
      <c r="BV10" s="18"/>
      <c r="BW10" s="5"/>
      <c r="BX10" s="5"/>
      <c r="BY10" s="3"/>
      <c r="BZ10" s="3"/>
    </row>
    <row r="11" spans="1:98" s="5" customFormat="1" ht="19.5" customHeight="1" thickBot="1" x14ac:dyDescent="0.25">
      <c r="C11" s="170"/>
      <c r="D11" s="170"/>
      <c r="E11" s="181"/>
      <c r="F11" s="170"/>
      <c r="G11" s="175"/>
      <c r="H11" s="175"/>
      <c r="I11" s="175"/>
      <c r="J11" s="175"/>
      <c r="K11" s="177"/>
      <c r="L11" s="185"/>
      <c r="M11" s="186"/>
      <c r="N11" s="185"/>
      <c r="O11" s="186"/>
      <c r="P11" s="190" t="s">
        <v>15</v>
      </c>
      <c r="Q11" s="190" t="s">
        <v>16</v>
      </c>
      <c r="R11" s="190" t="s">
        <v>9</v>
      </c>
      <c r="S11" s="190" t="s">
        <v>17</v>
      </c>
      <c r="T11" s="190" t="s">
        <v>16</v>
      </c>
      <c r="U11" s="190" t="s">
        <v>9</v>
      </c>
      <c r="V11" s="190" t="s">
        <v>18</v>
      </c>
      <c r="W11" s="190" t="s">
        <v>16</v>
      </c>
      <c r="X11" s="190" t="s">
        <v>9</v>
      </c>
      <c r="Y11" s="190" t="s">
        <v>19</v>
      </c>
      <c r="Z11" s="190" t="s">
        <v>16</v>
      </c>
      <c r="AA11" s="190" t="s">
        <v>9</v>
      </c>
      <c r="AB11" s="190" t="s">
        <v>20</v>
      </c>
      <c r="AC11" s="190" t="s">
        <v>16</v>
      </c>
      <c r="AD11" s="190" t="s">
        <v>9</v>
      </c>
      <c r="AE11" s="190" t="s">
        <v>21</v>
      </c>
      <c r="AF11" s="190" t="s">
        <v>16</v>
      </c>
      <c r="AG11" s="190" t="s">
        <v>9</v>
      </c>
      <c r="AH11" s="190" t="s">
        <v>22</v>
      </c>
      <c r="AI11" s="190" t="s">
        <v>16</v>
      </c>
      <c r="AJ11" s="190" t="s">
        <v>9</v>
      </c>
      <c r="AK11" s="190" t="s">
        <v>23</v>
      </c>
      <c r="AL11" s="190" t="s">
        <v>16</v>
      </c>
      <c r="AM11" s="190" t="s">
        <v>9</v>
      </c>
      <c r="AN11" s="190" t="s">
        <v>123</v>
      </c>
      <c r="AO11" s="190" t="s">
        <v>16</v>
      </c>
      <c r="AP11" s="187" t="s">
        <v>9</v>
      </c>
      <c r="AQ11" s="190" t="s">
        <v>124</v>
      </c>
      <c r="AR11" s="190" t="s">
        <v>16</v>
      </c>
      <c r="AS11" s="187" t="s">
        <v>9</v>
      </c>
      <c r="AT11" s="190" t="s">
        <v>580</v>
      </c>
      <c r="AU11" s="190" t="s">
        <v>16</v>
      </c>
      <c r="AV11" s="187" t="s">
        <v>9</v>
      </c>
      <c r="AW11" s="190" t="s">
        <v>125</v>
      </c>
      <c r="AX11" s="190" t="s">
        <v>16</v>
      </c>
      <c r="AY11" s="187" t="s">
        <v>9</v>
      </c>
      <c r="AZ11" s="190" t="s">
        <v>126</v>
      </c>
      <c r="BA11" s="190" t="s">
        <v>16</v>
      </c>
      <c r="BB11" s="187" t="s">
        <v>9</v>
      </c>
      <c r="BC11" s="190" t="s">
        <v>127</v>
      </c>
      <c r="BD11" s="190" t="s">
        <v>16</v>
      </c>
      <c r="BE11" s="187" t="s">
        <v>9</v>
      </c>
      <c r="BF11" s="190" t="s">
        <v>128</v>
      </c>
      <c r="BG11" s="190" t="s">
        <v>16</v>
      </c>
      <c r="BH11" s="187" t="s">
        <v>9</v>
      </c>
      <c r="BI11" s="190" t="s">
        <v>129</v>
      </c>
      <c r="BJ11" s="190" t="s">
        <v>16</v>
      </c>
      <c r="BK11" s="187" t="s">
        <v>9</v>
      </c>
      <c r="BL11" s="190" t="s">
        <v>130</v>
      </c>
      <c r="BM11" s="190" t="s">
        <v>16</v>
      </c>
      <c r="BN11" s="187" t="s">
        <v>9</v>
      </c>
      <c r="BO11" s="195"/>
      <c r="BP11" s="194" t="s">
        <v>16</v>
      </c>
      <c r="BQ11" s="194" t="s">
        <v>9</v>
      </c>
      <c r="BR11" s="198"/>
      <c r="BS11" s="190" t="s">
        <v>16</v>
      </c>
      <c r="BT11" s="190" t="s">
        <v>9</v>
      </c>
      <c r="BU11" s="17"/>
      <c r="BV11" s="147" t="s">
        <v>130</v>
      </c>
      <c r="BW11" s="200" t="s">
        <v>24</v>
      </c>
      <c r="BY11" s="3"/>
      <c r="BZ11" s="3"/>
    </row>
    <row r="12" spans="1:98" s="5" customFormat="1" ht="36" customHeight="1" thickBot="1" x14ac:dyDescent="0.25">
      <c r="C12" s="171"/>
      <c r="D12" s="171"/>
      <c r="E12" s="182"/>
      <c r="F12" s="171"/>
      <c r="G12" s="176"/>
      <c r="H12" s="176"/>
      <c r="I12" s="176"/>
      <c r="J12" s="176"/>
      <c r="K12" s="177"/>
      <c r="L12" s="129" t="s">
        <v>25</v>
      </c>
      <c r="M12" s="130" t="s">
        <v>26</v>
      </c>
      <c r="N12" s="129" t="s">
        <v>25</v>
      </c>
      <c r="O12" s="130" t="s">
        <v>26</v>
      </c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87"/>
      <c r="AQ12" s="190"/>
      <c r="AR12" s="190"/>
      <c r="AS12" s="187"/>
      <c r="AT12" s="190"/>
      <c r="AU12" s="190"/>
      <c r="AV12" s="187"/>
      <c r="AW12" s="190"/>
      <c r="AX12" s="190"/>
      <c r="AY12" s="187"/>
      <c r="AZ12" s="190"/>
      <c r="BA12" s="190"/>
      <c r="BB12" s="187"/>
      <c r="BC12" s="190"/>
      <c r="BD12" s="190"/>
      <c r="BE12" s="187"/>
      <c r="BF12" s="190"/>
      <c r="BG12" s="190"/>
      <c r="BH12" s="187"/>
      <c r="BI12" s="190"/>
      <c r="BJ12" s="190"/>
      <c r="BK12" s="187"/>
      <c r="BL12" s="190"/>
      <c r="BM12" s="190"/>
      <c r="BN12" s="187"/>
      <c r="BO12" s="196"/>
      <c r="BP12" s="196"/>
      <c r="BQ12" s="196"/>
      <c r="BR12" s="199"/>
      <c r="BS12" s="190"/>
      <c r="BT12" s="190"/>
      <c r="BU12" s="17"/>
      <c r="BV12" s="139"/>
      <c r="BW12" s="201"/>
      <c r="BY12" s="3"/>
      <c r="BZ12" s="3"/>
    </row>
    <row r="13" spans="1:98" s="1" customFormat="1" x14ac:dyDescent="0.2">
      <c r="C13" s="20"/>
      <c r="D13" s="21"/>
      <c r="E13" s="22"/>
      <c r="F13" s="23"/>
      <c r="G13" s="24"/>
      <c r="H13" s="24"/>
      <c r="I13" s="24"/>
      <c r="J13" s="24"/>
      <c r="K13" s="25"/>
      <c r="L13" s="25"/>
      <c r="M13" s="25"/>
      <c r="N13" s="25"/>
      <c r="O13" s="25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7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145"/>
      <c r="BK13" s="145"/>
      <c r="BL13" s="26"/>
      <c r="BM13" s="26"/>
      <c r="BN13" s="26"/>
      <c r="BO13" s="28"/>
      <c r="BP13" s="28"/>
      <c r="BQ13" s="28"/>
      <c r="BR13" s="29"/>
      <c r="BS13" s="29"/>
      <c r="BT13" s="29"/>
      <c r="BU13" s="30"/>
      <c r="BV13" s="140"/>
      <c r="BW13" s="202"/>
      <c r="BX13" s="9"/>
      <c r="BY13" s="3"/>
      <c r="BZ13" s="3"/>
    </row>
    <row r="14" spans="1:98" s="1" customFormat="1" ht="27.75" customHeight="1" x14ac:dyDescent="0.2">
      <c r="A14" s="1" t="s">
        <v>27</v>
      </c>
      <c r="C14" s="152" t="s">
        <v>482</v>
      </c>
      <c r="D14" s="31" t="s">
        <v>483</v>
      </c>
      <c r="E14" s="32"/>
      <c r="F14" s="32"/>
      <c r="G14" s="33">
        <v>0</v>
      </c>
      <c r="H14" s="34">
        <v>0</v>
      </c>
      <c r="I14" s="34">
        <v>0</v>
      </c>
      <c r="J14" s="34">
        <v>0</v>
      </c>
      <c r="K14" s="35"/>
      <c r="L14" s="35"/>
      <c r="M14" s="36"/>
      <c r="N14" s="36"/>
      <c r="O14" s="36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7">
        <f t="shared" ref="AR14:AR15" si="0">ROUND($AQ14*$L14,2)</f>
        <v>0</v>
      </c>
      <c r="AS14" s="37">
        <f t="shared" ref="AS14:AS77" si="1">ROUND($AQ14*$N14,2)</f>
        <v>0</v>
      </c>
      <c r="AT14" s="27"/>
      <c r="AU14" s="27">
        <f>ROUND($AT14*$L14,2)</f>
        <v>0</v>
      </c>
      <c r="AV14" s="27">
        <f>ROUND($AT14*$N14,2)</f>
        <v>0</v>
      </c>
      <c r="AW14" s="27"/>
      <c r="AX14" s="27">
        <f>ROUND($AT14*$L14,2)</f>
        <v>0</v>
      </c>
      <c r="AY14" s="27">
        <f>ROUND($AT14*$N14,2)</f>
        <v>0</v>
      </c>
      <c r="AZ14" s="27"/>
      <c r="BA14" s="27">
        <f>ROUND($AT14*$L14,2)</f>
        <v>0</v>
      </c>
      <c r="BB14" s="27">
        <f>ROUND($AT14*$N14,2)</f>
        <v>0</v>
      </c>
      <c r="BC14" s="27"/>
      <c r="BD14" s="136">
        <f>ROUND($AT14*$L14,2)</f>
        <v>0</v>
      </c>
      <c r="BE14" s="136">
        <f>ROUND($AT14*$N14,2)</f>
        <v>0</v>
      </c>
      <c r="BF14" s="27"/>
      <c r="BG14" s="27">
        <f>ROUND($AT14*$L14,2)</f>
        <v>0</v>
      </c>
      <c r="BH14" s="27">
        <f>ROUND($AT14*$N14,2)</f>
        <v>0</v>
      </c>
      <c r="BI14" s="27"/>
      <c r="BJ14" s="137">
        <f>ROUND($AT14*$L14,2)</f>
        <v>0</v>
      </c>
      <c r="BK14" s="137">
        <f>ROUND($AT14*$N14,2)</f>
        <v>0</v>
      </c>
      <c r="BL14" s="27"/>
      <c r="BM14" s="27">
        <f>ROUND($AT14*$L14,2)</f>
        <v>0</v>
      </c>
      <c r="BN14" s="27">
        <f>ROUND($AT14*$N14,2)</f>
        <v>0</v>
      </c>
      <c r="BO14" s="38"/>
      <c r="BP14" s="38"/>
      <c r="BQ14" s="39"/>
      <c r="BR14" s="40"/>
      <c r="BS14" s="41"/>
      <c r="BT14" s="151"/>
      <c r="BU14" s="30"/>
      <c r="BV14" s="19"/>
      <c r="BW14" s="42" t="str">
        <f>IF(COUNTIF(BW15:BW19,"MEDIDO")&gt;0,"MEDIDO","NÃO MEDIDO")</f>
        <v>MEDIDO</v>
      </c>
      <c r="BX14" s="9"/>
      <c r="BY14" s="3"/>
      <c r="BZ14" s="3"/>
    </row>
    <row r="15" spans="1:98" s="43" customFormat="1" ht="30" customHeight="1" x14ac:dyDescent="0.2">
      <c r="A15" s="43" t="s">
        <v>27</v>
      </c>
      <c r="C15" s="44" t="s">
        <v>484</v>
      </c>
      <c r="D15" s="45" t="s">
        <v>141</v>
      </c>
      <c r="E15" s="46"/>
      <c r="F15" s="47"/>
      <c r="G15" s="48"/>
      <c r="H15" s="49">
        <v>0</v>
      </c>
      <c r="I15" s="49">
        <v>0</v>
      </c>
      <c r="J15" s="49">
        <v>0</v>
      </c>
      <c r="K15" s="50"/>
      <c r="L15" s="51"/>
      <c r="M15" s="52">
        <f t="shared" ref="M15:M78" si="2">ROUND((F15*$L15),2)+ROUND((G15*$L15),2)+ROUND((H15*$L15),2)+ROUND((I15*$L15),2)+ROUND((J15*$L15),2)</f>
        <v>0</v>
      </c>
      <c r="N15" s="52"/>
      <c r="O15" s="53"/>
      <c r="P15" s="37"/>
      <c r="Q15" s="37">
        <f>ROUND($P15*$L15,2)</f>
        <v>0</v>
      </c>
      <c r="R15" s="37">
        <f>ROUND($P15*$N15,2)</f>
        <v>0</v>
      </c>
      <c r="S15" s="37"/>
      <c r="T15" s="37">
        <f t="shared" ref="T15:T79" si="3">ROUND($S15*$L15,2)</f>
        <v>0</v>
      </c>
      <c r="U15" s="37">
        <f t="shared" ref="U15:U79" si="4">ROUND($S15*$N15,2)</f>
        <v>0</v>
      </c>
      <c r="V15" s="37"/>
      <c r="W15" s="37">
        <f t="shared" ref="W15" si="5">ROUND($V15*$L15,2)</f>
        <v>0</v>
      </c>
      <c r="X15" s="37">
        <f t="shared" ref="X15:X79" si="6">ROUND($V15*$N15,2)</f>
        <v>0</v>
      </c>
      <c r="Y15" s="37"/>
      <c r="Z15" s="37">
        <f t="shared" ref="Z15" si="7">ROUND($Y15*$L15,2)</f>
        <v>0</v>
      </c>
      <c r="AA15" s="37">
        <f t="shared" ref="AA15" si="8">ROUND($Y15*$N15,2)</f>
        <v>0</v>
      </c>
      <c r="AB15" s="37"/>
      <c r="AC15" s="37">
        <f t="shared" ref="AC15" si="9">ROUND($AB15*$L15,2)</f>
        <v>0</v>
      </c>
      <c r="AD15" s="37">
        <f t="shared" ref="AD15:AD79" si="10">ROUND($AB15*$N15,2)</f>
        <v>0</v>
      </c>
      <c r="AE15" s="37"/>
      <c r="AF15" s="37">
        <f t="shared" ref="AF15" si="11">ROUND($AE15*$L15,2)</f>
        <v>0</v>
      </c>
      <c r="AG15" s="37">
        <f t="shared" ref="AG15" si="12">ROUND($AE15*$N15,2)</f>
        <v>0</v>
      </c>
      <c r="AH15" s="37"/>
      <c r="AI15" s="37">
        <f t="shared" ref="AI15" si="13">ROUND($AH15*$L15,2)</f>
        <v>0</v>
      </c>
      <c r="AJ15" s="37">
        <f t="shared" ref="AJ15" si="14">ROUND($AH15*$N15,2)</f>
        <v>0</v>
      </c>
      <c r="AK15" s="37"/>
      <c r="AL15" s="37">
        <f t="shared" ref="AL15:AL47" si="15">ROUND($AK15*$L15,2)</f>
        <v>0</v>
      </c>
      <c r="AM15" s="37">
        <f t="shared" ref="AM15:AM47" si="16">ROUND($AK15*$N15,2)</f>
        <v>0</v>
      </c>
      <c r="AN15" s="37"/>
      <c r="AO15" s="37">
        <f>ROUND($AN15*$L15,2)</f>
        <v>0</v>
      </c>
      <c r="AP15" s="37">
        <f>ROUND($AN15*$N15,2)</f>
        <v>0</v>
      </c>
      <c r="AQ15" s="37"/>
      <c r="AR15" s="37">
        <f t="shared" si="0"/>
        <v>0</v>
      </c>
      <c r="AS15" s="37">
        <f t="shared" si="1"/>
        <v>0</v>
      </c>
      <c r="AT15" s="37"/>
      <c r="AU15" s="27">
        <f t="shared" ref="AU15:AU78" si="17">ROUND($AT15*$L15,2)</f>
        <v>0</v>
      </c>
      <c r="AV15" s="27">
        <f t="shared" ref="AV15:AV78" si="18">ROUND($AT15*$N15,2)</f>
        <v>0</v>
      </c>
      <c r="AW15" s="37"/>
      <c r="AX15" s="27">
        <f t="shared" ref="AX15" si="19">ROUND($AT15*$L15,2)</f>
        <v>0</v>
      </c>
      <c r="AY15" s="27">
        <f t="shared" ref="AY15" si="20">ROUND($AT15*$N15,2)</f>
        <v>0</v>
      </c>
      <c r="AZ15" s="37"/>
      <c r="BA15" s="27">
        <f t="shared" ref="BA15" si="21">ROUND($AT15*$L15,2)</f>
        <v>0</v>
      </c>
      <c r="BB15" s="27">
        <f t="shared" ref="BB15" si="22">ROUND($AT15*$N15,2)</f>
        <v>0</v>
      </c>
      <c r="BC15" s="37"/>
      <c r="BD15" s="136">
        <f t="shared" ref="BD15" si="23">ROUND($AT15*$L15,2)</f>
        <v>0</v>
      </c>
      <c r="BE15" s="136">
        <f t="shared" ref="BE15" si="24">ROUND($AT15*$N15,2)</f>
        <v>0</v>
      </c>
      <c r="BF15" s="37"/>
      <c r="BG15" s="137">
        <f t="shared" ref="BG15" si="25">ROUND($AT15*$L15,2)</f>
        <v>0</v>
      </c>
      <c r="BH15" s="137">
        <f t="shared" ref="BH15" si="26">ROUND($AT15*$N15,2)</f>
        <v>0</v>
      </c>
      <c r="BI15" s="37"/>
      <c r="BJ15" s="137">
        <f t="shared" ref="BJ15" si="27">ROUND($AT15*$L15,2)</f>
        <v>0</v>
      </c>
      <c r="BK15" s="137">
        <f t="shared" ref="BK15" si="28">ROUND($AT15*$N15,2)</f>
        <v>0</v>
      </c>
      <c r="BL15" s="37"/>
      <c r="BM15" s="27">
        <f t="shared" ref="BM15" si="29">ROUND($AT15*$L15,2)</f>
        <v>0</v>
      </c>
      <c r="BN15" s="27">
        <f t="shared" ref="BN15" si="30">ROUND($AT15*$N15,2)</f>
        <v>0</v>
      </c>
      <c r="BO15" s="54">
        <f t="shared" ref="BO15" si="31">SUMIF($P$10:$AM$10,"QUANTIDADE",P15:AM15)</f>
        <v>0</v>
      </c>
      <c r="BP15" s="55">
        <f>SUMIF($P$10:$AM$10,"COM DESCONTO",P15:AM15)</f>
        <v>0</v>
      </c>
      <c r="BQ15" s="56">
        <f t="shared" ref="BQ15" si="32">SUMIF($P$10:$AM$10,"SEM DESCONTO",P15:AM15)</f>
        <v>0</v>
      </c>
      <c r="BR15" s="57">
        <f t="shared" ref="BR15" si="33">K15-BO15</f>
        <v>0</v>
      </c>
      <c r="BS15" s="54">
        <f t="shared" ref="BS15" si="34">M15-BP15</f>
        <v>0</v>
      </c>
      <c r="BT15" s="58">
        <f t="shared" ref="BT15" si="35">O15-BQ15</f>
        <v>0</v>
      </c>
      <c r="BU15" s="30"/>
      <c r="BV15" s="54">
        <f>INDEX($P$11:$BN$286,ROW()-9,MATCH($BV$11,$P$11:$BN$11,0))</f>
        <v>0.65</v>
      </c>
      <c r="BW15" s="59" t="str">
        <f>IF(COUNTIF(BW16:BW19,"MEDIDO")&gt;0,"MEDIDO","NÃO MEDIDO")</f>
        <v>MEDIDO</v>
      </c>
      <c r="BX15" s="60"/>
      <c r="BY15" s="61"/>
      <c r="BZ15" s="62"/>
    </row>
    <row r="16" spans="1:98" s="43" customFormat="1" ht="30" customHeight="1" x14ac:dyDescent="0.2">
      <c r="A16" s="43" t="s">
        <v>29</v>
      </c>
      <c r="C16" s="63" t="s">
        <v>30</v>
      </c>
      <c r="D16" s="45" t="s">
        <v>137</v>
      </c>
      <c r="E16" s="64" t="s">
        <v>31</v>
      </c>
      <c r="F16" s="50">
        <v>8</v>
      </c>
      <c r="G16" s="48">
        <v>0</v>
      </c>
      <c r="H16" s="49">
        <v>0</v>
      </c>
      <c r="I16" s="49">
        <v>0</v>
      </c>
      <c r="J16" s="49">
        <v>0</v>
      </c>
      <c r="K16" s="50">
        <f>F16+G16+H16+I16+J16</f>
        <v>8</v>
      </c>
      <c r="L16" s="65">
        <v>20257.189999999999</v>
      </c>
      <c r="M16" s="66">
        <f t="shared" si="2"/>
        <v>162057.51999999999</v>
      </c>
      <c r="N16" s="52"/>
      <c r="O16" s="66">
        <f>ROUND((F16*$N16),2)+ROUND((G16*$N16),2)+ROUND((H16*$N16),2)+ROUND((I16*$N16),2)+ROUND((J16*$N16),2)</f>
        <v>0</v>
      </c>
      <c r="P16" s="67">
        <v>0.1599998</v>
      </c>
      <c r="Q16" s="37">
        <f t="shared" ref="Q16:Q82" si="36">ROUND($P16*$L16,2)</f>
        <v>3241.15</v>
      </c>
      <c r="R16" s="37">
        <f t="shared" ref="R16:R82" si="37">ROUND($P16*$N16,2)</f>
        <v>0</v>
      </c>
      <c r="S16" s="68">
        <v>0.56559999999999999</v>
      </c>
      <c r="T16" s="37">
        <f t="shared" si="3"/>
        <v>11457.47</v>
      </c>
      <c r="U16" s="37">
        <f t="shared" si="4"/>
        <v>0</v>
      </c>
      <c r="V16" s="68">
        <v>0.54559964999999999</v>
      </c>
      <c r="W16" s="37">
        <f>ROUND($V16*$L16,2)</f>
        <v>11052.32</v>
      </c>
      <c r="X16" s="37">
        <f t="shared" si="6"/>
        <v>0</v>
      </c>
      <c r="Y16" s="68">
        <v>0.49199998</v>
      </c>
      <c r="Z16" s="37">
        <f>ROUND($Y16*$L16,2)</f>
        <v>9966.5400000000009</v>
      </c>
      <c r="AA16" s="37">
        <f>ROUND($Y16*$N16,2)</f>
        <v>0</v>
      </c>
      <c r="AB16" s="68">
        <v>0.65919998000000002</v>
      </c>
      <c r="AC16" s="37">
        <f>ROUND($AB16*$L16,2)</f>
        <v>13353.54</v>
      </c>
      <c r="AD16" s="37">
        <f t="shared" si="10"/>
        <v>0</v>
      </c>
      <c r="AE16" s="68">
        <v>0.35519992</v>
      </c>
      <c r="AF16" s="37">
        <f>ROUND($AE16*$L16,2)</f>
        <v>7195.35</v>
      </c>
      <c r="AG16" s="37">
        <f>ROUND($AE16*$N16,2)</f>
        <v>0</v>
      </c>
      <c r="AH16" s="68">
        <v>0.25072588000000001</v>
      </c>
      <c r="AI16" s="37">
        <f>ROUND($AH16*$L16,2)</f>
        <v>5079</v>
      </c>
      <c r="AJ16" s="37">
        <f>ROUND($AH16*$N16,2)</f>
        <v>0</v>
      </c>
      <c r="AK16" s="68">
        <v>-1.235434E-2</v>
      </c>
      <c r="AL16" s="37">
        <f t="shared" si="15"/>
        <v>-250.26</v>
      </c>
      <c r="AM16" s="37">
        <f t="shared" si="16"/>
        <v>0</v>
      </c>
      <c r="AN16" s="69">
        <v>0.19168470000000001</v>
      </c>
      <c r="AO16" s="37">
        <f t="shared" ref="AO16:AO79" si="38">ROUND($AN16*$L16,2)</f>
        <v>3882.99</v>
      </c>
      <c r="AP16" s="37">
        <f t="shared" ref="AP16:AP79" si="39">ROUND($AN16*$N16,2)</f>
        <v>0</v>
      </c>
      <c r="AQ16" s="68">
        <v>0.17565423999999999</v>
      </c>
      <c r="AR16" s="37">
        <f>ROUND($AQ16*$L16,2)</f>
        <v>3558.26</v>
      </c>
      <c r="AS16" s="37">
        <f t="shared" si="1"/>
        <v>0</v>
      </c>
      <c r="AT16" s="68">
        <v>0.21658335000000001</v>
      </c>
      <c r="AU16" s="27">
        <f>ROUND($AT16*$L16,2)</f>
        <v>4387.37</v>
      </c>
      <c r="AV16" s="27">
        <f t="shared" si="18"/>
        <v>0</v>
      </c>
      <c r="AW16" s="68">
        <v>0.23766546</v>
      </c>
      <c r="AX16" s="27">
        <f>ROUND(AW16*$L16,2)</f>
        <v>4814.43</v>
      </c>
      <c r="AY16" s="27">
        <f>ROUND(AW16*$N16,2)</f>
        <v>0</v>
      </c>
      <c r="AZ16" s="68">
        <v>0.49244560999999998</v>
      </c>
      <c r="BA16" s="137">
        <f>ROUND(AZ16*$L16,2)</f>
        <v>9975.56</v>
      </c>
      <c r="BB16" s="137">
        <f>ROUND(AZ16*$N16,2)</f>
        <v>0</v>
      </c>
      <c r="BC16" s="68">
        <v>0.38480721000000001</v>
      </c>
      <c r="BD16" s="136">
        <f>ROUND(BC16*$L16,2)</f>
        <v>7795.11</v>
      </c>
      <c r="BE16" s="136">
        <f>ROUND(BC16*$N16,2)</f>
        <v>0</v>
      </c>
      <c r="BF16" s="68">
        <v>0.87082042999999998</v>
      </c>
      <c r="BG16" s="137">
        <f>ROUND(BF16*$L16,2)</f>
        <v>17640.37</v>
      </c>
      <c r="BH16" s="137">
        <f>ROUND(BF16*$N16,2)</f>
        <v>0</v>
      </c>
      <c r="BI16" s="68">
        <v>0.85848782999999995</v>
      </c>
      <c r="BJ16" s="137">
        <f>ROUND(BI16*$L16,2)</f>
        <v>17390.55</v>
      </c>
      <c r="BK16" s="137">
        <f>ROUND(BI16*$N16,2)</f>
        <v>0</v>
      </c>
      <c r="BL16" s="68">
        <f>1.5558803-0.909367</f>
        <v>0.64651329999999996</v>
      </c>
      <c r="BM16" s="137">
        <f>ROUND(BL16*$L16,2)</f>
        <v>13096.54</v>
      </c>
      <c r="BN16" s="137">
        <f>ROUND(BL16*$N16,2)</f>
        <v>0</v>
      </c>
      <c r="BO16" s="70">
        <f>SUMIF($P$10:$BN$10,"QUANTIDADE",P16:BN16)</f>
        <v>7.0906330000000004</v>
      </c>
      <c r="BP16" s="138">
        <f ca="1">SUMIF($P$10:$BN$12,"QUANTIDADE",Q16:BN16)</f>
        <v>143636.29</v>
      </c>
      <c r="BQ16" s="143">
        <f ca="1">SUMIF($P$11:$BN$12,"SEM DESCONTO",P16:BN16)</f>
        <v>0</v>
      </c>
      <c r="BR16" s="144">
        <f>K16-BO16</f>
        <v>0.90936700000000004</v>
      </c>
      <c r="BS16" s="138">
        <f ca="1">M16-BP16</f>
        <v>18421.23</v>
      </c>
      <c r="BT16" s="142">
        <f ca="1">O16-BQ16</f>
        <v>0</v>
      </c>
      <c r="BU16" s="30"/>
      <c r="BV16" s="54">
        <f t="shared" ref="BV16:BV79" si="40">INDEX($P$11:$BN$286,ROW()-9,MATCH($BV$11,$P$11:$BN$11,0))</f>
        <v>0.65</v>
      </c>
      <c r="BW16" s="59" t="str">
        <f>IF(BV16&lt;&gt;0,"MEDIDO","NÃO MEDIDO")</f>
        <v>MEDIDO</v>
      </c>
      <c r="BX16" s="60"/>
      <c r="BY16" s="71"/>
      <c r="BZ16" s="71"/>
    </row>
    <row r="17" spans="1:80" s="43" customFormat="1" ht="30" customHeight="1" x14ac:dyDescent="0.2">
      <c r="A17" s="43" t="s">
        <v>29</v>
      </c>
      <c r="C17" s="44" t="s">
        <v>138</v>
      </c>
      <c r="D17" s="45" t="s">
        <v>32</v>
      </c>
      <c r="E17" s="64" t="s">
        <v>31</v>
      </c>
      <c r="F17" s="72">
        <v>8</v>
      </c>
      <c r="G17" s="48">
        <v>0</v>
      </c>
      <c r="H17" s="49">
        <v>0</v>
      </c>
      <c r="I17" s="49">
        <v>0</v>
      </c>
      <c r="J17" s="49">
        <v>0</v>
      </c>
      <c r="K17" s="50">
        <f t="shared" ref="K17:K80" si="41">F17+G17+H17+I17+J17</f>
        <v>8</v>
      </c>
      <c r="L17" s="65">
        <v>15349.09</v>
      </c>
      <c r="M17" s="66">
        <f t="shared" si="2"/>
        <v>122792.72</v>
      </c>
      <c r="N17" s="52"/>
      <c r="O17" s="53">
        <f t="shared" ref="O17:O80" si="42">ROUND((F17*$N17),2)+ROUND((G17*$N17),2)+ROUND((H17*$N17),2)+ROUND((I17*$N17),2)+ROUND((J17*$N17),2)</f>
        <v>0</v>
      </c>
      <c r="P17" s="67">
        <v>0.1599998</v>
      </c>
      <c r="Q17" s="37">
        <f t="shared" si="36"/>
        <v>2455.85</v>
      </c>
      <c r="R17" s="37">
        <f t="shared" si="37"/>
        <v>0</v>
      </c>
      <c r="S17" s="68">
        <v>0.56559999999999999</v>
      </c>
      <c r="T17" s="37">
        <f t="shared" si="3"/>
        <v>8681.4500000000007</v>
      </c>
      <c r="U17" s="37">
        <f t="shared" si="4"/>
        <v>0</v>
      </c>
      <c r="V17" s="68">
        <v>0.54559964999999999</v>
      </c>
      <c r="W17" s="37">
        <f>ROUND($V17*$L17,2)</f>
        <v>8374.4599999999991</v>
      </c>
      <c r="X17" s="37">
        <f t="shared" si="6"/>
        <v>0</v>
      </c>
      <c r="Y17" s="68">
        <v>0.49199998</v>
      </c>
      <c r="Z17" s="37">
        <f>ROUND($Y17*$L17,2)</f>
        <v>7551.75</v>
      </c>
      <c r="AA17" s="37">
        <f>ROUND($Y17*$N17,2)</f>
        <v>0</v>
      </c>
      <c r="AB17" s="68">
        <v>0.65919998000000002</v>
      </c>
      <c r="AC17" s="37">
        <f>ROUND($AB17*$L17,2)</f>
        <v>10118.120000000001</v>
      </c>
      <c r="AD17" s="37">
        <f t="shared" si="10"/>
        <v>0</v>
      </c>
      <c r="AE17" s="68">
        <v>0.13497597</v>
      </c>
      <c r="AF17" s="37">
        <f>ROUND($AE17*$L17,2)</f>
        <v>2071.7600000000002</v>
      </c>
      <c r="AG17" s="37">
        <f>ROUND($AE17*$N17,2)</f>
        <v>0</v>
      </c>
      <c r="AH17" s="68">
        <v>0.16223439000000001</v>
      </c>
      <c r="AI17" s="37">
        <f>ROUND($AH17*$L17,2)</f>
        <v>2490.15</v>
      </c>
      <c r="AJ17" s="37">
        <f>ROUND($AH17*$N17,2)</f>
        <v>0</v>
      </c>
      <c r="AK17" s="68">
        <v>0.20590562000000001</v>
      </c>
      <c r="AL17" s="37">
        <f t="shared" si="15"/>
        <v>3160.46</v>
      </c>
      <c r="AM17" s="37">
        <f t="shared" si="16"/>
        <v>0</v>
      </c>
      <c r="AN17" s="69">
        <v>0.1409446</v>
      </c>
      <c r="AO17" s="37">
        <f t="shared" si="38"/>
        <v>2163.37</v>
      </c>
      <c r="AP17" s="37">
        <f t="shared" si="39"/>
        <v>0</v>
      </c>
      <c r="AQ17" s="68">
        <v>0.11365863</v>
      </c>
      <c r="AR17" s="37">
        <f t="shared" ref="AR17:AR80" si="43">ROUND($AQ17*$L17,2)</f>
        <v>1744.56</v>
      </c>
      <c r="AS17" s="37">
        <f t="shared" si="1"/>
        <v>0</v>
      </c>
      <c r="AT17" s="68">
        <v>0.20065810000000001</v>
      </c>
      <c r="AU17" s="27">
        <f t="shared" si="17"/>
        <v>3079.92</v>
      </c>
      <c r="AV17" s="27">
        <f t="shared" si="18"/>
        <v>0</v>
      </c>
      <c r="AW17" s="68">
        <v>0.19805455</v>
      </c>
      <c r="AX17" s="27">
        <f t="shared" ref="AX17:AX80" si="44">ROUND(AW17*$L17,2)</f>
        <v>3039.96</v>
      </c>
      <c r="AY17" s="27">
        <f t="shared" ref="AY17:AY80" si="45">ROUND(AW17*$N17,2)</f>
        <v>0</v>
      </c>
      <c r="AZ17" s="68">
        <v>0.40380539999999998</v>
      </c>
      <c r="BA17" s="137">
        <f t="shared" ref="BA17:BA80" si="46">ROUND(AZ17*$L17,2)</f>
        <v>6198.05</v>
      </c>
      <c r="BB17" s="137">
        <f t="shared" ref="BB17:BB80" si="47">ROUND(AZ17*$N17,2)</f>
        <v>0</v>
      </c>
      <c r="BC17" s="68">
        <v>0.38480721000000001</v>
      </c>
      <c r="BD17" s="136">
        <f t="shared" ref="BD17:BD80" si="48">ROUND(BC17*$L17,2)</f>
        <v>5906.44</v>
      </c>
      <c r="BE17" s="136">
        <f t="shared" ref="BE17:BE80" si="49">ROUND(BC17*$N17,2)</f>
        <v>0</v>
      </c>
      <c r="BF17" s="68">
        <v>0.87082042999999998</v>
      </c>
      <c r="BG17" s="137">
        <f t="shared" ref="BG17:BG80" si="50">ROUND(BF17*$L17,2)</f>
        <v>13366.3</v>
      </c>
      <c r="BH17" s="137">
        <f t="shared" ref="BH17:BH80" si="51">ROUND(BF17*$N17,2)</f>
        <v>0</v>
      </c>
      <c r="BI17" s="68">
        <v>0.85848782999999995</v>
      </c>
      <c r="BJ17" s="137">
        <f t="shared" ref="BJ17:BJ80" si="52">ROUND(BI17*$L17,2)</f>
        <v>13177.01</v>
      </c>
      <c r="BK17" s="137">
        <f t="shared" ref="BK17:BK80" si="53">ROUND(BI17*$N17,2)</f>
        <v>0</v>
      </c>
      <c r="BL17" s="68">
        <f>1.90324786-1.256734</f>
        <v>0.64651386</v>
      </c>
      <c r="BM17" s="137">
        <f>ROUND(BL17*$L17,2)</f>
        <v>9923.4</v>
      </c>
      <c r="BN17" s="137">
        <f t="shared" ref="BN17:BN80" si="54">ROUND(BL17*$N17,2)</f>
        <v>0</v>
      </c>
      <c r="BO17" s="70">
        <f t="shared" ref="BO17:BO80" si="55">SUMIF($P$10:$BN$10,"QUANTIDADE",P17:BN17)</f>
        <v>6.7432660000000002</v>
      </c>
      <c r="BP17" s="138">
        <f t="shared" ref="BP17:BP80" ca="1" si="56">SUMIF($P$10:$BN$12,"QUANTIDADE",Q17:BN17)</f>
        <v>103503.01</v>
      </c>
      <c r="BQ17" s="143">
        <f t="shared" ref="BQ17:BQ80" ca="1" si="57">SUMIF($P$11:$BN$12,"SEM DESCONTO",P17:BN17)</f>
        <v>0</v>
      </c>
      <c r="BR17" s="144">
        <f t="shared" ref="BR17:BR80" si="58">K17-BO17</f>
        <v>1.256734</v>
      </c>
      <c r="BS17" s="138">
        <f t="shared" ref="BS17:BS80" ca="1" si="59">M17-BP17</f>
        <v>19289.71</v>
      </c>
      <c r="BT17" s="142">
        <f t="shared" ref="BT17:BT80" ca="1" si="60">O17-BQ17</f>
        <v>0</v>
      </c>
      <c r="BU17" s="30"/>
      <c r="BV17" s="54">
        <f t="shared" si="40"/>
        <v>0.65</v>
      </c>
      <c r="BW17" s="59" t="str">
        <f>IF(BV17&lt;&gt;0,"MEDIDO","NÃO MEDIDO")</f>
        <v>MEDIDO</v>
      </c>
      <c r="BX17" s="60"/>
      <c r="BY17" s="61"/>
      <c r="BZ17" s="62"/>
    </row>
    <row r="18" spans="1:80" s="43" customFormat="1" ht="30" customHeight="1" x14ac:dyDescent="0.2">
      <c r="A18" s="43" t="s">
        <v>29</v>
      </c>
      <c r="C18" s="63" t="s">
        <v>33</v>
      </c>
      <c r="D18" s="73" t="s">
        <v>139</v>
      </c>
      <c r="E18" s="64" t="s">
        <v>31</v>
      </c>
      <c r="F18" s="50">
        <v>8</v>
      </c>
      <c r="G18" s="48">
        <v>0</v>
      </c>
      <c r="H18" s="49">
        <v>0</v>
      </c>
      <c r="I18" s="49">
        <v>0</v>
      </c>
      <c r="J18" s="49">
        <v>0</v>
      </c>
      <c r="K18" s="50">
        <f t="shared" si="41"/>
        <v>8</v>
      </c>
      <c r="L18" s="65">
        <v>1416.18</v>
      </c>
      <c r="M18" s="66">
        <f t="shared" si="2"/>
        <v>11329.44</v>
      </c>
      <c r="N18" s="52"/>
      <c r="O18" s="53">
        <f t="shared" si="42"/>
        <v>0</v>
      </c>
      <c r="P18" s="67">
        <v>0.1599998</v>
      </c>
      <c r="Q18" s="37">
        <f t="shared" si="36"/>
        <v>226.59</v>
      </c>
      <c r="R18" s="37">
        <f t="shared" si="37"/>
        <v>0</v>
      </c>
      <c r="S18" s="68">
        <v>0.56559999999999999</v>
      </c>
      <c r="T18" s="37">
        <f t="shared" si="3"/>
        <v>800.99</v>
      </c>
      <c r="U18" s="37">
        <f t="shared" si="4"/>
        <v>0</v>
      </c>
      <c r="V18" s="68">
        <v>0.54559964999999999</v>
      </c>
      <c r="W18" s="37">
        <f t="shared" ref="W18:W82" si="61">ROUND($V18*$L18,2)</f>
        <v>772.67</v>
      </c>
      <c r="X18" s="37">
        <f t="shared" si="6"/>
        <v>0</v>
      </c>
      <c r="Y18" s="68">
        <v>0.49199998</v>
      </c>
      <c r="Z18" s="37">
        <f t="shared" ref="Z18:Z82" si="62">ROUND($Y18*$L18,2)</f>
        <v>696.76</v>
      </c>
      <c r="AA18" s="37">
        <f t="shared" ref="AA18:AA82" si="63">ROUND($Y18*$N18,2)</f>
        <v>0</v>
      </c>
      <c r="AB18" s="68">
        <v>0.65919998000000002</v>
      </c>
      <c r="AC18" s="37">
        <f t="shared" ref="AC18:AC82" si="64">ROUND($AB18*$L18,2)</f>
        <v>933.55</v>
      </c>
      <c r="AD18" s="37">
        <f t="shared" si="10"/>
        <v>0</v>
      </c>
      <c r="AE18" s="68">
        <v>0.13497597</v>
      </c>
      <c r="AF18" s="37">
        <f t="shared" ref="AF18:AF82" si="65">ROUND($AE18*$L18,2)</f>
        <v>191.15</v>
      </c>
      <c r="AG18" s="37">
        <f t="shared" ref="AG18:AG82" si="66">ROUND($AE18*$N18,2)</f>
        <v>0</v>
      </c>
      <c r="AH18" s="68">
        <v>0.16223439000000001</v>
      </c>
      <c r="AI18" s="37">
        <f t="shared" ref="AI18:AI82" si="67">ROUND($AH18*$L18,2)</f>
        <v>229.75</v>
      </c>
      <c r="AJ18" s="37">
        <f t="shared" ref="AJ18:AJ82" si="68">ROUND($AH18*$N18,2)</f>
        <v>0</v>
      </c>
      <c r="AK18" s="68">
        <v>0.20590562000000001</v>
      </c>
      <c r="AL18" s="37">
        <f t="shared" si="15"/>
        <v>291.60000000000002</v>
      </c>
      <c r="AM18" s="37">
        <f t="shared" si="16"/>
        <v>0</v>
      </c>
      <c r="AN18" s="69">
        <v>0.1409446</v>
      </c>
      <c r="AO18" s="37">
        <f t="shared" si="38"/>
        <v>199.6</v>
      </c>
      <c r="AP18" s="37">
        <f t="shared" si="39"/>
        <v>0</v>
      </c>
      <c r="AQ18" s="68">
        <v>0.11365863</v>
      </c>
      <c r="AR18" s="37">
        <f t="shared" si="43"/>
        <v>160.96</v>
      </c>
      <c r="AS18" s="37">
        <f t="shared" si="1"/>
        <v>0</v>
      </c>
      <c r="AT18" s="68">
        <v>0.20065810000000001</v>
      </c>
      <c r="AU18" s="27">
        <f t="shared" si="17"/>
        <v>284.17</v>
      </c>
      <c r="AV18" s="27">
        <f t="shared" si="18"/>
        <v>0</v>
      </c>
      <c r="AW18" s="68">
        <v>0.19805455</v>
      </c>
      <c r="AX18" s="27">
        <f t="shared" si="44"/>
        <v>280.48</v>
      </c>
      <c r="AY18" s="27">
        <f t="shared" si="45"/>
        <v>0</v>
      </c>
      <c r="AZ18" s="68">
        <v>0.40380539999999998</v>
      </c>
      <c r="BA18" s="137">
        <f t="shared" si="46"/>
        <v>571.86</v>
      </c>
      <c r="BB18" s="137">
        <f t="shared" si="47"/>
        <v>0</v>
      </c>
      <c r="BC18" s="68">
        <v>0.38480721000000001</v>
      </c>
      <c r="BD18" s="136">
        <f t="shared" si="48"/>
        <v>544.96</v>
      </c>
      <c r="BE18" s="136">
        <f t="shared" si="49"/>
        <v>0</v>
      </c>
      <c r="BF18" s="68">
        <v>0.87082042999999998</v>
      </c>
      <c r="BG18" s="137">
        <f t="shared" si="50"/>
        <v>1233.24</v>
      </c>
      <c r="BH18" s="137">
        <f t="shared" si="51"/>
        <v>0</v>
      </c>
      <c r="BI18" s="68">
        <v>0.85848782999999995</v>
      </c>
      <c r="BJ18" s="137">
        <f t="shared" si="52"/>
        <v>1215.77</v>
      </c>
      <c r="BK18" s="137">
        <f t="shared" si="53"/>
        <v>0</v>
      </c>
      <c r="BL18" s="68">
        <f>1.90324786-1.256734</f>
        <v>0.64651386</v>
      </c>
      <c r="BM18" s="137">
        <f t="shared" ref="BM18:BM81" si="69">ROUND(BL18*$L18,2)</f>
        <v>915.58</v>
      </c>
      <c r="BN18" s="137">
        <f t="shared" si="54"/>
        <v>0</v>
      </c>
      <c r="BO18" s="70">
        <f t="shared" si="55"/>
        <v>6.7432660000000002</v>
      </c>
      <c r="BP18" s="138">
        <f t="shared" ca="1" si="56"/>
        <v>9549.68</v>
      </c>
      <c r="BQ18" s="143">
        <f t="shared" ca="1" si="57"/>
        <v>0</v>
      </c>
      <c r="BR18" s="144">
        <f t="shared" si="58"/>
        <v>1.256734</v>
      </c>
      <c r="BS18" s="138">
        <f t="shared" ca="1" si="59"/>
        <v>1779.76</v>
      </c>
      <c r="BT18" s="142">
        <f t="shared" ca="1" si="60"/>
        <v>0</v>
      </c>
      <c r="BU18" s="30"/>
      <c r="BV18" s="54">
        <f t="shared" si="40"/>
        <v>0.65</v>
      </c>
      <c r="BW18" s="59" t="str">
        <f>IF(BV18&lt;&gt;0,"MEDIDO","NÃO MEDIDO")</f>
        <v>MEDIDO</v>
      </c>
      <c r="BX18" s="60"/>
      <c r="BY18" s="61"/>
      <c r="BZ18" s="62"/>
    </row>
    <row r="19" spans="1:80" s="43" customFormat="1" ht="30" customHeight="1" x14ac:dyDescent="0.2">
      <c r="A19" s="43" t="s">
        <v>29</v>
      </c>
      <c r="C19" s="63" t="s">
        <v>140</v>
      </c>
      <c r="D19" s="73" t="s">
        <v>34</v>
      </c>
      <c r="E19" s="64" t="s">
        <v>31</v>
      </c>
      <c r="F19" s="50">
        <v>8</v>
      </c>
      <c r="G19" s="48">
        <v>0</v>
      </c>
      <c r="H19" s="49">
        <v>0</v>
      </c>
      <c r="I19" s="49">
        <v>0</v>
      </c>
      <c r="J19" s="49">
        <v>0</v>
      </c>
      <c r="K19" s="50">
        <f t="shared" si="41"/>
        <v>8</v>
      </c>
      <c r="L19" s="65">
        <v>591.09</v>
      </c>
      <c r="M19" s="66">
        <f t="shared" si="2"/>
        <v>4728.72</v>
      </c>
      <c r="N19" s="52"/>
      <c r="O19" s="53">
        <f t="shared" si="42"/>
        <v>0</v>
      </c>
      <c r="P19" s="67">
        <v>0.1599998</v>
      </c>
      <c r="Q19" s="37">
        <f t="shared" si="36"/>
        <v>94.57</v>
      </c>
      <c r="R19" s="37">
        <f t="shared" si="37"/>
        <v>0</v>
      </c>
      <c r="S19" s="68">
        <v>0.56559999999999999</v>
      </c>
      <c r="T19" s="37">
        <f t="shared" si="3"/>
        <v>334.32</v>
      </c>
      <c r="U19" s="37">
        <f t="shared" si="4"/>
        <v>0</v>
      </c>
      <c r="V19" s="68">
        <v>0.54559964999999999</v>
      </c>
      <c r="W19" s="37">
        <f t="shared" si="61"/>
        <v>322.5</v>
      </c>
      <c r="X19" s="37">
        <f t="shared" si="6"/>
        <v>0</v>
      </c>
      <c r="Y19" s="68">
        <v>0.49199998</v>
      </c>
      <c r="Z19" s="37">
        <f t="shared" si="62"/>
        <v>290.82</v>
      </c>
      <c r="AA19" s="37">
        <f t="shared" si="63"/>
        <v>0</v>
      </c>
      <c r="AB19" s="68">
        <v>0.65919998000000002</v>
      </c>
      <c r="AC19" s="37">
        <f t="shared" si="64"/>
        <v>389.65</v>
      </c>
      <c r="AD19" s="37">
        <f t="shared" si="10"/>
        <v>0</v>
      </c>
      <c r="AE19" s="68">
        <v>0.35519992</v>
      </c>
      <c r="AF19" s="37">
        <f t="shared" si="65"/>
        <v>209.96</v>
      </c>
      <c r="AG19" s="37">
        <f t="shared" si="66"/>
        <v>0</v>
      </c>
      <c r="AH19" s="68">
        <v>0.36871452999999998</v>
      </c>
      <c r="AI19" s="37">
        <f t="shared" si="67"/>
        <v>217.94</v>
      </c>
      <c r="AJ19" s="37">
        <f t="shared" si="68"/>
        <v>0</v>
      </c>
      <c r="AK19" s="68">
        <v>0.41181124000000002</v>
      </c>
      <c r="AL19" s="37">
        <f t="shared" si="15"/>
        <v>243.42</v>
      </c>
      <c r="AM19" s="37">
        <f t="shared" si="16"/>
        <v>0</v>
      </c>
      <c r="AN19" s="69">
        <v>0.28188920000000001</v>
      </c>
      <c r="AO19" s="37">
        <f t="shared" si="38"/>
        <v>166.62</v>
      </c>
      <c r="AP19" s="37">
        <f t="shared" si="39"/>
        <v>0</v>
      </c>
      <c r="AQ19" s="68">
        <v>0.25831505999999999</v>
      </c>
      <c r="AR19" s="37">
        <f t="shared" si="43"/>
        <v>152.69</v>
      </c>
      <c r="AS19" s="37">
        <f t="shared" si="1"/>
        <v>0</v>
      </c>
      <c r="AT19" s="68">
        <v>0.31850493000000002</v>
      </c>
      <c r="AU19" s="27">
        <f t="shared" si="17"/>
        <v>188.27</v>
      </c>
      <c r="AV19" s="27">
        <f t="shared" si="18"/>
        <v>0</v>
      </c>
      <c r="AW19" s="68">
        <v>0.33009091000000002</v>
      </c>
      <c r="AX19" s="27">
        <f t="shared" si="44"/>
        <v>195.11</v>
      </c>
      <c r="AY19" s="27">
        <f t="shared" si="45"/>
        <v>0</v>
      </c>
      <c r="AZ19" s="68">
        <v>0.49244560999999998</v>
      </c>
      <c r="BA19" s="137">
        <f t="shared" si="46"/>
        <v>291.08</v>
      </c>
      <c r="BB19" s="137">
        <f t="shared" si="47"/>
        <v>0</v>
      </c>
      <c r="BC19" s="68">
        <v>0.38480721000000001</v>
      </c>
      <c r="BD19" s="136">
        <f t="shared" si="48"/>
        <v>227.46</v>
      </c>
      <c r="BE19" s="136">
        <f t="shared" si="49"/>
        <v>0</v>
      </c>
      <c r="BF19" s="68">
        <v>0.87082042999999998</v>
      </c>
      <c r="BG19" s="137">
        <f t="shared" si="50"/>
        <v>514.73</v>
      </c>
      <c r="BH19" s="137">
        <f t="shared" si="51"/>
        <v>0</v>
      </c>
      <c r="BI19" s="68">
        <v>0.85848782999999995</v>
      </c>
      <c r="BJ19" s="137">
        <f t="shared" si="52"/>
        <v>507.44</v>
      </c>
      <c r="BK19" s="137">
        <f t="shared" si="53"/>
        <v>0</v>
      </c>
      <c r="BL19" s="68">
        <v>0.64651371999999996</v>
      </c>
      <c r="BM19" s="137">
        <f>ROUND(BL19*$L19,2)-0.01</f>
        <v>382.14</v>
      </c>
      <c r="BN19" s="137">
        <f t="shared" si="54"/>
        <v>0</v>
      </c>
      <c r="BO19" s="70">
        <f t="shared" si="55"/>
        <v>8</v>
      </c>
      <c r="BP19" s="138">
        <f t="shared" ca="1" si="56"/>
        <v>4728.72</v>
      </c>
      <c r="BQ19" s="143">
        <f t="shared" ca="1" si="57"/>
        <v>0</v>
      </c>
      <c r="BR19" s="144">
        <f t="shared" si="58"/>
        <v>0</v>
      </c>
      <c r="BS19" s="138">
        <f t="shared" ca="1" si="59"/>
        <v>0</v>
      </c>
      <c r="BT19" s="142">
        <f t="shared" ca="1" si="60"/>
        <v>0</v>
      </c>
      <c r="BU19" s="30"/>
      <c r="BV19" s="54">
        <f t="shared" si="40"/>
        <v>0</v>
      </c>
      <c r="BW19" s="59" t="str">
        <f>IF(BV19&lt;&gt;0,"MEDIDO","NÃO MEDIDO")</f>
        <v>NÃO MEDIDO</v>
      </c>
      <c r="BX19" s="60"/>
      <c r="BY19" s="61"/>
      <c r="BZ19" s="62"/>
    </row>
    <row r="20" spans="1:80" s="43" customFormat="1" ht="30" customHeight="1" x14ac:dyDescent="0.2">
      <c r="A20" s="43" t="s">
        <v>27</v>
      </c>
      <c r="C20" s="74">
        <v>1</v>
      </c>
      <c r="D20" s="75" t="s">
        <v>28</v>
      </c>
      <c r="E20" s="64"/>
      <c r="F20" s="50"/>
      <c r="G20" s="48">
        <v>0</v>
      </c>
      <c r="H20" s="49">
        <v>0</v>
      </c>
      <c r="I20" s="49">
        <v>0</v>
      </c>
      <c r="J20" s="49">
        <v>0</v>
      </c>
      <c r="K20" s="50">
        <f t="shared" si="41"/>
        <v>0</v>
      </c>
      <c r="L20" s="65"/>
      <c r="M20" s="66">
        <f t="shared" si="2"/>
        <v>0</v>
      </c>
      <c r="N20" s="52"/>
      <c r="O20" s="53">
        <f t="shared" si="42"/>
        <v>0</v>
      </c>
      <c r="P20" s="67"/>
      <c r="Q20" s="37">
        <f t="shared" si="36"/>
        <v>0</v>
      </c>
      <c r="R20" s="37">
        <f t="shared" si="37"/>
        <v>0</v>
      </c>
      <c r="S20" s="37"/>
      <c r="T20" s="37">
        <f t="shared" si="3"/>
        <v>0</v>
      </c>
      <c r="U20" s="37">
        <f t="shared" si="4"/>
        <v>0</v>
      </c>
      <c r="V20" s="37"/>
      <c r="W20" s="37">
        <f t="shared" si="61"/>
        <v>0</v>
      </c>
      <c r="X20" s="37">
        <f t="shared" si="6"/>
        <v>0</v>
      </c>
      <c r="Y20" s="37"/>
      <c r="Z20" s="37">
        <f t="shared" si="62"/>
        <v>0</v>
      </c>
      <c r="AA20" s="37">
        <f t="shared" si="63"/>
        <v>0</v>
      </c>
      <c r="AB20" s="37"/>
      <c r="AC20" s="37">
        <f t="shared" si="64"/>
        <v>0</v>
      </c>
      <c r="AD20" s="37">
        <f t="shared" si="10"/>
        <v>0</v>
      </c>
      <c r="AE20" s="37"/>
      <c r="AF20" s="37">
        <f t="shared" si="65"/>
        <v>0</v>
      </c>
      <c r="AG20" s="37">
        <f t="shared" si="66"/>
        <v>0</v>
      </c>
      <c r="AH20" s="37"/>
      <c r="AI20" s="37">
        <f t="shared" si="67"/>
        <v>0</v>
      </c>
      <c r="AJ20" s="37">
        <f t="shared" si="68"/>
        <v>0</v>
      </c>
      <c r="AK20" s="37"/>
      <c r="AL20" s="37">
        <f t="shared" si="15"/>
        <v>0</v>
      </c>
      <c r="AM20" s="37">
        <f t="shared" si="16"/>
        <v>0</v>
      </c>
      <c r="AN20" s="37"/>
      <c r="AO20" s="37">
        <f t="shared" si="38"/>
        <v>0</v>
      </c>
      <c r="AP20" s="37">
        <f t="shared" si="39"/>
        <v>0</v>
      </c>
      <c r="AQ20" s="37"/>
      <c r="AR20" s="37">
        <f t="shared" si="43"/>
        <v>0</v>
      </c>
      <c r="AS20" s="37">
        <f t="shared" si="1"/>
        <v>0</v>
      </c>
      <c r="AT20" s="37"/>
      <c r="AU20" s="27">
        <f t="shared" si="17"/>
        <v>0</v>
      </c>
      <c r="AV20" s="27">
        <f t="shared" si="18"/>
        <v>0</v>
      </c>
      <c r="AW20" s="37"/>
      <c r="AX20" s="27">
        <f t="shared" si="44"/>
        <v>0</v>
      </c>
      <c r="AY20" s="27">
        <f t="shared" si="45"/>
        <v>0</v>
      </c>
      <c r="AZ20" s="37"/>
      <c r="BA20" s="137">
        <f t="shared" si="46"/>
        <v>0</v>
      </c>
      <c r="BB20" s="137">
        <f t="shared" si="47"/>
        <v>0</v>
      </c>
      <c r="BC20" s="37"/>
      <c r="BD20" s="136">
        <f t="shared" si="48"/>
        <v>0</v>
      </c>
      <c r="BE20" s="136">
        <f t="shared" si="49"/>
        <v>0</v>
      </c>
      <c r="BF20" s="37"/>
      <c r="BG20" s="137">
        <f t="shared" si="50"/>
        <v>0</v>
      </c>
      <c r="BH20" s="137">
        <f t="shared" si="51"/>
        <v>0</v>
      </c>
      <c r="BI20" s="37"/>
      <c r="BJ20" s="137">
        <f t="shared" si="52"/>
        <v>0</v>
      </c>
      <c r="BK20" s="137">
        <f t="shared" si="53"/>
        <v>0</v>
      </c>
      <c r="BL20" s="37"/>
      <c r="BM20" s="137">
        <f t="shared" si="69"/>
        <v>0</v>
      </c>
      <c r="BN20" s="137">
        <f t="shared" si="54"/>
        <v>0</v>
      </c>
      <c r="BO20" s="70">
        <f t="shared" si="55"/>
        <v>0</v>
      </c>
      <c r="BP20" s="138">
        <f t="shared" ca="1" si="56"/>
        <v>0</v>
      </c>
      <c r="BQ20" s="143">
        <f t="shared" ca="1" si="57"/>
        <v>0</v>
      </c>
      <c r="BR20" s="143">
        <f t="shared" si="58"/>
        <v>0</v>
      </c>
      <c r="BS20" s="138">
        <f t="shared" ca="1" si="59"/>
        <v>0</v>
      </c>
      <c r="BT20" s="142">
        <f t="shared" ca="1" si="60"/>
        <v>0</v>
      </c>
      <c r="BU20" s="30"/>
      <c r="BV20" s="54">
        <f t="shared" si="40"/>
        <v>0</v>
      </c>
      <c r="BW20" s="59" t="str">
        <f>IF(COUNTIF(BW21:BW24,"MEDIDO")&gt;0,"MEDIDO","NÃO MEDIDO")</f>
        <v>NÃO MEDIDO</v>
      </c>
      <c r="BX20" s="60"/>
      <c r="BY20" s="61"/>
      <c r="BZ20" s="62"/>
    </row>
    <row r="21" spans="1:80" s="43" customFormat="1" ht="30" customHeight="1" x14ac:dyDescent="0.2">
      <c r="A21" s="43" t="s">
        <v>27</v>
      </c>
      <c r="C21" s="74">
        <v>10100</v>
      </c>
      <c r="D21" s="75" t="s">
        <v>87</v>
      </c>
      <c r="E21" s="64"/>
      <c r="F21" s="50"/>
      <c r="G21" s="48">
        <v>0</v>
      </c>
      <c r="H21" s="49">
        <v>0</v>
      </c>
      <c r="I21" s="49">
        <v>0</v>
      </c>
      <c r="J21" s="49">
        <v>0</v>
      </c>
      <c r="K21" s="50">
        <f t="shared" si="41"/>
        <v>0</v>
      </c>
      <c r="L21" s="65"/>
      <c r="M21" s="66">
        <f t="shared" si="2"/>
        <v>0</v>
      </c>
      <c r="N21" s="52"/>
      <c r="O21" s="53">
        <f t="shared" si="42"/>
        <v>0</v>
      </c>
      <c r="P21" s="67"/>
      <c r="Q21" s="37">
        <f t="shared" si="36"/>
        <v>0</v>
      </c>
      <c r="R21" s="37">
        <f t="shared" si="37"/>
        <v>0</v>
      </c>
      <c r="S21" s="37"/>
      <c r="T21" s="37">
        <f t="shared" si="3"/>
        <v>0</v>
      </c>
      <c r="U21" s="37">
        <f t="shared" si="4"/>
        <v>0</v>
      </c>
      <c r="V21" s="37"/>
      <c r="W21" s="37">
        <f t="shared" si="61"/>
        <v>0</v>
      </c>
      <c r="X21" s="37">
        <f t="shared" si="6"/>
        <v>0</v>
      </c>
      <c r="Y21" s="37"/>
      <c r="Z21" s="37">
        <f t="shared" si="62"/>
        <v>0</v>
      </c>
      <c r="AA21" s="37">
        <f t="shared" si="63"/>
        <v>0</v>
      </c>
      <c r="AB21" s="37"/>
      <c r="AC21" s="37">
        <f t="shared" si="64"/>
        <v>0</v>
      </c>
      <c r="AD21" s="37">
        <f t="shared" si="10"/>
        <v>0</v>
      </c>
      <c r="AE21" s="37"/>
      <c r="AF21" s="37">
        <f t="shared" si="65"/>
        <v>0</v>
      </c>
      <c r="AG21" s="37">
        <f t="shared" si="66"/>
        <v>0</v>
      </c>
      <c r="AH21" s="37"/>
      <c r="AI21" s="37">
        <f t="shared" si="67"/>
        <v>0</v>
      </c>
      <c r="AJ21" s="37">
        <f t="shared" si="68"/>
        <v>0</v>
      </c>
      <c r="AK21" s="37"/>
      <c r="AL21" s="37">
        <f t="shared" si="15"/>
        <v>0</v>
      </c>
      <c r="AM21" s="37">
        <f t="shared" si="16"/>
        <v>0</v>
      </c>
      <c r="AN21" s="37"/>
      <c r="AO21" s="37">
        <f t="shared" si="38"/>
        <v>0</v>
      </c>
      <c r="AP21" s="37">
        <f t="shared" si="39"/>
        <v>0</v>
      </c>
      <c r="AQ21" s="37"/>
      <c r="AR21" s="37">
        <f t="shared" si="43"/>
        <v>0</v>
      </c>
      <c r="AS21" s="37">
        <f t="shared" si="1"/>
        <v>0</v>
      </c>
      <c r="AT21" s="37"/>
      <c r="AU21" s="27">
        <f t="shared" si="17"/>
        <v>0</v>
      </c>
      <c r="AV21" s="27">
        <f t="shared" si="18"/>
        <v>0</v>
      </c>
      <c r="AW21" s="37"/>
      <c r="AX21" s="27">
        <f t="shared" si="44"/>
        <v>0</v>
      </c>
      <c r="AY21" s="27">
        <f t="shared" si="45"/>
        <v>0</v>
      </c>
      <c r="AZ21" s="37"/>
      <c r="BA21" s="137">
        <f t="shared" si="46"/>
        <v>0</v>
      </c>
      <c r="BB21" s="137">
        <f t="shared" si="47"/>
        <v>0</v>
      </c>
      <c r="BC21" s="37"/>
      <c r="BD21" s="136">
        <f t="shared" si="48"/>
        <v>0</v>
      </c>
      <c r="BE21" s="136">
        <f t="shared" si="49"/>
        <v>0</v>
      </c>
      <c r="BF21" s="37"/>
      <c r="BG21" s="137">
        <f t="shared" si="50"/>
        <v>0</v>
      </c>
      <c r="BH21" s="137">
        <f t="shared" si="51"/>
        <v>0</v>
      </c>
      <c r="BI21" s="37"/>
      <c r="BJ21" s="137">
        <f t="shared" si="52"/>
        <v>0</v>
      </c>
      <c r="BK21" s="137">
        <f t="shared" si="53"/>
        <v>0</v>
      </c>
      <c r="BL21" s="37"/>
      <c r="BM21" s="137">
        <f t="shared" si="69"/>
        <v>0</v>
      </c>
      <c r="BN21" s="137">
        <f t="shared" si="54"/>
        <v>0</v>
      </c>
      <c r="BO21" s="54">
        <f t="shared" si="55"/>
        <v>0</v>
      </c>
      <c r="BP21" s="138">
        <f t="shared" ca="1" si="56"/>
        <v>0</v>
      </c>
      <c r="BQ21" s="143">
        <f t="shared" ca="1" si="57"/>
        <v>0</v>
      </c>
      <c r="BR21" s="143">
        <f t="shared" si="58"/>
        <v>0</v>
      </c>
      <c r="BS21" s="138">
        <f t="shared" ca="1" si="59"/>
        <v>0</v>
      </c>
      <c r="BT21" s="142">
        <f t="shared" ca="1" si="60"/>
        <v>0</v>
      </c>
      <c r="BU21" s="30"/>
      <c r="BV21" s="54">
        <f t="shared" si="40"/>
        <v>1266</v>
      </c>
      <c r="BW21" s="59" t="str">
        <f>IF(COUNTIF(BW22,"MEDIDO")&gt;0,"MEDIDO","NÃO MEDIDO")</f>
        <v>NÃO MEDIDO</v>
      </c>
      <c r="BX21" s="60"/>
      <c r="BY21" s="61"/>
      <c r="BZ21" s="62"/>
    </row>
    <row r="22" spans="1:80" s="43" customFormat="1" ht="30" customHeight="1" x14ac:dyDescent="0.2">
      <c r="A22" s="43" t="s">
        <v>29</v>
      </c>
      <c r="C22" s="63" t="s">
        <v>147</v>
      </c>
      <c r="D22" s="73" t="s">
        <v>148</v>
      </c>
      <c r="E22" s="64" t="s">
        <v>54</v>
      </c>
      <c r="F22" s="50">
        <v>1266</v>
      </c>
      <c r="G22" s="48">
        <v>0</v>
      </c>
      <c r="H22" s="49">
        <v>0</v>
      </c>
      <c r="I22" s="49">
        <v>0</v>
      </c>
      <c r="J22" s="49">
        <v>0</v>
      </c>
      <c r="K22" s="50">
        <f t="shared" si="41"/>
        <v>1266</v>
      </c>
      <c r="L22" s="65">
        <v>1.66</v>
      </c>
      <c r="M22" s="66">
        <f t="shared" si="2"/>
        <v>2101.56</v>
      </c>
      <c r="N22" s="52"/>
      <c r="O22" s="53">
        <f t="shared" si="42"/>
        <v>0</v>
      </c>
      <c r="P22" s="67"/>
      <c r="Q22" s="37"/>
      <c r="R22" s="37"/>
      <c r="S22" s="37"/>
      <c r="T22" s="37">
        <f t="shared" si="3"/>
        <v>0</v>
      </c>
      <c r="U22" s="37">
        <f t="shared" si="4"/>
        <v>0</v>
      </c>
      <c r="V22" s="37"/>
      <c r="W22" s="37">
        <f t="shared" si="61"/>
        <v>0</v>
      </c>
      <c r="X22" s="37">
        <f t="shared" si="6"/>
        <v>0</v>
      </c>
      <c r="Y22" s="37"/>
      <c r="Z22" s="37">
        <f t="shared" si="62"/>
        <v>0</v>
      </c>
      <c r="AA22" s="37">
        <f t="shared" si="63"/>
        <v>0</v>
      </c>
      <c r="AB22" s="37"/>
      <c r="AC22" s="37">
        <f t="shared" si="64"/>
        <v>0</v>
      </c>
      <c r="AD22" s="37">
        <f t="shared" si="10"/>
        <v>0</v>
      </c>
      <c r="AE22" s="37"/>
      <c r="AF22" s="37">
        <f t="shared" si="65"/>
        <v>0</v>
      </c>
      <c r="AG22" s="37">
        <f t="shared" si="66"/>
        <v>0</v>
      </c>
      <c r="AH22" s="37"/>
      <c r="AI22" s="37">
        <f t="shared" si="67"/>
        <v>0</v>
      </c>
      <c r="AJ22" s="37">
        <f t="shared" si="68"/>
        <v>0</v>
      </c>
      <c r="AK22" s="37"/>
      <c r="AL22" s="37">
        <f t="shared" si="15"/>
        <v>0</v>
      </c>
      <c r="AM22" s="37">
        <f t="shared" si="16"/>
        <v>0</v>
      </c>
      <c r="AN22" s="37"/>
      <c r="AO22" s="37">
        <f t="shared" si="38"/>
        <v>0</v>
      </c>
      <c r="AP22" s="37">
        <f t="shared" si="39"/>
        <v>0</v>
      </c>
      <c r="AQ22" s="37"/>
      <c r="AR22" s="37">
        <f t="shared" si="43"/>
        <v>0</v>
      </c>
      <c r="AS22" s="37">
        <f t="shared" si="1"/>
        <v>0</v>
      </c>
      <c r="AT22" s="37"/>
      <c r="AU22" s="27">
        <f t="shared" si="17"/>
        <v>0</v>
      </c>
      <c r="AV22" s="27">
        <f t="shared" si="18"/>
        <v>0</v>
      </c>
      <c r="AW22" s="37"/>
      <c r="AX22" s="27">
        <f t="shared" si="44"/>
        <v>0</v>
      </c>
      <c r="AY22" s="27">
        <f t="shared" si="45"/>
        <v>0</v>
      </c>
      <c r="AZ22" s="37"/>
      <c r="BA22" s="137">
        <f t="shared" si="46"/>
        <v>0</v>
      </c>
      <c r="BB22" s="137">
        <f t="shared" si="47"/>
        <v>0</v>
      </c>
      <c r="BC22" s="37"/>
      <c r="BD22" s="136">
        <f t="shared" si="48"/>
        <v>0</v>
      </c>
      <c r="BE22" s="136">
        <f t="shared" si="49"/>
        <v>0</v>
      </c>
      <c r="BF22" s="37"/>
      <c r="BG22" s="137">
        <f t="shared" si="50"/>
        <v>0</v>
      </c>
      <c r="BH22" s="137">
        <f t="shared" si="51"/>
        <v>0</v>
      </c>
      <c r="BI22" s="37"/>
      <c r="BJ22" s="137">
        <f t="shared" si="52"/>
        <v>0</v>
      </c>
      <c r="BK22" s="137">
        <f t="shared" si="53"/>
        <v>0</v>
      </c>
      <c r="BL22" s="37">
        <v>1266</v>
      </c>
      <c r="BM22" s="137">
        <f t="shared" si="69"/>
        <v>2101.56</v>
      </c>
      <c r="BN22" s="137">
        <f t="shared" si="54"/>
        <v>0</v>
      </c>
      <c r="BO22" s="54">
        <f t="shared" si="55"/>
        <v>1266</v>
      </c>
      <c r="BP22" s="138">
        <f t="shared" ca="1" si="56"/>
        <v>2101.56</v>
      </c>
      <c r="BQ22" s="143">
        <f t="shared" ca="1" si="57"/>
        <v>0</v>
      </c>
      <c r="BR22" s="143">
        <f t="shared" si="58"/>
        <v>0</v>
      </c>
      <c r="BS22" s="138">
        <f t="shared" ca="1" si="59"/>
        <v>0</v>
      </c>
      <c r="BT22" s="142">
        <f t="shared" ca="1" si="60"/>
        <v>0</v>
      </c>
      <c r="BU22" s="30"/>
      <c r="BV22" s="54">
        <f t="shared" si="40"/>
        <v>0</v>
      </c>
      <c r="BW22" s="59" t="s">
        <v>485</v>
      </c>
      <c r="BX22" s="60"/>
      <c r="BY22" s="61"/>
      <c r="BZ22" s="62"/>
    </row>
    <row r="23" spans="1:80" s="43" customFormat="1" ht="18" customHeight="1" x14ac:dyDescent="0.2">
      <c r="A23" s="43" t="s">
        <v>27</v>
      </c>
      <c r="C23" s="63">
        <v>10400</v>
      </c>
      <c r="D23" s="45" t="s">
        <v>53</v>
      </c>
      <c r="E23" s="76"/>
      <c r="F23" s="50"/>
      <c r="G23" s="48">
        <v>0</v>
      </c>
      <c r="H23" s="49">
        <v>0</v>
      </c>
      <c r="I23" s="49">
        <v>0</v>
      </c>
      <c r="J23" s="49">
        <v>0</v>
      </c>
      <c r="K23" s="50">
        <f t="shared" si="41"/>
        <v>0</v>
      </c>
      <c r="L23" s="65"/>
      <c r="M23" s="66">
        <f t="shared" si="2"/>
        <v>0</v>
      </c>
      <c r="N23" s="52"/>
      <c r="O23" s="53">
        <f t="shared" si="42"/>
        <v>0</v>
      </c>
      <c r="P23" s="77"/>
      <c r="Q23" s="37">
        <f t="shared" si="36"/>
        <v>0</v>
      </c>
      <c r="R23" s="37">
        <f t="shared" si="37"/>
        <v>0</v>
      </c>
      <c r="S23" s="37"/>
      <c r="T23" s="37">
        <f t="shared" si="3"/>
        <v>0</v>
      </c>
      <c r="U23" s="37">
        <f t="shared" si="4"/>
        <v>0</v>
      </c>
      <c r="V23" s="37"/>
      <c r="W23" s="37">
        <f t="shared" si="61"/>
        <v>0</v>
      </c>
      <c r="X23" s="37">
        <f t="shared" si="6"/>
        <v>0</v>
      </c>
      <c r="Y23" s="37"/>
      <c r="Z23" s="37">
        <f t="shared" si="62"/>
        <v>0</v>
      </c>
      <c r="AA23" s="37">
        <f t="shared" si="63"/>
        <v>0</v>
      </c>
      <c r="AB23" s="37"/>
      <c r="AC23" s="37">
        <f t="shared" si="64"/>
        <v>0</v>
      </c>
      <c r="AD23" s="37">
        <f t="shared" si="10"/>
        <v>0</v>
      </c>
      <c r="AE23" s="37"/>
      <c r="AF23" s="37">
        <f t="shared" si="65"/>
        <v>0</v>
      </c>
      <c r="AG23" s="37">
        <f t="shared" si="66"/>
        <v>0</v>
      </c>
      <c r="AH23" s="37"/>
      <c r="AI23" s="37">
        <f t="shared" si="67"/>
        <v>0</v>
      </c>
      <c r="AJ23" s="37">
        <f t="shared" si="68"/>
        <v>0</v>
      </c>
      <c r="AK23" s="37"/>
      <c r="AL23" s="37">
        <f t="shared" si="15"/>
        <v>0</v>
      </c>
      <c r="AM23" s="37">
        <f t="shared" si="16"/>
        <v>0</v>
      </c>
      <c r="AN23" s="37"/>
      <c r="AO23" s="37">
        <f t="shared" si="38"/>
        <v>0</v>
      </c>
      <c r="AP23" s="37">
        <f t="shared" si="39"/>
        <v>0</v>
      </c>
      <c r="AQ23" s="37"/>
      <c r="AR23" s="37">
        <f t="shared" si="43"/>
        <v>0</v>
      </c>
      <c r="AS23" s="37">
        <f t="shared" si="1"/>
        <v>0</v>
      </c>
      <c r="AT23" s="37"/>
      <c r="AU23" s="27">
        <f t="shared" si="17"/>
        <v>0</v>
      </c>
      <c r="AV23" s="27">
        <f t="shared" si="18"/>
        <v>0</v>
      </c>
      <c r="AW23" s="37"/>
      <c r="AX23" s="27">
        <f t="shared" si="44"/>
        <v>0</v>
      </c>
      <c r="AY23" s="27">
        <f t="shared" si="45"/>
        <v>0</v>
      </c>
      <c r="AZ23" s="37"/>
      <c r="BA23" s="137">
        <f t="shared" si="46"/>
        <v>0</v>
      </c>
      <c r="BB23" s="137">
        <f t="shared" si="47"/>
        <v>0</v>
      </c>
      <c r="BC23" s="37"/>
      <c r="BD23" s="136">
        <f t="shared" si="48"/>
        <v>0</v>
      </c>
      <c r="BE23" s="136">
        <f t="shared" si="49"/>
        <v>0</v>
      </c>
      <c r="BF23" s="37"/>
      <c r="BG23" s="137">
        <f t="shared" si="50"/>
        <v>0</v>
      </c>
      <c r="BH23" s="137">
        <f t="shared" si="51"/>
        <v>0</v>
      </c>
      <c r="BI23" s="37"/>
      <c r="BJ23" s="137">
        <f t="shared" si="52"/>
        <v>0</v>
      </c>
      <c r="BK23" s="137">
        <f t="shared" si="53"/>
        <v>0</v>
      </c>
      <c r="BL23" s="37"/>
      <c r="BM23" s="137">
        <f t="shared" si="69"/>
        <v>0</v>
      </c>
      <c r="BN23" s="137">
        <f t="shared" si="54"/>
        <v>0</v>
      </c>
      <c r="BO23" s="54">
        <f t="shared" si="55"/>
        <v>0</v>
      </c>
      <c r="BP23" s="138">
        <f t="shared" ca="1" si="56"/>
        <v>0</v>
      </c>
      <c r="BQ23" s="143">
        <f t="shared" ca="1" si="57"/>
        <v>0</v>
      </c>
      <c r="BR23" s="143">
        <f t="shared" si="58"/>
        <v>0</v>
      </c>
      <c r="BS23" s="138">
        <f t="shared" ca="1" si="59"/>
        <v>0</v>
      </c>
      <c r="BT23" s="142">
        <f t="shared" ca="1" si="60"/>
        <v>0</v>
      </c>
      <c r="BU23" s="30"/>
      <c r="BV23" s="54">
        <f t="shared" si="40"/>
        <v>0</v>
      </c>
      <c r="BW23" s="59" t="str">
        <f>IF(COUNTIF(BW24:BW24,"MEDIDO")&gt;0,"MEDIDO","NÃO MEDIDO")</f>
        <v>NÃO MEDIDO</v>
      </c>
      <c r="BX23" s="60"/>
      <c r="BY23" s="61"/>
      <c r="BZ23" s="62"/>
    </row>
    <row r="24" spans="1:80" s="43" customFormat="1" ht="59.25" customHeight="1" x14ac:dyDescent="0.2">
      <c r="A24" s="43" t="s">
        <v>29</v>
      </c>
      <c r="C24" s="44" t="s">
        <v>149</v>
      </c>
      <c r="D24" s="73" t="s">
        <v>150</v>
      </c>
      <c r="E24" s="47" t="s">
        <v>55</v>
      </c>
      <c r="F24" s="50">
        <v>1</v>
      </c>
      <c r="G24" s="48">
        <v>0</v>
      </c>
      <c r="H24" s="49">
        <v>0</v>
      </c>
      <c r="I24" s="49">
        <v>0</v>
      </c>
      <c r="J24" s="49">
        <v>0</v>
      </c>
      <c r="K24" s="50">
        <f t="shared" si="41"/>
        <v>1</v>
      </c>
      <c r="L24" s="65">
        <v>3019.02</v>
      </c>
      <c r="M24" s="66">
        <f t="shared" si="2"/>
        <v>3019.02</v>
      </c>
      <c r="N24" s="52"/>
      <c r="O24" s="53">
        <f t="shared" si="42"/>
        <v>0</v>
      </c>
      <c r="P24" s="37"/>
      <c r="Q24" s="37">
        <f t="shared" si="36"/>
        <v>0</v>
      </c>
      <c r="R24" s="37">
        <f t="shared" si="37"/>
        <v>0</v>
      </c>
      <c r="S24" s="37"/>
      <c r="T24" s="37">
        <f t="shared" si="3"/>
        <v>0</v>
      </c>
      <c r="U24" s="37">
        <f t="shared" si="4"/>
        <v>0</v>
      </c>
      <c r="V24" s="37"/>
      <c r="W24" s="37">
        <f t="shared" si="61"/>
        <v>0</v>
      </c>
      <c r="X24" s="37">
        <f t="shared" si="6"/>
        <v>0</v>
      </c>
      <c r="Y24" s="37"/>
      <c r="Z24" s="37">
        <f t="shared" si="62"/>
        <v>0</v>
      </c>
      <c r="AA24" s="37">
        <f t="shared" si="63"/>
        <v>0</v>
      </c>
      <c r="AB24" s="37"/>
      <c r="AC24" s="37">
        <f t="shared" si="64"/>
        <v>0</v>
      </c>
      <c r="AD24" s="37">
        <f t="shared" si="10"/>
        <v>0</v>
      </c>
      <c r="AE24" s="37"/>
      <c r="AF24" s="37">
        <f t="shared" si="65"/>
        <v>0</v>
      </c>
      <c r="AG24" s="37">
        <f t="shared" si="66"/>
        <v>0</v>
      </c>
      <c r="AH24" s="37"/>
      <c r="AI24" s="37">
        <f t="shared" si="67"/>
        <v>0</v>
      </c>
      <c r="AJ24" s="37">
        <f t="shared" si="68"/>
        <v>0</v>
      </c>
      <c r="AK24" s="37"/>
      <c r="AL24" s="37">
        <f t="shared" si="15"/>
        <v>0</v>
      </c>
      <c r="AM24" s="37">
        <f t="shared" si="16"/>
        <v>0</v>
      </c>
      <c r="AN24" s="37"/>
      <c r="AO24" s="37">
        <f t="shared" si="38"/>
        <v>0</v>
      </c>
      <c r="AP24" s="37">
        <f t="shared" si="39"/>
        <v>0</v>
      </c>
      <c r="AQ24" s="37"/>
      <c r="AR24" s="37">
        <f t="shared" si="43"/>
        <v>0</v>
      </c>
      <c r="AS24" s="37">
        <f t="shared" si="1"/>
        <v>0</v>
      </c>
      <c r="AT24" s="37"/>
      <c r="AU24" s="27">
        <f t="shared" si="17"/>
        <v>0</v>
      </c>
      <c r="AV24" s="27">
        <f t="shared" si="18"/>
        <v>0</v>
      </c>
      <c r="AW24" s="37"/>
      <c r="AX24" s="27">
        <f t="shared" si="44"/>
        <v>0</v>
      </c>
      <c r="AY24" s="27">
        <f t="shared" si="45"/>
        <v>0</v>
      </c>
      <c r="AZ24" s="37"/>
      <c r="BA24" s="137">
        <f t="shared" si="46"/>
        <v>0</v>
      </c>
      <c r="BB24" s="137">
        <f t="shared" si="47"/>
        <v>0</v>
      </c>
      <c r="BC24" s="37"/>
      <c r="BD24" s="136">
        <f t="shared" si="48"/>
        <v>0</v>
      </c>
      <c r="BE24" s="136">
        <f t="shared" si="49"/>
        <v>0</v>
      </c>
      <c r="BF24" s="37"/>
      <c r="BG24" s="137">
        <f t="shared" si="50"/>
        <v>0</v>
      </c>
      <c r="BH24" s="137">
        <f t="shared" si="51"/>
        <v>0</v>
      </c>
      <c r="BI24" s="37"/>
      <c r="BJ24" s="137">
        <f t="shared" si="52"/>
        <v>0</v>
      </c>
      <c r="BK24" s="137">
        <f t="shared" si="53"/>
        <v>0</v>
      </c>
      <c r="BL24" s="37"/>
      <c r="BM24" s="137">
        <f t="shared" si="69"/>
        <v>0</v>
      </c>
      <c r="BN24" s="137">
        <f t="shared" si="54"/>
        <v>0</v>
      </c>
      <c r="BO24" s="54">
        <f t="shared" si="55"/>
        <v>0</v>
      </c>
      <c r="BP24" s="138">
        <f t="shared" ca="1" si="56"/>
        <v>0</v>
      </c>
      <c r="BQ24" s="143">
        <f t="shared" ca="1" si="57"/>
        <v>0</v>
      </c>
      <c r="BR24" s="143">
        <f t="shared" si="58"/>
        <v>1</v>
      </c>
      <c r="BS24" s="138">
        <f t="shared" ca="1" si="59"/>
        <v>3019.02</v>
      </c>
      <c r="BT24" s="142">
        <f t="shared" ca="1" si="60"/>
        <v>0</v>
      </c>
      <c r="BU24" s="30"/>
      <c r="BV24" s="54">
        <f t="shared" si="40"/>
        <v>0</v>
      </c>
      <c r="BW24" s="59" t="str">
        <f>IF(BV24&lt;&gt;0,"MEDIDO","NÃO MEDIDO")</f>
        <v>NÃO MEDIDO</v>
      </c>
      <c r="BY24" s="61"/>
      <c r="BZ24" s="62"/>
      <c r="CB24" s="78"/>
    </row>
    <row r="25" spans="1:80" s="79" customFormat="1" ht="39" customHeight="1" x14ac:dyDescent="0.2">
      <c r="A25" s="43" t="s">
        <v>27</v>
      </c>
      <c r="B25" s="43"/>
      <c r="C25" s="63">
        <v>2</v>
      </c>
      <c r="D25" s="45" t="s">
        <v>56</v>
      </c>
      <c r="E25" s="47"/>
      <c r="F25" s="50"/>
      <c r="G25" s="48">
        <v>0</v>
      </c>
      <c r="H25" s="49">
        <v>0</v>
      </c>
      <c r="I25" s="49">
        <v>0</v>
      </c>
      <c r="J25" s="49">
        <v>0</v>
      </c>
      <c r="K25" s="50">
        <f t="shared" si="41"/>
        <v>0</v>
      </c>
      <c r="L25" s="65"/>
      <c r="M25" s="66">
        <f t="shared" si="2"/>
        <v>0</v>
      </c>
      <c r="N25" s="52"/>
      <c r="O25" s="53">
        <f t="shared" si="42"/>
        <v>0</v>
      </c>
      <c r="P25" s="37"/>
      <c r="Q25" s="37">
        <f t="shared" si="36"/>
        <v>0</v>
      </c>
      <c r="R25" s="37">
        <f t="shared" si="37"/>
        <v>0</v>
      </c>
      <c r="S25" s="37"/>
      <c r="T25" s="37">
        <f t="shared" si="3"/>
        <v>0</v>
      </c>
      <c r="U25" s="37">
        <f t="shared" si="4"/>
        <v>0</v>
      </c>
      <c r="V25" s="37"/>
      <c r="W25" s="37">
        <f t="shared" si="61"/>
        <v>0</v>
      </c>
      <c r="X25" s="37">
        <f t="shared" si="6"/>
        <v>0</v>
      </c>
      <c r="Y25" s="37"/>
      <c r="Z25" s="37">
        <f t="shared" si="62"/>
        <v>0</v>
      </c>
      <c r="AA25" s="37">
        <f t="shared" si="63"/>
        <v>0</v>
      </c>
      <c r="AB25" s="37"/>
      <c r="AC25" s="37">
        <f t="shared" si="64"/>
        <v>0</v>
      </c>
      <c r="AD25" s="37">
        <f t="shared" si="10"/>
        <v>0</v>
      </c>
      <c r="AE25" s="37"/>
      <c r="AF25" s="37">
        <f t="shared" si="65"/>
        <v>0</v>
      </c>
      <c r="AG25" s="37">
        <f t="shared" si="66"/>
        <v>0</v>
      </c>
      <c r="AH25" s="37"/>
      <c r="AI25" s="37">
        <f t="shared" si="67"/>
        <v>0</v>
      </c>
      <c r="AJ25" s="37">
        <f t="shared" si="68"/>
        <v>0</v>
      </c>
      <c r="AK25" s="37"/>
      <c r="AL25" s="37">
        <f t="shared" si="15"/>
        <v>0</v>
      </c>
      <c r="AM25" s="37">
        <f t="shared" si="16"/>
        <v>0</v>
      </c>
      <c r="AN25" s="37"/>
      <c r="AO25" s="37">
        <f t="shared" si="38"/>
        <v>0</v>
      </c>
      <c r="AP25" s="37">
        <f t="shared" si="39"/>
        <v>0</v>
      </c>
      <c r="AQ25" s="37"/>
      <c r="AR25" s="37">
        <f t="shared" si="43"/>
        <v>0</v>
      </c>
      <c r="AS25" s="37">
        <f t="shared" si="1"/>
        <v>0</v>
      </c>
      <c r="AT25" s="37"/>
      <c r="AU25" s="27">
        <f t="shared" si="17"/>
        <v>0</v>
      </c>
      <c r="AV25" s="27">
        <f t="shared" si="18"/>
        <v>0</v>
      </c>
      <c r="AW25" s="37"/>
      <c r="AX25" s="27">
        <f t="shared" si="44"/>
        <v>0</v>
      </c>
      <c r="AY25" s="27">
        <f t="shared" si="45"/>
        <v>0</v>
      </c>
      <c r="AZ25" s="37"/>
      <c r="BA25" s="137">
        <f t="shared" si="46"/>
        <v>0</v>
      </c>
      <c r="BB25" s="137">
        <f t="shared" si="47"/>
        <v>0</v>
      </c>
      <c r="BC25" s="37"/>
      <c r="BD25" s="136">
        <f t="shared" si="48"/>
        <v>0</v>
      </c>
      <c r="BE25" s="136">
        <f t="shared" si="49"/>
        <v>0</v>
      </c>
      <c r="BF25" s="37"/>
      <c r="BG25" s="137">
        <f t="shared" si="50"/>
        <v>0</v>
      </c>
      <c r="BH25" s="137">
        <f t="shared" si="51"/>
        <v>0</v>
      </c>
      <c r="BI25" s="37"/>
      <c r="BJ25" s="137">
        <f t="shared" si="52"/>
        <v>0</v>
      </c>
      <c r="BK25" s="137">
        <f t="shared" si="53"/>
        <v>0</v>
      </c>
      <c r="BL25" s="37"/>
      <c r="BM25" s="137">
        <f t="shared" si="69"/>
        <v>0</v>
      </c>
      <c r="BN25" s="137">
        <f t="shared" si="54"/>
        <v>0</v>
      </c>
      <c r="BO25" s="54">
        <f t="shared" si="55"/>
        <v>0</v>
      </c>
      <c r="BP25" s="138">
        <f t="shared" ca="1" si="56"/>
        <v>0</v>
      </c>
      <c r="BQ25" s="143">
        <f t="shared" ca="1" si="57"/>
        <v>0</v>
      </c>
      <c r="BR25" s="143">
        <f t="shared" si="58"/>
        <v>0</v>
      </c>
      <c r="BS25" s="138">
        <f t="shared" ca="1" si="59"/>
        <v>0</v>
      </c>
      <c r="BT25" s="142">
        <f t="shared" ca="1" si="60"/>
        <v>0</v>
      </c>
      <c r="BU25" s="30"/>
      <c r="BV25" s="54">
        <f t="shared" si="40"/>
        <v>0</v>
      </c>
      <c r="BW25" s="59" t="str">
        <f>IF(COUNTIF(BW26:BW173,"MEDIDO")&gt;0,"MEDIDO","NÃO MEDIDO")</f>
        <v>MEDIDO</v>
      </c>
      <c r="BY25" s="61"/>
      <c r="BZ25" s="61"/>
    </row>
    <row r="26" spans="1:80" s="79" customFormat="1" ht="37.5" customHeight="1" x14ac:dyDescent="0.2">
      <c r="A26" s="43" t="s">
        <v>27</v>
      </c>
      <c r="B26" s="43"/>
      <c r="C26" s="63">
        <v>20100</v>
      </c>
      <c r="D26" s="73" t="s">
        <v>57</v>
      </c>
      <c r="E26" s="80"/>
      <c r="F26" s="50"/>
      <c r="G26" s="48">
        <v>0</v>
      </c>
      <c r="H26" s="49">
        <v>0</v>
      </c>
      <c r="I26" s="49">
        <v>0</v>
      </c>
      <c r="J26" s="49">
        <v>0</v>
      </c>
      <c r="K26" s="50">
        <f t="shared" si="41"/>
        <v>0</v>
      </c>
      <c r="L26" s="65"/>
      <c r="M26" s="66">
        <f t="shared" si="2"/>
        <v>0</v>
      </c>
      <c r="N26" s="52"/>
      <c r="O26" s="53">
        <f t="shared" si="42"/>
        <v>0</v>
      </c>
      <c r="P26" s="37"/>
      <c r="Q26" s="37">
        <f t="shared" si="36"/>
        <v>0</v>
      </c>
      <c r="R26" s="37">
        <f t="shared" si="37"/>
        <v>0</v>
      </c>
      <c r="S26" s="37"/>
      <c r="T26" s="37">
        <f t="shared" si="3"/>
        <v>0</v>
      </c>
      <c r="U26" s="37">
        <f t="shared" si="4"/>
        <v>0</v>
      </c>
      <c r="V26" s="37"/>
      <c r="W26" s="37">
        <f t="shared" si="61"/>
        <v>0</v>
      </c>
      <c r="X26" s="37">
        <f t="shared" si="6"/>
        <v>0</v>
      </c>
      <c r="Y26" s="37"/>
      <c r="Z26" s="37">
        <f t="shared" si="62"/>
        <v>0</v>
      </c>
      <c r="AA26" s="37">
        <f t="shared" si="63"/>
        <v>0</v>
      </c>
      <c r="AB26" s="37"/>
      <c r="AC26" s="37">
        <f t="shared" si="64"/>
        <v>0</v>
      </c>
      <c r="AD26" s="37">
        <f t="shared" si="10"/>
        <v>0</v>
      </c>
      <c r="AE26" s="37"/>
      <c r="AF26" s="37">
        <f t="shared" si="65"/>
        <v>0</v>
      </c>
      <c r="AG26" s="37">
        <f t="shared" si="66"/>
        <v>0</v>
      </c>
      <c r="AH26" s="37"/>
      <c r="AI26" s="37">
        <f t="shared" si="67"/>
        <v>0</v>
      </c>
      <c r="AJ26" s="37">
        <f t="shared" si="68"/>
        <v>0</v>
      </c>
      <c r="AK26" s="37"/>
      <c r="AL26" s="37">
        <f t="shared" si="15"/>
        <v>0</v>
      </c>
      <c r="AM26" s="37">
        <f t="shared" si="16"/>
        <v>0</v>
      </c>
      <c r="AN26" s="37"/>
      <c r="AO26" s="37">
        <f t="shared" si="38"/>
        <v>0</v>
      </c>
      <c r="AP26" s="37">
        <f t="shared" si="39"/>
        <v>0</v>
      </c>
      <c r="AQ26" s="37"/>
      <c r="AR26" s="37">
        <f t="shared" si="43"/>
        <v>0</v>
      </c>
      <c r="AS26" s="37">
        <f t="shared" si="1"/>
        <v>0</v>
      </c>
      <c r="AT26" s="37"/>
      <c r="AU26" s="27">
        <f t="shared" si="17"/>
        <v>0</v>
      </c>
      <c r="AV26" s="27">
        <f t="shared" si="18"/>
        <v>0</v>
      </c>
      <c r="AW26" s="37"/>
      <c r="AX26" s="27">
        <f t="shared" si="44"/>
        <v>0</v>
      </c>
      <c r="AY26" s="27">
        <f t="shared" si="45"/>
        <v>0</v>
      </c>
      <c r="AZ26" s="37"/>
      <c r="BA26" s="137">
        <f t="shared" si="46"/>
        <v>0</v>
      </c>
      <c r="BB26" s="137">
        <f t="shared" si="47"/>
        <v>0</v>
      </c>
      <c r="BC26" s="37"/>
      <c r="BD26" s="136">
        <f t="shared" si="48"/>
        <v>0</v>
      </c>
      <c r="BE26" s="136">
        <f t="shared" si="49"/>
        <v>0</v>
      </c>
      <c r="BF26" s="37"/>
      <c r="BG26" s="137">
        <f t="shared" si="50"/>
        <v>0</v>
      </c>
      <c r="BH26" s="137">
        <f t="shared" si="51"/>
        <v>0</v>
      </c>
      <c r="BI26" s="37"/>
      <c r="BJ26" s="137">
        <f t="shared" si="52"/>
        <v>0</v>
      </c>
      <c r="BK26" s="137">
        <f t="shared" si="53"/>
        <v>0</v>
      </c>
      <c r="BL26" s="37"/>
      <c r="BM26" s="137">
        <f t="shared" si="69"/>
        <v>0</v>
      </c>
      <c r="BN26" s="137">
        <f t="shared" si="54"/>
        <v>0</v>
      </c>
      <c r="BO26" s="54">
        <f t="shared" si="55"/>
        <v>0</v>
      </c>
      <c r="BP26" s="138">
        <f t="shared" ca="1" si="56"/>
        <v>0</v>
      </c>
      <c r="BQ26" s="143">
        <f t="shared" ca="1" si="57"/>
        <v>0</v>
      </c>
      <c r="BR26" s="143">
        <f t="shared" si="58"/>
        <v>0</v>
      </c>
      <c r="BS26" s="138">
        <f t="shared" ca="1" si="59"/>
        <v>0</v>
      </c>
      <c r="BT26" s="142">
        <f t="shared" ca="1" si="60"/>
        <v>0</v>
      </c>
      <c r="BU26" s="30"/>
      <c r="BV26" s="54">
        <f t="shared" si="40"/>
        <v>0</v>
      </c>
      <c r="BW26" s="59" t="str">
        <f>IF(COUNTIF(BW27:BW48,"MEDIDO")&gt;0,"MEDIDO","NÃO MEDIDO")</f>
        <v>MEDIDO</v>
      </c>
      <c r="BY26" s="61"/>
      <c r="BZ26" s="61"/>
    </row>
    <row r="27" spans="1:80" s="79" customFormat="1" ht="27.75" customHeight="1" x14ac:dyDescent="0.2">
      <c r="A27" s="43" t="s">
        <v>29</v>
      </c>
      <c r="B27" s="43"/>
      <c r="C27" s="63" t="s">
        <v>151</v>
      </c>
      <c r="D27" s="73" t="s">
        <v>152</v>
      </c>
      <c r="E27" s="80" t="s">
        <v>54</v>
      </c>
      <c r="F27" s="50">
        <v>25</v>
      </c>
      <c r="G27" s="48">
        <v>0</v>
      </c>
      <c r="H27" s="49">
        <v>0</v>
      </c>
      <c r="I27" s="49">
        <v>0</v>
      </c>
      <c r="J27" s="49">
        <v>0</v>
      </c>
      <c r="K27" s="50">
        <f t="shared" si="41"/>
        <v>25</v>
      </c>
      <c r="L27" s="65">
        <v>1.83</v>
      </c>
      <c r="M27" s="66">
        <f t="shared" si="2"/>
        <v>45.75</v>
      </c>
      <c r="N27" s="52"/>
      <c r="O27" s="53">
        <f t="shared" si="42"/>
        <v>0</v>
      </c>
      <c r="P27" s="37"/>
      <c r="Q27" s="37">
        <f t="shared" si="36"/>
        <v>0</v>
      </c>
      <c r="R27" s="37">
        <f t="shared" si="37"/>
        <v>0</v>
      </c>
      <c r="S27" s="37"/>
      <c r="T27" s="37">
        <f t="shared" si="3"/>
        <v>0</v>
      </c>
      <c r="U27" s="37">
        <f t="shared" si="4"/>
        <v>0</v>
      </c>
      <c r="V27" s="37"/>
      <c r="W27" s="37">
        <f t="shared" si="61"/>
        <v>0</v>
      </c>
      <c r="X27" s="37">
        <f t="shared" si="6"/>
        <v>0</v>
      </c>
      <c r="Y27" s="37"/>
      <c r="Z27" s="37">
        <f t="shared" si="62"/>
        <v>0</v>
      </c>
      <c r="AA27" s="37">
        <f t="shared" si="63"/>
        <v>0</v>
      </c>
      <c r="AB27" s="37"/>
      <c r="AC27" s="37">
        <f t="shared" si="64"/>
        <v>0</v>
      </c>
      <c r="AD27" s="37">
        <f t="shared" si="10"/>
        <v>0</v>
      </c>
      <c r="AE27" s="37"/>
      <c r="AF27" s="37">
        <f t="shared" si="65"/>
        <v>0</v>
      </c>
      <c r="AG27" s="37">
        <f t="shared" si="66"/>
        <v>0</v>
      </c>
      <c r="AH27" s="37"/>
      <c r="AI27" s="37">
        <f t="shared" si="67"/>
        <v>0</v>
      </c>
      <c r="AJ27" s="37">
        <f t="shared" si="68"/>
        <v>0</v>
      </c>
      <c r="AK27" s="37"/>
      <c r="AL27" s="37">
        <f t="shared" si="15"/>
        <v>0</v>
      </c>
      <c r="AM27" s="37">
        <f t="shared" si="16"/>
        <v>0</v>
      </c>
      <c r="AN27" s="37"/>
      <c r="AO27" s="37">
        <f t="shared" si="38"/>
        <v>0</v>
      </c>
      <c r="AP27" s="37">
        <f t="shared" si="39"/>
        <v>0</v>
      </c>
      <c r="AQ27" s="37"/>
      <c r="AR27" s="37">
        <f t="shared" si="43"/>
        <v>0</v>
      </c>
      <c r="AS27" s="37">
        <f t="shared" si="1"/>
        <v>0</v>
      </c>
      <c r="AT27" s="37"/>
      <c r="AU27" s="27">
        <f t="shared" si="17"/>
        <v>0</v>
      </c>
      <c r="AV27" s="27">
        <f t="shared" si="18"/>
        <v>0</v>
      </c>
      <c r="AW27" s="37"/>
      <c r="AX27" s="27">
        <f t="shared" si="44"/>
        <v>0</v>
      </c>
      <c r="AY27" s="27">
        <f t="shared" si="45"/>
        <v>0</v>
      </c>
      <c r="AZ27" s="37"/>
      <c r="BA27" s="137">
        <f t="shared" si="46"/>
        <v>0</v>
      </c>
      <c r="BB27" s="137">
        <f t="shared" si="47"/>
        <v>0</v>
      </c>
      <c r="BC27" s="37"/>
      <c r="BD27" s="136">
        <f t="shared" si="48"/>
        <v>0</v>
      </c>
      <c r="BE27" s="136">
        <f t="shared" si="49"/>
        <v>0</v>
      </c>
      <c r="BF27" s="37">
        <v>7.38</v>
      </c>
      <c r="BG27" s="137">
        <f t="shared" si="50"/>
        <v>13.51</v>
      </c>
      <c r="BH27" s="137">
        <f t="shared" si="51"/>
        <v>0</v>
      </c>
      <c r="BI27" s="37"/>
      <c r="BJ27" s="137">
        <f t="shared" si="52"/>
        <v>0</v>
      </c>
      <c r="BK27" s="137">
        <f t="shared" si="53"/>
        <v>0</v>
      </c>
      <c r="BL27" s="37"/>
      <c r="BM27" s="137">
        <f t="shared" si="69"/>
        <v>0</v>
      </c>
      <c r="BN27" s="137">
        <f t="shared" si="54"/>
        <v>0</v>
      </c>
      <c r="BO27" s="54">
        <f t="shared" si="55"/>
        <v>7.38</v>
      </c>
      <c r="BP27" s="138">
        <f t="shared" ca="1" si="56"/>
        <v>13.51</v>
      </c>
      <c r="BQ27" s="143">
        <f t="shared" ca="1" si="57"/>
        <v>0</v>
      </c>
      <c r="BR27" s="143">
        <f t="shared" si="58"/>
        <v>17.62</v>
      </c>
      <c r="BS27" s="138">
        <f t="shared" ca="1" si="59"/>
        <v>32.24</v>
      </c>
      <c r="BT27" s="142">
        <f t="shared" ca="1" si="60"/>
        <v>0</v>
      </c>
      <c r="BU27" s="30"/>
      <c r="BV27" s="54">
        <f t="shared" si="40"/>
        <v>0</v>
      </c>
      <c r="BW27" s="59" t="str">
        <f t="shared" ref="BW27:BW80" si="70">IF(BV27&lt;&gt;0,"MEDIDO","NÃO MEDIDO")</f>
        <v>NÃO MEDIDO</v>
      </c>
      <c r="BY27" s="61"/>
      <c r="BZ27" s="62"/>
    </row>
    <row r="28" spans="1:80" s="79" customFormat="1" ht="35.25" customHeight="1" x14ac:dyDescent="0.2">
      <c r="A28" s="43" t="s">
        <v>29</v>
      </c>
      <c r="B28" s="43"/>
      <c r="C28" s="63" t="s">
        <v>153</v>
      </c>
      <c r="D28" s="45" t="s">
        <v>154</v>
      </c>
      <c r="E28" s="80" t="s">
        <v>54</v>
      </c>
      <c r="F28" s="50">
        <v>6</v>
      </c>
      <c r="G28" s="48">
        <v>-6</v>
      </c>
      <c r="H28" s="49">
        <v>0</v>
      </c>
      <c r="I28" s="49">
        <v>0</v>
      </c>
      <c r="J28" s="49">
        <v>0</v>
      </c>
      <c r="K28" s="50">
        <f t="shared" si="41"/>
        <v>0</v>
      </c>
      <c r="L28" s="65">
        <v>9.08</v>
      </c>
      <c r="M28" s="66">
        <f t="shared" si="2"/>
        <v>0</v>
      </c>
      <c r="N28" s="52"/>
      <c r="O28" s="53">
        <f t="shared" si="42"/>
        <v>0</v>
      </c>
      <c r="P28" s="37"/>
      <c r="Q28" s="37">
        <f t="shared" si="36"/>
        <v>0</v>
      </c>
      <c r="R28" s="37">
        <f t="shared" si="37"/>
        <v>0</v>
      </c>
      <c r="S28" s="37"/>
      <c r="T28" s="37">
        <f t="shared" si="3"/>
        <v>0</v>
      </c>
      <c r="U28" s="37">
        <f t="shared" si="4"/>
        <v>0</v>
      </c>
      <c r="V28" s="37"/>
      <c r="W28" s="37">
        <f t="shared" si="61"/>
        <v>0</v>
      </c>
      <c r="X28" s="37">
        <f t="shared" si="6"/>
        <v>0</v>
      </c>
      <c r="Y28" s="37"/>
      <c r="Z28" s="37">
        <f t="shared" si="62"/>
        <v>0</v>
      </c>
      <c r="AA28" s="37">
        <f t="shared" si="63"/>
        <v>0</v>
      </c>
      <c r="AB28" s="37"/>
      <c r="AC28" s="37">
        <f t="shared" si="64"/>
        <v>0</v>
      </c>
      <c r="AD28" s="37">
        <f t="shared" si="10"/>
        <v>0</v>
      </c>
      <c r="AE28" s="37"/>
      <c r="AF28" s="37">
        <f t="shared" si="65"/>
        <v>0</v>
      </c>
      <c r="AG28" s="37">
        <f t="shared" si="66"/>
        <v>0</v>
      </c>
      <c r="AH28" s="37"/>
      <c r="AI28" s="37">
        <f t="shared" si="67"/>
        <v>0</v>
      </c>
      <c r="AJ28" s="37">
        <f t="shared" si="68"/>
        <v>0</v>
      </c>
      <c r="AK28" s="37"/>
      <c r="AL28" s="37">
        <f t="shared" si="15"/>
        <v>0</v>
      </c>
      <c r="AM28" s="37">
        <f t="shared" si="16"/>
        <v>0</v>
      </c>
      <c r="AN28" s="37"/>
      <c r="AO28" s="37">
        <f t="shared" si="38"/>
        <v>0</v>
      </c>
      <c r="AP28" s="37">
        <f t="shared" si="39"/>
        <v>0</v>
      </c>
      <c r="AQ28" s="37"/>
      <c r="AR28" s="37">
        <f t="shared" si="43"/>
        <v>0</v>
      </c>
      <c r="AS28" s="37">
        <f t="shared" si="1"/>
        <v>0</v>
      </c>
      <c r="AT28" s="37"/>
      <c r="AU28" s="27">
        <f t="shared" si="17"/>
        <v>0</v>
      </c>
      <c r="AV28" s="27">
        <f t="shared" si="18"/>
        <v>0</v>
      </c>
      <c r="AW28" s="37"/>
      <c r="AX28" s="27">
        <f t="shared" si="44"/>
        <v>0</v>
      </c>
      <c r="AY28" s="27">
        <f t="shared" si="45"/>
        <v>0</v>
      </c>
      <c r="AZ28" s="37"/>
      <c r="BA28" s="137">
        <f t="shared" si="46"/>
        <v>0</v>
      </c>
      <c r="BB28" s="137">
        <f t="shared" si="47"/>
        <v>0</v>
      </c>
      <c r="BC28" s="37"/>
      <c r="BD28" s="136">
        <f t="shared" si="48"/>
        <v>0</v>
      </c>
      <c r="BE28" s="136">
        <f t="shared" si="49"/>
        <v>0</v>
      </c>
      <c r="BF28" s="37"/>
      <c r="BG28" s="137">
        <f t="shared" si="50"/>
        <v>0</v>
      </c>
      <c r="BH28" s="137">
        <f t="shared" si="51"/>
        <v>0</v>
      </c>
      <c r="BI28" s="37"/>
      <c r="BJ28" s="137">
        <f t="shared" si="52"/>
        <v>0</v>
      </c>
      <c r="BK28" s="137">
        <f t="shared" si="53"/>
        <v>0</v>
      </c>
      <c r="BL28" s="37"/>
      <c r="BM28" s="137">
        <f t="shared" si="69"/>
        <v>0</v>
      </c>
      <c r="BN28" s="137">
        <f t="shared" si="54"/>
        <v>0</v>
      </c>
      <c r="BO28" s="54">
        <f t="shared" si="55"/>
        <v>0</v>
      </c>
      <c r="BP28" s="138">
        <f t="shared" ca="1" si="56"/>
        <v>0</v>
      </c>
      <c r="BQ28" s="143">
        <f t="shared" ca="1" si="57"/>
        <v>0</v>
      </c>
      <c r="BR28" s="143">
        <f t="shared" si="58"/>
        <v>0</v>
      </c>
      <c r="BS28" s="138">
        <f t="shared" ca="1" si="59"/>
        <v>0</v>
      </c>
      <c r="BT28" s="142">
        <f t="shared" ca="1" si="60"/>
        <v>0</v>
      </c>
      <c r="BU28" s="30"/>
      <c r="BV28" s="54">
        <f t="shared" si="40"/>
        <v>0</v>
      </c>
      <c r="BW28" s="59" t="str">
        <f t="shared" si="70"/>
        <v>NÃO MEDIDO</v>
      </c>
      <c r="BY28" s="61"/>
      <c r="BZ28" s="62"/>
    </row>
    <row r="29" spans="1:80" s="79" customFormat="1" ht="30" customHeight="1" x14ac:dyDescent="0.2">
      <c r="A29" s="43" t="s">
        <v>29</v>
      </c>
      <c r="B29" s="43"/>
      <c r="C29" s="44" t="s">
        <v>155</v>
      </c>
      <c r="D29" s="73" t="s">
        <v>156</v>
      </c>
      <c r="E29" s="80" t="s">
        <v>54</v>
      </c>
      <c r="F29" s="50">
        <v>11</v>
      </c>
      <c r="G29" s="48">
        <v>-11</v>
      </c>
      <c r="H29" s="49">
        <v>0</v>
      </c>
      <c r="I29" s="49">
        <v>0</v>
      </c>
      <c r="J29" s="49">
        <v>0</v>
      </c>
      <c r="K29" s="50">
        <f t="shared" si="41"/>
        <v>0</v>
      </c>
      <c r="L29" s="65">
        <v>14.53</v>
      </c>
      <c r="M29" s="66">
        <f t="shared" si="2"/>
        <v>0</v>
      </c>
      <c r="N29" s="52"/>
      <c r="O29" s="53">
        <f t="shared" si="42"/>
        <v>0</v>
      </c>
      <c r="P29" s="37"/>
      <c r="Q29" s="37">
        <f t="shared" si="36"/>
        <v>0</v>
      </c>
      <c r="R29" s="37">
        <f t="shared" si="37"/>
        <v>0</v>
      </c>
      <c r="S29" s="37"/>
      <c r="T29" s="37">
        <f t="shared" si="3"/>
        <v>0</v>
      </c>
      <c r="U29" s="37">
        <f t="shared" si="4"/>
        <v>0</v>
      </c>
      <c r="V29" s="37"/>
      <c r="W29" s="37">
        <f t="shared" si="61"/>
        <v>0</v>
      </c>
      <c r="X29" s="37">
        <f t="shared" si="6"/>
        <v>0</v>
      </c>
      <c r="Y29" s="37"/>
      <c r="Z29" s="37">
        <f t="shared" si="62"/>
        <v>0</v>
      </c>
      <c r="AA29" s="37">
        <f t="shared" si="63"/>
        <v>0</v>
      </c>
      <c r="AB29" s="37"/>
      <c r="AC29" s="37">
        <f t="shared" si="64"/>
        <v>0</v>
      </c>
      <c r="AD29" s="37">
        <f t="shared" si="10"/>
        <v>0</v>
      </c>
      <c r="AE29" s="37"/>
      <c r="AF29" s="37">
        <f t="shared" si="65"/>
        <v>0</v>
      </c>
      <c r="AG29" s="37">
        <f t="shared" si="66"/>
        <v>0</v>
      </c>
      <c r="AH29" s="37"/>
      <c r="AI29" s="37">
        <f t="shared" si="67"/>
        <v>0</v>
      </c>
      <c r="AJ29" s="37">
        <f t="shared" si="68"/>
        <v>0</v>
      </c>
      <c r="AK29" s="37"/>
      <c r="AL29" s="37">
        <f t="shared" si="15"/>
        <v>0</v>
      </c>
      <c r="AM29" s="37">
        <f t="shared" si="16"/>
        <v>0</v>
      </c>
      <c r="AN29" s="37"/>
      <c r="AO29" s="37">
        <f t="shared" si="38"/>
        <v>0</v>
      </c>
      <c r="AP29" s="37">
        <f t="shared" si="39"/>
        <v>0</v>
      </c>
      <c r="AQ29" s="37"/>
      <c r="AR29" s="37">
        <f t="shared" si="43"/>
        <v>0</v>
      </c>
      <c r="AS29" s="37">
        <f t="shared" si="1"/>
        <v>0</v>
      </c>
      <c r="AT29" s="37"/>
      <c r="AU29" s="27">
        <f t="shared" si="17"/>
        <v>0</v>
      </c>
      <c r="AV29" s="27">
        <f t="shared" si="18"/>
        <v>0</v>
      </c>
      <c r="AW29" s="37"/>
      <c r="AX29" s="27">
        <f t="shared" si="44"/>
        <v>0</v>
      </c>
      <c r="AY29" s="27">
        <f t="shared" si="45"/>
        <v>0</v>
      </c>
      <c r="AZ29" s="37"/>
      <c r="BA29" s="137">
        <f t="shared" si="46"/>
        <v>0</v>
      </c>
      <c r="BB29" s="137">
        <f t="shared" si="47"/>
        <v>0</v>
      </c>
      <c r="BC29" s="37"/>
      <c r="BD29" s="136">
        <f t="shared" si="48"/>
        <v>0</v>
      </c>
      <c r="BE29" s="136">
        <f t="shared" si="49"/>
        <v>0</v>
      </c>
      <c r="BF29" s="37"/>
      <c r="BG29" s="137">
        <f t="shared" si="50"/>
        <v>0</v>
      </c>
      <c r="BH29" s="137">
        <f t="shared" si="51"/>
        <v>0</v>
      </c>
      <c r="BI29" s="37"/>
      <c r="BJ29" s="137">
        <f t="shared" si="52"/>
        <v>0</v>
      </c>
      <c r="BK29" s="137">
        <f t="shared" si="53"/>
        <v>0</v>
      </c>
      <c r="BL29" s="37"/>
      <c r="BM29" s="137">
        <f t="shared" si="69"/>
        <v>0</v>
      </c>
      <c r="BN29" s="137">
        <f t="shared" si="54"/>
        <v>0</v>
      </c>
      <c r="BO29" s="54">
        <f t="shared" si="55"/>
        <v>0</v>
      </c>
      <c r="BP29" s="138">
        <f t="shared" ca="1" si="56"/>
        <v>0</v>
      </c>
      <c r="BQ29" s="143">
        <f t="shared" ca="1" si="57"/>
        <v>0</v>
      </c>
      <c r="BR29" s="143">
        <f t="shared" si="58"/>
        <v>0</v>
      </c>
      <c r="BS29" s="138">
        <f t="shared" ca="1" si="59"/>
        <v>0</v>
      </c>
      <c r="BT29" s="142">
        <f t="shared" ca="1" si="60"/>
        <v>0</v>
      </c>
      <c r="BU29" s="30"/>
      <c r="BV29" s="54">
        <f t="shared" si="40"/>
        <v>0</v>
      </c>
      <c r="BW29" s="59" t="str">
        <f t="shared" si="70"/>
        <v>NÃO MEDIDO</v>
      </c>
      <c r="BY29" s="61"/>
      <c r="BZ29" s="61"/>
    </row>
    <row r="30" spans="1:80" s="79" customFormat="1" ht="60" customHeight="1" x14ac:dyDescent="0.2">
      <c r="A30" s="43" t="s">
        <v>29</v>
      </c>
      <c r="B30" s="43"/>
      <c r="C30" s="63" t="s">
        <v>157</v>
      </c>
      <c r="D30" s="45" t="s">
        <v>158</v>
      </c>
      <c r="E30" s="80" t="s">
        <v>54</v>
      </c>
      <c r="F30" s="50">
        <v>58</v>
      </c>
      <c r="G30" s="48">
        <v>0</v>
      </c>
      <c r="H30" s="49">
        <v>0</v>
      </c>
      <c r="I30" s="49">
        <v>0</v>
      </c>
      <c r="J30" s="49">
        <v>0</v>
      </c>
      <c r="K30" s="50">
        <f t="shared" si="41"/>
        <v>58</v>
      </c>
      <c r="L30" s="65">
        <v>14.53</v>
      </c>
      <c r="M30" s="66">
        <f t="shared" si="2"/>
        <v>842.74</v>
      </c>
      <c r="N30" s="52"/>
      <c r="O30" s="53">
        <f t="shared" si="42"/>
        <v>0</v>
      </c>
      <c r="P30" s="37"/>
      <c r="Q30" s="37">
        <f t="shared" si="36"/>
        <v>0</v>
      </c>
      <c r="R30" s="37">
        <f t="shared" si="37"/>
        <v>0</v>
      </c>
      <c r="S30" s="37"/>
      <c r="T30" s="37">
        <f t="shared" si="3"/>
        <v>0</v>
      </c>
      <c r="U30" s="37">
        <f t="shared" si="4"/>
        <v>0</v>
      </c>
      <c r="V30" s="37"/>
      <c r="W30" s="37">
        <f t="shared" si="61"/>
        <v>0</v>
      </c>
      <c r="X30" s="37">
        <f t="shared" si="6"/>
        <v>0</v>
      </c>
      <c r="Y30" s="37">
        <v>42.77</v>
      </c>
      <c r="Z30" s="37">
        <f t="shared" si="62"/>
        <v>621.45000000000005</v>
      </c>
      <c r="AA30" s="37">
        <f t="shared" si="63"/>
        <v>0</v>
      </c>
      <c r="AB30" s="37"/>
      <c r="AC30" s="37">
        <f t="shared" si="64"/>
        <v>0</v>
      </c>
      <c r="AD30" s="37">
        <f t="shared" si="10"/>
        <v>0</v>
      </c>
      <c r="AE30" s="37">
        <v>15.17</v>
      </c>
      <c r="AF30" s="37">
        <f t="shared" si="65"/>
        <v>220.42</v>
      </c>
      <c r="AG30" s="37">
        <f t="shared" si="66"/>
        <v>0</v>
      </c>
      <c r="AH30" s="37"/>
      <c r="AI30" s="37">
        <f t="shared" si="67"/>
        <v>0</v>
      </c>
      <c r="AJ30" s="37">
        <f t="shared" si="68"/>
        <v>0</v>
      </c>
      <c r="AK30" s="37"/>
      <c r="AL30" s="37">
        <f t="shared" si="15"/>
        <v>0</v>
      </c>
      <c r="AM30" s="37">
        <f t="shared" si="16"/>
        <v>0</v>
      </c>
      <c r="AN30" s="37"/>
      <c r="AO30" s="37">
        <f t="shared" si="38"/>
        <v>0</v>
      </c>
      <c r="AP30" s="37">
        <f t="shared" si="39"/>
        <v>0</v>
      </c>
      <c r="AQ30" s="37"/>
      <c r="AR30" s="37">
        <f t="shared" si="43"/>
        <v>0</v>
      </c>
      <c r="AS30" s="37">
        <f t="shared" si="1"/>
        <v>0</v>
      </c>
      <c r="AT30" s="37"/>
      <c r="AU30" s="27">
        <f t="shared" si="17"/>
        <v>0</v>
      </c>
      <c r="AV30" s="27">
        <f t="shared" si="18"/>
        <v>0</v>
      </c>
      <c r="AW30" s="37"/>
      <c r="AX30" s="27">
        <f t="shared" si="44"/>
        <v>0</v>
      </c>
      <c r="AY30" s="27">
        <f t="shared" si="45"/>
        <v>0</v>
      </c>
      <c r="AZ30" s="37"/>
      <c r="BA30" s="137">
        <f t="shared" si="46"/>
        <v>0</v>
      </c>
      <c r="BB30" s="137">
        <f t="shared" si="47"/>
        <v>0</v>
      </c>
      <c r="BC30" s="37"/>
      <c r="BD30" s="136">
        <f t="shared" si="48"/>
        <v>0</v>
      </c>
      <c r="BE30" s="136">
        <f t="shared" si="49"/>
        <v>0</v>
      </c>
      <c r="BF30" s="37"/>
      <c r="BG30" s="137">
        <f t="shared" si="50"/>
        <v>0</v>
      </c>
      <c r="BH30" s="137">
        <f t="shared" si="51"/>
        <v>0</v>
      </c>
      <c r="BI30" s="37"/>
      <c r="BJ30" s="137">
        <f t="shared" si="52"/>
        <v>0</v>
      </c>
      <c r="BK30" s="137">
        <f t="shared" si="53"/>
        <v>0</v>
      </c>
      <c r="BL30" s="37"/>
      <c r="BM30" s="137">
        <f t="shared" si="69"/>
        <v>0</v>
      </c>
      <c r="BN30" s="137">
        <f t="shared" si="54"/>
        <v>0</v>
      </c>
      <c r="BO30" s="54">
        <f t="shared" si="55"/>
        <v>57.94</v>
      </c>
      <c r="BP30" s="138">
        <f t="shared" ca="1" si="56"/>
        <v>841.87</v>
      </c>
      <c r="BQ30" s="143">
        <f t="shared" ca="1" si="57"/>
        <v>0</v>
      </c>
      <c r="BR30" s="143">
        <f t="shared" si="58"/>
        <v>0.06</v>
      </c>
      <c r="BS30" s="138">
        <f t="shared" ca="1" si="59"/>
        <v>0.87</v>
      </c>
      <c r="BT30" s="142">
        <f t="shared" ca="1" si="60"/>
        <v>0</v>
      </c>
      <c r="BU30" s="30"/>
      <c r="BV30" s="54">
        <f t="shared" si="40"/>
        <v>0</v>
      </c>
      <c r="BW30" s="59" t="str">
        <f t="shared" si="70"/>
        <v>NÃO MEDIDO</v>
      </c>
      <c r="BY30" s="61"/>
      <c r="BZ30" s="62"/>
    </row>
    <row r="31" spans="1:80" s="79" customFormat="1" ht="32.25" customHeight="1" x14ac:dyDescent="0.2">
      <c r="A31" s="43" t="s">
        <v>29</v>
      </c>
      <c r="B31" s="43"/>
      <c r="C31" s="44" t="s">
        <v>135</v>
      </c>
      <c r="D31" s="73" t="s">
        <v>136</v>
      </c>
      <c r="E31" s="80" t="s">
        <v>54</v>
      </c>
      <c r="F31" s="50">
        <v>67</v>
      </c>
      <c r="G31" s="48">
        <v>0</v>
      </c>
      <c r="H31" s="49">
        <v>0</v>
      </c>
      <c r="I31" s="49">
        <v>0</v>
      </c>
      <c r="J31" s="49">
        <v>108.52</v>
      </c>
      <c r="K31" s="50">
        <f t="shared" si="41"/>
        <v>175.52</v>
      </c>
      <c r="L31" s="65">
        <v>9.08</v>
      </c>
      <c r="M31" s="66">
        <f t="shared" si="2"/>
        <v>1593.72</v>
      </c>
      <c r="N31" s="52"/>
      <c r="O31" s="53">
        <f t="shared" si="42"/>
        <v>0</v>
      </c>
      <c r="P31" s="37"/>
      <c r="Q31" s="37">
        <f t="shared" si="36"/>
        <v>0</v>
      </c>
      <c r="R31" s="37">
        <f t="shared" si="37"/>
        <v>0</v>
      </c>
      <c r="S31" s="37"/>
      <c r="T31" s="37">
        <f t="shared" si="3"/>
        <v>0</v>
      </c>
      <c r="U31" s="37">
        <f t="shared" si="4"/>
        <v>0</v>
      </c>
      <c r="V31" s="37"/>
      <c r="W31" s="37">
        <f t="shared" si="61"/>
        <v>0</v>
      </c>
      <c r="X31" s="37">
        <f t="shared" si="6"/>
        <v>0</v>
      </c>
      <c r="Y31" s="37"/>
      <c r="Z31" s="37">
        <f t="shared" si="62"/>
        <v>0</v>
      </c>
      <c r="AA31" s="37">
        <f t="shared" si="63"/>
        <v>0</v>
      </c>
      <c r="AB31" s="37"/>
      <c r="AC31" s="37">
        <f t="shared" si="64"/>
        <v>0</v>
      </c>
      <c r="AD31" s="37">
        <f t="shared" si="10"/>
        <v>0</v>
      </c>
      <c r="AE31" s="37"/>
      <c r="AF31" s="37">
        <f t="shared" si="65"/>
        <v>0</v>
      </c>
      <c r="AG31" s="37">
        <f t="shared" si="66"/>
        <v>0</v>
      </c>
      <c r="AH31" s="37"/>
      <c r="AI31" s="37">
        <f t="shared" si="67"/>
        <v>0</v>
      </c>
      <c r="AJ31" s="37">
        <f t="shared" si="68"/>
        <v>0</v>
      </c>
      <c r="AK31" s="37"/>
      <c r="AL31" s="37">
        <f t="shared" si="15"/>
        <v>0</v>
      </c>
      <c r="AM31" s="37">
        <f t="shared" si="16"/>
        <v>0</v>
      </c>
      <c r="AN31" s="37">
        <v>28.07</v>
      </c>
      <c r="AO31" s="37">
        <f t="shared" si="38"/>
        <v>254.88</v>
      </c>
      <c r="AP31" s="37">
        <f t="shared" si="39"/>
        <v>0</v>
      </c>
      <c r="AQ31" s="37">
        <v>4.49</v>
      </c>
      <c r="AR31" s="37">
        <f t="shared" si="43"/>
        <v>40.770000000000003</v>
      </c>
      <c r="AS31" s="37">
        <f t="shared" si="1"/>
        <v>0</v>
      </c>
      <c r="AT31" s="37"/>
      <c r="AU31" s="27">
        <f t="shared" si="17"/>
        <v>0</v>
      </c>
      <c r="AV31" s="27">
        <f t="shared" si="18"/>
        <v>0</v>
      </c>
      <c r="AW31" s="37"/>
      <c r="AX31" s="27">
        <f t="shared" si="44"/>
        <v>0</v>
      </c>
      <c r="AY31" s="27">
        <f t="shared" si="45"/>
        <v>0</v>
      </c>
      <c r="AZ31" s="37"/>
      <c r="BA31" s="137">
        <f t="shared" si="46"/>
        <v>0</v>
      </c>
      <c r="BB31" s="137">
        <f t="shared" si="47"/>
        <v>0</v>
      </c>
      <c r="BC31" s="37"/>
      <c r="BD31" s="136">
        <f t="shared" si="48"/>
        <v>0</v>
      </c>
      <c r="BE31" s="136">
        <f t="shared" si="49"/>
        <v>0</v>
      </c>
      <c r="BF31" s="37"/>
      <c r="BG31" s="137">
        <f t="shared" si="50"/>
        <v>0</v>
      </c>
      <c r="BH31" s="137">
        <f t="shared" si="51"/>
        <v>0</v>
      </c>
      <c r="BI31" s="37"/>
      <c r="BJ31" s="137">
        <f t="shared" si="52"/>
        <v>0</v>
      </c>
      <c r="BK31" s="137">
        <f t="shared" si="53"/>
        <v>0</v>
      </c>
      <c r="BL31" s="37"/>
      <c r="BM31" s="137">
        <f t="shared" si="69"/>
        <v>0</v>
      </c>
      <c r="BN31" s="137">
        <f t="shared" si="54"/>
        <v>0</v>
      </c>
      <c r="BO31" s="54">
        <f t="shared" si="55"/>
        <v>32.56</v>
      </c>
      <c r="BP31" s="138">
        <f t="shared" ca="1" si="56"/>
        <v>295.64999999999998</v>
      </c>
      <c r="BQ31" s="143">
        <f t="shared" ca="1" si="57"/>
        <v>0</v>
      </c>
      <c r="BR31" s="143">
        <f t="shared" si="58"/>
        <v>142.96</v>
      </c>
      <c r="BS31" s="138">
        <f t="shared" ca="1" si="59"/>
        <v>1298.07</v>
      </c>
      <c r="BT31" s="142">
        <f t="shared" ca="1" si="60"/>
        <v>0</v>
      </c>
      <c r="BU31" s="30"/>
      <c r="BV31" s="54">
        <f t="shared" si="40"/>
        <v>4.28</v>
      </c>
      <c r="BW31" s="59" t="str">
        <f t="shared" si="70"/>
        <v>MEDIDO</v>
      </c>
      <c r="BY31" s="61"/>
      <c r="BZ31" s="62"/>
      <c r="CB31" s="78"/>
    </row>
    <row r="32" spans="1:80" s="79" customFormat="1" ht="30" customHeight="1" x14ac:dyDescent="0.2">
      <c r="A32" s="43" t="s">
        <v>29</v>
      </c>
      <c r="B32" s="43"/>
      <c r="C32" s="44" t="s">
        <v>159</v>
      </c>
      <c r="D32" s="73" t="s">
        <v>160</v>
      </c>
      <c r="E32" s="80" t="s">
        <v>54</v>
      </c>
      <c r="F32" s="50">
        <v>45</v>
      </c>
      <c r="G32" s="48">
        <v>0</v>
      </c>
      <c r="H32" s="49">
        <v>0</v>
      </c>
      <c r="I32" s="49">
        <v>0</v>
      </c>
      <c r="J32" s="49">
        <v>0</v>
      </c>
      <c r="K32" s="50">
        <f t="shared" si="41"/>
        <v>45</v>
      </c>
      <c r="L32" s="65">
        <v>11.17</v>
      </c>
      <c r="M32" s="66">
        <f t="shared" si="2"/>
        <v>502.65</v>
      </c>
      <c r="N32" s="52"/>
      <c r="O32" s="53">
        <f t="shared" si="42"/>
        <v>0</v>
      </c>
      <c r="P32" s="37"/>
      <c r="Q32" s="37">
        <f t="shared" si="36"/>
        <v>0</v>
      </c>
      <c r="R32" s="37">
        <f t="shared" si="37"/>
        <v>0</v>
      </c>
      <c r="S32" s="37"/>
      <c r="T32" s="37">
        <f t="shared" si="3"/>
        <v>0</v>
      </c>
      <c r="U32" s="37">
        <f t="shared" si="4"/>
        <v>0</v>
      </c>
      <c r="V32" s="37"/>
      <c r="W32" s="37">
        <f t="shared" si="61"/>
        <v>0</v>
      </c>
      <c r="X32" s="37">
        <f t="shared" si="6"/>
        <v>0</v>
      </c>
      <c r="Y32" s="37"/>
      <c r="Z32" s="37">
        <f t="shared" si="62"/>
        <v>0</v>
      </c>
      <c r="AA32" s="37">
        <f t="shared" si="63"/>
        <v>0</v>
      </c>
      <c r="AB32" s="37"/>
      <c r="AC32" s="37">
        <f t="shared" si="64"/>
        <v>0</v>
      </c>
      <c r="AD32" s="37">
        <f t="shared" si="10"/>
        <v>0</v>
      </c>
      <c r="AE32" s="37"/>
      <c r="AF32" s="37">
        <f t="shared" si="65"/>
        <v>0</v>
      </c>
      <c r="AG32" s="37">
        <f t="shared" si="66"/>
        <v>0</v>
      </c>
      <c r="AH32" s="37"/>
      <c r="AI32" s="37">
        <f t="shared" si="67"/>
        <v>0</v>
      </c>
      <c r="AJ32" s="37">
        <f t="shared" si="68"/>
        <v>0</v>
      </c>
      <c r="AK32" s="37"/>
      <c r="AL32" s="37">
        <f t="shared" si="15"/>
        <v>0</v>
      </c>
      <c r="AM32" s="37">
        <f t="shared" si="16"/>
        <v>0</v>
      </c>
      <c r="AN32" s="37"/>
      <c r="AO32" s="37">
        <f t="shared" si="38"/>
        <v>0</v>
      </c>
      <c r="AP32" s="37">
        <f t="shared" si="39"/>
        <v>0</v>
      </c>
      <c r="AQ32" s="37"/>
      <c r="AR32" s="37">
        <f t="shared" si="43"/>
        <v>0</v>
      </c>
      <c r="AS32" s="37">
        <f t="shared" si="1"/>
        <v>0</v>
      </c>
      <c r="AT32" s="37"/>
      <c r="AU32" s="27">
        <f t="shared" si="17"/>
        <v>0</v>
      </c>
      <c r="AV32" s="27">
        <f t="shared" si="18"/>
        <v>0</v>
      </c>
      <c r="AW32" s="37"/>
      <c r="AX32" s="27">
        <f t="shared" si="44"/>
        <v>0</v>
      </c>
      <c r="AY32" s="27">
        <f t="shared" si="45"/>
        <v>0</v>
      </c>
      <c r="AZ32" s="37"/>
      <c r="BA32" s="137">
        <f t="shared" si="46"/>
        <v>0</v>
      </c>
      <c r="BB32" s="137">
        <f t="shared" si="47"/>
        <v>0</v>
      </c>
      <c r="BC32" s="37"/>
      <c r="BD32" s="136">
        <f t="shared" si="48"/>
        <v>0</v>
      </c>
      <c r="BE32" s="136">
        <f t="shared" si="49"/>
        <v>0</v>
      </c>
      <c r="BF32" s="37">
        <v>39.270000000000003</v>
      </c>
      <c r="BG32" s="137">
        <f t="shared" si="50"/>
        <v>438.65</v>
      </c>
      <c r="BH32" s="137">
        <f t="shared" si="51"/>
        <v>0</v>
      </c>
      <c r="BI32" s="37"/>
      <c r="BJ32" s="137">
        <f t="shared" si="52"/>
        <v>0</v>
      </c>
      <c r="BK32" s="137">
        <f t="shared" si="53"/>
        <v>0</v>
      </c>
      <c r="BL32" s="37">
        <v>4.28</v>
      </c>
      <c r="BM32" s="137">
        <f t="shared" si="69"/>
        <v>47.81</v>
      </c>
      <c r="BN32" s="137">
        <f t="shared" si="54"/>
        <v>0</v>
      </c>
      <c r="BO32" s="54">
        <f t="shared" si="55"/>
        <v>43.55</v>
      </c>
      <c r="BP32" s="138">
        <f t="shared" ca="1" si="56"/>
        <v>486.46</v>
      </c>
      <c r="BQ32" s="143">
        <f t="shared" ca="1" si="57"/>
        <v>0</v>
      </c>
      <c r="BR32" s="143">
        <f t="shared" si="58"/>
        <v>1.45</v>
      </c>
      <c r="BS32" s="138">
        <f t="shared" ca="1" si="59"/>
        <v>16.190000000000001</v>
      </c>
      <c r="BT32" s="142">
        <f t="shared" ca="1" si="60"/>
        <v>0</v>
      </c>
      <c r="BU32" s="30"/>
      <c r="BV32" s="54">
        <f t="shared" si="40"/>
        <v>0</v>
      </c>
      <c r="BW32" s="59" t="str">
        <f t="shared" si="70"/>
        <v>NÃO MEDIDO</v>
      </c>
      <c r="BY32" s="61"/>
      <c r="BZ32" s="61"/>
    </row>
    <row r="33" spans="1:78" s="79" customFormat="1" ht="24" customHeight="1" x14ac:dyDescent="0.2">
      <c r="A33" s="43" t="s">
        <v>29</v>
      </c>
      <c r="B33" s="43"/>
      <c r="C33" s="63" t="s">
        <v>161</v>
      </c>
      <c r="D33" s="73" t="s">
        <v>162</v>
      </c>
      <c r="E33" s="80" t="s">
        <v>54</v>
      </c>
      <c r="F33" s="50">
        <v>1224</v>
      </c>
      <c r="G33" s="48">
        <v>110.82</v>
      </c>
      <c r="H33" s="49">
        <v>0</v>
      </c>
      <c r="I33" s="49">
        <v>-12.32</v>
      </c>
      <c r="J33" s="49">
        <v>0</v>
      </c>
      <c r="K33" s="50">
        <f t="shared" si="41"/>
        <v>1322.5</v>
      </c>
      <c r="L33" s="65">
        <v>45.35</v>
      </c>
      <c r="M33" s="66">
        <f t="shared" si="2"/>
        <v>59975.38</v>
      </c>
      <c r="N33" s="52"/>
      <c r="O33" s="53">
        <f t="shared" si="42"/>
        <v>0</v>
      </c>
      <c r="P33" s="37"/>
      <c r="Q33" s="37">
        <f t="shared" si="36"/>
        <v>0</v>
      </c>
      <c r="R33" s="37">
        <f t="shared" si="37"/>
        <v>0</v>
      </c>
      <c r="S33" s="37">
        <v>121.9</v>
      </c>
      <c r="T33" s="37">
        <f t="shared" si="3"/>
        <v>5528.17</v>
      </c>
      <c r="U33" s="37">
        <f t="shared" si="4"/>
        <v>0</v>
      </c>
      <c r="V33" s="37">
        <v>248.97</v>
      </c>
      <c r="W33" s="37">
        <f t="shared" si="61"/>
        <v>11290.79</v>
      </c>
      <c r="X33" s="37">
        <f t="shared" si="6"/>
        <v>0</v>
      </c>
      <c r="Y33" s="37">
        <v>507.62</v>
      </c>
      <c r="Z33" s="37">
        <f t="shared" si="62"/>
        <v>23020.57</v>
      </c>
      <c r="AA33" s="37">
        <f t="shared" si="63"/>
        <v>0</v>
      </c>
      <c r="AB33" s="37">
        <v>91</v>
      </c>
      <c r="AC33" s="37">
        <f t="shared" si="64"/>
        <v>4126.8500000000004</v>
      </c>
      <c r="AD33" s="37">
        <f t="shared" si="10"/>
        <v>0</v>
      </c>
      <c r="AE33" s="37">
        <v>216.96</v>
      </c>
      <c r="AF33" s="37">
        <f t="shared" si="65"/>
        <v>9839.14</v>
      </c>
      <c r="AG33" s="37">
        <f t="shared" si="66"/>
        <v>0</v>
      </c>
      <c r="AH33" s="37"/>
      <c r="AI33" s="37">
        <f t="shared" si="67"/>
        <v>0</v>
      </c>
      <c r="AJ33" s="37">
        <f t="shared" si="68"/>
        <v>0</v>
      </c>
      <c r="AK33" s="37">
        <v>136.05000000000001</v>
      </c>
      <c r="AL33" s="37">
        <f t="shared" si="15"/>
        <v>6169.87</v>
      </c>
      <c r="AM33" s="37">
        <f t="shared" si="16"/>
        <v>0</v>
      </c>
      <c r="AN33" s="37"/>
      <c r="AO33" s="37">
        <f t="shared" si="38"/>
        <v>0</v>
      </c>
      <c r="AP33" s="37">
        <f t="shared" si="39"/>
        <v>0</v>
      </c>
      <c r="AQ33" s="37"/>
      <c r="AR33" s="37">
        <f t="shared" si="43"/>
        <v>0</v>
      </c>
      <c r="AS33" s="37">
        <f t="shared" si="1"/>
        <v>0</v>
      </c>
      <c r="AT33" s="37"/>
      <c r="AU33" s="27">
        <f t="shared" si="17"/>
        <v>0</v>
      </c>
      <c r="AV33" s="27">
        <f t="shared" si="18"/>
        <v>0</v>
      </c>
      <c r="AW33" s="37"/>
      <c r="AX33" s="27">
        <f t="shared" si="44"/>
        <v>0</v>
      </c>
      <c r="AY33" s="27">
        <f t="shared" si="45"/>
        <v>0</v>
      </c>
      <c r="AZ33" s="37"/>
      <c r="BA33" s="137">
        <f t="shared" si="46"/>
        <v>0</v>
      </c>
      <c r="BB33" s="137">
        <f t="shared" si="47"/>
        <v>0</v>
      </c>
      <c r="BC33" s="37"/>
      <c r="BD33" s="136">
        <f t="shared" si="48"/>
        <v>0</v>
      </c>
      <c r="BE33" s="136">
        <f t="shared" si="49"/>
        <v>0</v>
      </c>
      <c r="BF33" s="37"/>
      <c r="BG33" s="137">
        <f t="shared" si="50"/>
        <v>0</v>
      </c>
      <c r="BH33" s="137">
        <f t="shared" si="51"/>
        <v>0</v>
      </c>
      <c r="BI33" s="37"/>
      <c r="BJ33" s="137">
        <f t="shared" si="52"/>
        <v>0</v>
      </c>
      <c r="BK33" s="137">
        <f t="shared" si="53"/>
        <v>0</v>
      </c>
      <c r="BL33" s="37"/>
      <c r="BM33" s="137">
        <f t="shared" si="69"/>
        <v>0</v>
      </c>
      <c r="BN33" s="137">
        <f t="shared" si="54"/>
        <v>0</v>
      </c>
      <c r="BO33" s="54">
        <f t="shared" si="55"/>
        <v>1322.5</v>
      </c>
      <c r="BP33" s="138">
        <f ca="1">SUMIF($P$10:$BN$12,"QUANTIDADE",Q33:BN33)-0.01</f>
        <v>59975.38</v>
      </c>
      <c r="BQ33" s="143">
        <f t="shared" ca="1" si="57"/>
        <v>0</v>
      </c>
      <c r="BR33" s="143">
        <f t="shared" si="58"/>
        <v>0</v>
      </c>
      <c r="BS33" s="138">
        <f t="shared" ca="1" si="59"/>
        <v>0</v>
      </c>
      <c r="BT33" s="142">
        <f t="shared" ca="1" si="60"/>
        <v>0</v>
      </c>
      <c r="BU33" s="30"/>
      <c r="BV33" s="54">
        <f t="shared" si="40"/>
        <v>0</v>
      </c>
      <c r="BW33" s="59" t="str">
        <f t="shared" si="70"/>
        <v>NÃO MEDIDO</v>
      </c>
      <c r="BY33" s="61"/>
      <c r="BZ33" s="62"/>
    </row>
    <row r="34" spans="1:78" s="79" customFormat="1" ht="44.25" customHeight="1" x14ac:dyDescent="0.2">
      <c r="A34" s="43" t="s">
        <v>29</v>
      </c>
      <c r="B34" s="43"/>
      <c r="C34" s="63" t="s">
        <v>163</v>
      </c>
      <c r="D34" s="73" t="s">
        <v>164</v>
      </c>
      <c r="E34" s="80" t="s">
        <v>55</v>
      </c>
      <c r="F34" s="50">
        <v>49</v>
      </c>
      <c r="G34" s="48">
        <v>0</v>
      </c>
      <c r="H34" s="49">
        <v>0</v>
      </c>
      <c r="I34" s="49">
        <v>0</v>
      </c>
      <c r="J34" s="49">
        <v>0</v>
      </c>
      <c r="K34" s="50">
        <f t="shared" si="41"/>
        <v>49</v>
      </c>
      <c r="L34" s="65">
        <v>9.49</v>
      </c>
      <c r="M34" s="66">
        <f t="shared" si="2"/>
        <v>465.01</v>
      </c>
      <c r="N34" s="52"/>
      <c r="O34" s="53">
        <f t="shared" si="42"/>
        <v>0</v>
      </c>
      <c r="P34" s="37"/>
      <c r="Q34" s="37">
        <f t="shared" si="36"/>
        <v>0</v>
      </c>
      <c r="R34" s="37">
        <f t="shared" si="37"/>
        <v>0</v>
      </c>
      <c r="S34" s="37"/>
      <c r="T34" s="37">
        <f t="shared" si="3"/>
        <v>0</v>
      </c>
      <c r="U34" s="37">
        <f t="shared" si="4"/>
        <v>0</v>
      </c>
      <c r="V34" s="37"/>
      <c r="W34" s="37">
        <f t="shared" si="61"/>
        <v>0</v>
      </c>
      <c r="X34" s="37">
        <f t="shared" si="6"/>
        <v>0</v>
      </c>
      <c r="Y34" s="37">
        <v>49</v>
      </c>
      <c r="Z34" s="37">
        <f t="shared" si="62"/>
        <v>465.01</v>
      </c>
      <c r="AA34" s="37">
        <f t="shared" si="63"/>
        <v>0</v>
      </c>
      <c r="AB34" s="37"/>
      <c r="AC34" s="37">
        <f t="shared" si="64"/>
        <v>0</v>
      </c>
      <c r="AD34" s="37">
        <f t="shared" si="10"/>
        <v>0</v>
      </c>
      <c r="AE34" s="37"/>
      <c r="AF34" s="37">
        <f t="shared" si="65"/>
        <v>0</v>
      </c>
      <c r="AG34" s="37">
        <f t="shared" si="66"/>
        <v>0</v>
      </c>
      <c r="AH34" s="37"/>
      <c r="AI34" s="37">
        <f t="shared" si="67"/>
        <v>0</v>
      </c>
      <c r="AJ34" s="37">
        <f t="shared" si="68"/>
        <v>0</v>
      </c>
      <c r="AK34" s="37"/>
      <c r="AL34" s="37">
        <f t="shared" si="15"/>
        <v>0</v>
      </c>
      <c r="AM34" s="37">
        <f t="shared" si="16"/>
        <v>0</v>
      </c>
      <c r="AN34" s="37"/>
      <c r="AO34" s="37">
        <f t="shared" si="38"/>
        <v>0</v>
      </c>
      <c r="AP34" s="37">
        <f t="shared" si="39"/>
        <v>0</v>
      </c>
      <c r="AQ34" s="37"/>
      <c r="AR34" s="37">
        <f t="shared" si="43"/>
        <v>0</v>
      </c>
      <c r="AS34" s="37">
        <f t="shared" si="1"/>
        <v>0</v>
      </c>
      <c r="AT34" s="37"/>
      <c r="AU34" s="27">
        <f t="shared" si="17"/>
        <v>0</v>
      </c>
      <c r="AV34" s="27">
        <f t="shared" si="18"/>
        <v>0</v>
      </c>
      <c r="AW34" s="37"/>
      <c r="AX34" s="27">
        <f t="shared" si="44"/>
        <v>0</v>
      </c>
      <c r="AY34" s="27">
        <f t="shared" si="45"/>
        <v>0</v>
      </c>
      <c r="AZ34" s="37"/>
      <c r="BA34" s="137">
        <f t="shared" si="46"/>
        <v>0</v>
      </c>
      <c r="BB34" s="137">
        <f t="shared" si="47"/>
        <v>0</v>
      </c>
      <c r="BC34" s="37"/>
      <c r="BD34" s="136">
        <f t="shared" si="48"/>
        <v>0</v>
      </c>
      <c r="BE34" s="136">
        <f t="shared" si="49"/>
        <v>0</v>
      </c>
      <c r="BF34" s="37"/>
      <c r="BG34" s="137">
        <f t="shared" si="50"/>
        <v>0</v>
      </c>
      <c r="BH34" s="137">
        <f t="shared" si="51"/>
        <v>0</v>
      </c>
      <c r="BI34" s="37"/>
      <c r="BJ34" s="137">
        <f t="shared" si="52"/>
        <v>0</v>
      </c>
      <c r="BK34" s="137">
        <f t="shared" si="53"/>
        <v>0</v>
      </c>
      <c r="BL34" s="37"/>
      <c r="BM34" s="137">
        <f t="shared" si="69"/>
        <v>0</v>
      </c>
      <c r="BN34" s="137">
        <f t="shared" si="54"/>
        <v>0</v>
      </c>
      <c r="BO34" s="54">
        <f t="shared" si="55"/>
        <v>49</v>
      </c>
      <c r="BP34" s="138">
        <f t="shared" ca="1" si="56"/>
        <v>465.01</v>
      </c>
      <c r="BQ34" s="143">
        <f t="shared" ca="1" si="57"/>
        <v>0</v>
      </c>
      <c r="BR34" s="143">
        <f t="shared" si="58"/>
        <v>0</v>
      </c>
      <c r="BS34" s="138">
        <f t="shared" ca="1" si="59"/>
        <v>0</v>
      </c>
      <c r="BT34" s="142">
        <f t="shared" ca="1" si="60"/>
        <v>0</v>
      </c>
      <c r="BU34" s="30"/>
      <c r="BV34" s="54">
        <f t="shared" si="40"/>
        <v>0</v>
      </c>
      <c r="BW34" s="59" t="str">
        <f t="shared" si="70"/>
        <v>NÃO MEDIDO</v>
      </c>
      <c r="BY34" s="61"/>
      <c r="BZ34" s="61"/>
    </row>
    <row r="35" spans="1:78" s="79" customFormat="1" ht="44.25" customHeight="1" x14ac:dyDescent="0.2">
      <c r="A35" s="43" t="s">
        <v>29</v>
      </c>
      <c r="B35" s="43"/>
      <c r="C35" s="63" t="s">
        <v>165</v>
      </c>
      <c r="D35" s="73" t="s">
        <v>166</v>
      </c>
      <c r="E35" s="80" t="s">
        <v>54</v>
      </c>
      <c r="F35" s="50">
        <v>1270</v>
      </c>
      <c r="G35" s="48">
        <v>0</v>
      </c>
      <c r="H35" s="49">
        <v>0</v>
      </c>
      <c r="I35" s="49">
        <v>-28.95</v>
      </c>
      <c r="J35" s="49">
        <v>0</v>
      </c>
      <c r="K35" s="50">
        <f t="shared" si="41"/>
        <v>1241.05</v>
      </c>
      <c r="L35" s="65">
        <v>6.92</v>
      </c>
      <c r="M35" s="66">
        <f t="shared" si="2"/>
        <v>8588.07</v>
      </c>
      <c r="N35" s="52"/>
      <c r="O35" s="53">
        <f t="shared" si="42"/>
        <v>0</v>
      </c>
      <c r="P35" s="37"/>
      <c r="Q35" s="37">
        <f t="shared" si="36"/>
        <v>0</v>
      </c>
      <c r="R35" s="37">
        <f t="shared" si="37"/>
        <v>0</v>
      </c>
      <c r="S35" s="37"/>
      <c r="T35" s="37">
        <f t="shared" si="3"/>
        <v>0</v>
      </c>
      <c r="U35" s="37">
        <f t="shared" si="4"/>
        <v>0</v>
      </c>
      <c r="V35" s="37"/>
      <c r="W35" s="37">
        <f t="shared" si="61"/>
        <v>0</v>
      </c>
      <c r="X35" s="37">
        <f t="shared" si="6"/>
        <v>0</v>
      </c>
      <c r="Y35" s="37">
        <v>917.92</v>
      </c>
      <c r="Z35" s="37">
        <f t="shared" si="62"/>
        <v>6352.01</v>
      </c>
      <c r="AA35" s="37">
        <f t="shared" si="63"/>
        <v>0</v>
      </c>
      <c r="AB35" s="37">
        <v>106.17</v>
      </c>
      <c r="AC35" s="37">
        <f t="shared" si="64"/>
        <v>734.7</v>
      </c>
      <c r="AD35" s="37">
        <f t="shared" si="10"/>
        <v>0</v>
      </c>
      <c r="AE35" s="37">
        <v>216.96</v>
      </c>
      <c r="AF35" s="37">
        <f>ROUND($AE35*$L35,2)-0.01</f>
        <v>1501.35</v>
      </c>
      <c r="AG35" s="37">
        <f t="shared" si="66"/>
        <v>0</v>
      </c>
      <c r="AH35" s="37"/>
      <c r="AI35" s="37">
        <f t="shared" si="67"/>
        <v>0</v>
      </c>
      <c r="AJ35" s="37">
        <f t="shared" si="68"/>
        <v>0</v>
      </c>
      <c r="AK35" s="37"/>
      <c r="AL35" s="37">
        <f t="shared" si="15"/>
        <v>0</v>
      </c>
      <c r="AM35" s="37">
        <f t="shared" si="16"/>
        <v>0</v>
      </c>
      <c r="AN35" s="37"/>
      <c r="AO35" s="37">
        <f t="shared" si="38"/>
        <v>0</v>
      </c>
      <c r="AP35" s="37">
        <f t="shared" si="39"/>
        <v>0</v>
      </c>
      <c r="AQ35" s="37"/>
      <c r="AR35" s="37">
        <f t="shared" si="43"/>
        <v>0</v>
      </c>
      <c r="AS35" s="37">
        <f t="shared" si="1"/>
        <v>0</v>
      </c>
      <c r="AT35" s="37"/>
      <c r="AU35" s="27">
        <f t="shared" si="17"/>
        <v>0</v>
      </c>
      <c r="AV35" s="27">
        <f t="shared" si="18"/>
        <v>0</v>
      </c>
      <c r="AW35" s="37"/>
      <c r="AX35" s="27">
        <f t="shared" si="44"/>
        <v>0</v>
      </c>
      <c r="AY35" s="27">
        <f t="shared" si="45"/>
        <v>0</v>
      </c>
      <c r="AZ35" s="37"/>
      <c r="BA35" s="137">
        <f t="shared" si="46"/>
        <v>0</v>
      </c>
      <c r="BB35" s="137">
        <f t="shared" si="47"/>
        <v>0</v>
      </c>
      <c r="BC35" s="37"/>
      <c r="BD35" s="136">
        <f t="shared" si="48"/>
        <v>0</v>
      </c>
      <c r="BE35" s="136">
        <f t="shared" si="49"/>
        <v>0</v>
      </c>
      <c r="BF35" s="37"/>
      <c r="BG35" s="137">
        <f t="shared" si="50"/>
        <v>0</v>
      </c>
      <c r="BH35" s="137">
        <f t="shared" si="51"/>
        <v>0</v>
      </c>
      <c r="BI35" s="37"/>
      <c r="BJ35" s="137">
        <f t="shared" si="52"/>
        <v>0</v>
      </c>
      <c r="BK35" s="137">
        <f t="shared" si="53"/>
        <v>0</v>
      </c>
      <c r="BL35" s="37"/>
      <c r="BM35" s="137">
        <f t="shared" si="69"/>
        <v>0</v>
      </c>
      <c r="BN35" s="137">
        <f t="shared" si="54"/>
        <v>0</v>
      </c>
      <c r="BO35" s="54">
        <f t="shared" si="55"/>
        <v>1241.05</v>
      </c>
      <c r="BP35" s="138">
        <f t="shared" ca="1" si="56"/>
        <v>8588.06</v>
      </c>
      <c r="BQ35" s="143">
        <f t="shared" ca="1" si="57"/>
        <v>0</v>
      </c>
      <c r="BR35" s="143">
        <f t="shared" si="58"/>
        <v>0</v>
      </c>
      <c r="BS35" s="138">
        <f t="shared" ca="1" si="59"/>
        <v>0.01</v>
      </c>
      <c r="BT35" s="142">
        <f t="shared" ca="1" si="60"/>
        <v>0</v>
      </c>
      <c r="BU35" s="30"/>
      <c r="BV35" s="54">
        <f t="shared" si="40"/>
        <v>0</v>
      </c>
      <c r="BW35" s="59" t="str">
        <f t="shared" si="70"/>
        <v>NÃO MEDIDO</v>
      </c>
      <c r="BY35" s="61"/>
      <c r="BZ35" s="61"/>
    </row>
    <row r="36" spans="1:78" s="79" customFormat="1" ht="44.25" customHeight="1" x14ac:dyDescent="0.2">
      <c r="A36" s="43" t="s">
        <v>29</v>
      </c>
      <c r="B36" s="43"/>
      <c r="C36" s="63" t="s">
        <v>88</v>
      </c>
      <c r="D36" s="73" t="s">
        <v>167</v>
      </c>
      <c r="E36" s="80" t="s">
        <v>55</v>
      </c>
      <c r="F36" s="50">
        <v>2</v>
      </c>
      <c r="G36" s="48">
        <v>0</v>
      </c>
      <c r="H36" s="49">
        <v>0</v>
      </c>
      <c r="I36" s="49">
        <v>0</v>
      </c>
      <c r="J36" s="49">
        <v>0</v>
      </c>
      <c r="K36" s="50">
        <f t="shared" si="41"/>
        <v>2</v>
      </c>
      <c r="L36" s="65">
        <v>1.68</v>
      </c>
      <c r="M36" s="66">
        <f t="shared" si="2"/>
        <v>3.36</v>
      </c>
      <c r="N36" s="52"/>
      <c r="O36" s="53">
        <f t="shared" si="42"/>
        <v>0</v>
      </c>
      <c r="P36" s="37"/>
      <c r="Q36" s="37">
        <f t="shared" si="36"/>
        <v>0</v>
      </c>
      <c r="R36" s="37">
        <f t="shared" si="37"/>
        <v>0</v>
      </c>
      <c r="S36" s="37"/>
      <c r="T36" s="37">
        <f t="shared" si="3"/>
        <v>0</v>
      </c>
      <c r="U36" s="37">
        <f t="shared" si="4"/>
        <v>0</v>
      </c>
      <c r="V36" s="37"/>
      <c r="W36" s="37">
        <f t="shared" si="61"/>
        <v>0</v>
      </c>
      <c r="X36" s="37">
        <f t="shared" si="6"/>
        <v>0</v>
      </c>
      <c r="Y36" s="37"/>
      <c r="Z36" s="37">
        <f t="shared" si="62"/>
        <v>0</v>
      </c>
      <c r="AA36" s="37">
        <f t="shared" si="63"/>
        <v>0</v>
      </c>
      <c r="AB36" s="37"/>
      <c r="AC36" s="37">
        <f t="shared" si="64"/>
        <v>0</v>
      </c>
      <c r="AD36" s="37">
        <f t="shared" si="10"/>
        <v>0</v>
      </c>
      <c r="AE36" s="37"/>
      <c r="AF36" s="37">
        <f t="shared" si="65"/>
        <v>0</v>
      </c>
      <c r="AG36" s="37">
        <f t="shared" si="66"/>
        <v>0</v>
      </c>
      <c r="AH36" s="37"/>
      <c r="AI36" s="37">
        <f t="shared" si="67"/>
        <v>0</v>
      </c>
      <c r="AJ36" s="37">
        <f t="shared" si="68"/>
        <v>0</v>
      </c>
      <c r="AK36" s="37"/>
      <c r="AL36" s="37">
        <f t="shared" si="15"/>
        <v>0</v>
      </c>
      <c r="AM36" s="37">
        <f t="shared" si="16"/>
        <v>0</v>
      </c>
      <c r="AN36" s="37"/>
      <c r="AO36" s="37">
        <f t="shared" si="38"/>
        <v>0</v>
      </c>
      <c r="AP36" s="37">
        <f t="shared" si="39"/>
        <v>0</v>
      </c>
      <c r="AQ36" s="37"/>
      <c r="AR36" s="37">
        <f t="shared" si="43"/>
        <v>0</v>
      </c>
      <c r="AS36" s="37">
        <f t="shared" si="1"/>
        <v>0</v>
      </c>
      <c r="AT36" s="37"/>
      <c r="AU36" s="27">
        <f t="shared" si="17"/>
        <v>0</v>
      </c>
      <c r="AV36" s="27">
        <f t="shared" si="18"/>
        <v>0</v>
      </c>
      <c r="AW36" s="37"/>
      <c r="AX36" s="27">
        <f t="shared" si="44"/>
        <v>0</v>
      </c>
      <c r="AY36" s="27">
        <f t="shared" si="45"/>
        <v>0</v>
      </c>
      <c r="AZ36" s="37"/>
      <c r="BA36" s="137">
        <f t="shared" si="46"/>
        <v>0</v>
      </c>
      <c r="BB36" s="137">
        <f t="shared" si="47"/>
        <v>0</v>
      </c>
      <c r="BC36" s="37"/>
      <c r="BD36" s="136">
        <f t="shared" si="48"/>
        <v>0</v>
      </c>
      <c r="BE36" s="136">
        <f t="shared" si="49"/>
        <v>0</v>
      </c>
      <c r="BF36" s="37"/>
      <c r="BG36" s="137">
        <f t="shared" si="50"/>
        <v>0</v>
      </c>
      <c r="BH36" s="137">
        <f t="shared" si="51"/>
        <v>0</v>
      </c>
      <c r="BI36" s="37">
        <v>2</v>
      </c>
      <c r="BJ36" s="137">
        <f t="shared" si="52"/>
        <v>3.36</v>
      </c>
      <c r="BK36" s="137">
        <f t="shared" si="53"/>
        <v>0</v>
      </c>
      <c r="BL36" s="37"/>
      <c r="BM36" s="137">
        <f t="shared" si="69"/>
        <v>0</v>
      </c>
      <c r="BN36" s="137">
        <f t="shared" si="54"/>
        <v>0</v>
      </c>
      <c r="BO36" s="54">
        <f t="shared" si="55"/>
        <v>2</v>
      </c>
      <c r="BP36" s="138">
        <f t="shared" ca="1" si="56"/>
        <v>3.36</v>
      </c>
      <c r="BQ36" s="143">
        <f t="shared" ca="1" si="57"/>
        <v>0</v>
      </c>
      <c r="BR36" s="143">
        <f t="shared" si="58"/>
        <v>0</v>
      </c>
      <c r="BS36" s="138">
        <f t="shared" ca="1" si="59"/>
        <v>0</v>
      </c>
      <c r="BT36" s="142">
        <f t="shared" ca="1" si="60"/>
        <v>0</v>
      </c>
      <c r="BU36" s="30"/>
      <c r="BV36" s="54">
        <f t="shared" si="40"/>
        <v>0</v>
      </c>
      <c r="BW36" s="59" t="str">
        <f t="shared" si="70"/>
        <v>NÃO MEDIDO</v>
      </c>
      <c r="BY36" s="61"/>
      <c r="BZ36" s="62"/>
    </row>
    <row r="37" spans="1:78" s="79" customFormat="1" ht="46.5" customHeight="1" x14ac:dyDescent="0.2">
      <c r="A37" s="43" t="s">
        <v>29</v>
      </c>
      <c r="B37" s="43"/>
      <c r="C37" s="63" t="s">
        <v>168</v>
      </c>
      <c r="D37" s="45" t="s">
        <v>169</v>
      </c>
      <c r="E37" s="80" t="s">
        <v>58</v>
      </c>
      <c r="F37" s="50">
        <v>175</v>
      </c>
      <c r="G37" s="48">
        <v>0</v>
      </c>
      <c r="H37" s="49">
        <v>0</v>
      </c>
      <c r="I37" s="49">
        <v>0</v>
      </c>
      <c r="J37" s="49">
        <v>0</v>
      </c>
      <c r="K37" s="50">
        <f t="shared" si="41"/>
        <v>175</v>
      </c>
      <c r="L37" s="65">
        <v>3.88</v>
      </c>
      <c r="M37" s="66">
        <f t="shared" si="2"/>
        <v>679</v>
      </c>
      <c r="N37" s="52"/>
      <c r="O37" s="53">
        <f t="shared" si="42"/>
        <v>0</v>
      </c>
      <c r="P37" s="37"/>
      <c r="Q37" s="37">
        <f t="shared" si="36"/>
        <v>0</v>
      </c>
      <c r="R37" s="37">
        <f t="shared" si="37"/>
        <v>0</v>
      </c>
      <c r="S37" s="37"/>
      <c r="T37" s="37">
        <f t="shared" si="3"/>
        <v>0</v>
      </c>
      <c r="U37" s="37">
        <f t="shared" si="4"/>
        <v>0</v>
      </c>
      <c r="V37" s="37"/>
      <c r="W37" s="37">
        <f t="shared" si="61"/>
        <v>0</v>
      </c>
      <c r="X37" s="37">
        <f t="shared" si="6"/>
        <v>0</v>
      </c>
      <c r="Y37" s="37"/>
      <c r="Z37" s="37">
        <f t="shared" si="62"/>
        <v>0</v>
      </c>
      <c r="AA37" s="37">
        <f t="shared" si="63"/>
        <v>0</v>
      </c>
      <c r="AB37" s="37"/>
      <c r="AC37" s="37">
        <f t="shared" si="64"/>
        <v>0</v>
      </c>
      <c r="AD37" s="37">
        <f t="shared" si="10"/>
        <v>0</v>
      </c>
      <c r="AE37" s="37"/>
      <c r="AF37" s="37">
        <f t="shared" si="65"/>
        <v>0</v>
      </c>
      <c r="AG37" s="37">
        <f t="shared" si="66"/>
        <v>0</v>
      </c>
      <c r="AH37" s="37"/>
      <c r="AI37" s="37">
        <f t="shared" si="67"/>
        <v>0</v>
      </c>
      <c r="AJ37" s="37">
        <f t="shared" si="68"/>
        <v>0</v>
      </c>
      <c r="AK37" s="37"/>
      <c r="AL37" s="37">
        <f t="shared" si="15"/>
        <v>0</v>
      </c>
      <c r="AM37" s="37">
        <f t="shared" si="16"/>
        <v>0</v>
      </c>
      <c r="AN37" s="37"/>
      <c r="AO37" s="37">
        <f t="shared" si="38"/>
        <v>0</v>
      </c>
      <c r="AP37" s="37">
        <f t="shared" si="39"/>
        <v>0</v>
      </c>
      <c r="AQ37" s="37"/>
      <c r="AR37" s="37">
        <f t="shared" si="43"/>
        <v>0</v>
      </c>
      <c r="AS37" s="37">
        <f t="shared" si="1"/>
        <v>0</v>
      </c>
      <c r="AT37" s="37"/>
      <c r="AU37" s="27">
        <f t="shared" si="17"/>
        <v>0</v>
      </c>
      <c r="AV37" s="27">
        <f t="shared" si="18"/>
        <v>0</v>
      </c>
      <c r="AW37" s="37"/>
      <c r="AX37" s="27">
        <f t="shared" si="44"/>
        <v>0</v>
      </c>
      <c r="AY37" s="27">
        <f t="shared" si="45"/>
        <v>0</v>
      </c>
      <c r="AZ37" s="37"/>
      <c r="BA37" s="137">
        <f t="shared" si="46"/>
        <v>0</v>
      </c>
      <c r="BB37" s="137">
        <f t="shared" si="47"/>
        <v>0</v>
      </c>
      <c r="BC37" s="37"/>
      <c r="BD37" s="136">
        <f t="shared" si="48"/>
        <v>0</v>
      </c>
      <c r="BE37" s="136">
        <f t="shared" si="49"/>
        <v>0</v>
      </c>
      <c r="BF37" s="37"/>
      <c r="BG37" s="137">
        <f t="shared" si="50"/>
        <v>0</v>
      </c>
      <c r="BH37" s="137">
        <f t="shared" si="51"/>
        <v>0</v>
      </c>
      <c r="BI37" s="37">
        <v>171</v>
      </c>
      <c r="BJ37" s="137">
        <f t="shared" si="52"/>
        <v>663.48</v>
      </c>
      <c r="BK37" s="137">
        <f t="shared" si="53"/>
        <v>0</v>
      </c>
      <c r="BL37" s="37"/>
      <c r="BM37" s="137">
        <f t="shared" si="69"/>
        <v>0</v>
      </c>
      <c r="BN37" s="137">
        <f t="shared" si="54"/>
        <v>0</v>
      </c>
      <c r="BO37" s="54">
        <f t="shared" si="55"/>
        <v>171</v>
      </c>
      <c r="BP37" s="138">
        <f t="shared" ca="1" si="56"/>
        <v>663.48</v>
      </c>
      <c r="BQ37" s="143">
        <f t="shared" ca="1" si="57"/>
        <v>0</v>
      </c>
      <c r="BR37" s="143">
        <f t="shared" si="58"/>
        <v>4</v>
      </c>
      <c r="BS37" s="138">
        <f t="shared" ca="1" si="59"/>
        <v>15.52</v>
      </c>
      <c r="BT37" s="142">
        <f t="shared" ca="1" si="60"/>
        <v>0</v>
      </c>
      <c r="BU37" s="30"/>
      <c r="BV37" s="54">
        <f t="shared" si="40"/>
        <v>0</v>
      </c>
      <c r="BW37" s="59" t="str">
        <f t="shared" si="70"/>
        <v>NÃO MEDIDO</v>
      </c>
      <c r="BY37" s="62"/>
      <c r="BZ37" s="62"/>
    </row>
    <row r="38" spans="1:78" s="79" customFormat="1" ht="30" customHeight="1" x14ac:dyDescent="0.2">
      <c r="A38" s="43" t="s">
        <v>29</v>
      </c>
      <c r="B38" s="43"/>
      <c r="C38" s="63" t="s">
        <v>89</v>
      </c>
      <c r="D38" s="73" t="s">
        <v>170</v>
      </c>
      <c r="E38" s="80" t="s">
        <v>58</v>
      </c>
      <c r="F38" s="50">
        <v>150</v>
      </c>
      <c r="G38" s="48">
        <v>-150</v>
      </c>
      <c r="H38" s="49">
        <v>0</v>
      </c>
      <c r="I38" s="49">
        <v>0</v>
      </c>
      <c r="J38" s="49">
        <v>0</v>
      </c>
      <c r="K38" s="50">
        <f t="shared" si="41"/>
        <v>0</v>
      </c>
      <c r="L38" s="65">
        <v>0.97</v>
      </c>
      <c r="M38" s="66">
        <f t="shared" si="2"/>
        <v>0</v>
      </c>
      <c r="N38" s="52"/>
      <c r="O38" s="53">
        <f t="shared" si="42"/>
        <v>0</v>
      </c>
      <c r="P38" s="37"/>
      <c r="Q38" s="37">
        <f t="shared" si="36"/>
        <v>0</v>
      </c>
      <c r="R38" s="37">
        <f t="shared" si="37"/>
        <v>0</v>
      </c>
      <c r="S38" s="37"/>
      <c r="T38" s="37">
        <f t="shared" si="3"/>
        <v>0</v>
      </c>
      <c r="U38" s="37">
        <f t="shared" si="4"/>
        <v>0</v>
      </c>
      <c r="V38" s="37"/>
      <c r="W38" s="37">
        <f t="shared" si="61"/>
        <v>0</v>
      </c>
      <c r="X38" s="37">
        <f t="shared" si="6"/>
        <v>0</v>
      </c>
      <c r="Y38" s="37"/>
      <c r="Z38" s="37">
        <f t="shared" si="62"/>
        <v>0</v>
      </c>
      <c r="AA38" s="37">
        <f t="shared" si="63"/>
        <v>0</v>
      </c>
      <c r="AB38" s="37"/>
      <c r="AC38" s="37">
        <f t="shared" si="64"/>
        <v>0</v>
      </c>
      <c r="AD38" s="37">
        <f t="shared" si="10"/>
        <v>0</v>
      </c>
      <c r="AE38" s="37"/>
      <c r="AF38" s="37">
        <f t="shared" si="65"/>
        <v>0</v>
      </c>
      <c r="AG38" s="37">
        <f t="shared" si="66"/>
        <v>0</v>
      </c>
      <c r="AH38" s="37"/>
      <c r="AI38" s="37">
        <f t="shared" si="67"/>
        <v>0</v>
      </c>
      <c r="AJ38" s="37">
        <f t="shared" si="68"/>
        <v>0</v>
      </c>
      <c r="AK38" s="37"/>
      <c r="AL38" s="37">
        <f t="shared" si="15"/>
        <v>0</v>
      </c>
      <c r="AM38" s="37">
        <f t="shared" si="16"/>
        <v>0</v>
      </c>
      <c r="AN38" s="37"/>
      <c r="AO38" s="37">
        <f t="shared" si="38"/>
        <v>0</v>
      </c>
      <c r="AP38" s="37">
        <f t="shared" si="39"/>
        <v>0</v>
      </c>
      <c r="AQ38" s="37"/>
      <c r="AR38" s="37">
        <f t="shared" si="43"/>
        <v>0</v>
      </c>
      <c r="AS38" s="37">
        <f t="shared" si="1"/>
        <v>0</v>
      </c>
      <c r="AT38" s="37"/>
      <c r="AU38" s="27">
        <f t="shared" si="17"/>
        <v>0</v>
      </c>
      <c r="AV38" s="27">
        <f t="shared" si="18"/>
        <v>0</v>
      </c>
      <c r="AW38" s="37"/>
      <c r="AX38" s="27">
        <f t="shared" si="44"/>
        <v>0</v>
      </c>
      <c r="AY38" s="27">
        <f t="shared" si="45"/>
        <v>0</v>
      </c>
      <c r="AZ38" s="37"/>
      <c r="BA38" s="137">
        <f t="shared" si="46"/>
        <v>0</v>
      </c>
      <c r="BB38" s="137">
        <f t="shared" si="47"/>
        <v>0</v>
      </c>
      <c r="BC38" s="37"/>
      <c r="BD38" s="136">
        <f t="shared" si="48"/>
        <v>0</v>
      </c>
      <c r="BE38" s="136">
        <f t="shared" si="49"/>
        <v>0</v>
      </c>
      <c r="BF38" s="37"/>
      <c r="BG38" s="137">
        <f t="shared" si="50"/>
        <v>0</v>
      </c>
      <c r="BH38" s="137">
        <f t="shared" si="51"/>
        <v>0</v>
      </c>
      <c r="BI38" s="37"/>
      <c r="BJ38" s="137">
        <f t="shared" si="52"/>
        <v>0</v>
      </c>
      <c r="BK38" s="137">
        <f t="shared" si="53"/>
        <v>0</v>
      </c>
      <c r="BL38" s="37"/>
      <c r="BM38" s="137">
        <f t="shared" si="69"/>
        <v>0</v>
      </c>
      <c r="BN38" s="137">
        <f t="shared" si="54"/>
        <v>0</v>
      </c>
      <c r="BO38" s="54">
        <f t="shared" si="55"/>
        <v>0</v>
      </c>
      <c r="BP38" s="138">
        <f t="shared" ca="1" si="56"/>
        <v>0</v>
      </c>
      <c r="BQ38" s="143">
        <f t="shared" ca="1" si="57"/>
        <v>0</v>
      </c>
      <c r="BR38" s="143">
        <f t="shared" si="58"/>
        <v>0</v>
      </c>
      <c r="BS38" s="138">
        <f t="shared" ca="1" si="59"/>
        <v>0</v>
      </c>
      <c r="BT38" s="142">
        <f t="shared" ca="1" si="60"/>
        <v>0</v>
      </c>
      <c r="BU38" s="30"/>
      <c r="BV38" s="54">
        <f t="shared" si="40"/>
        <v>0</v>
      </c>
      <c r="BW38" s="59" t="str">
        <f t="shared" si="70"/>
        <v>NÃO MEDIDO</v>
      </c>
      <c r="BY38" s="62"/>
      <c r="BZ38" s="62"/>
    </row>
    <row r="39" spans="1:78" s="79" customFormat="1" ht="30" customHeight="1" x14ac:dyDescent="0.2">
      <c r="A39" s="43" t="s">
        <v>29</v>
      </c>
      <c r="B39" s="43"/>
      <c r="C39" s="63" t="s">
        <v>90</v>
      </c>
      <c r="D39" s="73" t="s">
        <v>171</v>
      </c>
      <c r="E39" s="80" t="s">
        <v>58</v>
      </c>
      <c r="F39" s="50">
        <v>3</v>
      </c>
      <c r="G39" s="48">
        <v>0</v>
      </c>
      <c r="H39" s="49">
        <v>0</v>
      </c>
      <c r="I39" s="49">
        <v>0</v>
      </c>
      <c r="J39" s="49">
        <v>0</v>
      </c>
      <c r="K39" s="50">
        <f t="shared" si="41"/>
        <v>3</v>
      </c>
      <c r="L39" s="65">
        <v>1.94</v>
      </c>
      <c r="M39" s="66">
        <f t="shared" si="2"/>
        <v>5.82</v>
      </c>
      <c r="N39" s="52"/>
      <c r="O39" s="53">
        <f t="shared" si="42"/>
        <v>0</v>
      </c>
      <c r="P39" s="37"/>
      <c r="Q39" s="37">
        <f t="shared" si="36"/>
        <v>0</v>
      </c>
      <c r="R39" s="37">
        <f t="shared" si="37"/>
        <v>0</v>
      </c>
      <c r="S39" s="37"/>
      <c r="T39" s="37">
        <f t="shared" si="3"/>
        <v>0</v>
      </c>
      <c r="U39" s="37">
        <f t="shared" si="4"/>
        <v>0</v>
      </c>
      <c r="V39" s="37"/>
      <c r="W39" s="37">
        <f t="shared" si="61"/>
        <v>0</v>
      </c>
      <c r="X39" s="37">
        <f t="shared" si="6"/>
        <v>0</v>
      </c>
      <c r="Y39" s="37"/>
      <c r="Z39" s="37">
        <f t="shared" si="62"/>
        <v>0</v>
      </c>
      <c r="AA39" s="37">
        <f t="shared" si="63"/>
        <v>0</v>
      </c>
      <c r="AB39" s="37"/>
      <c r="AC39" s="37">
        <f t="shared" si="64"/>
        <v>0</v>
      </c>
      <c r="AD39" s="37">
        <f t="shared" si="10"/>
        <v>0</v>
      </c>
      <c r="AE39" s="37"/>
      <c r="AF39" s="37">
        <f t="shared" si="65"/>
        <v>0</v>
      </c>
      <c r="AG39" s="37">
        <f t="shared" si="66"/>
        <v>0</v>
      </c>
      <c r="AH39" s="37"/>
      <c r="AI39" s="37">
        <f t="shared" si="67"/>
        <v>0</v>
      </c>
      <c r="AJ39" s="37">
        <f t="shared" si="68"/>
        <v>0</v>
      </c>
      <c r="AK39" s="37"/>
      <c r="AL39" s="37">
        <f t="shared" si="15"/>
        <v>0</v>
      </c>
      <c r="AM39" s="37">
        <f t="shared" si="16"/>
        <v>0</v>
      </c>
      <c r="AN39" s="37"/>
      <c r="AO39" s="37">
        <f t="shared" si="38"/>
        <v>0</v>
      </c>
      <c r="AP39" s="37">
        <f t="shared" si="39"/>
        <v>0</v>
      </c>
      <c r="AQ39" s="37"/>
      <c r="AR39" s="37">
        <f t="shared" si="43"/>
        <v>0</v>
      </c>
      <c r="AS39" s="37">
        <f t="shared" si="1"/>
        <v>0</v>
      </c>
      <c r="AT39" s="37"/>
      <c r="AU39" s="27">
        <f t="shared" si="17"/>
        <v>0</v>
      </c>
      <c r="AV39" s="27">
        <f t="shared" si="18"/>
        <v>0</v>
      </c>
      <c r="AW39" s="37"/>
      <c r="AX39" s="27">
        <f t="shared" si="44"/>
        <v>0</v>
      </c>
      <c r="AY39" s="27">
        <f t="shared" si="45"/>
        <v>0</v>
      </c>
      <c r="AZ39" s="37"/>
      <c r="BA39" s="137">
        <f t="shared" si="46"/>
        <v>0</v>
      </c>
      <c r="BB39" s="137">
        <f t="shared" si="47"/>
        <v>0</v>
      </c>
      <c r="BC39" s="37"/>
      <c r="BD39" s="136">
        <f t="shared" si="48"/>
        <v>0</v>
      </c>
      <c r="BE39" s="136">
        <f t="shared" si="49"/>
        <v>0</v>
      </c>
      <c r="BF39" s="37"/>
      <c r="BG39" s="137">
        <f t="shared" si="50"/>
        <v>0</v>
      </c>
      <c r="BH39" s="137">
        <f t="shared" si="51"/>
        <v>0</v>
      </c>
      <c r="BI39" s="37"/>
      <c r="BJ39" s="137">
        <f t="shared" si="52"/>
        <v>0</v>
      </c>
      <c r="BK39" s="137">
        <f t="shared" si="53"/>
        <v>0</v>
      </c>
      <c r="BL39" s="37"/>
      <c r="BM39" s="137">
        <f t="shared" si="69"/>
        <v>0</v>
      </c>
      <c r="BN39" s="137">
        <f t="shared" si="54"/>
        <v>0</v>
      </c>
      <c r="BO39" s="54">
        <f t="shared" si="55"/>
        <v>0</v>
      </c>
      <c r="BP39" s="138">
        <f t="shared" ca="1" si="56"/>
        <v>0</v>
      </c>
      <c r="BQ39" s="143">
        <f t="shared" ca="1" si="57"/>
        <v>0</v>
      </c>
      <c r="BR39" s="143">
        <f t="shared" si="58"/>
        <v>3</v>
      </c>
      <c r="BS39" s="138">
        <f t="shared" ca="1" si="59"/>
        <v>5.82</v>
      </c>
      <c r="BT39" s="142">
        <f t="shared" ca="1" si="60"/>
        <v>0</v>
      </c>
      <c r="BU39" s="30"/>
      <c r="BV39" s="54">
        <f t="shared" si="40"/>
        <v>0</v>
      </c>
      <c r="BW39" s="59" t="str">
        <f t="shared" si="70"/>
        <v>NÃO MEDIDO</v>
      </c>
      <c r="BY39" s="62"/>
      <c r="BZ39" s="62"/>
    </row>
    <row r="40" spans="1:78" s="79" customFormat="1" ht="44.25" customHeight="1" x14ac:dyDescent="0.2">
      <c r="A40" s="43" t="s">
        <v>29</v>
      </c>
      <c r="B40" s="43"/>
      <c r="C40" s="63" t="s">
        <v>172</v>
      </c>
      <c r="D40" s="73" t="s">
        <v>173</v>
      </c>
      <c r="E40" s="80" t="s">
        <v>55</v>
      </c>
      <c r="F40" s="50">
        <v>3</v>
      </c>
      <c r="G40" s="48">
        <v>-3</v>
      </c>
      <c r="H40" s="49">
        <v>0</v>
      </c>
      <c r="I40" s="49">
        <v>0</v>
      </c>
      <c r="J40" s="49">
        <v>0</v>
      </c>
      <c r="K40" s="50">
        <f t="shared" si="41"/>
        <v>0</v>
      </c>
      <c r="L40" s="65">
        <v>15.95</v>
      </c>
      <c r="M40" s="66">
        <f t="shared" si="2"/>
        <v>0</v>
      </c>
      <c r="N40" s="52"/>
      <c r="O40" s="53">
        <f t="shared" si="42"/>
        <v>0</v>
      </c>
      <c r="P40" s="37"/>
      <c r="Q40" s="37">
        <f t="shared" si="36"/>
        <v>0</v>
      </c>
      <c r="R40" s="37">
        <f t="shared" si="37"/>
        <v>0</v>
      </c>
      <c r="S40" s="81"/>
      <c r="T40" s="37">
        <f t="shared" si="3"/>
        <v>0</v>
      </c>
      <c r="U40" s="37">
        <f t="shared" si="4"/>
        <v>0</v>
      </c>
      <c r="V40" s="37"/>
      <c r="W40" s="37">
        <f t="shared" si="61"/>
        <v>0</v>
      </c>
      <c r="X40" s="37">
        <f t="shared" si="6"/>
        <v>0</v>
      </c>
      <c r="Y40" s="37"/>
      <c r="Z40" s="37">
        <f t="shared" si="62"/>
        <v>0</v>
      </c>
      <c r="AA40" s="37">
        <f t="shared" si="63"/>
        <v>0</v>
      </c>
      <c r="AB40" s="37"/>
      <c r="AC40" s="37">
        <f t="shared" si="64"/>
        <v>0</v>
      </c>
      <c r="AD40" s="37">
        <f t="shared" si="10"/>
        <v>0</v>
      </c>
      <c r="AE40" s="37"/>
      <c r="AF40" s="37">
        <f t="shared" si="65"/>
        <v>0</v>
      </c>
      <c r="AG40" s="37">
        <f t="shared" si="66"/>
        <v>0</v>
      </c>
      <c r="AH40" s="37"/>
      <c r="AI40" s="37">
        <f t="shared" si="67"/>
        <v>0</v>
      </c>
      <c r="AJ40" s="37">
        <f t="shared" si="68"/>
        <v>0</v>
      </c>
      <c r="AK40" s="37"/>
      <c r="AL40" s="37">
        <f t="shared" si="15"/>
        <v>0</v>
      </c>
      <c r="AM40" s="37">
        <f t="shared" si="16"/>
        <v>0</v>
      </c>
      <c r="AN40" s="37"/>
      <c r="AO40" s="37">
        <f t="shared" si="38"/>
        <v>0</v>
      </c>
      <c r="AP40" s="37">
        <f t="shared" si="39"/>
        <v>0</v>
      </c>
      <c r="AQ40" s="37"/>
      <c r="AR40" s="37">
        <f t="shared" si="43"/>
        <v>0</v>
      </c>
      <c r="AS40" s="37">
        <f t="shared" si="1"/>
        <v>0</v>
      </c>
      <c r="AT40" s="37"/>
      <c r="AU40" s="27">
        <f t="shared" si="17"/>
        <v>0</v>
      </c>
      <c r="AV40" s="27">
        <f t="shared" si="18"/>
        <v>0</v>
      </c>
      <c r="AW40" s="37"/>
      <c r="AX40" s="27">
        <f t="shared" si="44"/>
        <v>0</v>
      </c>
      <c r="AY40" s="27">
        <f t="shared" si="45"/>
        <v>0</v>
      </c>
      <c r="AZ40" s="37"/>
      <c r="BA40" s="137">
        <f t="shared" si="46"/>
        <v>0</v>
      </c>
      <c r="BB40" s="137">
        <f t="shared" si="47"/>
        <v>0</v>
      </c>
      <c r="BC40" s="37"/>
      <c r="BD40" s="136">
        <f t="shared" si="48"/>
        <v>0</v>
      </c>
      <c r="BE40" s="136">
        <f t="shared" si="49"/>
        <v>0</v>
      </c>
      <c r="BF40" s="37"/>
      <c r="BG40" s="137">
        <f t="shared" si="50"/>
        <v>0</v>
      </c>
      <c r="BH40" s="137">
        <f t="shared" si="51"/>
        <v>0</v>
      </c>
      <c r="BI40" s="37"/>
      <c r="BJ40" s="137">
        <f t="shared" si="52"/>
        <v>0</v>
      </c>
      <c r="BK40" s="137">
        <f t="shared" si="53"/>
        <v>0</v>
      </c>
      <c r="BL40" s="37"/>
      <c r="BM40" s="137">
        <f t="shared" si="69"/>
        <v>0</v>
      </c>
      <c r="BN40" s="137">
        <f t="shared" si="54"/>
        <v>0</v>
      </c>
      <c r="BO40" s="54">
        <f t="shared" si="55"/>
        <v>0</v>
      </c>
      <c r="BP40" s="138">
        <f t="shared" ca="1" si="56"/>
        <v>0</v>
      </c>
      <c r="BQ40" s="143">
        <f t="shared" ca="1" si="57"/>
        <v>0</v>
      </c>
      <c r="BR40" s="143">
        <f t="shared" si="58"/>
        <v>0</v>
      </c>
      <c r="BS40" s="138">
        <f t="shared" ca="1" si="59"/>
        <v>0</v>
      </c>
      <c r="BT40" s="142">
        <f t="shared" ca="1" si="60"/>
        <v>0</v>
      </c>
      <c r="BU40" s="30"/>
      <c r="BV40" s="54">
        <f t="shared" si="40"/>
        <v>0</v>
      </c>
      <c r="BW40" s="59" t="str">
        <f t="shared" si="70"/>
        <v>NÃO MEDIDO</v>
      </c>
      <c r="BY40" s="62"/>
      <c r="BZ40" s="62"/>
    </row>
    <row r="41" spans="1:78" s="79" customFormat="1" ht="41.25" customHeight="1" x14ac:dyDescent="0.2">
      <c r="A41" s="43" t="s">
        <v>29</v>
      </c>
      <c r="B41" s="43"/>
      <c r="C41" s="63" t="s">
        <v>174</v>
      </c>
      <c r="D41" s="73" t="s">
        <v>175</v>
      </c>
      <c r="E41" s="80" t="s">
        <v>54</v>
      </c>
      <c r="F41" s="50">
        <v>9</v>
      </c>
      <c r="G41" s="48">
        <v>0</v>
      </c>
      <c r="H41" s="49">
        <v>0</v>
      </c>
      <c r="I41" s="49">
        <v>0</v>
      </c>
      <c r="J41" s="49">
        <v>0</v>
      </c>
      <c r="K41" s="50">
        <f t="shared" si="41"/>
        <v>9</v>
      </c>
      <c r="L41" s="65">
        <v>19.149999999999999</v>
      </c>
      <c r="M41" s="66">
        <f t="shared" si="2"/>
        <v>172.35</v>
      </c>
      <c r="N41" s="52"/>
      <c r="O41" s="53">
        <f t="shared" si="42"/>
        <v>0</v>
      </c>
      <c r="P41" s="37"/>
      <c r="Q41" s="37">
        <f t="shared" si="36"/>
        <v>0</v>
      </c>
      <c r="R41" s="37">
        <f t="shared" si="37"/>
        <v>0</v>
      </c>
      <c r="S41" s="37"/>
      <c r="T41" s="37">
        <f t="shared" si="3"/>
        <v>0</v>
      </c>
      <c r="U41" s="37">
        <f t="shared" si="4"/>
        <v>0</v>
      </c>
      <c r="V41" s="37"/>
      <c r="W41" s="37">
        <f t="shared" si="61"/>
        <v>0</v>
      </c>
      <c r="X41" s="37">
        <f t="shared" si="6"/>
        <v>0</v>
      </c>
      <c r="Y41" s="37">
        <v>8.64</v>
      </c>
      <c r="Z41" s="37">
        <f t="shared" si="62"/>
        <v>165.46</v>
      </c>
      <c r="AA41" s="37">
        <f t="shared" si="63"/>
        <v>0</v>
      </c>
      <c r="AB41" s="37"/>
      <c r="AC41" s="37">
        <f t="shared" si="64"/>
        <v>0</v>
      </c>
      <c r="AD41" s="37">
        <f t="shared" si="10"/>
        <v>0</v>
      </c>
      <c r="AE41" s="37"/>
      <c r="AF41" s="37">
        <f t="shared" si="65"/>
        <v>0</v>
      </c>
      <c r="AG41" s="37">
        <f t="shared" si="66"/>
        <v>0</v>
      </c>
      <c r="AH41" s="37"/>
      <c r="AI41" s="37">
        <f t="shared" si="67"/>
        <v>0</v>
      </c>
      <c r="AJ41" s="37">
        <f t="shared" si="68"/>
        <v>0</v>
      </c>
      <c r="AK41" s="37"/>
      <c r="AL41" s="37">
        <f t="shared" si="15"/>
        <v>0</v>
      </c>
      <c r="AM41" s="37">
        <f t="shared" si="16"/>
        <v>0</v>
      </c>
      <c r="AN41" s="37"/>
      <c r="AO41" s="37">
        <f t="shared" si="38"/>
        <v>0</v>
      </c>
      <c r="AP41" s="37">
        <f t="shared" si="39"/>
        <v>0</v>
      </c>
      <c r="AQ41" s="37"/>
      <c r="AR41" s="37">
        <f t="shared" si="43"/>
        <v>0</v>
      </c>
      <c r="AS41" s="37">
        <f t="shared" si="1"/>
        <v>0</v>
      </c>
      <c r="AT41" s="37"/>
      <c r="AU41" s="27">
        <f t="shared" si="17"/>
        <v>0</v>
      </c>
      <c r="AV41" s="27">
        <f t="shared" si="18"/>
        <v>0</v>
      </c>
      <c r="AW41" s="37"/>
      <c r="AX41" s="27">
        <f t="shared" si="44"/>
        <v>0</v>
      </c>
      <c r="AY41" s="27">
        <f t="shared" si="45"/>
        <v>0</v>
      </c>
      <c r="AZ41" s="37"/>
      <c r="BA41" s="137">
        <f t="shared" si="46"/>
        <v>0</v>
      </c>
      <c r="BB41" s="137">
        <f t="shared" si="47"/>
        <v>0</v>
      </c>
      <c r="BC41" s="37"/>
      <c r="BD41" s="136">
        <f t="shared" si="48"/>
        <v>0</v>
      </c>
      <c r="BE41" s="136">
        <f t="shared" si="49"/>
        <v>0</v>
      </c>
      <c r="BF41" s="37"/>
      <c r="BG41" s="137">
        <f t="shared" si="50"/>
        <v>0</v>
      </c>
      <c r="BH41" s="137">
        <f t="shared" si="51"/>
        <v>0</v>
      </c>
      <c r="BI41" s="37"/>
      <c r="BJ41" s="137">
        <f t="shared" si="52"/>
        <v>0</v>
      </c>
      <c r="BK41" s="137">
        <f t="shared" si="53"/>
        <v>0</v>
      </c>
      <c r="BL41" s="37"/>
      <c r="BM41" s="137">
        <f t="shared" si="69"/>
        <v>0</v>
      </c>
      <c r="BN41" s="137">
        <f t="shared" si="54"/>
        <v>0</v>
      </c>
      <c r="BO41" s="54">
        <f t="shared" si="55"/>
        <v>8.64</v>
      </c>
      <c r="BP41" s="138">
        <f t="shared" ca="1" si="56"/>
        <v>165.46</v>
      </c>
      <c r="BQ41" s="143">
        <f t="shared" ca="1" si="57"/>
        <v>0</v>
      </c>
      <c r="BR41" s="143">
        <f t="shared" si="58"/>
        <v>0.36</v>
      </c>
      <c r="BS41" s="138">
        <f t="shared" ca="1" si="59"/>
        <v>6.89</v>
      </c>
      <c r="BT41" s="142">
        <f t="shared" ca="1" si="60"/>
        <v>0</v>
      </c>
      <c r="BU41" s="30"/>
      <c r="BV41" s="54">
        <f t="shared" si="40"/>
        <v>0</v>
      </c>
      <c r="BW41" s="59" t="str">
        <f t="shared" si="70"/>
        <v>NÃO MEDIDO</v>
      </c>
      <c r="BY41" s="62"/>
      <c r="BZ41" s="62"/>
    </row>
    <row r="42" spans="1:78" s="79" customFormat="1" ht="41.25" customHeight="1" x14ac:dyDescent="0.2">
      <c r="A42" s="43" t="s">
        <v>29</v>
      </c>
      <c r="B42" s="43"/>
      <c r="C42" s="63" t="s">
        <v>176</v>
      </c>
      <c r="D42" s="73" t="s">
        <v>177</v>
      </c>
      <c r="E42" s="80" t="s">
        <v>55</v>
      </c>
      <c r="F42" s="50">
        <v>7</v>
      </c>
      <c r="G42" s="48">
        <v>-7</v>
      </c>
      <c r="H42" s="49">
        <v>0</v>
      </c>
      <c r="I42" s="49">
        <v>0</v>
      </c>
      <c r="J42" s="49">
        <v>0</v>
      </c>
      <c r="K42" s="50">
        <f t="shared" si="41"/>
        <v>0</v>
      </c>
      <c r="L42" s="65">
        <v>18.989999999999998</v>
      </c>
      <c r="M42" s="66">
        <f t="shared" si="2"/>
        <v>0</v>
      </c>
      <c r="N42" s="52"/>
      <c r="O42" s="53">
        <f t="shared" si="42"/>
        <v>0</v>
      </c>
      <c r="P42" s="37"/>
      <c r="Q42" s="37">
        <f t="shared" si="36"/>
        <v>0</v>
      </c>
      <c r="R42" s="37">
        <f t="shared" si="37"/>
        <v>0</v>
      </c>
      <c r="S42" s="37"/>
      <c r="T42" s="37">
        <f t="shared" si="3"/>
        <v>0</v>
      </c>
      <c r="U42" s="37">
        <f t="shared" si="4"/>
        <v>0</v>
      </c>
      <c r="V42" s="37"/>
      <c r="W42" s="37">
        <f t="shared" si="61"/>
        <v>0</v>
      </c>
      <c r="X42" s="37">
        <f t="shared" si="6"/>
        <v>0</v>
      </c>
      <c r="Y42" s="37"/>
      <c r="Z42" s="37">
        <f t="shared" si="62"/>
        <v>0</v>
      </c>
      <c r="AA42" s="37">
        <f t="shared" si="63"/>
        <v>0</v>
      </c>
      <c r="AB42" s="37"/>
      <c r="AC42" s="37">
        <f t="shared" si="64"/>
        <v>0</v>
      </c>
      <c r="AD42" s="37">
        <f t="shared" si="10"/>
        <v>0</v>
      </c>
      <c r="AE42" s="37"/>
      <c r="AF42" s="37">
        <f t="shared" si="65"/>
        <v>0</v>
      </c>
      <c r="AG42" s="37">
        <f t="shared" si="66"/>
        <v>0</v>
      </c>
      <c r="AH42" s="37"/>
      <c r="AI42" s="37">
        <f t="shared" si="67"/>
        <v>0</v>
      </c>
      <c r="AJ42" s="37">
        <f t="shared" si="68"/>
        <v>0</v>
      </c>
      <c r="AK42" s="37"/>
      <c r="AL42" s="37">
        <f t="shared" si="15"/>
        <v>0</v>
      </c>
      <c r="AM42" s="37">
        <f t="shared" si="16"/>
        <v>0</v>
      </c>
      <c r="AN42" s="37"/>
      <c r="AO42" s="37">
        <f t="shared" si="38"/>
        <v>0</v>
      </c>
      <c r="AP42" s="37">
        <f t="shared" si="39"/>
        <v>0</v>
      </c>
      <c r="AQ42" s="37"/>
      <c r="AR42" s="37">
        <f t="shared" si="43"/>
        <v>0</v>
      </c>
      <c r="AS42" s="37">
        <f t="shared" si="1"/>
        <v>0</v>
      </c>
      <c r="AT42" s="37"/>
      <c r="AU42" s="27">
        <f t="shared" si="17"/>
        <v>0</v>
      </c>
      <c r="AV42" s="27">
        <f t="shared" si="18"/>
        <v>0</v>
      </c>
      <c r="AW42" s="37"/>
      <c r="AX42" s="27">
        <f t="shared" si="44"/>
        <v>0</v>
      </c>
      <c r="AY42" s="27">
        <f t="shared" si="45"/>
        <v>0</v>
      </c>
      <c r="AZ42" s="37"/>
      <c r="BA42" s="137">
        <f t="shared" si="46"/>
        <v>0</v>
      </c>
      <c r="BB42" s="137">
        <f t="shared" si="47"/>
        <v>0</v>
      </c>
      <c r="BC42" s="37"/>
      <c r="BD42" s="136">
        <f t="shared" si="48"/>
        <v>0</v>
      </c>
      <c r="BE42" s="136">
        <f t="shared" si="49"/>
        <v>0</v>
      </c>
      <c r="BF42" s="37"/>
      <c r="BG42" s="137">
        <f t="shared" si="50"/>
        <v>0</v>
      </c>
      <c r="BH42" s="137">
        <f t="shared" si="51"/>
        <v>0</v>
      </c>
      <c r="BI42" s="37"/>
      <c r="BJ42" s="137">
        <f t="shared" si="52"/>
        <v>0</v>
      </c>
      <c r="BK42" s="137">
        <f t="shared" si="53"/>
        <v>0</v>
      </c>
      <c r="BL42" s="37"/>
      <c r="BM42" s="137">
        <f t="shared" si="69"/>
        <v>0</v>
      </c>
      <c r="BN42" s="137">
        <f t="shared" si="54"/>
        <v>0</v>
      </c>
      <c r="BO42" s="54">
        <f t="shared" si="55"/>
        <v>0</v>
      </c>
      <c r="BP42" s="138">
        <f t="shared" ca="1" si="56"/>
        <v>0</v>
      </c>
      <c r="BQ42" s="143">
        <f t="shared" ca="1" si="57"/>
        <v>0</v>
      </c>
      <c r="BR42" s="143">
        <f t="shared" si="58"/>
        <v>0</v>
      </c>
      <c r="BS42" s="138">
        <f t="shared" ca="1" si="59"/>
        <v>0</v>
      </c>
      <c r="BT42" s="142">
        <f t="shared" ca="1" si="60"/>
        <v>0</v>
      </c>
      <c r="BU42" s="30"/>
      <c r="BV42" s="54">
        <f t="shared" si="40"/>
        <v>0</v>
      </c>
      <c r="BW42" s="59" t="str">
        <f t="shared" si="70"/>
        <v>NÃO MEDIDO</v>
      </c>
      <c r="BY42" s="62"/>
      <c r="BZ42" s="62"/>
    </row>
    <row r="43" spans="1:78" s="79" customFormat="1" ht="30" customHeight="1" x14ac:dyDescent="0.2">
      <c r="A43" s="43" t="s">
        <v>29</v>
      </c>
      <c r="B43" s="43"/>
      <c r="C43" s="63" t="s">
        <v>178</v>
      </c>
      <c r="D43" s="45" t="s">
        <v>179</v>
      </c>
      <c r="E43" s="80" t="s">
        <v>55</v>
      </c>
      <c r="F43" s="50">
        <v>6</v>
      </c>
      <c r="G43" s="48">
        <v>-6</v>
      </c>
      <c r="H43" s="49">
        <v>0</v>
      </c>
      <c r="I43" s="49">
        <v>0</v>
      </c>
      <c r="J43" s="49">
        <v>0</v>
      </c>
      <c r="K43" s="50">
        <f t="shared" si="41"/>
        <v>0</v>
      </c>
      <c r="L43" s="65">
        <v>18.989999999999998</v>
      </c>
      <c r="M43" s="66">
        <f t="shared" si="2"/>
        <v>0</v>
      </c>
      <c r="N43" s="52"/>
      <c r="O43" s="53">
        <f t="shared" si="42"/>
        <v>0</v>
      </c>
      <c r="P43" s="37"/>
      <c r="Q43" s="37">
        <f t="shared" si="36"/>
        <v>0</v>
      </c>
      <c r="R43" s="37">
        <f t="shared" si="37"/>
        <v>0</v>
      </c>
      <c r="S43" s="37"/>
      <c r="T43" s="37">
        <f t="shared" si="3"/>
        <v>0</v>
      </c>
      <c r="U43" s="37">
        <f t="shared" si="4"/>
        <v>0</v>
      </c>
      <c r="V43" s="37"/>
      <c r="W43" s="37">
        <f t="shared" si="61"/>
        <v>0</v>
      </c>
      <c r="X43" s="37">
        <f t="shared" si="6"/>
        <v>0</v>
      </c>
      <c r="Y43" s="37"/>
      <c r="Z43" s="37">
        <f t="shared" si="62"/>
        <v>0</v>
      </c>
      <c r="AA43" s="37">
        <f t="shared" si="63"/>
        <v>0</v>
      </c>
      <c r="AB43" s="37"/>
      <c r="AC43" s="37">
        <f t="shared" si="64"/>
        <v>0</v>
      </c>
      <c r="AD43" s="37">
        <f t="shared" si="10"/>
        <v>0</v>
      </c>
      <c r="AE43" s="37"/>
      <c r="AF43" s="37">
        <f t="shared" si="65"/>
        <v>0</v>
      </c>
      <c r="AG43" s="37">
        <f t="shared" si="66"/>
        <v>0</v>
      </c>
      <c r="AH43" s="37"/>
      <c r="AI43" s="37">
        <f t="shared" si="67"/>
        <v>0</v>
      </c>
      <c r="AJ43" s="37">
        <f t="shared" si="68"/>
        <v>0</v>
      </c>
      <c r="AK43" s="37"/>
      <c r="AL43" s="37">
        <f t="shared" si="15"/>
        <v>0</v>
      </c>
      <c r="AM43" s="37">
        <f t="shared" si="16"/>
        <v>0</v>
      </c>
      <c r="AN43" s="37"/>
      <c r="AO43" s="37">
        <f t="shared" si="38"/>
        <v>0</v>
      </c>
      <c r="AP43" s="37">
        <f t="shared" si="39"/>
        <v>0</v>
      </c>
      <c r="AQ43" s="37"/>
      <c r="AR43" s="37">
        <f t="shared" si="43"/>
        <v>0</v>
      </c>
      <c r="AS43" s="37">
        <f t="shared" si="1"/>
        <v>0</v>
      </c>
      <c r="AT43" s="37"/>
      <c r="AU43" s="27">
        <f t="shared" si="17"/>
        <v>0</v>
      </c>
      <c r="AV43" s="27">
        <f t="shared" si="18"/>
        <v>0</v>
      </c>
      <c r="AW43" s="37"/>
      <c r="AX43" s="27">
        <f t="shared" si="44"/>
        <v>0</v>
      </c>
      <c r="AY43" s="27">
        <f t="shared" si="45"/>
        <v>0</v>
      </c>
      <c r="AZ43" s="37"/>
      <c r="BA43" s="137">
        <f t="shared" si="46"/>
        <v>0</v>
      </c>
      <c r="BB43" s="137">
        <f t="shared" si="47"/>
        <v>0</v>
      </c>
      <c r="BC43" s="37"/>
      <c r="BD43" s="136">
        <f t="shared" si="48"/>
        <v>0</v>
      </c>
      <c r="BE43" s="136">
        <f t="shared" si="49"/>
        <v>0</v>
      </c>
      <c r="BF43" s="37"/>
      <c r="BG43" s="137">
        <f t="shared" si="50"/>
        <v>0</v>
      </c>
      <c r="BH43" s="137">
        <f t="shared" si="51"/>
        <v>0</v>
      </c>
      <c r="BI43" s="37"/>
      <c r="BJ43" s="137">
        <f t="shared" si="52"/>
        <v>0</v>
      </c>
      <c r="BK43" s="137">
        <f t="shared" si="53"/>
        <v>0</v>
      </c>
      <c r="BL43" s="37"/>
      <c r="BM43" s="137">
        <f t="shared" si="69"/>
        <v>0</v>
      </c>
      <c r="BN43" s="137">
        <f t="shared" si="54"/>
        <v>0</v>
      </c>
      <c r="BO43" s="54">
        <f t="shared" si="55"/>
        <v>0</v>
      </c>
      <c r="BP43" s="138">
        <f t="shared" ca="1" si="56"/>
        <v>0</v>
      </c>
      <c r="BQ43" s="143">
        <f t="shared" ca="1" si="57"/>
        <v>0</v>
      </c>
      <c r="BR43" s="143">
        <f t="shared" si="58"/>
        <v>0</v>
      </c>
      <c r="BS43" s="138">
        <f t="shared" ca="1" si="59"/>
        <v>0</v>
      </c>
      <c r="BT43" s="142">
        <f t="shared" ca="1" si="60"/>
        <v>0</v>
      </c>
      <c r="BU43" s="30"/>
      <c r="BV43" s="54">
        <f t="shared" si="40"/>
        <v>77.040000000000006</v>
      </c>
      <c r="BW43" s="59" t="str">
        <f t="shared" si="70"/>
        <v>MEDIDO</v>
      </c>
      <c r="BY43" s="62"/>
      <c r="BZ43" s="62"/>
    </row>
    <row r="44" spans="1:78" s="79" customFormat="1" ht="30" customHeight="1" x14ac:dyDescent="0.2">
      <c r="A44" s="43" t="s">
        <v>29</v>
      </c>
      <c r="B44" s="43"/>
      <c r="C44" s="63" t="s">
        <v>180</v>
      </c>
      <c r="D44" s="73" t="s">
        <v>181</v>
      </c>
      <c r="E44" s="80" t="s">
        <v>54</v>
      </c>
      <c r="F44" s="50">
        <v>152</v>
      </c>
      <c r="G44" s="48">
        <v>-52</v>
      </c>
      <c r="H44" s="49">
        <v>0</v>
      </c>
      <c r="I44" s="49">
        <v>0</v>
      </c>
      <c r="J44" s="49">
        <v>0</v>
      </c>
      <c r="K44" s="50">
        <f t="shared" si="41"/>
        <v>100</v>
      </c>
      <c r="L44" s="65">
        <v>7.98</v>
      </c>
      <c r="M44" s="66">
        <f t="shared" si="2"/>
        <v>798</v>
      </c>
      <c r="N44" s="52"/>
      <c r="O44" s="53">
        <f t="shared" si="42"/>
        <v>0</v>
      </c>
      <c r="P44" s="37"/>
      <c r="Q44" s="37">
        <f t="shared" si="36"/>
        <v>0</v>
      </c>
      <c r="R44" s="37">
        <f t="shared" si="37"/>
        <v>0</v>
      </c>
      <c r="S44" s="37"/>
      <c r="T44" s="37">
        <f t="shared" si="3"/>
        <v>0</v>
      </c>
      <c r="U44" s="37">
        <f t="shared" si="4"/>
        <v>0</v>
      </c>
      <c r="V44" s="37"/>
      <c r="W44" s="37">
        <f t="shared" si="61"/>
        <v>0</v>
      </c>
      <c r="X44" s="37">
        <f t="shared" si="6"/>
        <v>0</v>
      </c>
      <c r="Y44" s="37"/>
      <c r="Z44" s="37">
        <f t="shared" si="62"/>
        <v>0</v>
      </c>
      <c r="AA44" s="37">
        <f t="shared" si="63"/>
        <v>0</v>
      </c>
      <c r="AB44" s="37"/>
      <c r="AC44" s="37">
        <f t="shared" si="64"/>
        <v>0</v>
      </c>
      <c r="AD44" s="37">
        <f t="shared" si="10"/>
        <v>0</v>
      </c>
      <c r="AE44" s="37"/>
      <c r="AF44" s="37">
        <f t="shared" si="65"/>
        <v>0</v>
      </c>
      <c r="AG44" s="37">
        <f t="shared" si="66"/>
        <v>0</v>
      </c>
      <c r="AH44" s="37"/>
      <c r="AI44" s="37">
        <f t="shared" si="67"/>
        <v>0</v>
      </c>
      <c r="AJ44" s="37">
        <f t="shared" si="68"/>
        <v>0</v>
      </c>
      <c r="AK44" s="37"/>
      <c r="AL44" s="37">
        <f t="shared" si="15"/>
        <v>0</v>
      </c>
      <c r="AM44" s="37">
        <f t="shared" si="16"/>
        <v>0</v>
      </c>
      <c r="AN44" s="37"/>
      <c r="AO44" s="37">
        <f t="shared" si="38"/>
        <v>0</v>
      </c>
      <c r="AP44" s="37">
        <f t="shared" si="39"/>
        <v>0</v>
      </c>
      <c r="AQ44" s="37"/>
      <c r="AR44" s="37">
        <f t="shared" si="43"/>
        <v>0</v>
      </c>
      <c r="AS44" s="37">
        <f t="shared" si="1"/>
        <v>0</v>
      </c>
      <c r="AT44" s="37"/>
      <c r="AU44" s="27">
        <f t="shared" si="17"/>
        <v>0</v>
      </c>
      <c r="AV44" s="27">
        <f t="shared" si="18"/>
        <v>0</v>
      </c>
      <c r="AW44" s="37"/>
      <c r="AX44" s="27">
        <f t="shared" si="44"/>
        <v>0</v>
      </c>
      <c r="AY44" s="27">
        <f t="shared" si="45"/>
        <v>0</v>
      </c>
      <c r="AZ44" s="37"/>
      <c r="BA44" s="137">
        <f t="shared" si="46"/>
        <v>0</v>
      </c>
      <c r="BB44" s="137">
        <f t="shared" si="47"/>
        <v>0</v>
      </c>
      <c r="BC44" s="37"/>
      <c r="BD44" s="136">
        <f t="shared" si="48"/>
        <v>0</v>
      </c>
      <c r="BE44" s="136">
        <f t="shared" si="49"/>
        <v>0</v>
      </c>
      <c r="BF44" s="37"/>
      <c r="BG44" s="137">
        <f t="shared" si="50"/>
        <v>0</v>
      </c>
      <c r="BH44" s="137">
        <f t="shared" si="51"/>
        <v>0</v>
      </c>
      <c r="BI44" s="37"/>
      <c r="BJ44" s="137">
        <f t="shared" si="52"/>
        <v>0</v>
      </c>
      <c r="BK44" s="137">
        <f t="shared" si="53"/>
        <v>0</v>
      </c>
      <c r="BL44" s="37">
        <v>77.040000000000006</v>
      </c>
      <c r="BM44" s="137">
        <f t="shared" si="69"/>
        <v>614.78</v>
      </c>
      <c r="BN44" s="137">
        <f t="shared" si="54"/>
        <v>0</v>
      </c>
      <c r="BO44" s="54">
        <f t="shared" si="55"/>
        <v>77.040000000000006</v>
      </c>
      <c r="BP44" s="138">
        <f t="shared" ca="1" si="56"/>
        <v>614.78</v>
      </c>
      <c r="BQ44" s="143">
        <f t="shared" ca="1" si="57"/>
        <v>0</v>
      </c>
      <c r="BR44" s="143">
        <f t="shared" si="58"/>
        <v>22.96</v>
      </c>
      <c r="BS44" s="138">
        <f t="shared" ca="1" si="59"/>
        <v>183.22</v>
      </c>
      <c r="BT44" s="142">
        <f t="shared" ca="1" si="60"/>
        <v>0</v>
      </c>
      <c r="BU44" s="30"/>
      <c r="BV44" s="54">
        <f t="shared" si="40"/>
        <v>0</v>
      </c>
      <c r="BW44" s="59" t="str">
        <f t="shared" si="70"/>
        <v>NÃO MEDIDO</v>
      </c>
      <c r="BY44" s="62"/>
      <c r="BZ44" s="62"/>
    </row>
    <row r="45" spans="1:78" s="79" customFormat="1" ht="40.5" customHeight="1" x14ac:dyDescent="0.2">
      <c r="A45" s="43" t="s">
        <v>29</v>
      </c>
      <c r="B45" s="43"/>
      <c r="C45" s="63" t="s">
        <v>91</v>
      </c>
      <c r="D45" s="73" t="s">
        <v>182</v>
      </c>
      <c r="E45" s="80" t="s">
        <v>55</v>
      </c>
      <c r="F45" s="50">
        <v>1</v>
      </c>
      <c r="G45" s="48">
        <v>0</v>
      </c>
      <c r="H45" s="49">
        <v>0</v>
      </c>
      <c r="I45" s="49">
        <v>0</v>
      </c>
      <c r="J45" s="49">
        <v>0</v>
      </c>
      <c r="K45" s="50">
        <f t="shared" si="41"/>
        <v>1</v>
      </c>
      <c r="L45" s="65">
        <v>3.36</v>
      </c>
      <c r="M45" s="66">
        <f t="shared" si="2"/>
        <v>3.36</v>
      </c>
      <c r="N45" s="52"/>
      <c r="O45" s="53">
        <f t="shared" si="42"/>
        <v>0</v>
      </c>
      <c r="P45" s="37"/>
      <c r="Q45" s="37">
        <f t="shared" si="36"/>
        <v>0</v>
      </c>
      <c r="R45" s="37">
        <f t="shared" si="37"/>
        <v>0</v>
      </c>
      <c r="S45" s="37"/>
      <c r="T45" s="37">
        <f t="shared" si="3"/>
        <v>0</v>
      </c>
      <c r="U45" s="37">
        <f t="shared" si="4"/>
        <v>0</v>
      </c>
      <c r="V45" s="37"/>
      <c r="W45" s="37">
        <f t="shared" si="61"/>
        <v>0</v>
      </c>
      <c r="X45" s="37">
        <f t="shared" si="6"/>
        <v>0</v>
      </c>
      <c r="Y45" s="37"/>
      <c r="Z45" s="37">
        <f t="shared" si="62"/>
        <v>0</v>
      </c>
      <c r="AA45" s="37">
        <f t="shared" si="63"/>
        <v>0</v>
      </c>
      <c r="AB45" s="37"/>
      <c r="AC45" s="37">
        <f t="shared" si="64"/>
        <v>0</v>
      </c>
      <c r="AD45" s="37">
        <f t="shared" si="10"/>
        <v>0</v>
      </c>
      <c r="AE45" s="37"/>
      <c r="AF45" s="37">
        <f t="shared" si="65"/>
        <v>0</v>
      </c>
      <c r="AG45" s="37">
        <f t="shared" si="66"/>
        <v>0</v>
      </c>
      <c r="AH45" s="37"/>
      <c r="AI45" s="37">
        <f t="shared" si="67"/>
        <v>0</v>
      </c>
      <c r="AJ45" s="37">
        <f t="shared" si="68"/>
        <v>0</v>
      </c>
      <c r="AK45" s="37"/>
      <c r="AL45" s="37">
        <f t="shared" si="15"/>
        <v>0</v>
      </c>
      <c r="AM45" s="37">
        <f t="shared" si="16"/>
        <v>0</v>
      </c>
      <c r="AN45" s="37"/>
      <c r="AO45" s="37">
        <f t="shared" si="38"/>
        <v>0</v>
      </c>
      <c r="AP45" s="37">
        <f t="shared" si="39"/>
        <v>0</v>
      </c>
      <c r="AQ45" s="37"/>
      <c r="AR45" s="37">
        <f t="shared" si="43"/>
        <v>0</v>
      </c>
      <c r="AS45" s="37">
        <f t="shared" si="1"/>
        <v>0</v>
      </c>
      <c r="AT45" s="37"/>
      <c r="AU45" s="27">
        <f t="shared" si="17"/>
        <v>0</v>
      </c>
      <c r="AV45" s="27">
        <f t="shared" si="18"/>
        <v>0</v>
      </c>
      <c r="AW45" s="37"/>
      <c r="AX45" s="27">
        <f t="shared" si="44"/>
        <v>0</v>
      </c>
      <c r="AY45" s="27">
        <f t="shared" si="45"/>
        <v>0</v>
      </c>
      <c r="AZ45" s="37"/>
      <c r="BA45" s="137">
        <f t="shared" si="46"/>
        <v>0</v>
      </c>
      <c r="BB45" s="137">
        <f t="shared" si="47"/>
        <v>0</v>
      </c>
      <c r="BC45" s="37"/>
      <c r="BD45" s="136">
        <f t="shared" si="48"/>
        <v>0</v>
      </c>
      <c r="BE45" s="136">
        <f t="shared" si="49"/>
        <v>0</v>
      </c>
      <c r="BF45" s="37"/>
      <c r="BG45" s="137">
        <f t="shared" si="50"/>
        <v>0</v>
      </c>
      <c r="BH45" s="137">
        <f t="shared" si="51"/>
        <v>0</v>
      </c>
      <c r="BI45" s="37"/>
      <c r="BJ45" s="137">
        <f t="shared" si="52"/>
        <v>0</v>
      </c>
      <c r="BK45" s="137">
        <f t="shared" si="53"/>
        <v>0</v>
      </c>
      <c r="BL45" s="37"/>
      <c r="BM45" s="137">
        <f t="shared" si="69"/>
        <v>0</v>
      </c>
      <c r="BN45" s="137">
        <f t="shared" si="54"/>
        <v>0</v>
      </c>
      <c r="BO45" s="54">
        <f t="shared" si="55"/>
        <v>0</v>
      </c>
      <c r="BP45" s="138">
        <f t="shared" ca="1" si="56"/>
        <v>0</v>
      </c>
      <c r="BQ45" s="143">
        <f t="shared" ca="1" si="57"/>
        <v>0</v>
      </c>
      <c r="BR45" s="143">
        <f t="shared" si="58"/>
        <v>1</v>
      </c>
      <c r="BS45" s="138">
        <f t="shared" ca="1" si="59"/>
        <v>3.36</v>
      </c>
      <c r="BT45" s="142">
        <f t="shared" ca="1" si="60"/>
        <v>0</v>
      </c>
      <c r="BU45" s="30"/>
      <c r="BV45" s="54">
        <f t="shared" si="40"/>
        <v>0</v>
      </c>
      <c r="BW45" s="59" t="str">
        <f t="shared" si="70"/>
        <v>NÃO MEDIDO</v>
      </c>
      <c r="BY45" s="62"/>
      <c r="BZ45" s="62"/>
    </row>
    <row r="46" spans="1:78" s="79" customFormat="1" ht="30" customHeight="1" x14ac:dyDescent="0.2">
      <c r="A46" s="43" t="s">
        <v>29</v>
      </c>
      <c r="B46" s="43"/>
      <c r="C46" s="63" t="s">
        <v>183</v>
      </c>
      <c r="D46" s="73" t="s">
        <v>184</v>
      </c>
      <c r="E46" s="80" t="s">
        <v>54</v>
      </c>
      <c r="F46" s="50">
        <v>21</v>
      </c>
      <c r="G46" s="48">
        <v>0</v>
      </c>
      <c r="H46" s="49">
        <v>0</v>
      </c>
      <c r="I46" s="49">
        <v>-21</v>
      </c>
      <c r="J46" s="49">
        <v>0</v>
      </c>
      <c r="K46" s="50">
        <f t="shared" si="41"/>
        <v>0</v>
      </c>
      <c r="L46" s="65">
        <v>29.26</v>
      </c>
      <c r="M46" s="66">
        <f t="shared" si="2"/>
        <v>0</v>
      </c>
      <c r="N46" s="52"/>
      <c r="O46" s="53">
        <f t="shared" si="42"/>
        <v>0</v>
      </c>
      <c r="P46" s="37"/>
      <c r="Q46" s="37">
        <f t="shared" si="36"/>
        <v>0</v>
      </c>
      <c r="R46" s="37">
        <f t="shared" si="37"/>
        <v>0</v>
      </c>
      <c r="S46" s="37"/>
      <c r="T46" s="37">
        <f t="shared" si="3"/>
        <v>0</v>
      </c>
      <c r="U46" s="37">
        <f t="shared" si="4"/>
        <v>0</v>
      </c>
      <c r="V46" s="37"/>
      <c r="W46" s="37">
        <f t="shared" si="61"/>
        <v>0</v>
      </c>
      <c r="X46" s="37">
        <f t="shared" si="6"/>
        <v>0</v>
      </c>
      <c r="Y46" s="37"/>
      <c r="Z46" s="37">
        <f t="shared" si="62"/>
        <v>0</v>
      </c>
      <c r="AA46" s="37">
        <f t="shared" si="63"/>
        <v>0</v>
      </c>
      <c r="AB46" s="37"/>
      <c r="AC46" s="37">
        <f t="shared" si="64"/>
        <v>0</v>
      </c>
      <c r="AD46" s="37">
        <f t="shared" si="10"/>
        <v>0</v>
      </c>
      <c r="AE46" s="37"/>
      <c r="AF46" s="37">
        <f t="shared" si="65"/>
        <v>0</v>
      </c>
      <c r="AG46" s="37">
        <f t="shared" si="66"/>
        <v>0</v>
      </c>
      <c r="AH46" s="37"/>
      <c r="AI46" s="37">
        <f t="shared" si="67"/>
        <v>0</v>
      </c>
      <c r="AJ46" s="37">
        <f t="shared" si="68"/>
        <v>0</v>
      </c>
      <c r="AK46" s="37"/>
      <c r="AL46" s="37">
        <f t="shared" si="15"/>
        <v>0</v>
      </c>
      <c r="AM46" s="37">
        <f t="shared" si="16"/>
        <v>0</v>
      </c>
      <c r="AN46" s="37"/>
      <c r="AO46" s="37">
        <f t="shared" si="38"/>
        <v>0</v>
      </c>
      <c r="AP46" s="37">
        <f t="shared" si="39"/>
        <v>0</v>
      </c>
      <c r="AQ46" s="37"/>
      <c r="AR46" s="37">
        <f t="shared" si="43"/>
        <v>0</v>
      </c>
      <c r="AS46" s="37">
        <f t="shared" si="1"/>
        <v>0</v>
      </c>
      <c r="AT46" s="37"/>
      <c r="AU46" s="27">
        <f t="shared" si="17"/>
        <v>0</v>
      </c>
      <c r="AV46" s="27">
        <f t="shared" si="18"/>
        <v>0</v>
      </c>
      <c r="AW46" s="37"/>
      <c r="AX46" s="27">
        <f t="shared" si="44"/>
        <v>0</v>
      </c>
      <c r="AY46" s="27">
        <f t="shared" si="45"/>
        <v>0</v>
      </c>
      <c r="AZ46" s="37"/>
      <c r="BA46" s="137">
        <f t="shared" si="46"/>
        <v>0</v>
      </c>
      <c r="BB46" s="137">
        <f t="shared" si="47"/>
        <v>0</v>
      </c>
      <c r="BC46" s="37"/>
      <c r="BD46" s="136">
        <f t="shared" si="48"/>
        <v>0</v>
      </c>
      <c r="BE46" s="136">
        <f t="shared" si="49"/>
        <v>0</v>
      </c>
      <c r="BF46" s="37"/>
      <c r="BG46" s="137">
        <f t="shared" si="50"/>
        <v>0</v>
      </c>
      <c r="BH46" s="137">
        <f t="shared" si="51"/>
        <v>0</v>
      </c>
      <c r="BI46" s="37"/>
      <c r="BJ46" s="137">
        <f t="shared" si="52"/>
        <v>0</v>
      </c>
      <c r="BK46" s="137">
        <f t="shared" si="53"/>
        <v>0</v>
      </c>
      <c r="BL46" s="37"/>
      <c r="BM46" s="137">
        <f t="shared" si="69"/>
        <v>0</v>
      </c>
      <c r="BN46" s="137">
        <f t="shared" si="54"/>
        <v>0</v>
      </c>
      <c r="BO46" s="54">
        <f t="shared" si="55"/>
        <v>0</v>
      </c>
      <c r="BP46" s="138">
        <f t="shared" ca="1" si="56"/>
        <v>0</v>
      </c>
      <c r="BQ46" s="143">
        <f t="shared" ca="1" si="57"/>
        <v>0</v>
      </c>
      <c r="BR46" s="143">
        <f t="shared" si="58"/>
        <v>0</v>
      </c>
      <c r="BS46" s="138">
        <f t="shared" ca="1" si="59"/>
        <v>0</v>
      </c>
      <c r="BT46" s="142">
        <f t="shared" ca="1" si="60"/>
        <v>0</v>
      </c>
      <c r="BU46" s="30"/>
      <c r="BV46" s="54">
        <f t="shared" si="40"/>
        <v>0</v>
      </c>
      <c r="BW46" s="59" t="str">
        <f t="shared" si="70"/>
        <v>NÃO MEDIDO</v>
      </c>
      <c r="BY46" s="62"/>
      <c r="BZ46" s="62"/>
    </row>
    <row r="47" spans="1:78" s="79" customFormat="1" ht="30" customHeight="1" x14ac:dyDescent="0.2">
      <c r="A47" s="43" t="s">
        <v>29</v>
      </c>
      <c r="B47" s="43"/>
      <c r="C47" s="63" t="s">
        <v>185</v>
      </c>
      <c r="D47" s="45" t="s">
        <v>186</v>
      </c>
      <c r="E47" s="80" t="s">
        <v>54</v>
      </c>
      <c r="F47" s="50">
        <v>9.5</v>
      </c>
      <c r="G47" s="48">
        <v>-9.5</v>
      </c>
      <c r="H47" s="49">
        <v>0</v>
      </c>
      <c r="I47" s="49">
        <v>0</v>
      </c>
      <c r="J47" s="49">
        <v>0</v>
      </c>
      <c r="K47" s="50">
        <f t="shared" si="41"/>
        <v>0</v>
      </c>
      <c r="L47" s="65">
        <v>9.06</v>
      </c>
      <c r="M47" s="66">
        <f t="shared" si="2"/>
        <v>0</v>
      </c>
      <c r="N47" s="52"/>
      <c r="O47" s="53">
        <f t="shared" si="42"/>
        <v>0</v>
      </c>
      <c r="P47" s="37"/>
      <c r="Q47" s="37">
        <f t="shared" si="36"/>
        <v>0</v>
      </c>
      <c r="R47" s="37">
        <f t="shared" si="37"/>
        <v>0</v>
      </c>
      <c r="S47" s="37"/>
      <c r="T47" s="37">
        <f t="shared" si="3"/>
        <v>0</v>
      </c>
      <c r="U47" s="37">
        <f t="shared" si="4"/>
        <v>0</v>
      </c>
      <c r="V47" s="37"/>
      <c r="W47" s="37">
        <f t="shared" si="61"/>
        <v>0</v>
      </c>
      <c r="X47" s="37">
        <f t="shared" si="6"/>
        <v>0</v>
      </c>
      <c r="Y47" s="37"/>
      <c r="Z47" s="37">
        <f t="shared" si="62"/>
        <v>0</v>
      </c>
      <c r="AA47" s="37">
        <f t="shared" si="63"/>
        <v>0</v>
      </c>
      <c r="AB47" s="37"/>
      <c r="AC47" s="37">
        <f t="shared" si="64"/>
        <v>0</v>
      </c>
      <c r="AD47" s="37">
        <f t="shared" si="10"/>
        <v>0</v>
      </c>
      <c r="AE47" s="37"/>
      <c r="AF47" s="37">
        <f t="shared" si="65"/>
        <v>0</v>
      </c>
      <c r="AG47" s="37">
        <f t="shared" si="66"/>
        <v>0</v>
      </c>
      <c r="AH47" s="37"/>
      <c r="AI47" s="37">
        <f t="shared" si="67"/>
        <v>0</v>
      </c>
      <c r="AJ47" s="37">
        <f t="shared" si="68"/>
        <v>0</v>
      </c>
      <c r="AK47" s="37"/>
      <c r="AL47" s="37">
        <f t="shared" si="15"/>
        <v>0</v>
      </c>
      <c r="AM47" s="37">
        <f t="shared" si="16"/>
        <v>0</v>
      </c>
      <c r="AN47" s="37"/>
      <c r="AO47" s="37">
        <f t="shared" si="38"/>
        <v>0</v>
      </c>
      <c r="AP47" s="37">
        <f t="shared" si="39"/>
        <v>0</v>
      </c>
      <c r="AQ47" s="37"/>
      <c r="AR47" s="37">
        <f t="shared" si="43"/>
        <v>0</v>
      </c>
      <c r="AS47" s="37">
        <f t="shared" si="1"/>
        <v>0</v>
      </c>
      <c r="AT47" s="37"/>
      <c r="AU47" s="27">
        <f t="shared" si="17"/>
        <v>0</v>
      </c>
      <c r="AV47" s="27">
        <f t="shared" si="18"/>
        <v>0</v>
      </c>
      <c r="AW47" s="37"/>
      <c r="AX47" s="27">
        <f t="shared" si="44"/>
        <v>0</v>
      </c>
      <c r="AY47" s="27">
        <f t="shared" si="45"/>
        <v>0</v>
      </c>
      <c r="AZ47" s="37"/>
      <c r="BA47" s="137">
        <f t="shared" si="46"/>
        <v>0</v>
      </c>
      <c r="BB47" s="137">
        <f t="shared" si="47"/>
        <v>0</v>
      </c>
      <c r="BC47" s="37"/>
      <c r="BD47" s="136">
        <f t="shared" si="48"/>
        <v>0</v>
      </c>
      <c r="BE47" s="136">
        <f t="shared" si="49"/>
        <v>0</v>
      </c>
      <c r="BF47" s="37"/>
      <c r="BG47" s="137">
        <f t="shared" si="50"/>
        <v>0</v>
      </c>
      <c r="BH47" s="137">
        <f t="shared" si="51"/>
        <v>0</v>
      </c>
      <c r="BI47" s="37"/>
      <c r="BJ47" s="137">
        <f t="shared" si="52"/>
        <v>0</v>
      </c>
      <c r="BK47" s="137">
        <f t="shared" si="53"/>
        <v>0</v>
      </c>
      <c r="BL47" s="37"/>
      <c r="BM47" s="137">
        <f t="shared" si="69"/>
        <v>0</v>
      </c>
      <c r="BN47" s="137">
        <f t="shared" si="54"/>
        <v>0</v>
      </c>
      <c r="BO47" s="54">
        <f t="shared" si="55"/>
        <v>0</v>
      </c>
      <c r="BP47" s="138">
        <f t="shared" ca="1" si="56"/>
        <v>0</v>
      </c>
      <c r="BQ47" s="143">
        <f t="shared" ca="1" si="57"/>
        <v>0</v>
      </c>
      <c r="BR47" s="143">
        <f t="shared" si="58"/>
        <v>0</v>
      </c>
      <c r="BS47" s="138">
        <f t="shared" ca="1" si="59"/>
        <v>0</v>
      </c>
      <c r="BT47" s="142">
        <f t="shared" ca="1" si="60"/>
        <v>0</v>
      </c>
      <c r="BU47" s="30"/>
      <c r="BV47" s="54">
        <f t="shared" si="40"/>
        <v>0</v>
      </c>
      <c r="BW47" s="59" t="str">
        <f t="shared" si="70"/>
        <v>NÃO MEDIDO</v>
      </c>
      <c r="BY47" s="62"/>
      <c r="BZ47" s="62"/>
    </row>
    <row r="48" spans="1:78" s="79" customFormat="1" ht="37.5" customHeight="1" x14ac:dyDescent="0.2">
      <c r="A48" s="43" t="s">
        <v>508</v>
      </c>
      <c r="B48" s="43"/>
      <c r="C48" s="63" t="s">
        <v>515</v>
      </c>
      <c r="D48" s="45" t="s">
        <v>516</v>
      </c>
      <c r="E48" s="80" t="s">
        <v>54</v>
      </c>
      <c r="F48" s="50"/>
      <c r="G48" s="48"/>
      <c r="H48" s="49">
        <v>419.1</v>
      </c>
      <c r="I48" s="49">
        <v>441.49</v>
      </c>
      <c r="J48" s="49">
        <v>65.02</v>
      </c>
      <c r="K48" s="50">
        <f t="shared" si="41"/>
        <v>925.61</v>
      </c>
      <c r="L48" s="65">
        <v>7.58</v>
      </c>
      <c r="M48" s="66">
        <f t="shared" si="2"/>
        <v>7016.12</v>
      </c>
      <c r="N48" s="52"/>
      <c r="O48" s="53">
        <f t="shared" si="42"/>
        <v>0</v>
      </c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>
        <v>177.14</v>
      </c>
      <c r="AO48" s="37">
        <f t="shared" si="38"/>
        <v>1342.72</v>
      </c>
      <c r="AP48" s="37">
        <f t="shared" si="39"/>
        <v>0</v>
      </c>
      <c r="AQ48" s="37">
        <v>108.29</v>
      </c>
      <c r="AR48" s="37">
        <f t="shared" si="43"/>
        <v>820.84</v>
      </c>
      <c r="AS48" s="37">
        <f t="shared" si="1"/>
        <v>0</v>
      </c>
      <c r="AT48" s="37"/>
      <c r="AU48" s="27">
        <f t="shared" si="17"/>
        <v>0</v>
      </c>
      <c r="AV48" s="27">
        <f t="shared" si="18"/>
        <v>0</v>
      </c>
      <c r="AW48" s="37"/>
      <c r="AX48" s="27">
        <f t="shared" si="44"/>
        <v>0</v>
      </c>
      <c r="AY48" s="27">
        <f t="shared" si="45"/>
        <v>0</v>
      </c>
      <c r="AZ48" s="37">
        <v>123.4</v>
      </c>
      <c r="BA48" s="137">
        <f t="shared" si="46"/>
        <v>935.37</v>
      </c>
      <c r="BB48" s="137">
        <f t="shared" si="47"/>
        <v>0</v>
      </c>
      <c r="BC48" s="37">
        <v>209.36</v>
      </c>
      <c r="BD48" s="136">
        <f t="shared" si="48"/>
        <v>1586.95</v>
      </c>
      <c r="BE48" s="136">
        <f t="shared" si="49"/>
        <v>0</v>
      </c>
      <c r="BF48" s="37"/>
      <c r="BG48" s="137">
        <f t="shared" si="50"/>
        <v>0</v>
      </c>
      <c r="BH48" s="137">
        <f t="shared" si="51"/>
        <v>0</v>
      </c>
      <c r="BI48" s="37"/>
      <c r="BJ48" s="137">
        <f t="shared" si="52"/>
        <v>0</v>
      </c>
      <c r="BK48" s="137">
        <f t="shared" si="53"/>
        <v>0</v>
      </c>
      <c r="BL48" s="37"/>
      <c r="BM48" s="137">
        <f t="shared" si="69"/>
        <v>0</v>
      </c>
      <c r="BN48" s="137">
        <f t="shared" si="54"/>
        <v>0</v>
      </c>
      <c r="BO48" s="54">
        <f t="shared" si="55"/>
        <v>618.19000000000005</v>
      </c>
      <c r="BP48" s="138">
        <f t="shared" ca="1" si="56"/>
        <v>4685.88</v>
      </c>
      <c r="BQ48" s="143">
        <f t="shared" ca="1" si="57"/>
        <v>0</v>
      </c>
      <c r="BR48" s="143">
        <f t="shared" si="58"/>
        <v>307.42</v>
      </c>
      <c r="BS48" s="138">
        <f t="shared" ca="1" si="59"/>
        <v>2330.2399999999998</v>
      </c>
      <c r="BT48" s="142">
        <f t="shared" ca="1" si="60"/>
        <v>0</v>
      </c>
      <c r="BU48" s="30"/>
      <c r="BV48" s="54">
        <f t="shared" si="40"/>
        <v>0</v>
      </c>
      <c r="BW48" s="59" t="str">
        <f>IF(BV48&lt;&gt;0,"MEDIDO","NÃO MEDIDO")</f>
        <v>NÃO MEDIDO</v>
      </c>
      <c r="BY48" s="62"/>
      <c r="BZ48" s="62"/>
    </row>
    <row r="49" spans="1:78" s="79" customFormat="1" ht="30" customHeight="1" x14ac:dyDescent="0.2">
      <c r="A49" s="43" t="s">
        <v>27</v>
      </c>
      <c r="B49" s="43"/>
      <c r="C49" s="63">
        <v>20500</v>
      </c>
      <c r="D49" s="73" t="s">
        <v>60</v>
      </c>
      <c r="E49" s="80"/>
      <c r="F49" s="50"/>
      <c r="G49" s="48">
        <v>0</v>
      </c>
      <c r="H49" s="49">
        <v>0</v>
      </c>
      <c r="I49" s="49">
        <v>0</v>
      </c>
      <c r="J49" s="49">
        <v>0</v>
      </c>
      <c r="K49" s="50">
        <f t="shared" si="41"/>
        <v>0</v>
      </c>
      <c r="L49" s="65"/>
      <c r="M49" s="66">
        <f t="shared" si="2"/>
        <v>0</v>
      </c>
      <c r="N49" s="52"/>
      <c r="O49" s="53">
        <f t="shared" si="42"/>
        <v>0</v>
      </c>
      <c r="P49" s="37"/>
      <c r="Q49" s="37">
        <f t="shared" si="36"/>
        <v>0</v>
      </c>
      <c r="R49" s="37">
        <f t="shared" si="37"/>
        <v>0</v>
      </c>
      <c r="S49" s="37"/>
      <c r="T49" s="37">
        <f t="shared" si="3"/>
        <v>0</v>
      </c>
      <c r="U49" s="37">
        <f t="shared" si="4"/>
        <v>0</v>
      </c>
      <c r="V49" s="37"/>
      <c r="W49" s="37">
        <f t="shared" si="61"/>
        <v>0</v>
      </c>
      <c r="X49" s="37">
        <f t="shared" si="6"/>
        <v>0</v>
      </c>
      <c r="Y49" s="37"/>
      <c r="Z49" s="37">
        <f t="shared" si="62"/>
        <v>0</v>
      </c>
      <c r="AA49" s="37">
        <f t="shared" si="63"/>
        <v>0</v>
      </c>
      <c r="AB49" s="37"/>
      <c r="AC49" s="37">
        <f t="shared" si="64"/>
        <v>0</v>
      </c>
      <c r="AD49" s="37">
        <f t="shared" si="10"/>
        <v>0</v>
      </c>
      <c r="AE49" s="37"/>
      <c r="AF49" s="37">
        <f t="shared" si="65"/>
        <v>0</v>
      </c>
      <c r="AG49" s="37">
        <f t="shared" si="66"/>
        <v>0</v>
      </c>
      <c r="AH49" s="37"/>
      <c r="AI49" s="37">
        <f t="shared" si="67"/>
        <v>0</v>
      </c>
      <c r="AJ49" s="37">
        <f t="shared" si="68"/>
        <v>0</v>
      </c>
      <c r="AK49" s="37"/>
      <c r="AL49" s="37">
        <f t="shared" ref="AL49:AL112" si="71">ROUND($AK49*$L49,2)</f>
        <v>0</v>
      </c>
      <c r="AM49" s="37">
        <f t="shared" ref="AM49:AM112" si="72">ROUND($AK49*$N49,2)</f>
        <v>0</v>
      </c>
      <c r="AN49" s="37"/>
      <c r="AO49" s="37">
        <f t="shared" si="38"/>
        <v>0</v>
      </c>
      <c r="AP49" s="37">
        <f t="shared" si="39"/>
        <v>0</v>
      </c>
      <c r="AQ49" s="37"/>
      <c r="AR49" s="37">
        <f t="shared" si="43"/>
        <v>0</v>
      </c>
      <c r="AS49" s="37">
        <f t="shared" si="1"/>
        <v>0</v>
      </c>
      <c r="AT49" s="37"/>
      <c r="AU49" s="27">
        <f t="shared" si="17"/>
        <v>0</v>
      </c>
      <c r="AV49" s="27">
        <f t="shared" si="18"/>
        <v>0</v>
      </c>
      <c r="AW49" s="37"/>
      <c r="AX49" s="27">
        <f t="shared" si="44"/>
        <v>0</v>
      </c>
      <c r="AY49" s="27">
        <f t="shared" si="45"/>
        <v>0</v>
      </c>
      <c r="AZ49" s="37"/>
      <c r="BA49" s="137">
        <f t="shared" si="46"/>
        <v>0</v>
      </c>
      <c r="BB49" s="137">
        <f t="shared" si="47"/>
        <v>0</v>
      </c>
      <c r="BC49" s="37"/>
      <c r="BD49" s="136">
        <f t="shared" si="48"/>
        <v>0</v>
      </c>
      <c r="BE49" s="136">
        <f t="shared" si="49"/>
        <v>0</v>
      </c>
      <c r="BF49" s="37"/>
      <c r="BG49" s="137">
        <f t="shared" si="50"/>
        <v>0</v>
      </c>
      <c r="BH49" s="137">
        <f t="shared" si="51"/>
        <v>0</v>
      </c>
      <c r="BI49" s="37"/>
      <c r="BJ49" s="137">
        <f t="shared" si="52"/>
        <v>0</v>
      </c>
      <c r="BK49" s="137">
        <f t="shared" si="53"/>
        <v>0</v>
      </c>
      <c r="BL49" s="37"/>
      <c r="BM49" s="137">
        <f t="shared" si="69"/>
        <v>0</v>
      </c>
      <c r="BN49" s="137">
        <f t="shared" si="54"/>
        <v>0</v>
      </c>
      <c r="BO49" s="54">
        <f t="shared" si="55"/>
        <v>0</v>
      </c>
      <c r="BP49" s="138">
        <f t="shared" ca="1" si="56"/>
        <v>0</v>
      </c>
      <c r="BQ49" s="143">
        <f t="shared" ca="1" si="57"/>
        <v>0</v>
      </c>
      <c r="BR49" s="143">
        <f t="shared" si="58"/>
        <v>0</v>
      </c>
      <c r="BS49" s="138">
        <f t="shared" ca="1" si="59"/>
        <v>0</v>
      </c>
      <c r="BT49" s="142">
        <f t="shared" ca="1" si="60"/>
        <v>0</v>
      </c>
      <c r="BU49" s="30"/>
      <c r="BV49" s="54">
        <f t="shared" si="40"/>
        <v>0</v>
      </c>
      <c r="BW49" s="59" t="str">
        <f>IF(COUNTIF(BW50:BW66,"MEDIDO")&gt;0,"MEDIDO","NÃO MEDIDO")</f>
        <v>NÃO MEDIDO</v>
      </c>
      <c r="BY49" s="62"/>
      <c r="BZ49" s="62"/>
    </row>
    <row r="50" spans="1:78" s="79" customFormat="1" ht="30" customHeight="1" x14ac:dyDescent="0.2">
      <c r="A50" s="43" t="s">
        <v>29</v>
      </c>
      <c r="B50" s="43"/>
      <c r="C50" s="63" t="s">
        <v>187</v>
      </c>
      <c r="D50" s="73" t="s">
        <v>188</v>
      </c>
      <c r="E50" s="80" t="s">
        <v>59</v>
      </c>
      <c r="F50" s="50">
        <v>0.2</v>
      </c>
      <c r="G50" s="48">
        <v>0</v>
      </c>
      <c r="H50" s="49">
        <v>0</v>
      </c>
      <c r="I50" s="49">
        <v>-0.2</v>
      </c>
      <c r="J50" s="49">
        <v>0</v>
      </c>
      <c r="K50" s="50">
        <f t="shared" si="41"/>
        <v>0</v>
      </c>
      <c r="L50" s="65">
        <v>1285.33</v>
      </c>
      <c r="M50" s="66">
        <f t="shared" si="2"/>
        <v>0</v>
      </c>
      <c r="N50" s="52"/>
      <c r="O50" s="53">
        <f t="shared" si="42"/>
        <v>0</v>
      </c>
      <c r="P50" s="37"/>
      <c r="Q50" s="37">
        <f t="shared" si="36"/>
        <v>0</v>
      </c>
      <c r="R50" s="37">
        <f t="shared" si="37"/>
        <v>0</v>
      </c>
      <c r="S50" s="37"/>
      <c r="T50" s="37">
        <f t="shared" si="3"/>
        <v>0</v>
      </c>
      <c r="U50" s="37">
        <f t="shared" si="4"/>
        <v>0</v>
      </c>
      <c r="V50" s="37"/>
      <c r="W50" s="37">
        <f t="shared" si="61"/>
        <v>0</v>
      </c>
      <c r="X50" s="37">
        <f t="shared" si="6"/>
        <v>0</v>
      </c>
      <c r="Y50" s="37"/>
      <c r="Z50" s="37">
        <f t="shared" si="62"/>
        <v>0</v>
      </c>
      <c r="AA50" s="37">
        <f t="shared" si="63"/>
        <v>0</v>
      </c>
      <c r="AB50" s="37"/>
      <c r="AC50" s="37">
        <f t="shared" si="64"/>
        <v>0</v>
      </c>
      <c r="AD50" s="37">
        <f t="shared" si="10"/>
        <v>0</v>
      </c>
      <c r="AE50" s="37"/>
      <c r="AF50" s="37">
        <f t="shared" si="65"/>
        <v>0</v>
      </c>
      <c r="AG50" s="37">
        <f t="shared" si="66"/>
        <v>0</v>
      </c>
      <c r="AH50" s="37"/>
      <c r="AI50" s="37">
        <f t="shared" si="67"/>
        <v>0</v>
      </c>
      <c r="AJ50" s="37">
        <f t="shared" si="68"/>
        <v>0</v>
      </c>
      <c r="AK50" s="37"/>
      <c r="AL50" s="37">
        <f t="shared" si="71"/>
        <v>0</v>
      </c>
      <c r="AM50" s="37">
        <f t="shared" si="72"/>
        <v>0</v>
      </c>
      <c r="AN50" s="37"/>
      <c r="AO50" s="37">
        <f t="shared" si="38"/>
        <v>0</v>
      </c>
      <c r="AP50" s="37">
        <f t="shared" si="39"/>
        <v>0</v>
      </c>
      <c r="AQ50" s="37"/>
      <c r="AR50" s="37">
        <f t="shared" si="43"/>
        <v>0</v>
      </c>
      <c r="AS50" s="37">
        <f t="shared" si="1"/>
        <v>0</v>
      </c>
      <c r="AT50" s="37"/>
      <c r="AU50" s="27">
        <f t="shared" si="17"/>
        <v>0</v>
      </c>
      <c r="AV50" s="27">
        <f t="shared" si="18"/>
        <v>0</v>
      </c>
      <c r="AW50" s="37"/>
      <c r="AX50" s="27">
        <f t="shared" si="44"/>
        <v>0</v>
      </c>
      <c r="AY50" s="27">
        <f t="shared" si="45"/>
        <v>0</v>
      </c>
      <c r="AZ50" s="37"/>
      <c r="BA50" s="137">
        <f t="shared" si="46"/>
        <v>0</v>
      </c>
      <c r="BB50" s="137">
        <f t="shared" si="47"/>
        <v>0</v>
      </c>
      <c r="BC50" s="37"/>
      <c r="BD50" s="136">
        <f t="shared" si="48"/>
        <v>0</v>
      </c>
      <c r="BE50" s="136">
        <f t="shared" si="49"/>
        <v>0</v>
      </c>
      <c r="BF50" s="37"/>
      <c r="BG50" s="137">
        <f t="shared" si="50"/>
        <v>0</v>
      </c>
      <c r="BH50" s="137">
        <f t="shared" si="51"/>
        <v>0</v>
      </c>
      <c r="BI50" s="37"/>
      <c r="BJ50" s="137">
        <f t="shared" si="52"/>
        <v>0</v>
      </c>
      <c r="BK50" s="137">
        <f t="shared" si="53"/>
        <v>0</v>
      </c>
      <c r="BL50" s="37"/>
      <c r="BM50" s="137">
        <f t="shared" si="69"/>
        <v>0</v>
      </c>
      <c r="BN50" s="137">
        <f t="shared" si="54"/>
        <v>0</v>
      </c>
      <c r="BO50" s="54">
        <f t="shared" si="55"/>
        <v>0</v>
      </c>
      <c r="BP50" s="138">
        <f t="shared" ca="1" si="56"/>
        <v>0</v>
      </c>
      <c r="BQ50" s="143">
        <f t="shared" ca="1" si="57"/>
        <v>0</v>
      </c>
      <c r="BR50" s="143">
        <f t="shared" si="58"/>
        <v>0</v>
      </c>
      <c r="BS50" s="138">
        <f t="shared" ca="1" si="59"/>
        <v>0</v>
      </c>
      <c r="BT50" s="142">
        <f t="shared" ca="1" si="60"/>
        <v>0</v>
      </c>
      <c r="BU50" s="30"/>
      <c r="BV50" s="54">
        <f t="shared" si="40"/>
        <v>0</v>
      </c>
      <c r="BW50" s="59" t="str">
        <f t="shared" si="70"/>
        <v>NÃO MEDIDO</v>
      </c>
      <c r="BY50" s="62"/>
      <c r="BZ50" s="62"/>
    </row>
    <row r="51" spans="1:78" s="79" customFormat="1" ht="48" customHeight="1" x14ac:dyDescent="0.2">
      <c r="A51" s="43" t="s">
        <v>29</v>
      </c>
      <c r="B51" s="43"/>
      <c r="C51" s="63" t="s">
        <v>189</v>
      </c>
      <c r="D51" s="73" t="s">
        <v>190</v>
      </c>
      <c r="E51" s="80" t="s">
        <v>55</v>
      </c>
      <c r="F51" s="50">
        <v>1</v>
      </c>
      <c r="G51" s="48">
        <v>0</v>
      </c>
      <c r="H51" s="49">
        <v>0</v>
      </c>
      <c r="I51" s="49">
        <v>-1</v>
      </c>
      <c r="J51" s="49">
        <v>0</v>
      </c>
      <c r="K51" s="50">
        <f t="shared" si="41"/>
        <v>0</v>
      </c>
      <c r="L51" s="65">
        <v>153.62</v>
      </c>
      <c r="M51" s="66">
        <f t="shared" si="2"/>
        <v>0</v>
      </c>
      <c r="N51" s="52"/>
      <c r="O51" s="53">
        <f t="shared" si="42"/>
        <v>0</v>
      </c>
      <c r="P51" s="37"/>
      <c r="Q51" s="37">
        <f t="shared" si="36"/>
        <v>0</v>
      </c>
      <c r="R51" s="37">
        <f t="shared" si="37"/>
        <v>0</v>
      </c>
      <c r="S51" s="37"/>
      <c r="T51" s="37">
        <f t="shared" si="3"/>
        <v>0</v>
      </c>
      <c r="U51" s="37">
        <f t="shared" si="4"/>
        <v>0</v>
      </c>
      <c r="V51" s="37"/>
      <c r="W51" s="37">
        <f t="shared" si="61"/>
        <v>0</v>
      </c>
      <c r="X51" s="37">
        <f t="shared" si="6"/>
        <v>0</v>
      </c>
      <c r="Y51" s="37"/>
      <c r="Z51" s="37">
        <f t="shared" si="62"/>
        <v>0</v>
      </c>
      <c r="AA51" s="37">
        <f t="shared" si="63"/>
        <v>0</v>
      </c>
      <c r="AB51" s="37"/>
      <c r="AC51" s="37">
        <f t="shared" si="64"/>
        <v>0</v>
      </c>
      <c r="AD51" s="37">
        <f t="shared" si="10"/>
        <v>0</v>
      </c>
      <c r="AE51" s="37"/>
      <c r="AF51" s="37">
        <f t="shared" si="65"/>
        <v>0</v>
      </c>
      <c r="AG51" s="37">
        <f t="shared" si="66"/>
        <v>0</v>
      </c>
      <c r="AH51" s="37"/>
      <c r="AI51" s="37">
        <f t="shared" si="67"/>
        <v>0</v>
      </c>
      <c r="AJ51" s="37">
        <f t="shared" si="68"/>
        <v>0</v>
      </c>
      <c r="AK51" s="37"/>
      <c r="AL51" s="37">
        <f t="shared" si="71"/>
        <v>0</v>
      </c>
      <c r="AM51" s="37">
        <f t="shared" si="72"/>
        <v>0</v>
      </c>
      <c r="AN51" s="37"/>
      <c r="AO51" s="37">
        <f t="shared" si="38"/>
        <v>0</v>
      </c>
      <c r="AP51" s="37">
        <f t="shared" si="39"/>
        <v>0</v>
      </c>
      <c r="AQ51" s="37"/>
      <c r="AR51" s="37">
        <f t="shared" si="43"/>
        <v>0</v>
      </c>
      <c r="AS51" s="37">
        <f t="shared" si="1"/>
        <v>0</v>
      </c>
      <c r="AT51" s="37"/>
      <c r="AU51" s="27">
        <f t="shared" si="17"/>
        <v>0</v>
      </c>
      <c r="AV51" s="27">
        <f t="shared" si="18"/>
        <v>0</v>
      </c>
      <c r="AW51" s="37"/>
      <c r="AX51" s="27">
        <f t="shared" si="44"/>
        <v>0</v>
      </c>
      <c r="AY51" s="27">
        <f t="shared" si="45"/>
        <v>0</v>
      </c>
      <c r="AZ51" s="37"/>
      <c r="BA51" s="137">
        <f t="shared" si="46"/>
        <v>0</v>
      </c>
      <c r="BB51" s="137">
        <f t="shared" si="47"/>
        <v>0</v>
      </c>
      <c r="BC51" s="37"/>
      <c r="BD51" s="136">
        <f t="shared" si="48"/>
        <v>0</v>
      </c>
      <c r="BE51" s="136">
        <f t="shared" si="49"/>
        <v>0</v>
      </c>
      <c r="BF51" s="37"/>
      <c r="BG51" s="137">
        <f t="shared" si="50"/>
        <v>0</v>
      </c>
      <c r="BH51" s="137">
        <f t="shared" si="51"/>
        <v>0</v>
      </c>
      <c r="BI51" s="37"/>
      <c r="BJ51" s="137">
        <f t="shared" si="52"/>
        <v>0</v>
      </c>
      <c r="BK51" s="137">
        <f t="shared" si="53"/>
        <v>0</v>
      </c>
      <c r="BL51" s="37"/>
      <c r="BM51" s="137">
        <f t="shared" si="69"/>
        <v>0</v>
      </c>
      <c r="BN51" s="137">
        <f t="shared" si="54"/>
        <v>0</v>
      </c>
      <c r="BO51" s="54">
        <f t="shared" si="55"/>
        <v>0</v>
      </c>
      <c r="BP51" s="138">
        <f t="shared" ca="1" si="56"/>
        <v>0</v>
      </c>
      <c r="BQ51" s="143">
        <f t="shared" ca="1" si="57"/>
        <v>0</v>
      </c>
      <c r="BR51" s="143">
        <f t="shared" si="58"/>
        <v>0</v>
      </c>
      <c r="BS51" s="138">
        <f t="shared" ca="1" si="59"/>
        <v>0</v>
      </c>
      <c r="BT51" s="142">
        <f t="shared" ca="1" si="60"/>
        <v>0</v>
      </c>
      <c r="BU51" s="30"/>
      <c r="BV51" s="54">
        <f t="shared" si="40"/>
        <v>0</v>
      </c>
      <c r="BW51" s="59" t="str">
        <f t="shared" si="70"/>
        <v>NÃO MEDIDO</v>
      </c>
      <c r="BY51" s="62"/>
      <c r="BZ51" s="62"/>
    </row>
    <row r="52" spans="1:78" s="79" customFormat="1" ht="70.5" customHeight="1" x14ac:dyDescent="0.2">
      <c r="A52" s="43" t="s">
        <v>29</v>
      </c>
      <c r="B52" s="43"/>
      <c r="C52" s="63" t="s">
        <v>191</v>
      </c>
      <c r="D52" s="45" t="s">
        <v>192</v>
      </c>
      <c r="E52" s="80" t="s">
        <v>58</v>
      </c>
      <c r="F52" s="50">
        <v>36</v>
      </c>
      <c r="G52" s="48">
        <v>-36</v>
      </c>
      <c r="H52" s="49">
        <v>0</v>
      </c>
      <c r="I52" s="49">
        <v>0</v>
      </c>
      <c r="J52" s="49">
        <v>0</v>
      </c>
      <c r="K52" s="50">
        <f t="shared" si="41"/>
        <v>0</v>
      </c>
      <c r="L52" s="65">
        <v>20.9</v>
      </c>
      <c r="M52" s="66">
        <f t="shared" si="2"/>
        <v>0</v>
      </c>
      <c r="N52" s="52"/>
      <c r="O52" s="53">
        <f t="shared" si="42"/>
        <v>0</v>
      </c>
      <c r="P52" s="37"/>
      <c r="Q52" s="37">
        <f t="shared" si="36"/>
        <v>0</v>
      </c>
      <c r="R52" s="37">
        <f t="shared" si="37"/>
        <v>0</v>
      </c>
      <c r="S52" s="37"/>
      <c r="T52" s="37">
        <f t="shared" si="3"/>
        <v>0</v>
      </c>
      <c r="U52" s="37">
        <f t="shared" si="4"/>
        <v>0</v>
      </c>
      <c r="V52" s="37"/>
      <c r="W52" s="37">
        <f t="shared" si="61"/>
        <v>0</v>
      </c>
      <c r="X52" s="37">
        <f t="shared" si="6"/>
        <v>0</v>
      </c>
      <c r="Y52" s="37"/>
      <c r="Z52" s="37">
        <f t="shared" si="62"/>
        <v>0</v>
      </c>
      <c r="AA52" s="37">
        <f t="shared" si="63"/>
        <v>0</v>
      </c>
      <c r="AB52" s="37"/>
      <c r="AC52" s="37">
        <f t="shared" si="64"/>
        <v>0</v>
      </c>
      <c r="AD52" s="37">
        <f t="shared" si="10"/>
        <v>0</v>
      </c>
      <c r="AE52" s="37"/>
      <c r="AF52" s="37">
        <f t="shared" si="65"/>
        <v>0</v>
      </c>
      <c r="AG52" s="37">
        <f t="shared" si="66"/>
        <v>0</v>
      </c>
      <c r="AH52" s="37"/>
      <c r="AI52" s="37">
        <f t="shared" si="67"/>
        <v>0</v>
      </c>
      <c r="AJ52" s="37">
        <f t="shared" si="68"/>
        <v>0</v>
      </c>
      <c r="AK52" s="37"/>
      <c r="AL52" s="37">
        <f t="shared" si="71"/>
        <v>0</v>
      </c>
      <c r="AM52" s="37">
        <f t="shared" si="72"/>
        <v>0</v>
      </c>
      <c r="AN52" s="37"/>
      <c r="AO52" s="37">
        <f t="shared" si="38"/>
        <v>0</v>
      </c>
      <c r="AP52" s="37">
        <f t="shared" si="39"/>
        <v>0</v>
      </c>
      <c r="AQ52" s="37"/>
      <c r="AR52" s="37">
        <f t="shared" si="43"/>
        <v>0</v>
      </c>
      <c r="AS52" s="37">
        <f t="shared" si="1"/>
        <v>0</v>
      </c>
      <c r="AT52" s="37"/>
      <c r="AU52" s="27">
        <f t="shared" si="17"/>
        <v>0</v>
      </c>
      <c r="AV52" s="27">
        <f t="shared" si="18"/>
        <v>0</v>
      </c>
      <c r="AW52" s="37"/>
      <c r="AX52" s="27">
        <f t="shared" si="44"/>
        <v>0</v>
      </c>
      <c r="AY52" s="27">
        <f t="shared" si="45"/>
        <v>0</v>
      </c>
      <c r="AZ52" s="37"/>
      <c r="BA52" s="137">
        <f t="shared" si="46"/>
        <v>0</v>
      </c>
      <c r="BB52" s="137">
        <f t="shared" si="47"/>
        <v>0</v>
      </c>
      <c r="BC52" s="37"/>
      <c r="BD52" s="136">
        <f t="shared" si="48"/>
        <v>0</v>
      </c>
      <c r="BE52" s="136">
        <f t="shared" si="49"/>
        <v>0</v>
      </c>
      <c r="BF52" s="37"/>
      <c r="BG52" s="137">
        <f t="shared" si="50"/>
        <v>0</v>
      </c>
      <c r="BH52" s="137">
        <f t="shared" si="51"/>
        <v>0</v>
      </c>
      <c r="BI52" s="37"/>
      <c r="BJ52" s="137">
        <f t="shared" si="52"/>
        <v>0</v>
      </c>
      <c r="BK52" s="137">
        <f t="shared" si="53"/>
        <v>0</v>
      </c>
      <c r="BL52" s="37"/>
      <c r="BM52" s="137">
        <f t="shared" si="69"/>
        <v>0</v>
      </c>
      <c r="BN52" s="137">
        <f t="shared" si="54"/>
        <v>0</v>
      </c>
      <c r="BO52" s="54">
        <f t="shared" si="55"/>
        <v>0</v>
      </c>
      <c r="BP52" s="138">
        <f t="shared" ca="1" si="56"/>
        <v>0</v>
      </c>
      <c r="BQ52" s="143">
        <f t="shared" ca="1" si="57"/>
        <v>0</v>
      </c>
      <c r="BR52" s="143">
        <f t="shared" si="58"/>
        <v>0</v>
      </c>
      <c r="BS52" s="138">
        <f t="shared" ca="1" si="59"/>
        <v>0</v>
      </c>
      <c r="BT52" s="142">
        <f t="shared" ca="1" si="60"/>
        <v>0</v>
      </c>
      <c r="BU52" s="30"/>
      <c r="BV52" s="54">
        <f t="shared" si="40"/>
        <v>0</v>
      </c>
      <c r="BW52" s="59" t="str">
        <f t="shared" si="70"/>
        <v>NÃO MEDIDO</v>
      </c>
      <c r="BY52" s="62"/>
      <c r="BZ52" s="62"/>
    </row>
    <row r="53" spans="1:78" s="79" customFormat="1" ht="80.099999999999994" customHeight="1" x14ac:dyDescent="0.2">
      <c r="A53" s="43" t="s">
        <v>29</v>
      </c>
      <c r="B53" s="43"/>
      <c r="C53" s="63" t="s">
        <v>193</v>
      </c>
      <c r="D53" s="45" t="s">
        <v>194</v>
      </c>
      <c r="E53" s="80" t="s">
        <v>55</v>
      </c>
      <c r="F53" s="50">
        <v>4</v>
      </c>
      <c r="G53" s="48">
        <v>-4</v>
      </c>
      <c r="H53" s="49">
        <v>0</v>
      </c>
      <c r="I53" s="49">
        <v>0</v>
      </c>
      <c r="J53" s="49">
        <v>0</v>
      </c>
      <c r="K53" s="50">
        <f t="shared" si="41"/>
        <v>0</v>
      </c>
      <c r="L53" s="65">
        <v>19.309999999999999</v>
      </c>
      <c r="M53" s="66">
        <f t="shared" si="2"/>
        <v>0</v>
      </c>
      <c r="N53" s="52"/>
      <c r="O53" s="53">
        <f t="shared" si="42"/>
        <v>0</v>
      </c>
      <c r="P53" s="37"/>
      <c r="Q53" s="37">
        <f t="shared" si="36"/>
        <v>0</v>
      </c>
      <c r="R53" s="37">
        <f t="shared" si="37"/>
        <v>0</v>
      </c>
      <c r="S53" s="37"/>
      <c r="T53" s="37">
        <f t="shared" si="3"/>
        <v>0</v>
      </c>
      <c r="U53" s="37">
        <f t="shared" si="4"/>
        <v>0</v>
      </c>
      <c r="V53" s="37"/>
      <c r="W53" s="37">
        <f t="shared" si="61"/>
        <v>0</v>
      </c>
      <c r="X53" s="37">
        <f t="shared" si="6"/>
        <v>0</v>
      </c>
      <c r="Y53" s="37"/>
      <c r="Z53" s="37">
        <f t="shared" si="62"/>
        <v>0</v>
      </c>
      <c r="AA53" s="37">
        <f t="shared" si="63"/>
        <v>0</v>
      </c>
      <c r="AB53" s="37"/>
      <c r="AC53" s="37">
        <f t="shared" si="64"/>
        <v>0</v>
      </c>
      <c r="AD53" s="37">
        <f t="shared" si="10"/>
        <v>0</v>
      </c>
      <c r="AE53" s="37"/>
      <c r="AF53" s="37">
        <f t="shared" si="65"/>
        <v>0</v>
      </c>
      <c r="AG53" s="37">
        <f t="shared" si="66"/>
        <v>0</v>
      </c>
      <c r="AH53" s="37"/>
      <c r="AI53" s="37">
        <f t="shared" si="67"/>
        <v>0</v>
      </c>
      <c r="AJ53" s="37">
        <f t="shared" si="68"/>
        <v>0</v>
      </c>
      <c r="AK53" s="37"/>
      <c r="AL53" s="37">
        <f t="shared" si="71"/>
        <v>0</v>
      </c>
      <c r="AM53" s="37">
        <f t="shared" si="72"/>
        <v>0</v>
      </c>
      <c r="AN53" s="37"/>
      <c r="AO53" s="37">
        <f t="shared" si="38"/>
        <v>0</v>
      </c>
      <c r="AP53" s="37">
        <f t="shared" si="39"/>
        <v>0</v>
      </c>
      <c r="AQ53" s="37"/>
      <c r="AR53" s="37">
        <f t="shared" si="43"/>
        <v>0</v>
      </c>
      <c r="AS53" s="37">
        <f t="shared" si="1"/>
        <v>0</v>
      </c>
      <c r="AT53" s="37"/>
      <c r="AU53" s="27">
        <f t="shared" si="17"/>
        <v>0</v>
      </c>
      <c r="AV53" s="27">
        <f t="shared" si="18"/>
        <v>0</v>
      </c>
      <c r="AW53" s="37"/>
      <c r="AX53" s="27">
        <f t="shared" si="44"/>
        <v>0</v>
      </c>
      <c r="AY53" s="27">
        <f t="shared" si="45"/>
        <v>0</v>
      </c>
      <c r="AZ53" s="37"/>
      <c r="BA53" s="137">
        <f t="shared" si="46"/>
        <v>0</v>
      </c>
      <c r="BB53" s="137">
        <f t="shared" si="47"/>
        <v>0</v>
      </c>
      <c r="BC53" s="37"/>
      <c r="BD53" s="136">
        <f t="shared" si="48"/>
        <v>0</v>
      </c>
      <c r="BE53" s="136">
        <f t="shared" si="49"/>
        <v>0</v>
      </c>
      <c r="BF53" s="37"/>
      <c r="BG53" s="137">
        <f t="shared" si="50"/>
        <v>0</v>
      </c>
      <c r="BH53" s="137">
        <f t="shared" si="51"/>
        <v>0</v>
      </c>
      <c r="BI53" s="37"/>
      <c r="BJ53" s="137">
        <f t="shared" si="52"/>
        <v>0</v>
      </c>
      <c r="BK53" s="137">
        <f t="shared" si="53"/>
        <v>0</v>
      </c>
      <c r="BL53" s="37"/>
      <c r="BM53" s="137">
        <f t="shared" si="69"/>
        <v>0</v>
      </c>
      <c r="BN53" s="137">
        <f t="shared" si="54"/>
        <v>0</v>
      </c>
      <c r="BO53" s="54">
        <f t="shared" si="55"/>
        <v>0</v>
      </c>
      <c r="BP53" s="138">
        <f t="shared" ca="1" si="56"/>
        <v>0</v>
      </c>
      <c r="BQ53" s="143">
        <f t="shared" ca="1" si="57"/>
        <v>0</v>
      </c>
      <c r="BR53" s="143">
        <f t="shared" si="58"/>
        <v>0</v>
      </c>
      <c r="BS53" s="138">
        <f t="shared" ca="1" si="59"/>
        <v>0</v>
      </c>
      <c r="BT53" s="142">
        <f t="shared" ca="1" si="60"/>
        <v>0</v>
      </c>
      <c r="BU53" s="30"/>
      <c r="BV53" s="54">
        <f t="shared" si="40"/>
        <v>0</v>
      </c>
      <c r="BW53" s="59" t="str">
        <f t="shared" si="70"/>
        <v>NÃO MEDIDO</v>
      </c>
      <c r="BY53" s="62"/>
      <c r="BZ53" s="62"/>
    </row>
    <row r="54" spans="1:78" s="79" customFormat="1" ht="30" customHeight="1" x14ac:dyDescent="0.2">
      <c r="A54" s="43" t="s">
        <v>29</v>
      </c>
      <c r="B54" s="43"/>
      <c r="C54" s="63" t="s">
        <v>195</v>
      </c>
      <c r="D54" s="73" t="s">
        <v>196</v>
      </c>
      <c r="E54" s="80" t="s">
        <v>55</v>
      </c>
      <c r="F54" s="50">
        <v>4</v>
      </c>
      <c r="G54" s="48">
        <v>-4</v>
      </c>
      <c r="H54" s="49">
        <v>0</v>
      </c>
      <c r="I54" s="49">
        <v>0</v>
      </c>
      <c r="J54" s="49">
        <v>0</v>
      </c>
      <c r="K54" s="50">
        <f t="shared" si="41"/>
        <v>0</v>
      </c>
      <c r="L54" s="65">
        <v>14.88</v>
      </c>
      <c r="M54" s="66">
        <f t="shared" si="2"/>
        <v>0</v>
      </c>
      <c r="N54" s="52"/>
      <c r="O54" s="53">
        <f t="shared" si="42"/>
        <v>0</v>
      </c>
      <c r="P54" s="37"/>
      <c r="Q54" s="37">
        <f t="shared" si="36"/>
        <v>0</v>
      </c>
      <c r="R54" s="37">
        <f t="shared" si="37"/>
        <v>0</v>
      </c>
      <c r="S54" s="37"/>
      <c r="T54" s="37">
        <f t="shared" si="3"/>
        <v>0</v>
      </c>
      <c r="U54" s="37">
        <f t="shared" si="4"/>
        <v>0</v>
      </c>
      <c r="V54" s="37"/>
      <c r="W54" s="37">
        <f t="shared" si="61"/>
        <v>0</v>
      </c>
      <c r="X54" s="37">
        <f t="shared" si="6"/>
        <v>0</v>
      </c>
      <c r="Y54" s="37"/>
      <c r="Z54" s="37">
        <f t="shared" si="62"/>
        <v>0</v>
      </c>
      <c r="AA54" s="37">
        <f t="shared" si="63"/>
        <v>0</v>
      </c>
      <c r="AB54" s="37"/>
      <c r="AC54" s="37">
        <f t="shared" si="64"/>
        <v>0</v>
      </c>
      <c r="AD54" s="37">
        <f t="shared" si="10"/>
        <v>0</v>
      </c>
      <c r="AE54" s="37"/>
      <c r="AF54" s="37">
        <f t="shared" si="65"/>
        <v>0</v>
      </c>
      <c r="AG54" s="37">
        <f t="shared" si="66"/>
        <v>0</v>
      </c>
      <c r="AH54" s="37"/>
      <c r="AI54" s="37">
        <f t="shared" si="67"/>
        <v>0</v>
      </c>
      <c r="AJ54" s="37">
        <f t="shared" si="68"/>
        <v>0</v>
      </c>
      <c r="AK54" s="37"/>
      <c r="AL54" s="37">
        <f t="shared" si="71"/>
        <v>0</v>
      </c>
      <c r="AM54" s="37">
        <f t="shared" si="72"/>
        <v>0</v>
      </c>
      <c r="AN54" s="37"/>
      <c r="AO54" s="37">
        <f t="shared" si="38"/>
        <v>0</v>
      </c>
      <c r="AP54" s="37">
        <f t="shared" si="39"/>
        <v>0</v>
      </c>
      <c r="AQ54" s="37"/>
      <c r="AR54" s="37">
        <f t="shared" si="43"/>
        <v>0</v>
      </c>
      <c r="AS54" s="37">
        <f t="shared" si="1"/>
        <v>0</v>
      </c>
      <c r="AT54" s="37"/>
      <c r="AU54" s="27">
        <f t="shared" si="17"/>
        <v>0</v>
      </c>
      <c r="AV54" s="27">
        <f t="shared" si="18"/>
        <v>0</v>
      </c>
      <c r="AW54" s="37"/>
      <c r="AX54" s="27">
        <f t="shared" si="44"/>
        <v>0</v>
      </c>
      <c r="AY54" s="27">
        <f t="shared" si="45"/>
        <v>0</v>
      </c>
      <c r="AZ54" s="37"/>
      <c r="BA54" s="137">
        <f t="shared" si="46"/>
        <v>0</v>
      </c>
      <c r="BB54" s="137">
        <f t="shared" si="47"/>
        <v>0</v>
      </c>
      <c r="BC54" s="37"/>
      <c r="BD54" s="136">
        <f t="shared" si="48"/>
        <v>0</v>
      </c>
      <c r="BE54" s="136">
        <f t="shared" si="49"/>
        <v>0</v>
      </c>
      <c r="BF54" s="37"/>
      <c r="BG54" s="137">
        <f t="shared" si="50"/>
        <v>0</v>
      </c>
      <c r="BH54" s="137">
        <f t="shared" si="51"/>
        <v>0</v>
      </c>
      <c r="BI54" s="37"/>
      <c r="BJ54" s="137">
        <f t="shared" si="52"/>
        <v>0</v>
      </c>
      <c r="BK54" s="137">
        <f t="shared" si="53"/>
        <v>0</v>
      </c>
      <c r="BL54" s="37"/>
      <c r="BM54" s="137">
        <f t="shared" si="69"/>
        <v>0</v>
      </c>
      <c r="BN54" s="137">
        <f t="shared" si="54"/>
        <v>0</v>
      </c>
      <c r="BO54" s="54">
        <f t="shared" si="55"/>
        <v>0</v>
      </c>
      <c r="BP54" s="138">
        <f t="shared" ca="1" si="56"/>
        <v>0</v>
      </c>
      <c r="BQ54" s="143">
        <f t="shared" ca="1" si="57"/>
        <v>0</v>
      </c>
      <c r="BR54" s="143">
        <f t="shared" si="58"/>
        <v>0</v>
      </c>
      <c r="BS54" s="138">
        <f t="shared" ca="1" si="59"/>
        <v>0</v>
      </c>
      <c r="BT54" s="142">
        <f t="shared" ca="1" si="60"/>
        <v>0</v>
      </c>
      <c r="BU54" s="30"/>
      <c r="BV54" s="54">
        <f t="shared" si="40"/>
        <v>0</v>
      </c>
      <c r="BW54" s="59" t="str">
        <f t="shared" si="70"/>
        <v>NÃO MEDIDO</v>
      </c>
      <c r="BY54" s="62"/>
      <c r="BZ54" s="62"/>
    </row>
    <row r="55" spans="1:78" s="79" customFormat="1" ht="30" customHeight="1" x14ac:dyDescent="0.2">
      <c r="A55" s="43" t="s">
        <v>29</v>
      </c>
      <c r="B55" s="43"/>
      <c r="C55" s="63" t="s">
        <v>197</v>
      </c>
      <c r="D55" s="73" t="s">
        <v>198</v>
      </c>
      <c r="E55" s="80" t="s">
        <v>58</v>
      </c>
      <c r="F55" s="50">
        <v>6</v>
      </c>
      <c r="G55" s="48">
        <v>-6</v>
      </c>
      <c r="H55" s="49">
        <v>0</v>
      </c>
      <c r="I55" s="49">
        <v>0</v>
      </c>
      <c r="J55" s="49">
        <v>0</v>
      </c>
      <c r="K55" s="50">
        <f t="shared" si="41"/>
        <v>0</v>
      </c>
      <c r="L55" s="65">
        <v>19.079999999999998</v>
      </c>
      <c r="M55" s="66">
        <f t="shared" si="2"/>
        <v>0</v>
      </c>
      <c r="N55" s="52"/>
      <c r="O55" s="53">
        <f t="shared" si="42"/>
        <v>0</v>
      </c>
      <c r="P55" s="37"/>
      <c r="Q55" s="37">
        <f t="shared" si="36"/>
        <v>0</v>
      </c>
      <c r="R55" s="37">
        <f t="shared" si="37"/>
        <v>0</v>
      </c>
      <c r="S55" s="37"/>
      <c r="T55" s="37">
        <f t="shared" si="3"/>
        <v>0</v>
      </c>
      <c r="U55" s="37">
        <f t="shared" si="4"/>
        <v>0</v>
      </c>
      <c r="V55" s="37"/>
      <c r="W55" s="37">
        <f t="shared" si="61"/>
        <v>0</v>
      </c>
      <c r="X55" s="37">
        <f t="shared" si="6"/>
        <v>0</v>
      </c>
      <c r="Y55" s="37"/>
      <c r="Z55" s="37">
        <f t="shared" si="62"/>
        <v>0</v>
      </c>
      <c r="AA55" s="37">
        <f t="shared" si="63"/>
        <v>0</v>
      </c>
      <c r="AB55" s="37"/>
      <c r="AC55" s="37">
        <f t="shared" si="64"/>
        <v>0</v>
      </c>
      <c r="AD55" s="37">
        <f t="shared" si="10"/>
        <v>0</v>
      </c>
      <c r="AE55" s="37"/>
      <c r="AF55" s="37">
        <f t="shared" si="65"/>
        <v>0</v>
      </c>
      <c r="AG55" s="37">
        <f t="shared" si="66"/>
        <v>0</v>
      </c>
      <c r="AH55" s="37"/>
      <c r="AI55" s="37">
        <f t="shared" si="67"/>
        <v>0</v>
      </c>
      <c r="AJ55" s="37">
        <f t="shared" si="68"/>
        <v>0</v>
      </c>
      <c r="AK55" s="37"/>
      <c r="AL55" s="37">
        <f t="shared" si="71"/>
        <v>0</v>
      </c>
      <c r="AM55" s="37">
        <f t="shared" si="72"/>
        <v>0</v>
      </c>
      <c r="AN55" s="37"/>
      <c r="AO55" s="37">
        <f t="shared" si="38"/>
        <v>0</v>
      </c>
      <c r="AP55" s="37">
        <f t="shared" si="39"/>
        <v>0</v>
      </c>
      <c r="AQ55" s="37"/>
      <c r="AR55" s="37">
        <f t="shared" si="43"/>
        <v>0</v>
      </c>
      <c r="AS55" s="37">
        <f t="shared" si="1"/>
        <v>0</v>
      </c>
      <c r="AT55" s="37"/>
      <c r="AU55" s="27">
        <f t="shared" si="17"/>
        <v>0</v>
      </c>
      <c r="AV55" s="27">
        <f t="shared" si="18"/>
        <v>0</v>
      </c>
      <c r="AW55" s="37"/>
      <c r="AX55" s="27">
        <f t="shared" si="44"/>
        <v>0</v>
      </c>
      <c r="AY55" s="27">
        <f t="shared" si="45"/>
        <v>0</v>
      </c>
      <c r="AZ55" s="37"/>
      <c r="BA55" s="137">
        <f t="shared" si="46"/>
        <v>0</v>
      </c>
      <c r="BB55" s="137">
        <f t="shared" si="47"/>
        <v>0</v>
      </c>
      <c r="BC55" s="37"/>
      <c r="BD55" s="136">
        <f t="shared" si="48"/>
        <v>0</v>
      </c>
      <c r="BE55" s="136">
        <f t="shared" si="49"/>
        <v>0</v>
      </c>
      <c r="BF55" s="37"/>
      <c r="BG55" s="137">
        <f t="shared" si="50"/>
        <v>0</v>
      </c>
      <c r="BH55" s="137">
        <f t="shared" si="51"/>
        <v>0</v>
      </c>
      <c r="BI55" s="37"/>
      <c r="BJ55" s="137">
        <f t="shared" si="52"/>
        <v>0</v>
      </c>
      <c r="BK55" s="137">
        <f t="shared" si="53"/>
        <v>0</v>
      </c>
      <c r="BL55" s="37"/>
      <c r="BM55" s="137">
        <f t="shared" si="69"/>
        <v>0</v>
      </c>
      <c r="BN55" s="137">
        <f t="shared" si="54"/>
        <v>0</v>
      </c>
      <c r="BO55" s="54">
        <f t="shared" si="55"/>
        <v>0</v>
      </c>
      <c r="BP55" s="138">
        <f t="shared" ca="1" si="56"/>
        <v>0</v>
      </c>
      <c r="BQ55" s="143">
        <f t="shared" ca="1" si="57"/>
        <v>0</v>
      </c>
      <c r="BR55" s="143">
        <f t="shared" si="58"/>
        <v>0</v>
      </c>
      <c r="BS55" s="138">
        <f t="shared" ca="1" si="59"/>
        <v>0</v>
      </c>
      <c r="BT55" s="142">
        <f t="shared" ca="1" si="60"/>
        <v>0</v>
      </c>
      <c r="BU55" s="30"/>
      <c r="BV55" s="54">
        <f t="shared" si="40"/>
        <v>0</v>
      </c>
      <c r="BW55" s="59" t="str">
        <f t="shared" si="70"/>
        <v>NÃO MEDIDO</v>
      </c>
      <c r="BY55" s="62"/>
      <c r="BZ55" s="62"/>
    </row>
    <row r="56" spans="1:78" s="79" customFormat="1" ht="30" customHeight="1" x14ac:dyDescent="0.2">
      <c r="A56" s="43" t="s">
        <v>29</v>
      </c>
      <c r="B56" s="43"/>
      <c r="C56" s="63" t="s">
        <v>199</v>
      </c>
      <c r="D56" s="73" t="s">
        <v>200</v>
      </c>
      <c r="E56" s="80" t="s">
        <v>58</v>
      </c>
      <c r="F56" s="50">
        <v>12</v>
      </c>
      <c r="G56" s="48">
        <v>-12</v>
      </c>
      <c r="H56" s="49">
        <v>0</v>
      </c>
      <c r="I56" s="49">
        <v>0</v>
      </c>
      <c r="J56" s="49">
        <v>0</v>
      </c>
      <c r="K56" s="50">
        <f t="shared" si="41"/>
        <v>0</v>
      </c>
      <c r="L56" s="65">
        <v>28.12</v>
      </c>
      <c r="M56" s="66">
        <f t="shared" si="2"/>
        <v>0</v>
      </c>
      <c r="N56" s="52"/>
      <c r="O56" s="53">
        <f t="shared" si="42"/>
        <v>0</v>
      </c>
      <c r="P56" s="37"/>
      <c r="Q56" s="37">
        <f t="shared" si="36"/>
        <v>0</v>
      </c>
      <c r="R56" s="37">
        <f t="shared" si="37"/>
        <v>0</v>
      </c>
      <c r="S56" s="37"/>
      <c r="T56" s="37">
        <f t="shared" si="3"/>
        <v>0</v>
      </c>
      <c r="U56" s="37">
        <f t="shared" si="4"/>
        <v>0</v>
      </c>
      <c r="V56" s="37"/>
      <c r="W56" s="37">
        <f t="shared" si="61"/>
        <v>0</v>
      </c>
      <c r="X56" s="37">
        <f t="shared" si="6"/>
        <v>0</v>
      </c>
      <c r="Y56" s="37"/>
      <c r="Z56" s="37">
        <f t="shared" si="62"/>
        <v>0</v>
      </c>
      <c r="AA56" s="37">
        <f t="shared" si="63"/>
        <v>0</v>
      </c>
      <c r="AB56" s="37"/>
      <c r="AC56" s="37">
        <f t="shared" si="64"/>
        <v>0</v>
      </c>
      <c r="AD56" s="37">
        <f t="shared" si="10"/>
        <v>0</v>
      </c>
      <c r="AE56" s="37"/>
      <c r="AF56" s="37">
        <f t="shared" si="65"/>
        <v>0</v>
      </c>
      <c r="AG56" s="37">
        <f t="shared" si="66"/>
        <v>0</v>
      </c>
      <c r="AH56" s="37"/>
      <c r="AI56" s="37">
        <f t="shared" si="67"/>
        <v>0</v>
      </c>
      <c r="AJ56" s="37">
        <f t="shared" si="68"/>
        <v>0</v>
      </c>
      <c r="AK56" s="37"/>
      <c r="AL56" s="37">
        <f t="shared" si="71"/>
        <v>0</v>
      </c>
      <c r="AM56" s="37">
        <f t="shared" si="72"/>
        <v>0</v>
      </c>
      <c r="AN56" s="37"/>
      <c r="AO56" s="37">
        <f t="shared" si="38"/>
        <v>0</v>
      </c>
      <c r="AP56" s="37">
        <f t="shared" si="39"/>
        <v>0</v>
      </c>
      <c r="AQ56" s="37"/>
      <c r="AR56" s="37">
        <f t="shared" si="43"/>
        <v>0</v>
      </c>
      <c r="AS56" s="37">
        <f t="shared" si="1"/>
        <v>0</v>
      </c>
      <c r="AT56" s="37"/>
      <c r="AU56" s="27">
        <f t="shared" si="17"/>
        <v>0</v>
      </c>
      <c r="AV56" s="27">
        <f t="shared" si="18"/>
        <v>0</v>
      </c>
      <c r="AW56" s="37"/>
      <c r="AX56" s="27">
        <f t="shared" si="44"/>
        <v>0</v>
      </c>
      <c r="AY56" s="27">
        <f t="shared" si="45"/>
        <v>0</v>
      </c>
      <c r="AZ56" s="37"/>
      <c r="BA56" s="137">
        <f t="shared" si="46"/>
        <v>0</v>
      </c>
      <c r="BB56" s="137">
        <f t="shared" si="47"/>
        <v>0</v>
      </c>
      <c r="BC56" s="37"/>
      <c r="BD56" s="136">
        <f t="shared" si="48"/>
        <v>0</v>
      </c>
      <c r="BE56" s="136">
        <f t="shared" si="49"/>
        <v>0</v>
      </c>
      <c r="BF56" s="37"/>
      <c r="BG56" s="137">
        <f t="shared" si="50"/>
        <v>0</v>
      </c>
      <c r="BH56" s="137">
        <f t="shared" si="51"/>
        <v>0</v>
      </c>
      <c r="BI56" s="37"/>
      <c r="BJ56" s="137">
        <f t="shared" si="52"/>
        <v>0</v>
      </c>
      <c r="BK56" s="137">
        <f t="shared" si="53"/>
        <v>0</v>
      </c>
      <c r="BL56" s="37"/>
      <c r="BM56" s="137">
        <f t="shared" si="69"/>
        <v>0</v>
      </c>
      <c r="BN56" s="137">
        <f t="shared" si="54"/>
        <v>0</v>
      </c>
      <c r="BO56" s="54">
        <f t="shared" si="55"/>
        <v>0</v>
      </c>
      <c r="BP56" s="138">
        <f t="shared" ca="1" si="56"/>
        <v>0</v>
      </c>
      <c r="BQ56" s="143">
        <f t="shared" ca="1" si="57"/>
        <v>0</v>
      </c>
      <c r="BR56" s="143">
        <f t="shared" si="58"/>
        <v>0</v>
      </c>
      <c r="BS56" s="138">
        <f t="shared" ca="1" si="59"/>
        <v>0</v>
      </c>
      <c r="BT56" s="142">
        <f t="shared" ca="1" si="60"/>
        <v>0</v>
      </c>
      <c r="BU56" s="30"/>
      <c r="BV56" s="54">
        <f t="shared" si="40"/>
        <v>0</v>
      </c>
      <c r="BW56" s="59" t="str">
        <f t="shared" si="70"/>
        <v>NÃO MEDIDO</v>
      </c>
      <c r="BY56" s="62"/>
      <c r="BZ56" s="62"/>
    </row>
    <row r="57" spans="1:78" s="79" customFormat="1" ht="30" customHeight="1" x14ac:dyDescent="0.2">
      <c r="A57" s="43" t="s">
        <v>29</v>
      </c>
      <c r="B57" s="43"/>
      <c r="C57" s="63" t="s">
        <v>201</v>
      </c>
      <c r="D57" s="73" t="s">
        <v>202</v>
      </c>
      <c r="E57" s="80" t="s">
        <v>58</v>
      </c>
      <c r="F57" s="50">
        <v>6</v>
      </c>
      <c r="G57" s="48">
        <v>-6</v>
      </c>
      <c r="H57" s="49">
        <v>0</v>
      </c>
      <c r="I57" s="49">
        <v>0</v>
      </c>
      <c r="J57" s="49">
        <v>0</v>
      </c>
      <c r="K57" s="50">
        <f t="shared" si="41"/>
        <v>0</v>
      </c>
      <c r="L57" s="65">
        <v>40.75</v>
      </c>
      <c r="M57" s="66">
        <f t="shared" si="2"/>
        <v>0</v>
      </c>
      <c r="N57" s="52"/>
      <c r="O57" s="53">
        <f t="shared" si="42"/>
        <v>0</v>
      </c>
      <c r="P57" s="37"/>
      <c r="Q57" s="37">
        <f t="shared" si="36"/>
        <v>0</v>
      </c>
      <c r="R57" s="37">
        <f t="shared" si="37"/>
        <v>0</v>
      </c>
      <c r="S57" s="37"/>
      <c r="T57" s="37">
        <f t="shared" si="3"/>
        <v>0</v>
      </c>
      <c r="U57" s="37">
        <f t="shared" si="4"/>
        <v>0</v>
      </c>
      <c r="V57" s="37"/>
      <c r="W57" s="37">
        <f t="shared" si="61"/>
        <v>0</v>
      </c>
      <c r="X57" s="37">
        <f t="shared" si="6"/>
        <v>0</v>
      </c>
      <c r="Y57" s="37"/>
      <c r="Z57" s="37">
        <f t="shared" si="62"/>
        <v>0</v>
      </c>
      <c r="AA57" s="37">
        <f t="shared" si="63"/>
        <v>0</v>
      </c>
      <c r="AB57" s="37"/>
      <c r="AC57" s="37">
        <f t="shared" si="64"/>
        <v>0</v>
      </c>
      <c r="AD57" s="37">
        <f t="shared" si="10"/>
        <v>0</v>
      </c>
      <c r="AE57" s="37"/>
      <c r="AF57" s="37">
        <f t="shared" si="65"/>
        <v>0</v>
      </c>
      <c r="AG57" s="37">
        <f t="shared" si="66"/>
        <v>0</v>
      </c>
      <c r="AH57" s="37"/>
      <c r="AI57" s="37">
        <f t="shared" si="67"/>
        <v>0</v>
      </c>
      <c r="AJ57" s="37">
        <f t="shared" si="68"/>
        <v>0</v>
      </c>
      <c r="AK57" s="37"/>
      <c r="AL57" s="37">
        <f t="shared" si="71"/>
        <v>0</v>
      </c>
      <c r="AM57" s="37">
        <f t="shared" si="72"/>
        <v>0</v>
      </c>
      <c r="AN57" s="37"/>
      <c r="AO57" s="37">
        <f t="shared" si="38"/>
        <v>0</v>
      </c>
      <c r="AP57" s="37">
        <f t="shared" si="39"/>
        <v>0</v>
      </c>
      <c r="AQ57" s="37"/>
      <c r="AR57" s="37">
        <f t="shared" si="43"/>
        <v>0</v>
      </c>
      <c r="AS57" s="37">
        <f t="shared" si="1"/>
        <v>0</v>
      </c>
      <c r="AT57" s="37"/>
      <c r="AU57" s="27">
        <f t="shared" si="17"/>
        <v>0</v>
      </c>
      <c r="AV57" s="27">
        <f t="shared" si="18"/>
        <v>0</v>
      </c>
      <c r="AW57" s="37"/>
      <c r="AX57" s="27">
        <f t="shared" si="44"/>
        <v>0</v>
      </c>
      <c r="AY57" s="27">
        <f t="shared" si="45"/>
        <v>0</v>
      </c>
      <c r="AZ57" s="37"/>
      <c r="BA57" s="137">
        <f t="shared" si="46"/>
        <v>0</v>
      </c>
      <c r="BB57" s="137">
        <f t="shared" si="47"/>
        <v>0</v>
      </c>
      <c r="BC57" s="37"/>
      <c r="BD57" s="136">
        <f t="shared" si="48"/>
        <v>0</v>
      </c>
      <c r="BE57" s="136">
        <f t="shared" si="49"/>
        <v>0</v>
      </c>
      <c r="BF57" s="37"/>
      <c r="BG57" s="137">
        <f t="shared" si="50"/>
        <v>0</v>
      </c>
      <c r="BH57" s="137">
        <f t="shared" si="51"/>
        <v>0</v>
      </c>
      <c r="BI57" s="37"/>
      <c r="BJ57" s="137">
        <f t="shared" si="52"/>
        <v>0</v>
      </c>
      <c r="BK57" s="137">
        <f t="shared" si="53"/>
        <v>0</v>
      </c>
      <c r="BL57" s="37"/>
      <c r="BM57" s="137">
        <f t="shared" si="69"/>
        <v>0</v>
      </c>
      <c r="BN57" s="137">
        <f t="shared" si="54"/>
        <v>0</v>
      </c>
      <c r="BO57" s="54">
        <f t="shared" si="55"/>
        <v>0</v>
      </c>
      <c r="BP57" s="138">
        <f t="shared" ca="1" si="56"/>
        <v>0</v>
      </c>
      <c r="BQ57" s="143">
        <f t="shared" ca="1" si="57"/>
        <v>0</v>
      </c>
      <c r="BR57" s="143">
        <f t="shared" si="58"/>
        <v>0</v>
      </c>
      <c r="BS57" s="138">
        <f t="shared" ca="1" si="59"/>
        <v>0</v>
      </c>
      <c r="BT57" s="142">
        <f t="shared" ca="1" si="60"/>
        <v>0</v>
      </c>
      <c r="BU57" s="30"/>
      <c r="BV57" s="54">
        <f t="shared" si="40"/>
        <v>0</v>
      </c>
      <c r="BW57" s="59" t="str">
        <f t="shared" si="70"/>
        <v>NÃO MEDIDO</v>
      </c>
      <c r="BY57" s="62"/>
      <c r="BZ57" s="62"/>
    </row>
    <row r="58" spans="1:78" s="79" customFormat="1" ht="30" customHeight="1" x14ac:dyDescent="0.2">
      <c r="A58" s="43" t="s">
        <v>29</v>
      </c>
      <c r="B58" s="43"/>
      <c r="C58" s="63" t="s">
        <v>203</v>
      </c>
      <c r="D58" s="73" t="s">
        <v>204</v>
      </c>
      <c r="E58" s="80" t="s">
        <v>58</v>
      </c>
      <c r="F58" s="50">
        <v>12</v>
      </c>
      <c r="G58" s="48">
        <v>-12</v>
      </c>
      <c r="H58" s="49">
        <v>0</v>
      </c>
      <c r="I58" s="49">
        <v>0</v>
      </c>
      <c r="J58" s="49">
        <v>0</v>
      </c>
      <c r="K58" s="50">
        <f t="shared" si="41"/>
        <v>0</v>
      </c>
      <c r="L58" s="65">
        <v>45.96</v>
      </c>
      <c r="M58" s="66">
        <f t="shared" si="2"/>
        <v>0</v>
      </c>
      <c r="N58" s="52"/>
      <c r="O58" s="53">
        <f t="shared" si="42"/>
        <v>0</v>
      </c>
      <c r="P58" s="37"/>
      <c r="Q58" s="37">
        <f t="shared" si="36"/>
        <v>0</v>
      </c>
      <c r="R58" s="37">
        <f t="shared" si="37"/>
        <v>0</v>
      </c>
      <c r="S58" s="37"/>
      <c r="T58" s="37">
        <f t="shared" si="3"/>
        <v>0</v>
      </c>
      <c r="U58" s="37">
        <f t="shared" si="4"/>
        <v>0</v>
      </c>
      <c r="V58" s="37"/>
      <c r="W58" s="37">
        <f t="shared" si="61"/>
        <v>0</v>
      </c>
      <c r="X58" s="37">
        <f t="shared" si="6"/>
        <v>0</v>
      </c>
      <c r="Y58" s="37"/>
      <c r="Z58" s="37">
        <f t="shared" si="62"/>
        <v>0</v>
      </c>
      <c r="AA58" s="37">
        <f t="shared" si="63"/>
        <v>0</v>
      </c>
      <c r="AB58" s="37"/>
      <c r="AC58" s="37">
        <f t="shared" si="64"/>
        <v>0</v>
      </c>
      <c r="AD58" s="37">
        <f t="shared" si="10"/>
        <v>0</v>
      </c>
      <c r="AE58" s="37"/>
      <c r="AF58" s="37">
        <f t="shared" si="65"/>
        <v>0</v>
      </c>
      <c r="AG58" s="37">
        <f t="shared" si="66"/>
        <v>0</v>
      </c>
      <c r="AH58" s="37"/>
      <c r="AI58" s="37">
        <f t="shared" si="67"/>
        <v>0</v>
      </c>
      <c r="AJ58" s="37">
        <f t="shared" si="68"/>
        <v>0</v>
      </c>
      <c r="AK58" s="37"/>
      <c r="AL58" s="37">
        <f t="shared" si="71"/>
        <v>0</v>
      </c>
      <c r="AM58" s="37">
        <f t="shared" si="72"/>
        <v>0</v>
      </c>
      <c r="AN58" s="37"/>
      <c r="AO58" s="37">
        <f t="shared" si="38"/>
        <v>0</v>
      </c>
      <c r="AP58" s="37">
        <f t="shared" si="39"/>
        <v>0</v>
      </c>
      <c r="AQ58" s="37"/>
      <c r="AR58" s="37">
        <f t="shared" si="43"/>
        <v>0</v>
      </c>
      <c r="AS58" s="37">
        <f t="shared" si="1"/>
        <v>0</v>
      </c>
      <c r="AT58" s="37"/>
      <c r="AU58" s="27">
        <f t="shared" si="17"/>
        <v>0</v>
      </c>
      <c r="AV58" s="27">
        <f t="shared" si="18"/>
        <v>0</v>
      </c>
      <c r="AW58" s="37"/>
      <c r="AX58" s="27">
        <f t="shared" si="44"/>
        <v>0</v>
      </c>
      <c r="AY58" s="27">
        <f t="shared" si="45"/>
        <v>0</v>
      </c>
      <c r="AZ58" s="37"/>
      <c r="BA58" s="137">
        <f t="shared" si="46"/>
        <v>0</v>
      </c>
      <c r="BB58" s="137">
        <f t="shared" si="47"/>
        <v>0</v>
      </c>
      <c r="BC58" s="37"/>
      <c r="BD58" s="136">
        <f t="shared" si="48"/>
        <v>0</v>
      </c>
      <c r="BE58" s="136">
        <f t="shared" si="49"/>
        <v>0</v>
      </c>
      <c r="BF58" s="37"/>
      <c r="BG58" s="137">
        <f t="shared" si="50"/>
        <v>0</v>
      </c>
      <c r="BH58" s="137">
        <f t="shared" si="51"/>
        <v>0</v>
      </c>
      <c r="BI58" s="37"/>
      <c r="BJ58" s="137">
        <f t="shared" si="52"/>
        <v>0</v>
      </c>
      <c r="BK58" s="137">
        <f t="shared" si="53"/>
        <v>0</v>
      </c>
      <c r="BL58" s="37"/>
      <c r="BM58" s="137">
        <f t="shared" si="69"/>
        <v>0</v>
      </c>
      <c r="BN58" s="137">
        <f t="shared" si="54"/>
        <v>0</v>
      </c>
      <c r="BO58" s="54">
        <f t="shared" si="55"/>
        <v>0</v>
      </c>
      <c r="BP58" s="138">
        <f t="shared" ca="1" si="56"/>
        <v>0</v>
      </c>
      <c r="BQ58" s="143">
        <f t="shared" ca="1" si="57"/>
        <v>0</v>
      </c>
      <c r="BR58" s="143">
        <f t="shared" si="58"/>
        <v>0</v>
      </c>
      <c r="BS58" s="138">
        <f t="shared" ca="1" si="59"/>
        <v>0</v>
      </c>
      <c r="BT58" s="142">
        <f t="shared" ca="1" si="60"/>
        <v>0</v>
      </c>
      <c r="BU58" s="30"/>
      <c r="BV58" s="54">
        <f t="shared" si="40"/>
        <v>0</v>
      </c>
      <c r="BW58" s="59" t="str">
        <f t="shared" si="70"/>
        <v>NÃO MEDIDO</v>
      </c>
      <c r="BY58" s="62"/>
      <c r="BZ58" s="62"/>
    </row>
    <row r="59" spans="1:78" s="79" customFormat="1" ht="30" customHeight="1" x14ac:dyDescent="0.2">
      <c r="A59" s="43" t="s">
        <v>29</v>
      </c>
      <c r="B59" s="43"/>
      <c r="C59" s="63" t="s">
        <v>205</v>
      </c>
      <c r="D59" s="73" t="s">
        <v>206</v>
      </c>
      <c r="E59" s="80" t="s">
        <v>55</v>
      </c>
      <c r="F59" s="50">
        <v>2</v>
      </c>
      <c r="G59" s="48">
        <v>-2</v>
      </c>
      <c r="H59" s="49">
        <v>0</v>
      </c>
      <c r="I59" s="49">
        <v>0</v>
      </c>
      <c r="J59" s="49">
        <v>0</v>
      </c>
      <c r="K59" s="50">
        <f t="shared" si="41"/>
        <v>0</v>
      </c>
      <c r="L59" s="65">
        <v>20.13</v>
      </c>
      <c r="M59" s="66">
        <f t="shared" si="2"/>
        <v>0</v>
      </c>
      <c r="N59" s="52"/>
      <c r="O59" s="53">
        <f t="shared" si="42"/>
        <v>0</v>
      </c>
      <c r="P59" s="37"/>
      <c r="Q59" s="37">
        <f t="shared" si="36"/>
        <v>0</v>
      </c>
      <c r="R59" s="37">
        <f t="shared" si="37"/>
        <v>0</v>
      </c>
      <c r="S59" s="37"/>
      <c r="T59" s="37">
        <f t="shared" si="3"/>
        <v>0</v>
      </c>
      <c r="U59" s="37">
        <f t="shared" si="4"/>
        <v>0</v>
      </c>
      <c r="V59" s="37"/>
      <c r="W59" s="37">
        <f t="shared" si="61"/>
        <v>0</v>
      </c>
      <c r="X59" s="37">
        <f t="shared" si="6"/>
        <v>0</v>
      </c>
      <c r="Y59" s="37"/>
      <c r="Z59" s="37">
        <f t="shared" si="62"/>
        <v>0</v>
      </c>
      <c r="AA59" s="37">
        <f t="shared" si="63"/>
        <v>0</v>
      </c>
      <c r="AB59" s="37"/>
      <c r="AC59" s="37">
        <f t="shared" si="64"/>
        <v>0</v>
      </c>
      <c r="AD59" s="37">
        <f t="shared" si="10"/>
        <v>0</v>
      </c>
      <c r="AE59" s="37"/>
      <c r="AF59" s="37">
        <f t="shared" si="65"/>
        <v>0</v>
      </c>
      <c r="AG59" s="37">
        <f t="shared" si="66"/>
        <v>0</v>
      </c>
      <c r="AH59" s="37"/>
      <c r="AI59" s="37">
        <f t="shared" si="67"/>
        <v>0</v>
      </c>
      <c r="AJ59" s="37">
        <f t="shared" si="68"/>
        <v>0</v>
      </c>
      <c r="AK59" s="37"/>
      <c r="AL59" s="37">
        <f t="shared" si="71"/>
        <v>0</v>
      </c>
      <c r="AM59" s="37">
        <f t="shared" si="72"/>
        <v>0</v>
      </c>
      <c r="AN59" s="37"/>
      <c r="AO59" s="37">
        <f t="shared" si="38"/>
        <v>0</v>
      </c>
      <c r="AP59" s="37">
        <f t="shared" si="39"/>
        <v>0</v>
      </c>
      <c r="AQ59" s="37"/>
      <c r="AR59" s="37">
        <f t="shared" si="43"/>
        <v>0</v>
      </c>
      <c r="AS59" s="37">
        <f t="shared" si="1"/>
        <v>0</v>
      </c>
      <c r="AT59" s="37"/>
      <c r="AU59" s="27">
        <f t="shared" si="17"/>
        <v>0</v>
      </c>
      <c r="AV59" s="27">
        <f t="shared" si="18"/>
        <v>0</v>
      </c>
      <c r="AW59" s="37"/>
      <c r="AX59" s="27">
        <f t="shared" si="44"/>
        <v>0</v>
      </c>
      <c r="AY59" s="27">
        <f t="shared" si="45"/>
        <v>0</v>
      </c>
      <c r="AZ59" s="37"/>
      <c r="BA59" s="137">
        <f t="shared" si="46"/>
        <v>0</v>
      </c>
      <c r="BB59" s="137">
        <f t="shared" si="47"/>
        <v>0</v>
      </c>
      <c r="BC59" s="37"/>
      <c r="BD59" s="136">
        <f t="shared" si="48"/>
        <v>0</v>
      </c>
      <c r="BE59" s="136">
        <f t="shared" si="49"/>
        <v>0</v>
      </c>
      <c r="BF59" s="37"/>
      <c r="BG59" s="137">
        <f t="shared" si="50"/>
        <v>0</v>
      </c>
      <c r="BH59" s="137">
        <f t="shared" si="51"/>
        <v>0</v>
      </c>
      <c r="BI59" s="37"/>
      <c r="BJ59" s="137">
        <f t="shared" si="52"/>
        <v>0</v>
      </c>
      <c r="BK59" s="137">
        <f t="shared" si="53"/>
        <v>0</v>
      </c>
      <c r="BL59" s="37"/>
      <c r="BM59" s="137">
        <f t="shared" si="69"/>
        <v>0</v>
      </c>
      <c r="BN59" s="137">
        <f t="shared" si="54"/>
        <v>0</v>
      </c>
      <c r="BO59" s="54">
        <f t="shared" si="55"/>
        <v>0</v>
      </c>
      <c r="BP59" s="138">
        <f t="shared" ca="1" si="56"/>
        <v>0</v>
      </c>
      <c r="BQ59" s="143">
        <f t="shared" ca="1" si="57"/>
        <v>0</v>
      </c>
      <c r="BR59" s="143">
        <f t="shared" si="58"/>
        <v>0</v>
      </c>
      <c r="BS59" s="138">
        <f t="shared" ca="1" si="59"/>
        <v>0</v>
      </c>
      <c r="BT59" s="142">
        <f t="shared" ca="1" si="60"/>
        <v>0</v>
      </c>
      <c r="BU59" s="30"/>
      <c r="BV59" s="54">
        <f t="shared" si="40"/>
        <v>0</v>
      </c>
      <c r="BW59" s="59" t="str">
        <f t="shared" si="70"/>
        <v>NÃO MEDIDO</v>
      </c>
      <c r="BY59" s="62"/>
      <c r="BZ59" s="62"/>
    </row>
    <row r="60" spans="1:78" s="79" customFormat="1" ht="30" customHeight="1" x14ac:dyDescent="0.2">
      <c r="A60" s="43" t="s">
        <v>29</v>
      </c>
      <c r="B60" s="43"/>
      <c r="C60" s="63" t="s">
        <v>207</v>
      </c>
      <c r="D60" s="73" t="s">
        <v>208</v>
      </c>
      <c r="E60" s="80" t="s">
        <v>55</v>
      </c>
      <c r="F60" s="50">
        <v>2</v>
      </c>
      <c r="G60" s="48">
        <v>-2</v>
      </c>
      <c r="H60" s="49">
        <v>0</v>
      </c>
      <c r="I60" s="49">
        <v>0</v>
      </c>
      <c r="J60" s="49">
        <v>0</v>
      </c>
      <c r="K60" s="50">
        <f t="shared" si="41"/>
        <v>0</v>
      </c>
      <c r="L60" s="65">
        <v>55.75</v>
      </c>
      <c r="M60" s="66">
        <f t="shared" si="2"/>
        <v>0</v>
      </c>
      <c r="N60" s="52"/>
      <c r="O60" s="53">
        <f t="shared" si="42"/>
        <v>0</v>
      </c>
      <c r="P60" s="37"/>
      <c r="Q60" s="37">
        <f t="shared" si="36"/>
        <v>0</v>
      </c>
      <c r="R60" s="37">
        <f t="shared" si="37"/>
        <v>0</v>
      </c>
      <c r="S60" s="37"/>
      <c r="T60" s="37">
        <f t="shared" si="3"/>
        <v>0</v>
      </c>
      <c r="U60" s="37">
        <f t="shared" si="4"/>
        <v>0</v>
      </c>
      <c r="V60" s="37"/>
      <c r="W60" s="37">
        <f t="shared" si="61"/>
        <v>0</v>
      </c>
      <c r="X60" s="37">
        <f t="shared" si="6"/>
        <v>0</v>
      </c>
      <c r="Y60" s="37"/>
      <c r="Z60" s="37">
        <f t="shared" si="62"/>
        <v>0</v>
      </c>
      <c r="AA60" s="37">
        <f t="shared" si="63"/>
        <v>0</v>
      </c>
      <c r="AB60" s="37"/>
      <c r="AC60" s="37">
        <f t="shared" si="64"/>
        <v>0</v>
      </c>
      <c r="AD60" s="37">
        <f t="shared" si="10"/>
        <v>0</v>
      </c>
      <c r="AE60" s="37"/>
      <c r="AF60" s="37">
        <f t="shared" si="65"/>
        <v>0</v>
      </c>
      <c r="AG60" s="37">
        <f t="shared" si="66"/>
        <v>0</v>
      </c>
      <c r="AH60" s="37"/>
      <c r="AI60" s="37">
        <f t="shared" si="67"/>
        <v>0</v>
      </c>
      <c r="AJ60" s="37">
        <f t="shared" si="68"/>
        <v>0</v>
      </c>
      <c r="AK60" s="37"/>
      <c r="AL60" s="37">
        <f t="shared" si="71"/>
        <v>0</v>
      </c>
      <c r="AM60" s="37">
        <f t="shared" si="72"/>
        <v>0</v>
      </c>
      <c r="AN60" s="37"/>
      <c r="AO60" s="37">
        <f t="shared" si="38"/>
        <v>0</v>
      </c>
      <c r="AP60" s="37">
        <f t="shared" si="39"/>
        <v>0</v>
      </c>
      <c r="AQ60" s="37"/>
      <c r="AR60" s="37">
        <f t="shared" si="43"/>
        <v>0</v>
      </c>
      <c r="AS60" s="37">
        <f t="shared" si="1"/>
        <v>0</v>
      </c>
      <c r="AT60" s="37"/>
      <c r="AU60" s="27">
        <f t="shared" si="17"/>
        <v>0</v>
      </c>
      <c r="AV60" s="27">
        <f t="shared" si="18"/>
        <v>0</v>
      </c>
      <c r="AW60" s="37"/>
      <c r="AX60" s="27">
        <f t="shared" si="44"/>
        <v>0</v>
      </c>
      <c r="AY60" s="27">
        <f t="shared" si="45"/>
        <v>0</v>
      </c>
      <c r="AZ60" s="37"/>
      <c r="BA60" s="137">
        <f t="shared" si="46"/>
        <v>0</v>
      </c>
      <c r="BB60" s="137">
        <f t="shared" si="47"/>
        <v>0</v>
      </c>
      <c r="BC60" s="37"/>
      <c r="BD60" s="136">
        <f t="shared" si="48"/>
        <v>0</v>
      </c>
      <c r="BE60" s="136">
        <f t="shared" si="49"/>
        <v>0</v>
      </c>
      <c r="BF60" s="37"/>
      <c r="BG60" s="137">
        <f t="shared" si="50"/>
        <v>0</v>
      </c>
      <c r="BH60" s="137">
        <f t="shared" si="51"/>
        <v>0</v>
      </c>
      <c r="BI60" s="37"/>
      <c r="BJ60" s="137">
        <f t="shared" si="52"/>
        <v>0</v>
      </c>
      <c r="BK60" s="137">
        <f t="shared" si="53"/>
        <v>0</v>
      </c>
      <c r="BL60" s="37"/>
      <c r="BM60" s="137">
        <f t="shared" si="69"/>
        <v>0</v>
      </c>
      <c r="BN60" s="137">
        <f t="shared" si="54"/>
        <v>0</v>
      </c>
      <c r="BO60" s="54">
        <f t="shared" si="55"/>
        <v>0</v>
      </c>
      <c r="BP60" s="138">
        <f t="shared" ca="1" si="56"/>
        <v>0</v>
      </c>
      <c r="BQ60" s="143">
        <f t="shared" ca="1" si="57"/>
        <v>0</v>
      </c>
      <c r="BR60" s="143">
        <f t="shared" si="58"/>
        <v>0</v>
      </c>
      <c r="BS60" s="138">
        <f t="shared" ca="1" si="59"/>
        <v>0</v>
      </c>
      <c r="BT60" s="142">
        <f t="shared" ca="1" si="60"/>
        <v>0</v>
      </c>
      <c r="BU60" s="30"/>
      <c r="BV60" s="54">
        <f t="shared" si="40"/>
        <v>0</v>
      </c>
      <c r="BW60" s="59" t="str">
        <f t="shared" si="70"/>
        <v>NÃO MEDIDO</v>
      </c>
      <c r="BY60" s="62"/>
      <c r="BZ60" s="62"/>
    </row>
    <row r="61" spans="1:78" s="79" customFormat="1" ht="30" customHeight="1" x14ac:dyDescent="0.2">
      <c r="A61" s="43" t="s">
        <v>29</v>
      </c>
      <c r="B61" s="43"/>
      <c r="C61" s="63" t="s">
        <v>209</v>
      </c>
      <c r="D61" s="73" t="s">
        <v>210</v>
      </c>
      <c r="E61" s="80" t="s">
        <v>55</v>
      </c>
      <c r="F61" s="50">
        <v>2</v>
      </c>
      <c r="G61" s="48">
        <v>-2</v>
      </c>
      <c r="H61" s="49">
        <v>0</v>
      </c>
      <c r="I61" s="49">
        <v>0</v>
      </c>
      <c r="J61" s="49">
        <v>0</v>
      </c>
      <c r="K61" s="50">
        <f t="shared" si="41"/>
        <v>0</v>
      </c>
      <c r="L61" s="65">
        <v>189.93</v>
      </c>
      <c r="M61" s="66">
        <f t="shared" si="2"/>
        <v>0</v>
      </c>
      <c r="N61" s="52"/>
      <c r="O61" s="53">
        <f t="shared" si="42"/>
        <v>0</v>
      </c>
      <c r="P61" s="37"/>
      <c r="Q61" s="37">
        <f t="shared" si="36"/>
        <v>0</v>
      </c>
      <c r="R61" s="37">
        <f t="shared" si="37"/>
        <v>0</v>
      </c>
      <c r="S61" s="37"/>
      <c r="T61" s="37">
        <f t="shared" si="3"/>
        <v>0</v>
      </c>
      <c r="U61" s="37">
        <f t="shared" si="4"/>
        <v>0</v>
      </c>
      <c r="V61" s="37"/>
      <c r="W61" s="37">
        <f t="shared" si="61"/>
        <v>0</v>
      </c>
      <c r="X61" s="37">
        <f t="shared" si="6"/>
        <v>0</v>
      </c>
      <c r="Y61" s="37"/>
      <c r="Z61" s="37">
        <f t="shared" si="62"/>
        <v>0</v>
      </c>
      <c r="AA61" s="37">
        <f t="shared" si="63"/>
        <v>0</v>
      </c>
      <c r="AB61" s="37"/>
      <c r="AC61" s="37">
        <f t="shared" si="64"/>
        <v>0</v>
      </c>
      <c r="AD61" s="37">
        <f t="shared" si="10"/>
        <v>0</v>
      </c>
      <c r="AE61" s="37"/>
      <c r="AF61" s="37">
        <f t="shared" si="65"/>
        <v>0</v>
      </c>
      <c r="AG61" s="37">
        <f t="shared" si="66"/>
        <v>0</v>
      </c>
      <c r="AH61" s="37"/>
      <c r="AI61" s="37">
        <f t="shared" si="67"/>
        <v>0</v>
      </c>
      <c r="AJ61" s="37">
        <f t="shared" si="68"/>
        <v>0</v>
      </c>
      <c r="AK61" s="37"/>
      <c r="AL61" s="37">
        <f t="shared" si="71"/>
        <v>0</v>
      </c>
      <c r="AM61" s="37">
        <f t="shared" si="72"/>
        <v>0</v>
      </c>
      <c r="AN61" s="37"/>
      <c r="AO61" s="37">
        <f t="shared" si="38"/>
        <v>0</v>
      </c>
      <c r="AP61" s="37">
        <f t="shared" si="39"/>
        <v>0</v>
      </c>
      <c r="AQ61" s="37"/>
      <c r="AR61" s="37">
        <f t="shared" si="43"/>
        <v>0</v>
      </c>
      <c r="AS61" s="37">
        <f t="shared" si="1"/>
        <v>0</v>
      </c>
      <c r="AT61" s="37"/>
      <c r="AU61" s="27">
        <f t="shared" si="17"/>
        <v>0</v>
      </c>
      <c r="AV61" s="27">
        <f t="shared" si="18"/>
        <v>0</v>
      </c>
      <c r="AW61" s="37"/>
      <c r="AX61" s="27">
        <f t="shared" si="44"/>
        <v>0</v>
      </c>
      <c r="AY61" s="27">
        <f t="shared" si="45"/>
        <v>0</v>
      </c>
      <c r="AZ61" s="37"/>
      <c r="BA61" s="137">
        <f t="shared" si="46"/>
        <v>0</v>
      </c>
      <c r="BB61" s="137">
        <f t="shared" si="47"/>
        <v>0</v>
      </c>
      <c r="BC61" s="37"/>
      <c r="BD61" s="136">
        <f t="shared" si="48"/>
        <v>0</v>
      </c>
      <c r="BE61" s="136">
        <f t="shared" si="49"/>
        <v>0</v>
      </c>
      <c r="BF61" s="37"/>
      <c r="BG61" s="137">
        <f t="shared" si="50"/>
        <v>0</v>
      </c>
      <c r="BH61" s="137">
        <f t="shared" si="51"/>
        <v>0</v>
      </c>
      <c r="BI61" s="37"/>
      <c r="BJ61" s="137">
        <f t="shared" si="52"/>
        <v>0</v>
      </c>
      <c r="BK61" s="137">
        <f t="shared" si="53"/>
        <v>0</v>
      </c>
      <c r="BL61" s="37"/>
      <c r="BM61" s="137">
        <f t="shared" si="69"/>
        <v>0</v>
      </c>
      <c r="BN61" s="137">
        <f t="shared" si="54"/>
        <v>0</v>
      </c>
      <c r="BO61" s="54">
        <f t="shared" si="55"/>
        <v>0</v>
      </c>
      <c r="BP61" s="138">
        <f t="shared" ca="1" si="56"/>
        <v>0</v>
      </c>
      <c r="BQ61" s="143">
        <f t="shared" ca="1" si="57"/>
        <v>0</v>
      </c>
      <c r="BR61" s="143">
        <f t="shared" si="58"/>
        <v>0</v>
      </c>
      <c r="BS61" s="138">
        <f t="shared" ca="1" si="59"/>
        <v>0</v>
      </c>
      <c r="BT61" s="142">
        <f t="shared" ca="1" si="60"/>
        <v>0</v>
      </c>
      <c r="BU61" s="30"/>
      <c r="BV61" s="54">
        <f t="shared" si="40"/>
        <v>0</v>
      </c>
      <c r="BW61" s="59" t="str">
        <f t="shared" si="70"/>
        <v>NÃO MEDIDO</v>
      </c>
      <c r="BY61" s="62"/>
      <c r="BZ61" s="62"/>
    </row>
    <row r="62" spans="1:78" s="79" customFormat="1" ht="30" customHeight="1" x14ac:dyDescent="0.2">
      <c r="A62" s="43" t="s">
        <v>29</v>
      </c>
      <c r="B62" s="43"/>
      <c r="C62" s="63" t="s">
        <v>211</v>
      </c>
      <c r="D62" s="73" t="s">
        <v>212</v>
      </c>
      <c r="E62" s="80" t="s">
        <v>55</v>
      </c>
      <c r="F62" s="50">
        <v>2</v>
      </c>
      <c r="G62" s="48">
        <v>-2</v>
      </c>
      <c r="H62" s="49">
        <v>0</v>
      </c>
      <c r="I62" s="49">
        <v>0</v>
      </c>
      <c r="J62" s="49">
        <v>0</v>
      </c>
      <c r="K62" s="50">
        <f t="shared" si="41"/>
        <v>0</v>
      </c>
      <c r="L62" s="65">
        <v>62.8</v>
      </c>
      <c r="M62" s="66">
        <f t="shared" si="2"/>
        <v>0</v>
      </c>
      <c r="N62" s="52"/>
      <c r="O62" s="53">
        <f t="shared" si="42"/>
        <v>0</v>
      </c>
      <c r="P62" s="37"/>
      <c r="Q62" s="37">
        <f t="shared" si="36"/>
        <v>0</v>
      </c>
      <c r="R62" s="37">
        <f t="shared" si="37"/>
        <v>0</v>
      </c>
      <c r="S62" s="37"/>
      <c r="T62" s="37">
        <f t="shared" si="3"/>
        <v>0</v>
      </c>
      <c r="U62" s="37">
        <f t="shared" si="4"/>
        <v>0</v>
      </c>
      <c r="V62" s="37"/>
      <c r="W62" s="37">
        <f t="shared" si="61"/>
        <v>0</v>
      </c>
      <c r="X62" s="37">
        <f t="shared" si="6"/>
        <v>0</v>
      </c>
      <c r="Y62" s="37"/>
      <c r="Z62" s="37">
        <f t="shared" si="62"/>
        <v>0</v>
      </c>
      <c r="AA62" s="37">
        <f t="shared" si="63"/>
        <v>0</v>
      </c>
      <c r="AB62" s="37"/>
      <c r="AC62" s="37">
        <f t="shared" si="64"/>
        <v>0</v>
      </c>
      <c r="AD62" s="37">
        <f t="shared" si="10"/>
        <v>0</v>
      </c>
      <c r="AE62" s="37"/>
      <c r="AF62" s="37">
        <f t="shared" si="65"/>
        <v>0</v>
      </c>
      <c r="AG62" s="37">
        <f t="shared" si="66"/>
        <v>0</v>
      </c>
      <c r="AH62" s="37"/>
      <c r="AI62" s="37">
        <f t="shared" si="67"/>
        <v>0</v>
      </c>
      <c r="AJ62" s="37">
        <f t="shared" si="68"/>
        <v>0</v>
      </c>
      <c r="AK62" s="37"/>
      <c r="AL62" s="37">
        <f t="shared" si="71"/>
        <v>0</v>
      </c>
      <c r="AM62" s="37">
        <f t="shared" si="72"/>
        <v>0</v>
      </c>
      <c r="AN62" s="37"/>
      <c r="AO62" s="37">
        <f t="shared" si="38"/>
        <v>0</v>
      </c>
      <c r="AP62" s="37">
        <f t="shared" si="39"/>
        <v>0</v>
      </c>
      <c r="AQ62" s="37"/>
      <c r="AR62" s="37">
        <f t="shared" si="43"/>
        <v>0</v>
      </c>
      <c r="AS62" s="37">
        <f t="shared" si="1"/>
        <v>0</v>
      </c>
      <c r="AT62" s="37"/>
      <c r="AU62" s="27">
        <f t="shared" si="17"/>
        <v>0</v>
      </c>
      <c r="AV62" s="27">
        <f t="shared" si="18"/>
        <v>0</v>
      </c>
      <c r="AW62" s="37"/>
      <c r="AX62" s="27">
        <f t="shared" si="44"/>
        <v>0</v>
      </c>
      <c r="AY62" s="27">
        <f t="shared" si="45"/>
        <v>0</v>
      </c>
      <c r="AZ62" s="37"/>
      <c r="BA62" s="137">
        <f t="shared" si="46"/>
        <v>0</v>
      </c>
      <c r="BB62" s="137">
        <f t="shared" si="47"/>
        <v>0</v>
      </c>
      <c r="BC62" s="37"/>
      <c r="BD62" s="136">
        <f t="shared" si="48"/>
        <v>0</v>
      </c>
      <c r="BE62" s="136">
        <f t="shared" si="49"/>
        <v>0</v>
      </c>
      <c r="BF62" s="37"/>
      <c r="BG62" s="137">
        <f t="shared" si="50"/>
        <v>0</v>
      </c>
      <c r="BH62" s="137">
        <f t="shared" si="51"/>
        <v>0</v>
      </c>
      <c r="BI62" s="37"/>
      <c r="BJ62" s="137">
        <f t="shared" si="52"/>
        <v>0</v>
      </c>
      <c r="BK62" s="137">
        <f t="shared" si="53"/>
        <v>0</v>
      </c>
      <c r="BL62" s="37"/>
      <c r="BM62" s="137">
        <f t="shared" si="69"/>
        <v>0</v>
      </c>
      <c r="BN62" s="137">
        <f t="shared" si="54"/>
        <v>0</v>
      </c>
      <c r="BO62" s="54">
        <f t="shared" si="55"/>
        <v>0</v>
      </c>
      <c r="BP62" s="138">
        <f t="shared" ca="1" si="56"/>
        <v>0</v>
      </c>
      <c r="BQ62" s="143">
        <f t="shared" ca="1" si="57"/>
        <v>0</v>
      </c>
      <c r="BR62" s="143">
        <f t="shared" si="58"/>
        <v>0</v>
      </c>
      <c r="BS62" s="138">
        <f t="shared" ca="1" si="59"/>
        <v>0</v>
      </c>
      <c r="BT62" s="142">
        <f t="shared" ca="1" si="60"/>
        <v>0</v>
      </c>
      <c r="BU62" s="30"/>
      <c r="BV62" s="54">
        <f t="shared" si="40"/>
        <v>0</v>
      </c>
      <c r="BW62" s="59" t="str">
        <f t="shared" si="70"/>
        <v>NÃO MEDIDO</v>
      </c>
      <c r="BY62" s="62"/>
      <c r="BZ62" s="62"/>
    </row>
    <row r="63" spans="1:78" s="79" customFormat="1" ht="30" customHeight="1" x14ac:dyDescent="0.2">
      <c r="A63" s="43" t="s">
        <v>29</v>
      </c>
      <c r="B63" s="43"/>
      <c r="C63" s="63" t="s">
        <v>213</v>
      </c>
      <c r="D63" s="73" t="s">
        <v>214</v>
      </c>
      <c r="E63" s="80" t="s">
        <v>55</v>
      </c>
      <c r="F63" s="50">
        <v>1</v>
      </c>
      <c r="G63" s="48">
        <v>-1</v>
      </c>
      <c r="H63" s="49">
        <v>0</v>
      </c>
      <c r="I63" s="49">
        <v>0</v>
      </c>
      <c r="J63" s="49">
        <v>0</v>
      </c>
      <c r="K63" s="50">
        <f t="shared" si="41"/>
        <v>0</v>
      </c>
      <c r="L63" s="65">
        <v>80.900000000000006</v>
      </c>
      <c r="M63" s="66">
        <f t="shared" si="2"/>
        <v>0</v>
      </c>
      <c r="N63" s="52"/>
      <c r="O63" s="53">
        <f t="shared" si="42"/>
        <v>0</v>
      </c>
      <c r="P63" s="37"/>
      <c r="Q63" s="37">
        <f t="shared" si="36"/>
        <v>0</v>
      </c>
      <c r="R63" s="37">
        <f t="shared" si="37"/>
        <v>0</v>
      </c>
      <c r="S63" s="37"/>
      <c r="T63" s="37">
        <f t="shared" si="3"/>
        <v>0</v>
      </c>
      <c r="U63" s="37">
        <f t="shared" si="4"/>
        <v>0</v>
      </c>
      <c r="V63" s="37"/>
      <c r="W63" s="37">
        <f t="shared" si="61"/>
        <v>0</v>
      </c>
      <c r="X63" s="37">
        <f t="shared" si="6"/>
        <v>0</v>
      </c>
      <c r="Y63" s="37"/>
      <c r="Z63" s="37">
        <f t="shared" si="62"/>
        <v>0</v>
      </c>
      <c r="AA63" s="37">
        <f t="shared" si="63"/>
        <v>0</v>
      </c>
      <c r="AB63" s="37"/>
      <c r="AC63" s="37">
        <f t="shared" si="64"/>
        <v>0</v>
      </c>
      <c r="AD63" s="37">
        <f t="shared" si="10"/>
        <v>0</v>
      </c>
      <c r="AE63" s="37"/>
      <c r="AF63" s="37">
        <f t="shared" si="65"/>
        <v>0</v>
      </c>
      <c r="AG63" s="37">
        <f t="shared" si="66"/>
        <v>0</v>
      </c>
      <c r="AH63" s="37"/>
      <c r="AI63" s="37">
        <f t="shared" si="67"/>
        <v>0</v>
      </c>
      <c r="AJ63" s="37">
        <f t="shared" si="68"/>
        <v>0</v>
      </c>
      <c r="AK63" s="37"/>
      <c r="AL63" s="37">
        <f t="shared" si="71"/>
        <v>0</v>
      </c>
      <c r="AM63" s="37">
        <f t="shared" si="72"/>
        <v>0</v>
      </c>
      <c r="AN63" s="37"/>
      <c r="AO63" s="37">
        <f t="shared" si="38"/>
        <v>0</v>
      </c>
      <c r="AP63" s="37">
        <f t="shared" si="39"/>
        <v>0</v>
      </c>
      <c r="AQ63" s="37"/>
      <c r="AR63" s="37">
        <f t="shared" si="43"/>
        <v>0</v>
      </c>
      <c r="AS63" s="37">
        <f t="shared" si="1"/>
        <v>0</v>
      </c>
      <c r="AT63" s="37"/>
      <c r="AU63" s="27">
        <f t="shared" si="17"/>
        <v>0</v>
      </c>
      <c r="AV63" s="27">
        <f t="shared" si="18"/>
        <v>0</v>
      </c>
      <c r="AW63" s="37"/>
      <c r="AX63" s="27">
        <f t="shared" si="44"/>
        <v>0</v>
      </c>
      <c r="AY63" s="27">
        <f t="shared" si="45"/>
        <v>0</v>
      </c>
      <c r="AZ63" s="37"/>
      <c r="BA63" s="137">
        <f t="shared" si="46"/>
        <v>0</v>
      </c>
      <c r="BB63" s="137">
        <f t="shared" si="47"/>
        <v>0</v>
      </c>
      <c r="BC63" s="37"/>
      <c r="BD63" s="136">
        <f t="shared" si="48"/>
        <v>0</v>
      </c>
      <c r="BE63" s="136">
        <f t="shared" si="49"/>
        <v>0</v>
      </c>
      <c r="BF63" s="37"/>
      <c r="BG63" s="137">
        <f t="shared" si="50"/>
        <v>0</v>
      </c>
      <c r="BH63" s="137">
        <f t="shared" si="51"/>
        <v>0</v>
      </c>
      <c r="BI63" s="37"/>
      <c r="BJ63" s="137">
        <f t="shared" si="52"/>
        <v>0</v>
      </c>
      <c r="BK63" s="137">
        <f t="shared" si="53"/>
        <v>0</v>
      </c>
      <c r="BL63" s="37"/>
      <c r="BM63" s="137">
        <f t="shared" si="69"/>
        <v>0</v>
      </c>
      <c r="BN63" s="137">
        <f t="shared" si="54"/>
        <v>0</v>
      </c>
      <c r="BO63" s="54">
        <f t="shared" si="55"/>
        <v>0</v>
      </c>
      <c r="BP63" s="138">
        <f t="shared" ca="1" si="56"/>
        <v>0</v>
      </c>
      <c r="BQ63" s="143">
        <f t="shared" ca="1" si="57"/>
        <v>0</v>
      </c>
      <c r="BR63" s="143">
        <f t="shared" si="58"/>
        <v>0</v>
      </c>
      <c r="BS63" s="138">
        <f t="shared" ca="1" si="59"/>
        <v>0</v>
      </c>
      <c r="BT63" s="142">
        <f t="shared" ca="1" si="60"/>
        <v>0</v>
      </c>
      <c r="BU63" s="30"/>
      <c r="BV63" s="54">
        <f t="shared" si="40"/>
        <v>0</v>
      </c>
      <c r="BW63" s="59" t="str">
        <f t="shared" si="70"/>
        <v>NÃO MEDIDO</v>
      </c>
      <c r="BY63" s="62"/>
      <c r="BZ63" s="62"/>
    </row>
    <row r="64" spans="1:78" s="79" customFormat="1" ht="30" customHeight="1" x14ac:dyDescent="0.2">
      <c r="A64" s="43" t="s">
        <v>29</v>
      </c>
      <c r="B64" s="43"/>
      <c r="C64" s="63" t="s">
        <v>92</v>
      </c>
      <c r="D64" s="73" t="s">
        <v>215</v>
      </c>
      <c r="E64" s="80" t="s">
        <v>55</v>
      </c>
      <c r="F64" s="50">
        <v>1</v>
      </c>
      <c r="G64" s="48">
        <v>-1</v>
      </c>
      <c r="H64" s="49">
        <v>0</v>
      </c>
      <c r="I64" s="49">
        <v>0</v>
      </c>
      <c r="J64" s="49">
        <v>0</v>
      </c>
      <c r="K64" s="50">
        <f t="shared" si="41"/>
        <v>0</v>
      </c>
      <c r="L64" s="65">
        <v>118.79</v>
      </c>
      <c r="M64" s="66">
        <f t="shared" si="2"/>
        <v>0</v>
      </c>
      <c r="N64" s="52"/>
      <c r="O64" s="53">
        <f t="shared" si="42"/>
        <v>0</v>
      </c>
      <c r="P64" s="37"/>
      <c r="Q64" s="37">
        <f t="shared" si="36"/>
        <v>0</v>
      </c>
      <c r="R64" s="37">
        <f t="shared" si="37"/>
        <v>0</v>
      </c>
      <c r="S64" s="37"/>
      <c r="T64" s="37">
        <f t="shared" si="3"/>
        <v>0</v>
      </c>
      <c r="U64" s="37">
        <f t="shared" si="4"/>
        <v>0</v>
      </c>
      <c r="V64" s="37"/>
      <c r="W64" s="37">
        <f t="shared" si="61"/>
        <v>0</v>
      </c>
      <c r="X64" s="37">
        <f t="shared" si="6"/>
        <v>0</v>
      </c>
      <c r="Y64" s="37"/>
      <c r="Z64" s="37">
        <f t="shared" si="62"/>
        <v>0</v>
      </c>
      <c r="AA64" s="37">
        <f t="shared" si="63"/>
        <v>0</v>
      </c>
      <c r="AB64" s="37"/>
      <c r="AC64" s="37">
        <f t="shared" si="64"/>
        <v>0</v>
      </c>
      <c r="AD64" s="37">
        <f t="shared" si="10"/>
        <v>0</v>
      </c>
      <c r="AE64" s="37"/>
      <c r="AF64" s="37">
        <f t="shared" si="65"/>
        <v>0</v>
      </c>
      <c r="AG64" s="37">
        <f t="shared" si="66"/>
        <v>0</v>
      </c>
      <c r="AH64" s="37"/>
      <c r="AI64" s="37">
        <f t="shared" si="67"/>
        <v>0</v>
      </c>
      <c r="AJ64" s="37">
        <f t="shared" si="68"/>
        <v>0</v>
      </c>
      <c r="AK64" s="37"/>
      <c r="AL64" s="37">
        <f t="shared" si="71"/>
        <v>0</v>
      </c>
      <c r="AM64" s="37">
        <f t="shared" si="72"/>
        <v>0</v>
      </c>
      <c r="AN64" s="37"/>
      <c r="AO64" s="37">
        <f t="shared" si="38"/>
        <v>0</v>
      </c>
      <c r="AP64" s="37">
        <f t="shared" si="39"/>
        <v>0</v>
      </c>
      <c r="AQ64" s="37"/>
      <c r="AR64" s="37">
        <f t="shared" si="43"/>
        <v>0</v>
      </c>
      <c r="AS64" s="37">
        <f t="shared" si="1"/>
        <v>0</v>
      </c>
      <c r="AT64" s="37"/>
      <c r="AU64" s="27">
        <f t="shared" si="17"/>
        <v>0</v>
      </c>
      <c r="AV64" s="27">
        <f t="shared" si="18"/>
        <v>0</v>
      </c>
      <c r="AW64" s="37"/>
      <c r="AX64" s="27">
        <f t="shared" si="44"/>
        <v>0</v>
      </c>
      <c r="AY64" s="27">
        <f t="shared" si="45"/>
        <v>0</v>
      </c>
      <c r="AZ64" s="37"/>
      <c r="BA64" s="137">
        <f t="shared" si="46"/>
        <v>0</v>
      </c>
      <c r="BB64" s="137">
        <f t="shared" si="47"/>
        <v>0</v>
      </c>
      <c r="BC64" s="37"/>
      <c r="BD64" s="136">
        <f t="shared" si="48"/>
        <v>0</v>
      </c>
      <c r="BE64" s="136">
        <f t="shared" si="49"/>
        <v>0</v>
      </c>
      <c r="BF64" s="37"/>
      <c r="BG64" s="137">
        <f t="shared" si="50"/>
        <v>0</v>
      </c>
      <c r="BH64" s="137">
        <f t="shared" si="51"/>
        <v>0</v>
      </c>
      <c r="BI64" s="37"/>
      <c r="BJ64" s="137">
        <f t="shared" si="52"/>
        <v>0</v>
      </c>
      <c r="BK64" s="137">
        <f t="shared" si="53"/>
        <v>0</v>
      </c>
      <c r="BL64" s="37"/>
      <c r="BM64" s="137">
        <f t="shared" si="69"/>
        <v>0</v>
      </c>
      <c r="BN64" s="137">
        <f t="shared" si="54"/>
        <v>0</v>
      </c>
      <c r="BO64" s="54">
        <f t="shared" si="55"/>
        <v>0</v>
      </c>
      <c r="BP64" s="138">
        <f t="shared" ca="1" si="56"/>
        <v>0</v>
      </c>
      <c r="BQ64" s="143">
        <f t="shared" ca="1" si="57"/>
        <v>0</v>
      </c>
      <c r="BR64" s="143">
        <f t="shared" si="58"/>
        <v>0</v>
      </c>
      <c r="BS64" s="138">
        <f t="shared" ca="1" si="59"/>
        <v>0</v>
      </c>
      <c r="BT64" s="142">
        <f t="shared" ca="1" si="60"/>
        <v>0</v>
      </c>
      <c r="BU64" s="30"/>
      <c r="BV64" s="54">
        <f t="shared" si="40"/>
        <v>0</v>
      </c>
      <c r="BW64" s="59" t="str">
        <f t="shared" si="70"/>
        <v>NÃO MEDIDO</v>
      </c>
      <c r="BY64" s="62"/>
      <c r="BZ64" s="62"/>
    </row>
    <row r="65" spans="1:78" s="79" customFormat="1" ht="30" customHeight="1" x14ac:dyDescent="0.2">
      <c r="A65" s="43" t="s">
        <v>29</v>
      </c>
      <c r="B65" s="43"/>
      <c r="C65" s="63" t="s">
        <v>93</v>
      </c>
      <c r="D65" s="73" t="s">
        <v>216</v>
      </c>
      <c r="E65" s="80" t="s">
        <v>55</v>
      </c>
      <c r="F65" s="50">
        <v>15</v>
      </c>
      <c r="G65" s="48">
        <v>-15</v>
      </c>
      <c r="H65" s="49">
        <v>0</v>
      </c>
      <c r="I65" s="49">
        <v>0</v>
      </c>
      <c r="J65" s="49">
        <v>0</v>
      </c>
      <c r="K65" s="50">
        <f t="shared" si="41"/>
        <v>0</v>
      </c>
      <c r="L65" s="65">
        <v>16.64</v>
      </c>
      <c r="M65" s="66">
        <f t="shared" si="2"/>
        <v>0</v>
      </c>
      <c r="N65" s="52"/>
      <c r="O65" s="53">
        <f t="shared" si="42"/>
        <v>0</v>
      </c>
      <c r="P65" s="37"/>
      <c r="Q65" s="37">
        <f t="shared" si="36"/>
        <v>0</v>
      </c>
      <c r="R65" s="37">
        <f t="shared" si="37"/>
        <v>0</v>
      </c>
      <c r="S65" s="37"/>
      <c r="T65" s="37">
        <f t="shared" si="3"/>
        <v>0</v>
      </c>
      <c r="U65" s="37">
        <f t="shared" si="4"/>
        <v>0</v>
      </c>
      <c r="V65" s="37"/>
      <c r="W65" s="37">
        <f t="shared" si="61"/>
        <v>0</v>
      </c>
      <c r="X65" s="37">
        <f t="shared" si="6"/>
        <v>0</v>
      </c>
      <c r="Y65" s="37"/>
      <c r="Z65" s="37">
        <f t="shared" si="62"/>
        <v>0</v>
      </c>
      <c r="AA65" s="37">
        <f t="shared" si="63"/>
        <v>0</v>
      </c>
      <c r="AB65" s="37"/>
      <c r="AC65" s="37">
        <f t="shared" si="64"/>
        <v>0</v>
      </c>
      <c r="AD65" s="37">
        <f t="shared" si="10"/>
        <v>0</v>
      </c>
      <c r="AE65" s="37"/>
      <c r="AF65" s="37">
        <f t="shared" si="65"/>
        <v>0</v>
      </c>
      <c r="AG65" s="37">
        <f t="shared" si="66"/>
        <v>0</v>
      </c>
      <c r="AH65" s="37"/>
      <c r="AI65" s="37">
        <f t="shared" si="67"/>
        <v>0</v>
      </c>
      <c r="AJ65" s="37">
        <f t="shared" si="68"/>
        <v>0</v>
      </c>
      <c r="AK65" s="37"/>
      <c r="AL65" s="37">
        <f t="shared" si="71"/>
        <v>0</v>
      </c>
      <c r="AM65" s="37">
        <f t="shared" si="72"/>
        <v>0</v>
      </c>
      <c r="AN65" s="37"/>
      <c r="AO65" s="37">
        <f t="shared" si="38"/>
        <v>0</v>
      </c>
      <c r="AP65" s="37">
        <f t="shared" si="39"/>
        <v>0</v>
      </c>
      <c r="AQ65" s="37"/>
      <c r="AR65" s="37">
        <f t="shared" si="43"/>
        <v>0</v>
      </c>
      <c r="AS65" s="37">
        <f t="shared" si="1"/>
        <v>0</v>
      </c>
      <c r="AT65" s="37"/>
      <c r="AU65" s="27">
        <f t="shared" si="17"/>
        <v>0</v>
      </c>
      <c r="AV65" s="27">
        <f t="shared" si="18"/>
        <v>0</v>
      </c>
      <c r="AW65" s="37"/>
      <c r="AX65" s="27">
        <f t="shared" si="44"/>
        <v>0</v>
      </c>
      <c r="AY65" s="27">
        <f t="shared" si="45"/>
        <v>0</v>
      </c>
      <c r="AZ65" s="37"/>
      <c r="BA65" s="137">
        <f t="shared" si="46"/>
        <v>0</v>
      </c>
      <c r="BB65" s="137">
        <f t="shared" si="47"/>
        <v>0</v>
      </c>
      <c r="BC65" s="37"/>
      <c r="BD65" s="136">
        <f t="shared" si="48"/>
        <v>0</v>
      </c>
      <c r="BE65" s="136">
        <f t="shared" si="49"/>
        <v>0</v>
      </c>
      <c r="BF65" s="37"/>
      <c r="BG65" s="137">
        <f t="shared" si="50"/>
        <v>0</v>
      </c>
      <c r="BH65" s="137">
        <f t="shared" si="51"/>
        <v>0</v>
      </c>
      <c r="BI65" s="37"/>
      <c r="BJ65" s="137">
        <f t="shared" si="52"/>
        <v>0</v>
      </c>
      <c r="BK65" s="137">
        <f t="shared" si="53"/>
        <v>0</v>
      </c>
      <c r="BL65" s="37"/>
      <c r="BM65" s="137">
        <f t="shared" si="69"/>
        <v>0</v>
      </c>
      <c r="BN65" s="137">
        <f t="shared" si="54"/>
        <v>0</v>
      </c>
      <c r="BO65" s="54">
        <f t="shared" si="55"/>
        <v>0</v>
      </c>
      <c r="BP65" s="138">
        <f t="shared" ca="1" si="56"/>
        <v>0</v>
      </c>
      <c r="BQ65" s="143">
        <f t="shared" ca="1" si="57"/>
        <v>0</v>
      </c>
      <c r="BR65" s="143">
        <f t="shared" si="58"/>
        <v>0</v>
      </c>
      <c r="BS65" s="138">
        <f t="shared" ca="1" si="59"/>
        <v>0</v>
      </c>
      <c r="BT65" s="142">
        <f t="shared" ca="1" si="60"/>
        <v>0</v>
      </c>
      <c r="BU65" s="30"/>
      <c r="BV65" s="54">
        <f t="shared" si="40"/>
        <v>0</v>
      </c>
      <c r="BW65" s="59" t="str">
        <f t="shared" si="70"/>
        <v>NÃO MEDIDO</v>
      </c>
      <c r="BY65" s="62"/>
      <c r="BZ65" s="62"/>
    </row>
    <row r="66" spans="1:78" s="79" customFormat="1" ht="30" customHeight="1" x14ac:dyDescent="0.2">
      <c r="A66" s="43" t="s">
        <v>29</v>
      </c>
      <c r="B66" s="43"/>
      <c r="C66" s="63" t="s">
        <v>217</v>
      </c>
      <c r="D66" s="45" t="s">
        <v>218</v>
      </c>
      <c r="E66" s="80" t="s">
        <v>55</v>
      </c>
      <c r="F66" s="50">
        <v>1</v>
      </c>
      <c r="G66" s="48">
        <v>-1</v>
      </c>
      <c r="H66" s="49">
        <v>0</v>
      </c>
      <c r="I66" s="49">
        <v>0</v>
      </c>
      <c r="J66" s="49">
        <v>0</v>
      </c>
      <c r="K66" s="50">
        <f t="shared" si="41"/>
        <v>0</v>
      </c>
      <c r="L66" s="65">
        <v>243.21</v>
      </c>
      <c r="M66" s="66">
        <f t="shared" si="2"/>
        <v>0</v>
      </c>
      <c r="N66" s="52"/>
      <c r="O66" s="53">
        <f t="shared" si="42"/>
        <v>0</v>
      </c>
      <c r="P66" s="37"/>
      <c r="Q66" s="37">
        <f t="shared" si="36"/>
        <v>0</v>
      </c>
      <c r="R66" s="37">
        <f t="shared" si="37"/>
        <v>0</v>
      </c>
      <c r="S66" s="37"/>
      <c r="T66" s="37">
        <f t="shared" si="3"/>
        <v>0</v>
      </c>
      <c r="U66" s="37">
        <f t="shared" si="4"/>
        <v>0</v>
      </c>
      <c r="V66" s="37"/>
      <c r="W66" s="37">
        <f t="shared" si="61"/>
        <v>0</v>
      </c>
      <c r="X66" s="37">
        <f t="shared" si="6"/>
        <v>0</v>
      </c>
      <c r="Y66" s="37"/>
      <c r="Z66" s="37">
        <f t="shared" si="62"/>
        <v>0</v>
      </c>
      <c r="AA66" s="37">
        <f t="shared" si="63"/>
        <v>0</v>
      </c>
      <c r="AB66" s="37"/>
      <c r="AC66" s="37">
        <f t="shared" si="64"/>
        <v>0</v>
      </c>
      <c r="AD66" s="37">
        <f t="shared" si="10"/>
        <v>0</v>
      </c>
      <c r="AE66" s="37"/>
      <c r="AF66" s="37">
        <f t="shared" si="65"/>
        <v>0</v>
      </c>
      <c r="AG66" s="37">
        <f t="shared" si="66"/>
        <v>0</v>
      </c>
      <c r="AH66" s="37"/>
      <c r="AI66" s="37">
        <f t="shared" si="67"/>
        <v>0</v>
      </c>
      <c r="AJ66" s="37">
        <f t="shared" si="68"/>
        <v>0</v>
      </c>
      <c r="AK66" s="37"/>
      <c r="AL66" s="37">
        <f t="shared" si="71"/>
        <v>0</v>
      </c>
      <c r="AM66" s="37">
        <f t="shared" si="72"/>
        <v>0</v>
      </c>
      <c r="AN66" s="37"/>
      <c r="AO66" s="37">
        <f t="shared" si="38"/>
        <v>0</v>
      </c>
      <c r="AP66" s="37">
        <f t="shared" si="39"/>
        <v>0</v>
      </c>
      <c r="AQ66" s="37"/>
      <c r="AR66" s="37">
        <f t="shared" si="43"/>
        <v>0</v>
      </c>
      <c r="AS66" s="37">
        <f t="shared" si="1"/>
        <v>0</v>
      </c>
      <c r="AT66" s="37"/>
      <c r="AU66" s="27">
        <f t="shared" si="17"/>
        <v>0</v>
      </c>
      <c r="AV66" s="27">
        <f t="shared" si="18"/>
        <v>0</v>
      </c>
      <c r="AW66" s="37"/>
      <c r="AX66" s="27">
        <f t="shared" si="44"/>
        <v>0</v>
      </c>
      <c r="AY66" s="27">
        <f t="shared" si="45"/>
        <v>0</v>
      </c>
      <c r="AZ66" s="37"/>
      <c r="BA66" s="137">
        <f t="shared" si="46"/>
        <v>0</v>
      </c>
      <c r="BB66" s="137">
        <f t="shared" si="47"/>
        <v>0</v>
      </c>
      <c r="BC66" s="37"/>
      <c r="BD66" s="136">
        <f t="shared" si="48"/>
        <v>0</v>
      </c>
      <c r="BE66" s="136">
        <f t="shared" si="49"/>
        <v>0</v>
      </c>
      <c r="BF66" s="37"/>
      <c r="BG66" s="137">
        <f t="shared" si="50"/>
        <v>0</v>
      </c>
      <c r="BH66" s="137">
        <f t="shared" si="51"/>
        <v>0</v>
      </c>
      <c r="BI66" s="37"/>
      <c r="BJ66" s="137">
        <f t="shared" si="52"/>
        <v>0</v>
      </c>
      <c r="BK66" s="137">
        <f t="shared" si="53"/>
        <v>0</v>
      </c>
      <c r="BL66" s="37"/>
      <c r="BM66" s="137">
        <f t="shared" si="69"/>
        <v>0</v>
      </c>
      <c r="BN66" s="137">
        <f t="shared" si="54"/>
        <v>0</v>
      </c>
      <c r="BO66" s="54">
        <f t="shared" si="55"/>
        <v>0</v>
      </c>
      <c r="BP66" s="138">
        <f t="shared" ca="1" si="56"/>
        <v>0</v>
      </c>
      <c r="BQ66" s="143">
        <f t="shared" ca="1" si="57"/>
        <v>0</v>
      </c>
      <c r="BR66" s="143">
        <f t="shared" si="58"/>
        <v>0</v>
      </c>
      <c r="BS66" s="138">
        <f t="shared" ca="1" si="59"/>
        <v>0</v>
      </c>
      <c r="BT66" s="142">
        <f t="shared" ca="1" si="60"/>
        <v>0</v>
      </c>
      <c r="BU66" s="30"/>
      <c r="BV66" s="54">
        <f t="shared" si="40"/>
        <v>0</v>
      </c>
      <c r="BW66" s="59" t="str">
        <f t="shared" si="70"/>
        <v>NÃO MEDIDO</v>
      </c>
      <c r="BY66" s="62"/>
      <c r="BZ66" s="62"/>
    </row>
    <row r="67" spans="1:78" s="79" customFormat="1" ht="30" customHeight="1" x14ac:dyDescent="0.2">
      <c r="A67" s="43" t="s">
        <v>27</v>
      </c>
      <c r="B67" s="43"/>
      <c r="C67" s="63">
        <v>20600</v>
      </c>
      <c r="D67" s="45" t="s">
        <v>219</v>
      </c>
      <c r="E67" s="80"/>
      <c r="F67" s="50"/>
      <c r="G67" s="48">
        <v>0</v>
      </c>
      <c r="H67" s="49">
        <v>0</v>
      </c>
      <c r="I67" s="49">
        <v>0</v>
      </c>
      <c r="J67" s="49">
        <v>0</v>
      </c>
      <c r="K67" s="50">
        <f t="shared" si="41"/>
        <v>0</v>
      </c>
      <c r="L67" s="65"/>
      <c r="M67" s="66">
        <f t="shared" si="2"/>
        <v>0</v>
      </c>
      <c r="N67" s="52"/>
      <c r="O67" s="53">
        <f t="shared" si="42"/>
        <v>0</v>
      </c>
      <c r="P67" s="37"/>
      <c r="Q67" s="37">
        <f t="shared" si="36"/>
        <v>0</v>
      </c>
      <c r="R67" s="37">
        <f t="shared" si="37"/>
        <v>0</v>
      </c>
      <c r="S67" s="37"/>
      <c r="T67" s="37">
        <f t="shared" si="3"/>
        <v>0</v>
      </c>
      <c r="U67" s="37">
        <f t="shared" si="4"/>
        <v>0</v>
      </c>
      <c r="V67" s="37"/>
      <c r="W67" s="37">
        <f t="shared" si="61"/>
        <v>0</v>
      </c>
      <c r="X67" s="37">
        <f t="shared" si="6"/>
        <v>0</v>
      </c>
      <c r="Y67" s="37"/>
      <c r="Z67" s="37">
        <f t="shared" si="62"/>
        <v>0</v>
      </c>
      <c r="AA67" s="37">
        <f t="shared" si="63"/>
        <v>0</v>
      </c>
      <c r="AB67" s="37"/>
      <c r="AC67" s="37">
        <f t="shared" si="64"/>
        <v>0</v>
      </c>
      <c r="AD67" s="37">
        <f t="shared" si="10"/>
        <v>0</v>
      </c>
      <c r="AE67" s="37"/>
      <c r="AF67" s="37">
        <f t="shared" si="65"/>
        <v>0</v>
      </c>
      <c r="AG67" s="37">
        <f t="shared" si="66"/>
        <v>0</v>
      </c>
      <c r="AH67" s="37"/>
      <c r="AI67" s="37">
        <f t="shared" si="67"/>
        <v>0</v>
      </c>
      <c r="AJ67" s="37">
        <f t="shared" si="68"/>
        <v>0</v>
      </c>
      <c r="AK67" s="37"/>
      <c r="AL67" s="37">
        <f t="shared" si="71"/>
        <v>0</v>
      </c>
      <c r="AM67" s="37">
        <f t="shared" si="72"/>
        <v>0</v>
      </c>
      <c r="AN67" s="37"/>
      <c r="AO67" s="37">
        <f t="shared" si="38"/>
        <v>0</v>
      </c>
      <c r="AP67" s="37">
        <f t="shared" si="39"/>
        <v>0</v>
      </c>
      <c r="AQ67" s="37"/>
      <c r="AR67" s="37">
        <f t="shared" si="43"/>
        <v>0</v>
      </c>
      <c r="AS67" s="37">
        <f t="shared" si="1"/>
        <v>0</v>
      </c>
      <c r="AT67" s="37"/>
      <c r="AU67" s="27">
        <f t="shared" si="17"/>
        <v>0</v>
      </c>
      <c r="AV67" s="27">
        <f t="shared" si="18"/>
        <v>0</v>
      </c>
      <c r="AW67" s="37"/>
      <c r="AX67" s="27">
        <f t="shared" si="44"/>
        <v>0</v>
      </c>
      <c r="AY67" s="27">
        <f t="shared" si="45"/>
        <v>0</v>
      </c>
      <c r="AZ67" s="37"/>
      <c r="BA67" s="137">
        <f t="shared" si="46"/>
        <v>0</v>
      </c>
      <c r="BB67" s="137">
        <f t="shared" si="47"/>
        <v>0</v>
      </c>
      <c r="BC67" s="37"/>
      <c r="BD67" s="136">
        <f t="shared" si="48"/>
        <v>0</v>
      </c>
      <c r="BE67" s="136">
        <f t="shared" si="49"/>
        <v>0</v>
      </c>
      <c r="BF67" s="37"/>
      <c r="BG67" s="137">
        <f t="shared" si="50"/>
        <v>0</v>
      </c>
      <c r="BH67" s="137">
        <f t="shared" si="51"/>
        <v>0</v>
      </c>
      <c r="BI67" s="37"/>
      <c r="BJ67" s="137">
        <f t="shared" si="52"/>
        <v>0</v>
      </c>
      <c r="BK67" s="137">
        <f t="shared" si="53"/>
        <v>0</v>
      </c>
      <c r="BL67" s="37"/>
      <c r="BM67" s="137">
        <f t="shared" si="69"/>
        <v>0</v>
      </c>
      <c r="BN67" s="137">
        <f t="shared" si="54"/>
        <v>0</v>
      </c>
      <c r="BO67" s="54">
        <f t="shared" si="55"/>
        <v>0</v>
      </c>
      <c r="BP67" s="138">
        <f t="shared" ca="1" si="56"/>
        <v>0</v>
      </c>
      <c r="BQ67" s="143">
        <f t="shared" ca="1" si="57"/>
        <v>0</v>
      </c>
      <c r="BR67" s="143">
        <f t="shared" si="58"/>
        <v>0</v>
      </c>
      <c r="BS67" s="138">
        <f t="shared" ca="1" si="59"/>
        <v>0</v>
      </c>
      <c r="BT67" s="142">
        <f t="shared" ca="1" si="60"/>
        <v>0</v>
      </c>
      <c r="BU67" s="30"/>
      <c r="BV67" s="54">
        <f t="shared" si="40"/>
        <v>0</v>
      </c>
      <c r="BW67" s="59" t="str">
        <f>IF(COUNTIF(BW68:BW77,"MEDIDO")&gt;0,"MEDIDO","NÃO MEDIDO")</f>
        <v>NÃO MEDIDO</v>
      </c>
      <c r="BY67" s="62"/>
      <c r="BZ67" s="62"/>
    </row>
    <row r="68" spans="1:78" s="79" customFormat="1" ht="30" customHeight="1" x14ac:dyDescent="0.2">
      <c r="A68" s="43" t="s">
        <v>29</v>
      </c>
      <c r="B68" s="43"/>
      <c r="C68" s="63" t="s">
        <v>220</v>
      </c>
      <c r="D68" s="45" t="s">
        <v>221</v>
      </c>
      <c r="E68" s="80" t="s">
        <v>55</v>
      </c>
      <c r="F68" s="50">
        <v>2</v>
      </c>
      <c r="G68" s="48">
        <v>-2</v>
      </c>
      <c r="H68" s="49">
        <v>0</v>
      </c>
      <c r="I68" s="49">
        <v>0</v>
      </c>
      <c r="J68" s="49">
        <v>0</v>
      </c>
      <c r="K68" s="50">
        <f t="shared" si="41"/>
        <v>0</v>
      </c>
      <c r="L68" s="65">
        <v>4.95</v>
      </c>
      <c r="M68" s="66">
        <f t="shared" si="2"/>
        <v>0</v>
      </c>
      <c r="N68" s="52"/>
      <c r="O68" s="53">
        <f t="shared" si="42"/>
        <v>0</v>
      </c>
      <c r="P68" s="37"/>
      <c r="Q68" s="37">
        <f t="shared" si="36"/>
        <v>0</v>
      </c>
      <c r="R68" s="37">
        <f t="shared" si="37"/>
        <v>0</v>
      </c>
      <c r="S68" s="37"/>
      <c r="T68" s="37">
        <f t="shared" si="3"/>
        <v>0</v>
      </c>
      <c r="U68" s="37">
        <f t="shared" si="4"/>
        <v>0</v>
      </c>
      <c r="V68" s="37"/>
      <c r="W68" s="37">
        <f t="shared" si="61"/>
        <v>0</v>
      </c>
      <c r="X68" s="37">
        <f t="shared" si="6"/>
        <v>0</v>
      </c>
      <c r="Y68" s="37"/>
      <c r="Z68" s="37">
        <f t="shared" si="62"/>
        <v>0</v>
      </c>
      <c r="AA68" s="37">
        <f t="shared" si="63"/>
        <v>0</v>
      </c>
      <c r="AB68" s="37"/>
      <c r="AC68" s="37">
        <f t="shared" si="64"/>
        <v>0</v>
      </c>
      <c r="AD68" s="37">
        <f t="shared" si="10"/>
        <v>0</v>
      </c>
      <c r="AE68" s="37"/>
      <c r="AF68" s="37">
        <f t="shared" si="65"/>
        <v>0</v>
      </c>
      <c r="AG68" s="37">
        <f t="shared" si="66"/>
        <v>0</v>
      </c>
      <c r="AH68" s="37"/>
      <c r="AI68" s="37">
        <f t="shared" si="67"/>
        <v>0</v>
      </c>
      <c r="AJ68" s="37">
        <f t="shared" si="68"/>
        <v>0</v>
      </c>
      <c r="AK68" s="37"/>
      <c r="AL68" s="37">
        <f t="shared" si="71"/>
        <v>0</v>
      </c>
      <c r="AM68" s="37">
        <f t="shared" si="72"/>
        <v>0</v>
      </c>
      <c r="AN68" s="37"/>
      <c r="AO68" s="37">
        <f t="shared" si="38"/>
        <v>0</v>
      </c>
      <c r="AP68" s="37">
        <f t="shared" si="39"/>
        <v>0</v>
      </c>
      <c r="AQ68" s="37"/>
      <c r="AR68" s="37">
        <f t="shared" si="43"/>
        <v>0</v>
      </c>
      <c r="AS68" s="37">
        <f t="shared" si="1"/>
        <v>0</v>
      </c>
      <c r="AT68" s="37"/>
      <c r="AU68" s="27">
        <f t="shared" si="17"/>
        <v>0</v>
      </c>
      <c r="AV68" s="27">
        <f t="shared" si="18"/>
        <v>0</v>
      </c>
      <c r="AW68" s="37"/>
      <c r="AX68" s="27">
        <f t="shared" si="44"/>
        <v>0</v>
      </c>
      <c r="AY68" s="27">
        <f t="shared" si="45"/>
        <v>0</v>
      </c>
      <c r="AZ68" s="37"/>
      <c r="BA68" s="137">
        <f t="shared" si="46"/>
        <v>0</v>
      </c>
      <c r="BB68" s="137">
        <f t="shared" si="47"/>
        <v>0</v>
      </c>
      <c r="BC68" s="37"/>
      <c r="BD68" s="136">
        <f t="shared" si="48"/>
        <v>0</v>
      </c>
      <c r="BE68" s="136">
        <f t="shared" si="49"/>
        <v>0</v>
      </c>
      <c r="BF68" s="37"/>
      <c r="BG68" s="137">
        <f t="shared" si="50"/>
        <v>0</v>
      </c>
      <c r="BH68" s="137">
        <f t="shared" si="51"/>
        <v>0</v>
      </c>
      <c r="BI68" s="37"/>
      <c r="BJ68" s="137">
        <f t="shared" si="52"/>
        <v>0</v>
      </c>
      <c r="BK68" s="137">
        <f t="shared" si="53"/>
        <v>0</v>
      </c>
      <c r="BL68" s="37"/>
      <c r="BM68" s="137">
        <f t="shared" si="69"/>
        <v>0</v>
      </c>
      <c r="BN68" s="137">
        <f t="shared" si="54"/>
        <v>0</v>
      </c>
      <c r="BO68" s="54">
        <f t="shared" si="55"/>
        <v>0</v>
      </c>
      <c r="BP68" s="138">
        <f t="shared" ca="1" si="56"/>
        <v>0</v>
      </c>
      <c r="BQ68" s="143">
        <f t="shared" ca="1" si="57"/>
        <v>0</v>
      </c>
      <c r="BR68" s="143">
        <f t="shared" si="58"/>
        <v>0</v>
      </c>
      <c r="BS68" s="138">
        <f t="shared" ca="1" si="59"/>
        <v>0</v>
      </c>
      <c r="BT68" s="142">
        <f t="shared" ca="1" si="60"/>
        <v>0</v>
      </c>
      <c r="BU68" s="30"/>
      <c r="BV68" s="54">
        <f t="shared" si="40"/>
        <v>0</v>
      </c>
      <c r="BW68" s="59" t="str">
        <f t="shared" si="70"/>
        <v>NÃO MEDIDO</v>
      </c>
      <c r="BY68" s="62"/>
      <c r="BZ68" s="62"/>
    </row>
    <row r="69" spans="1:78" s="79" customFormat="1" ht="30" customHeight="1" x14ac:dyDescent="0.2">
      <c r="A69" s="43" t="s">
        <v>29</v>
      </c>
      <c r="B69" s="43"/>
      <c r="C69" s="63" t="s">
        <v>222</v>
      </c>
      <c r="D69" s="45" t="s">
        <v>223</v>
      </c>
      <c r="E69" s="80" t="s">
        <v>58</v>
      </c>
      <c r="F69" s="50">
        <v>3</v>
      </c>
      <c r="G69" s="48">
        <v>-3</v>
      </c>
      <c r="H69" s="49">
        <v>0</v>
      </c>
      <c r="I69" s="49">
        <v>0</v>
      </c>
      <c r="J69" s="49">
        <v>0</v>
      </c>
      <c r="K69" s="50">
        <f t="shared" si="41"/>
        <v>0</v>
      </c>
      <c r="L69" s="65">
        <v>20.07</v>
      </c>
      <c r="M69" s="66">
        <f t="shared" si="2"/>
        <v>0</v>
      </c>
      <c r="N69" s="52"/>
      <c r="O69" s="53">
        <f t="shared" si="42"/>
        <v>0</v>
      </c>
      <c r="P69" s="37"/>
      <c r="Q69" s="37">
        <f t="shared" si="36"/>
        <v>0</v>
      </c>
      <c r="R69" s="37">
        <f t="shared" si="37"/>
        <v>0</v>
      </c>
      <c r="S69" s="37"/>
      <c r="T69" s="37">
        <f t="shared" si="3"/>
        <v>0</v>
      </c>
      <c r="U69" s="37">
        <f t="shared" si="4"/>
        <v>0</v>
      </c>
      <c r="V69" s="37"/>
      <c r="W69" s="37">
        <f t="shared" si="61"/>
        <v>0</v>
      </c>
      <c r="X69" s="37">
        <f t="shared" si="6"/>
        <v>0</v>
      </c>
      <c r="Y69" s="37"/>
      <c r="Z69" s="37">
        <f t="shared" si="62"/>
        <v>0</v>
      </c>
      <c r="AA69" s="37">
        <f t="shared" si="63"/>
        <v>0</v>
      </c>
      <c r="AB69" s="37"/>
      <c r="AC69" s="37">
        <f t="shared" si="64"/>
        <v>0</v>
      </c>
      <c r="AD69" s="37">
        <f t="shared" si="10"/>
        <v>0</v>
      </c>
      <c r="AE69" s="37"/>
      <c r="AF69" s="37">
        <f t="shared" si="65"/>
        <v>0</v>
      </c>
      <c r="AG69" s="37">
        <f t="shared" si="66"/>
        <v>0</v>
      </c>
      <c r="AH69" s="37"/>
      <c r="AI69" s="37">
        <f t="shared" si="67"/>
        <v>0</v>
      </c>
      <c r="AJ69" s="37">
        <f t="shared" si="68"/>
        <v>0</v>
      </c>
      <c r="AK69" s="37"/>
      <c r="AL69" s="37">
        <f t="shared" si="71"/>
        <v>0</v>
      </c>
      <c r="AM69" s="37">
        <f t="shared" si="72"/>
        <v>0</v>
      </c>
      <c r="AN69" s="37"/>
      <c r="AO69" s="37">
        <f t="shared" si="38"/>
        <v>0</v>
      </c>
      <c r="AP69" s="37">
        <f t="shared" si="39"/>
        <v>0</v>
      </c>
      <c r="AQ69" s="37"/>
      <c r="AR69" s="37">
        <f t="shared" si="43"/>
        <v>0</v>
      </c>
      <c r="AS69" s="37">
        <f t="shared" si="1"/>
        <v>0</v>
      </c>
      <c r="AT69" s="37"/>
      <c r="AU69" s="27">
        <f t="shared" si="17"/>
        <v>0</v>
      </c>
      <c r="AV69" s="27">
        <f t="shared" si="18"/>
        <v>0</v>
      </c>
      <c r="AW69" s="37"/>
      <c r="AX69" s="27">
        <f t="shared" si="44"/>
        <v>0</v>
      </c>
      <c r="AY69" s="27">
        <f t="shared" si="45"/>
        <v>0</v>
      </c>
      <c r="AZ69" s="37"/>
      <c r="BA69" s="137">
        <f t="shared" si="46"/>
        <v>0</v>
      </c>
      <c r="BB69" s="137">
        <f t="shared" si="47"/>
        <v>0</v>
      </c>
      <c r="BC69" s="37"/>
      <c r="BD69" s="136">
        <f t="shared" si="48"/>
        <v>0</v>
      </c>
      <c r="BE69" s="136">
        <f t="shared" si="49"/>
        <v>0</v>
      </c>
      <c r="BF69" s="37"/>
      <c r="BG69" s="137">
        <f t="shared" si="50"/>
        <v>0</v>
      </c>
      <c r="BH69" s="137">
        <f t="shared" si="51"/>
        <v>0</v>
      </c>
      <c r="BI69" s="37"/>
      <c r="BJ69" s="137">
        <f t="shared" si="52"/>
        <v>0</v>
      </c>
      <c r="BK69" s="137">
        <f t="shared" si="53"/>
        <v>0</v>
      </c>
      <c r="BL69" s="37"/>
      <c r="BM69" s="137">
        <f t="shared" si="69"/>
        <v>0</v>
      </c>
      <c r="BN69" s="137">
        <f t="shared" si="54"/>
        <v>0</v>
      </c>
      <c r="BO69" s="54">
        <f t="shared" si="55"/>
        <v>0</v>
      </c>
      <c r="BP69" s="138">
        <f t="shared" ca="1" si="56"/>
        <v>0</v>
      </c>
      <c r="BQ69" s="143">
        <f t="shared" ca="1" si="57"/>
        <v>0</v>
      </c>
      <c r="BR69" s="143">
        <f t="shared" si="58"/>
        <v>0</v>
      </c>
      <c r="BS69" s="138">
        <f t="shared" ca="1" si="59"/>
        <v>0</v>
      </c>
      <c r="BT69" s="142">
        <f t="shared" ca="1" si="60"/>
        <v>0</v>
      </c>
      <c r="BU69" s="30"/>
      <c r="BV69" s="54">
        <f t="shared" si="40"/>
        <v>0</v>
      </c>
      <c r="BW69" s="59" t="str">
        <f t="shared" si="70"/>
        <v>NÃO MEDIDO</v>
      </c>
      <c r="BY69" s="62"/>
      <c r="BZ69" s="62"/>
    </row>
    <row r="70" spans="1:78" s="79" customFormat="1" ht="60" customHeight="1" x14ac:dyDescent="0.2">
      <c r="A70" s="43" t="s">
        <v>29</v>
      </c>
      <c r="B70" s="43"/>
      <c r="C70" s="63" t="s">
        <v>99</v>
      </c>
      <c r="D70" s="45" t="s">
        <v>224</v>
      </c>
      <c r="E70" s="80" t="s">
        <v>55</v>
      </c>
      <c r="F70" s="50">
        <v>2</v>
      </c>
      <c r="G70" s="48">
        <v>-2</v>
      </c>
      <c r="H70" s="49">
        <v>0</v>
      </c>
      <c r="I70" s="49">
        <v>0</v>
      </c>
      <c r="J70" s="49">
        <v>0</v>
      </c>
      <c r="K70" s="50">
        <f t="shared" si="41"/>
        <v>0</v>
      </c>
      <c r="L70" s="65">
        <v>63.58</v>
      </c>
      <c r="M70" s="66">
        <f t="shared" si="2"/>
        <v>0</v>
      </c>
      <c r="N70" s="52"/>
      <c r="O70" s="53">
        <f t="shared" si="42"/>
        <v>0</v>
      </c>
      <c r="P70" s="37"/>
      <c r="Q70" s="37">
        <f t="shared" si="36"/>
        <v>0</v>
      </c>
      <c r="R70" s="37">
        <f t="shared" si="37"/>
        <v>0</v>
      </c>
      <c r="S70" s="37"/>
      <c r="T70" s="37">
        <f t="shared" si="3"/>
        <v>0</v>
      </c>
      <c r="U70" s="37">
        <f t="shared" si="4"/>
        <v>0</v>
      </c>
      <c r="V70" s="37"/>
      <c r="W70" s="37">
        <f t="shared" si="61"/>
        <v>0</v>
      </c>
      <c r="X70" s="37">
        <f t="shared" si="6"/>
        <v>0</v>
      </c>
      <c r="Y70" s="37"/>
      <c r="Z70" s="37">
        <f t="shared" si="62"/>
        <v>0</v>
      </c>
      <c r="AA70" s="37">
        <f t="shared" si="63"/>
        <v>0</v>
      </c>
      <c r="AB70" s="37"/>
      <c r="AC70" s="37">
        <f t="shared" si="64"/>
        <v>0</v>
      </c>
      <c r="AD70" s="37">
        <f t="shared" si="10"/>
        <v>0</v>
      </c>
      <c r="AE70" s="37"/>
      <c r="AF70" s="37">
        <f t="shared" si="65"/>
        <v>0</v>
      </c>
      <c r="AG70" s="37">
        <f t="shared" si="66"/>
        <v>0</v>
      </c>
      <c r="AH70" s="37"/>
      <c r="AI70" s="37">
        <f t="shared" si="67"/>
        <v>0</v>
      </c>
      <c r="AJ70" s="37">
        <f t="shared" si="68"/>
        <v>0</v>
      </c>
      <c r="AK70" s="37"/>
      <c r="AL70" s="37">
        <f t="shared" si="71"/>
        <v>0</v>
      </c>
      <c r="AM70" s="37">
        <f t="shared" si="72"/>
        <v>0</v>
      </c>
      <c r="AN70" s="37"/>
      <c r="AO70" s="37">
        <f t="shared" si="38"/>
        <v>0</v>
      </c>
      <c r="AP70" s="37">
        <f t="shared" si="39"/>
        <v>0</v>
      </c>
      <c r="AQ70" s="37"/>
      <c r="AR70" s="37">
        <f t="shared" si="43"/>
        <v>0</v>
      </c>
      <c r="AS70" s="37">
        <f t="shared" si="1"/>
        <v>0</v>
      </c>
      <c r="AT70" s="37"/>
      <c r="AU70" s="27">
        <f t="shared" si="17"/>
        <v>0</v>
      </c>
      <c r="AV70" s="27">
        <f t="shared" si="18"/>
        <v>0</v>
      </c>
      <c r="AW70" s="37"/>
      <c r="AX70" s="27">
        <f t="shared" si="44"/>
        <v>0</v>
      </c>
      <c r="AY70" s="27">
        <f t="shared" si="45"/>
        <v>0</v>
      </c>
      <c r="AZ70" s="37"/>
      <c r="BA70" s="137">
        <f t="shared" si="46"/>
        <v>0</v>
      </c>
      <c r="BB70" s="137">
        <f t="shared" si="47"/>
        <v>0</v>
      </c>
      <c r="BC70" s="37"/>
      <c r="BD70" s="136">
        <f t="shared" si="48"/>
        <v>0</v>
      </c>
      <c r="BE70" s="136">
        <f t="shared" si="49"/>
        <v>0</v>
      </c>
      <c r="BF70" s="37"/>
      <c r="BG70" s="137">
        <f t="shared" si="50"/>
        <v>0</v>
      </c>
      <c r="BH70" s="137">
        <f t="shared" si="51"/>
        <v>0</v>
      </c>
      <c r="BI70" s="37"/>
      <c r="BJ70" s="137">
        <f t="shared" si="52"/>
        <v>0</v>
      </c>
      <c r="BK70" s="137">
        <f t="shared" si="53"/>
        <v>0</v>
      </c>
      <c r="BL70" s="37"/>
      <c r="BM70" s="137">
        <f t="shared" si="69"/>
        <v>0</v>
      </c>
      <c r="BN70" s="137">
        <f t="shared" si="54"/>
        <v>0</v>
      </c>
      <c r="BO70" s="54">
        <f t="shared" si="55"/>
        <v>0</v>
      </c>
      <c r="BP70" s="138">
        <f t="shared" ca="1" si="56"/>
        <v>0</v>
      </c>
      <c r="BQ70" s="143">
        <f t="shared" ca="1" si="57"/>
        <v>0</v>
      </c>
      <c r="BR70" s="143">
        <f t="shared" si="58"/>
        <v>0</v>
      </c>
      <c r="BS70" s="138">
        <f t="shared" ca="1" si="59"/>
        <v>0</v>
      </c>
      <c r="BT70" s="142">
        <f t="shared" ca="1" si="60"/>
        <v>0</v>
      </c>
      <c r="BU70" s="30"/>
      <c r="BV70" s="54">
        <f t="shared" si="40"/>
        <v>0</v>
      </c>
      <c r="BW70" s="59" t="str">
        <f t="shared" si="70"/>
        <v>NÃO MEDIDO</v>
      </c>
      <c r="BY70" s="62"/>
      <c r="BZ70" s="62"/>
    </row>
    <row r="71" spans="1:78" s="79" customFormat="1" ht="30" customHeight="1" x14ac:dyDescent="0.2">
      <c r="A71" s="43" t="s">
        <v>29</v>
      </c>
      <c r="B71" s="43"/>
      <c r="C71" s="63" t="s">
        <v>117</v>
      </c>
      <c r="D71" s="45" t="s">
        <v>225</v>
      </c>
      <c r="E71" s="80" t="s">
        <v>55</v>
      </c>
      <c r="F71" s="50">
        <v>2</v>
      </c>
      <c r="G71" s="48">
        <v>-2</v>
      </c>
      <c r="H71" s="49">
        <v>0</v>
      </c>
      <c r="I71" s="49">
        <v>0</v>
      </c>
      <c r="J71" s="49">
        <v>0</v>
      </c>
      <c r="K71" s="50">
        <f t="shared" si="41"/>
        <v>0</v>
      </c>
      <c r="L71" s="65">
        <v>6.01</v>
      </c>
      <c r="M71" s="66">
        <f t="shared" si="2"/>
        <v>0</v>
      </c>
      <c r="N71" s="52"/>
      <c r="O71" s="53">
        <f t="shared" si="42"/>
        <v>0</v>
      </c>
      <c r="P71" s="37"/>
      <c r="Q71" s="37">
        <f t="shared" si="36"/>
        <v>0</v>
      </c>
      <c r="R71" s="37">
        <f t="shared" si="37"/>
        <v>0</v>
      </c>
      <c r="S71" s="37"/>
      <c r="T71" s="37">
        <f t="shared" si="3"/>
        <v>0</v>
      </c>
      <c r="U71" s="37">
        <f t="shared" si="4"/>
        <v>0</v>
      </c>
      <c r="V71" s="37"/>
      <c r="W71" s="37">
        <f t="shared" si="61"/>
        <v>0</v>
      </c>
      <c r="X71" s="37">
        <f t="shared" si="6"/>
        <v>0</v>
      </c>
      <c r="Y71" s="37"/>
      <c r="Z71" s="37">
        <f t="shared" si="62"/>
        <v>0</v>
      </c>
      <c r="AA71" s="37">
        <f t="shared" si="63"/>
        <v>0</v>
      </c>
      <c r="AB71" s="37"/>
      <c r="AC71" s="37">
        <f t="shared" si="64"/>
        <v>0</v>
      </c>
      <c r="AD71" s="37">
        <f t="shared" si="10"/>
        <v>0</v>
      </c>
      <c r="AE71" s="37"/>
      <c r="AF71" s="37">
        <f t="shared" si="65"/>
        <v>0</v>
      </c>
      <c r="AG71" s="37">
        <f t="shared" si="66"/>
        <v>0</v>
      </c>
      <c r="AH71" s="37"/>
      <c r="AI71" s="37">
        <f t="shared" si="67"/>
        <v>0</v>
      </c>
      <c r="AJ71" s="37">
        <f t="shared" si="68"/>
        <v>0</v>
      </c>
      <c r="AK71" s="37"/>
      <c r="AL71" s="37">
        <f t="shared" si="71"/>
        <v>0</v>
      </c>
      <c r="AM71" s="37">
        <f t="shared" si="72"/>
        <v>0</v>
      </c>
      <c r="AN71" s="37"/>
      <c r="AO71" s="37">
        <f t="shared" si="38"/>
        <v>0</v>
      </c>
      <c r="AP71" s="37">
        <f t="shared" si="39"/>
        <v>0</v>
      </c>
      <c r="AQ71" s="37"/>
      <c r="AR71" s="37">
        <f t="shared" si="43"/>
        <v>0</v>
      </c>
      <c r="AS71" s="37">
        <f t="shared" si="1"/>
        <v>0</v>
      </c>
      <c r="AT71" s="37"/>
      <c r="AU71" s="27">
        <f t="shared" si="17"/>
        <v>0</v>
      </c>
      <c r="AV71" s="27">
        <f t="shared" si="18"/>
        <v>0</v>
      </c>
      <c r="AW71" s="37"/>
      <c r="AX71" s="27">
        <f t="shared" si="44"/>
        <v>0</v>
      </c>
      <c r="AY71" s="27">
        <f t="shared" si="45"/>
        <v>0</v>
      </c>
      <c r="AZ71" s="37"/>
      <c r="BA71" s="137">
        <f t="shared" si="46"/>
        <v>0</v>
      </c>
      <c r="BB71" s="137">
        <f t="shared" si="47"/>
        <v>0</v>
      </c>
      <c r="BC71" s="37"/>
      <c r="BD71" s="136">
        <f t="shared" si="48"/>
        <v>0</v>
      </c>
      <c r="BE71" s="136">
        <f t="shared" si="49"/>
        <v>0</v>
      </c>
      <c r="BF71" s="37"/>
      <c r="BG71" s="137">
        <f t="shared" si="50"/>
        <v>0</v>
      </c>
      <c r="BH71" s="137">
        <f t="shared" si="51"/>
        <v>0</v>
      </c>
      <c r="BI71" s="37"/>
      <c r="BJ71" s="137">
        <f t="shared" si="52"/>
        <v>0</v>
      </c>
      <c r="BK71" s="137">
        <f t="shared" si="53"/>
        <v>0</v>
      </c>
      <c r="BL71" s="37"/>
      <c r="BM71" s="137">
        <f t="shared" si="69"/>
        <v>0</v>
      </c>
      <c r="BN71" s="137">
        <f t="shared" si="54"/>
        <v>0</v>
      </c>
      <c r="BO71" s="54">
        <f t="shared" si="55"/>
        <v>0</v>
      </c>
      <c r="BP71" s="138">
        <f t="shared" ca="1" si="56"/>
        <v>0</v>
      </c>
      <c r="BQ71" s="143">
        <f t="shared" ca="1" si="57"/>
        <v>0</v>
      </c>
      <c r="BR71" s="143">
        <f t="shared" si="58"/>
        <v>0</v>
      </c>
      <c r="BS71" s="138">
        <f t="shared" ca="1" si="59"/>
        <v>0</v>
      </c>
      <c r="BT71" s="142">
        <f t="shared" ca="1" si="60"/>
        <v>0</v>
      </c>
      <c r="BU71" s="30"/>
      <c r="BV71" s="54">
        <f t="shared" si="40"/>
        <v>0</v>
      </c>
      <c r="BW71" s="59" t="str">
        <f t="shared" si="70"/>
        <v>NÃO MEDIDO</v>
      </c>
      <c r="BY71" s="62"/>
      <c r="BZ71" s="62"/>
    </row>
    <row r="72" spans="1:78" s="79" customFormat="1" ht="63.75" customHeight="1" x14ac:dyDescent="0.2">
      <c r="A72" s="43" t="s">
        <v>29</v>
      </c>
      <c r="B72" s="43"/>
      <c r="C72" s="63" t="s">
        <v>226</v>
      </c>
      <c r="D72" s="45" t="s">
        <v>227</v>
      </c>
      <c r="E72" s="80" t="s">
        <v>55</v>
      </c>
      <c r="F72" s="50">
        <v>1</v>
      </c>
      <c r="G72" s="48">
        <v>-1</v>
      </c>
      <c r="H72" s="49">
        <v>0</v>
      </c>
      <c r="I72" s="49">
        <v>0</v>
      </c>
      <c r="J72" s="49">
        <v>0</v>
      </c>
      <c r="K72" s="50">
        <f t="shared" si="41"/>
        <v>0</v>
      </c>
      <c r="L72" s="65">
        <v>100.09</v>
      </c>
      <c r="M72" s="66">
        <f t="shared" si="2"/>
        <v>0</v>
      </c>
      <c r="N72" s="52"/>
      <c r="O72" s="53">
        <f t="shared" si="42"/>
        <v>0</v>
      </c>
      <c r="P72" s="37"/>
      <c r="Q72" s="37">
        <f t="shared" si="36"/>
        <v>0</v>
      </c>
      <c r="R72" s="37">
        <f t="shared" si="37"/>
        <v>0</v>
      </c>
      <c r="S72" s="37"/>
      <c r="T72" s="37">
        <f t="shared" si="3"/>
        <v>0</v>
      </c>
      <c r="U72" s="37">
        <f t="shared" si="4"/>
        <v>0</v>
      </c>
      <c r="V72" s="37"/>
      <c r="W72" s="37">
        <f t="shared" si="61"/>
        <v>0</v>
      </c>
      <c r="X72" s="37">
        <f t="shared" si="6"/>
        <v>0</v>
      </c>
      <c r="Y72" s="37"/>
      <c r="Z72" s="37">
        <f t="shared" si="62"/>
        <v>0</v>
      </c>
      <c r="AA72" s="37">
        <f t="shared" si="63"/>
        <v>0</v>
      </c>
      <c r="AB72" s="37"/>
      <c r="AC72" s="37">
        <f t="shared" si="64"/>
        <v>0</v>
      </c>
      <c r="AD72" s="37">
        <f t="shared" si="10"/>
        <v>0</v>
      </c>
      <c r="AE72" s="37"/>
      <c r="AF72" s="37">
        <f t="shared" si="65"/>
        <v>0</v>
      </c>
      <c r="AG72" s="37">
        <f t="shared" si="66"/>
        <v>0</v>
      </c>
      <c r="AH72" s="37"/>
      <c r="AI72" s="37">
        <f t="shared" si="67"/>
        <v>0</v>
      </c>
      <c r="AJ72" s="37">
        <f t="shared" si="68"/>
        <v>0</v>
      </c>
      <c r="AK72" s="37"/>
      <c r="AL72" s="37">
        <f t="shared" si="71"/>
        <v>0</v>
      </c>
      <c r="AM72" s="37">
        <f t="shared" si="72"/>
        <v>0</v>
      </c>
      <c r="AN72" s="37"/>
      <c r="AO72" s="37">
        <f t="shared" si="38"/>
        <v>0</v>
      </c>
      <c r="AP72" s="37">
        <f t="shared" si="39"/>
        <v>0</v>
      </c>
      <c r="AQ72" s="37"/>
      <c r="AR72" s="37">
        <f t="shared" si="43"/>
        <v>0</v>
      </c>
      <c r="AS72" s="37">
        <f t="shared" si="1"/>
        <v>0</v>
      </c>
      <c r="AT72" s="37"/>
      <c r="AU72" s="27">
        <f t="shared" si="17"/>
        <v>0</v>
      </c>
      <c r="AV72" s="27">
        <f t="shared" si="18"/>
        <v>0</v>
      </c>
      <c r="AW72" s="37"/>
      <c r="AX72" s="27">
        <f t="shared" si="44"/>
        <v>0</v>
      </c>
      <c r="AY72" s="27">
        <f t="shared" si="45"/>
        <v>0</v>
      </c>
      <c r="AZ72" s="37"/>
      <c r="BA72" s="137">
        <f t="shared" si="46"/>
        <v>0</v>
      </c>
      <c r="BB72" s="137">
        <f t="shared" si="47"/>
        <v>0</v>
      </c>
      <c r="BC72" s="37"/>
      <c r="BD72" s="136">
        <f t="shared" si="48"/>
        <v>0</v>
      </c>
      <c r="BE72" s="136">
        <f t="shared" si="49"/>
        <v>0</v>
      </c>
      <c r="BF72" s="37"/>
      <c r="BG72" s="137">
        <f t="shared" si="50"/>
        <v>0</v>
      </c>
      <c r="BH72" s="137">
        <f t="shared" si="51"/>
        <v>0</v>
      </c>
      <c r="BI72" s="37"/>
      <c r="BJ72" s="137">
        <f t="shared" si="52"/>
        <v>0</v>
      </c>
      <c r="BK72" s="137">
        <f t="shared" si="53"/>
        <v>0</v>
      </c>
      <c r="BL72" s="37"/>
      <c r="BM72" s="137">
        <f t="shared" si="69"/>
        <v>0</v>
      </c>
      <c r="BN72" s="137">
        <f t="shared" si="54"/>
        <v>0</v>
      </c>
      <c r="BO72" s="54">
        <f t="shared" si="55"/>
        <v>0</v>
      </c>
      <c r="BP72" s="138">
        <f t="shared" ca="1" si="56"/>
        <v>0</v>
      </c>
      <c r="BQ72" s="143">
        <f t="shared" ca="1" si="57"/>
        <v>0</v>
      </c>
      <c r="BR72" s="143">
        <f t="shared" si="58"/>
        <v>0</v>
      </c>
      <c r="BS72" s="138">
        <f t="shared" ca="1" si="59"/>
        <v>0</v>
      </c>
      <c r="BT72" s="142">
        <f t="shared" ca="1" si="60"/>
        <v>0</v>
      </c>
      <c r="BU72" s="30"/>
      <c r="BV72" s="54">
        <f t="shared" si="40"/>
        <v>0</v>
      </c>
      <c r="BW72" s="59" t="str">
        <f t="shared" si="70"/>
        <v>NÃO MEDIDO</v>
      </c>
      <c r="BY72" s="62"/>
      <c r="BZ72" s="62"/>
    </row>
    <row r="73" spans="1:78" s="79" customFormat="1" ht="30" customHeight="1" x14ac:dyDescent="0.2">
      <c r="A73" s="43" t="s">
        <v>29</v>
      </c>
      <c r="B73" s="43"/>
      <c r="C73" s="63" t="s">
        <v>228</v>
      </c>
      <c r="D73" s="45" t="s">
        <v>229</v>
      </c>
      <c r="E73" s="80" t="s">
        <v>55</v>
      </c>
      <c r="F73" s="50">
        <v>1</v>
      </c>
      <c r="G73" s="48">
        <v>-1</v>
      </c>
      <c r="H73" s="49">
        <v>0</v>
      </c>
      <c r="I73" s="49">
        <v>0</v>
      </c>
      <c r="J73" s="49">
        <v>0</v>
      </c>
      <c r="K73" s="50">
        <f t="shared" si="41"/>
        <v>0</v>
      </c>
      <c r="L73" s="65">
        <v>3.9</v>
      </c>
      <c r="M73" s="66">
        <f t="shared" si="2"/>
        <v>0</v>
      </c>
      <c r="N73" s="52"/>
      <c r="O73" s="53">
        <f t="shared" si="42"/>
        <v>0</v>
      </c>
      <c r="P73" s="37"/>
      <c r="Q73" s="37">
        <f t="shared" si="36"/>
        <v>0</v>
      </c>
      <c r="R73" s="37">
        <f t="shared" si="37"/>
        <v>0</v>
      </c>
      <c r="S73" s="37"/>
      <c r="T73" s="37">
        <f t="shared" si="3"/>
        <v>0</v>
      </c>
      <c r="U73" s="37">
        <f t="shared" si="4"/>
        <v>0</v>
      </c>
      <c r="V73" s="37"/>
      <c r="W73" s="37">
        <f t="shared" si="61"/>
        <v>0</v>
      </c>
      <c r="X73" s="37">
        <f t="shared" si="6"/>
        <v>0</v>
      </c>
      <c r="Y73" s="37"/>
      <c r="Z73" s="37">
        <f t="shared" si="62"/>
        <v>0</v>
      </c>
      <c r="AA73" s="37">
        <f t="shared" si="63"/>
        <v>0</v>
      </c>
      <c r="AB73" s="37"/>
      <c r="AC73" s="37">
        <f t="shared" si="64"/>
        <v>0</v>
      </c>
      <c r="AD73" s="37">
        <f t="shared" si="10"/>
        <v>0</v>
      </c>
      <c r="AE73" s="37"/>
      <c r="AF73" s="37">
        <f t="shared" si="65"/>
        <v>0</v>
      </c>
      <c r="AG73" s="37">
        <f t="shared" si="66"/>
        <v>0</v>
      </c>
      <c r="AH73" s="37"/>
      <c r="AI73" s="37">
        <f t="shared" si="67"/>
        <v>0</v>
      </c>
      <c r="AJ73" s="37">
        <f t="shared" si="68"/>
        <v>0</v>
      </c>
      <c r="AK73" s="37"/>
      <c r="AL73" s="37">
        <f t="shared" si="71"/>
        <v>0</v>
      </c>
      <c r="AM73" s="37">
        <f t="shared" si="72"/>
        <v>0</v>
      </c>
      <c r="AN73" s="37"/>
      <c r="AO73" s="37">
        <f t="shared" si="38"/>
        <v>0</v>
      </c>
      <c r="AP73" s="37">
        <f t="shared" si="39"/>
        <v>0</v>
      </c>
      <c r="AQ73" s="37"/>
      <c r="AR73" s="37">
        <f t="shared" si="43"/>
        <v>0</v>
      </c>
      <c r="AS73" s="37">
        <f t="shared" si="1"/>
        <v>0</v>
      </c>
      <c r="AT73" s="37"/>
      <c r="AU73" s="27">
        <f t="shared" si="17"/>
        <v>0</v>
      </c>
      <c r="AV73" s="27">
        <f t="shared" si="18"/>
        <v>0</v>
      </c>
      <c r="AW73" s="37"/>
      <c r="AX73" s="27">
        <f t="shared" si="44"/>
        <v>0</v>
      </c>
      <c r="AY73" s="27">
        <f t="shared" si="45"/>
        <v>0</v>
      </c>
      <c r="AZ73" s="37"/>
      <c r="BA73" s="137">
        <f t="shared" si="46"/>
        <v>0</v>
      </c>
      <c r="BB73" s="137">
        <f t="shared" si="47"/>
        <v>0</v>
      </c>
      <c r="BC73" s="37"/>
      <c r="BD73" s="136">
        <f t="shared" si="48"/>
        <v>0</v>
      </c>
      <c r="BE73" s="136">
        <f t="shared" si="49"/>
        <v>0</v>
      </c>
      <c r="BF73" s="37"/>
      <c r="BG73" s="137">
        <f t="shared" si="50"/>
        <v>0</v>
      </c>
      <c r="BH73" s="137">
        <f t="shared" si="51"/>
        <v>0</v>
      </c>
      <c r="BI73" s="37"/>
      <c r="BJ73" s="137">
        <f t="shared" si="52"/>
        <v>0</v>
      </c>
      <c r="BK73" s="137">
        <f t="shared" si="53"/>
        <v>0</v>
      </c>
      <c r="BL73" s="37"/>
      <c r="BM73" s="137">
        <f t="shared" si="69"/>
        <v>0</v>
      </c>
      <c r="BN73" s="137">
        <f t="shared" si="54"/>
        <v>0</v>
      </c>
      <c r="BO73" s="54">
        <f t="shared" si="55"/>
        <v>0</v>
      </c>
      <c r="BP73" s="138">
        <f t="shared" ca="1" si="56"/>
        <v>0</v>
      </c>
      <c r="BQ73" s="143">
        <f t="shared" ca="1" si="57"/>
        <v>0</v>
      </c>
      <c r="BR73" s="143">
        <f t="shared" si="58"/>
        <v>0</v>
      </c>
      <c r="BS73" s="138">
        <f t="shared" ca="1" si="59"/>
        <v>0</v>
      </c>
      <c r="BT73" s="142">
        <f t="shared" ca="1" si="60"/>
        <v>0</v>
      </c>
      <c r="BU73" s="30"/>
      <c r="BV73" s="54">
        <f t="shared" si="40"/>
        <v>0</v>
      </c>
      <c r="BW73" s="59" t="str">
        <f t="shared" si="70"/>
        <v>NÃO MEDIDO</v>
      </c>
      <c r="BY73" s="62"/>
      <c r="BZ73" s="62"/>
    </row>
    <row r="74" spans="1:78" s="79" customFormat="1" ht="30" customHeight="1" x14ac:dyDescent="0.2">
      <c r="A74" s="43" t="s">
        <v>29</v>
      </c>
      <c r="B74" s="43"/>
      <c r="C74" s="63" t="s">
        <v>230</v>
      </c>
      <c r="D74" s="45" t="s">
        <v>231</v>
      </c>
      <c r="E74" s="80" t="s">
        <v>55</v>
      </c>
      <c r="F74" s="50">
        <v>1</v>
      </c>
      <c r="G74" s="48">
        <v>-1</v>
      </c>
      <c r="H74" s="49">
        <v>0</v>
      </c>
      <c r="I74" s="49">
        <v>0</v>
      </c>
      <c r="J74" s="49">
        <v>0</v>
      </c>
      <c r="K74" s="50">
        <f t="shared" si="41"/>
        <v>0</v>
      </c>
      <c r="L74" s="65">
        <v>4.2699999999999996</v>
      </c>
      <c r="M74" s="66">
        <f t="shared" si="2"/>
        <v>0</v>
      </c>
      <c r="N74" s="52"/>
      <c r="O74" s="53">
        <f t="shared" si="42"/>
        <v>0</v>
      </c>
      <c r="P74" s="37"/>
      <c r="Q74" s="37">
        <f t="shared" si="36"/>
        <v>0</v>
      </c>
      <c r="R74" s="37">
        <f t="shared" si="37"/>
        <v>0</v>
      </c>
      <c r="S74" s="37"/>
      <c r="T74" s="37">
        <f t="shared" si="3"/>
        <v>0</v>
      </c>
      <c r="U74" s="37">
        <f t="shared" si="4"/>
        <v>0</v>
      </c>
      <c r="V74" s="37"/>
      <c r="W74" s="37">
        <f t="shared" si="61"/>
        <v>0</v>
      </c>
      <c r="X74" s="37">
        <f t="shared" si="6"/>
        <v>0</v>
      </c>
      <c r="Y74" s="37"/>
      <c r="Z74" s="37">
        <f t="shared" si="62"/>
        <v>0</v>
      </c>
      <c r="AA74" s="37">
        <f t="shared" si="63"/>
        <v>0</v>
      </c>
      <c r="AB74" s="37"/>
      <c r="AC74" s="37">
        <f t="shared" si="64"/>
        <v>0</v>
      </c>
      <c r="AD74" s="37">
        <f t="shared" si="10"/>
        <v>0</v>
      </c>
      <c r="AE74" s="37"/>
      <c r="AF74" s="37">
        <f t="shared" si="65"/>
        <v>0</v>
      </c>
      <c r="AG74" s="37">
        <f t="shared" si="66"/>
        <v>0</v>
      </c>
      <c r="AH74" s="37"/>
      <c r="AI74" s="37">
        <f t="shared" si="67"/>
        <v>0</v>
      </c>
      <c r="AJ74" s="37">
        <f t="shared" si="68"/>
        <v>0</v>
      </c>
      <c r="AK74" s="37"/>
      <c r="AL74" s="37">
        <f t="shared" si="71"/>
        <v>0</v>
      </c>
      <c r="AM74" s="37">
        <f t="shared" si="72"/>
        <v>0</v>
      </c>
      <c r="AN74" s="37"/>
      <c r="AO74" s="37">
        <f t="shared" si="38"/>
        <v>0</v>
      </c>
      <c r="AP74" s="37">
        <f t="shared" si="39"/>
        <v>0</v>
      </c>
      <c r="AQ74" s="37"/>
      <c r="AR74" s="37">
        <f t="shared" si="43"/>
        <v>0</v>
      </c>
      <c r="AS74" s="37">
        <f t="shared" si="1"/>
        <v>0</v>
      </c>
      <c r="AT74" s="37"/>
      <c r="AU74" s="27">
        <f t="shared" si="17"/>
        <v>0</v>
      </c>
      <c r="AV74" s="27">
        <f t="shared" si="18"/>
        <v>0</v>
      </c>
      <c r="AW74" s="37"/>
      <c r="AX74" s="27">
        <f t="shared" si="44"/>
        <v>0</v>
      </c>
      <c r="AY74" s="27">
        <f t="shared" si="45"/>
        <v>0</v>
      </c>
      <c r="AZ74" s="37"/>
      <c r="BA74" s="137">
        <f t="shared" si="46"/>
        <v>0</v>
      </c>
      <c r="BB74" s="137">
        <f t="shared" si="47"/>
        <v>0</v>
      </c>
      <c r="BC74" s="37"/>
      <c r="BD74" s="136">
        <f t="shared" si="48"/>
        <v>0</v>
      </c>
      <c r="BE74" s="136">
        <f t="shared" si="49"/>
        <v>0</v>
      </c>
      <c r="BF74" s="37"/>
      <c r="BG74" s="137">
        <f t="shared" si="50"/>
        <v>0</v>
      </c>
      <c r="BH74" s="137">
        <f t="shared" si="51"/>
        <v>0</v>
      </c>
      <c r="BI74" s="37"/>
      <c r="BJ74" s="137">
        <f t="shared" si="52"/>
        <v>0</v>
      </c>
      <c r="BK74" s="137">
        <f t="shared" si="53"/>
        <v>0</v>
      </c>
      <c r="BL74" s="37"/>
      <c r="BM74" s="137">
        <f t="shared" si="69"/>
        <v>0</v>
      </c>
      <c r="BN74" s="137">
        <f t="shared" si="54"/>
        <v>0</v>
      </c>
      <c r="BO74" s="54">
        <f t="shared" si="55"/>
        <v>0</v>
      </c>
      <c r="BP74" s="138">
        <f t="shared" ca="1" si="56"/>
        <v>0</v>
      </c>
      <c r="BQ74" s="143">
        <f t="shared" ca="1" si="57"/>
        <v>0</v>
      </c>
      <c r="BR74" s="143">
        <f t="shared" si="58"/>
        <v>0</v>
      </c>
      <c r="BS74" s="138">
        <f t="shared" ca="1" si="59"/>
        <v>0</v>
      </c>
      <c r="BT74" s="142">
        <f t="shared" ca="1" si="60"/>
        <v>0</v>
      </c>
      <c r="BU74" s="30"/>
      <c r="BV74" s="54">
        <f t="shared" si="40"/>
        <v>0</v>
      </c>
      <c r="BW74" s="59" t="str">
        <f t="shared" si="70"/>
        <v>NÃO MEDIDO</v>
      </c>
      <c r="BY74" s="62"/>
      <c r="BZ74" s="62"/>
    </row>
    <row r="75" spans="1:78" s="79" customFormat="1" ht="48.75" customHeight="1" x14ac:dyDescent="0.2">
      <c r="A75" s="43" t="s">
        <v>29</v>
      </c>
      <c r="B75" s="43"/>
      <c r="C75" s="63" t="s">
        <v>232</v>
      </c>
      <c r="D75" s="45" t="s">
        <v>233</v>
      </c>
      <c r="E75" s="80" t="s">
        <v>58</v>
      </c>
      <c r="F75" s="50">
        <v>150</v>
      </c>
      <c r="G75" s="48">
        <v>-150</v>
      </c>
      <c r="H75" s="49">
        <v>0</v>
      </c>
      <c r="I75" s="49">
        <v>0</v>
      </c>
      <c r="J75" s="49">
        <v>0</v>
      </c>
      <c r="K75" s="50">
        <f t="shared" si="41"/>
        <v>0</v>
      </c>
      <c r="L75" s="65">
        <v>1.77</v>
      </c>
      <c r="M75" s="66">
        <f t="shared" si="2"/>
        <v>0</v>
      </c>
      <c r="N75" s="52"/>
      <c r="O75" s="53">
        <f t="shared" si="42"/>
        <v>0</v>
      </c>
      <c r="P75" s="37"/>
      <c r="Q75" s="37">
        <f t="shared" si="36"/>
        <v>0</v>
      </c>
      <c r="R75" s="37">
        <f t="shared" si="37"/>
        <v>0</v>
      </c>
      <c r="S75" s="37"/>
      <c r="T75" s="37">
        <f t="shared" si="3"/>
        <v>0</v>
      </c>
      <c r="U75" s="37">
        <f t="shared" si="4"/>
        <v>0</v>
      </c>
      <c r="V75" s="37"/>
      <c r="W75" s="37">
        <f t="shared" si="61"/>
        <v>0</v>
      </c>
      <c r="X75" s="37">
        <f t="shared" si="6"/>
        <v>0</v>
      </c>
      <c r="Y75" s="37"/>
      <c r="Z75" s="37">
        <f t="shared" si="62"/>
        <v>0</v>
      </c>
      <c r="AA75" s="37">
        <f t="shared" si="63"/>
        <v>0</v>
      </c>
      <c r="AB75" s="37"/>
      <c r="AC75" s="37">
        <f t="shared" si="64"/>
        <v>0</v>
      </c>
      <c r="AD75" s="37">
        <f t="shared" si="10"/>
        <v>0</v>
      </c>
      <c r="AE75" s="37"/>
      <c r="AF75" s="37">
        <f t="shared" si="65"/>
        <v>0</v>
      </c>
      <c r="AG75" s="37">
        <f t="shared" si="66"/>
        <v>0</v>
      </c>
      <c r="AH75" s="37"/>
      <c r="AI75" s="37">
        <f t="shared" si="67"/>
        <v>0</v>
      </c>
      <c r="AJ75" s="37">
        <f t="shared" si="68"/>
        <v>0</v>
      </c>
      <c r="AK75" s="37"/>
      <c r="AL75" s="37">
        <f t="shared" si="71"/>
        <v>0</v>
      </c>
      <c r="AM75" s="37">
        <f t="shared" si="72"/>
        <v>0</v>
      </c>
      <c r="AN75" s="37"/>
      <c r="AO75" s="37">
        <f t="shared" si="38"/>
        <v>0</v>
      </c>
      <c r="AP75" s="37">
        <f t="shared" si="39"/>
        <v>0</v>
      </c>
      <c r="AQ75" s="37"/>
      <c r="AR75" s="37">
        <f t="shared" si="43"/>
        <v>0</v>
      </c>
      <c r="AS75" s="37">
        <f t="shared" si="1"/>
        <v>0</v>
      </c>
      <c r="AT75" s="37"/>
      <c r="AU75" s="27">
        <f t="shared" si="17"/>
        <v>0</v>
      </c>
      <c r="AV75" s="27">
        <f t="shared" si="18"/>
        <v>0</v>
      </c>
      <c r="AW75" s="37"/>
      <c r="AX75" s="27">
        <f t="shared" si="44"/>
        <v>0</v>
      </c>
      <c r="AY75" s="27">
        <f t="shared" si="45"/>
        <v>0</v>
      </c>
      <c r="AZ75" s="37"/>
      <c r="BA75" s="137">
        <f t="shared" si="46"/>
        <v>0</v>
      </c>
      <c r="BB75" s="137">
        <f t="shared" si="47"/>
        <v>0</v>
      </c>
      <c r="BC75" s="37"/>
      <c r="BD75" s="136">
        <f t="shared" si="48"/>
        <v>0</v>
      </c>
      <c r="BE75" s="136">
        <f t="shared" si="49"/>
        <v>0</v>
      </c>
      <c r="BF75" s="37"/>
      <c r="BG75" s="137">
        <f t="shared" si="50"/>
        <v>0</v>
      </c>
      <c r="BH75" s="137">
        <f t="shared" si="51"/>
        <v>0</v>
      </c>
      <c r="BI75" s="37"/>
      <c r="BJ75" s="137">
        <f t="shared" si="52"/>
        <v>0</v>
      </c>
      <c r="BK75" s="137">
        <f t="shared" si="53"/>
        <v>0</v>
      </c>
      <c r="BL75" s="37"/>
      <c r="BM75" s="137">
        <f t="shared" si="69"/>
        <v>0</v>
      </c>
      <c r="BN75" s="137">
        <f t="shared" si="54"/>
        <v>0</v>
      </c>
      <c r="BO75" s="54">
        <f t="shared" si="55"/>
        <v>0</v>
      </c>
      <c r="BP75" s="138">
        <f t="shared" ca="1" si="56"/>
        <v>0</v>
      </c>
      <c r="BQ75" s="143">
        <f t="shared" ca="1" si="57"/>
        <v>0</v>
      </c>
      <c r="BR75" s="143">
        <f t="shared" si="58"/>
        <v>0</v>
      </c>
      <c r="BS75" s="138">
        <f t="shared" ca="1" si="59"/>
        <v>0</v>
      </c>
      <c r="BT75" s="142">
        <f t="shared" ca="1" si="60"/>
        <v>0</v>
      </c>
      <c r="BU75" s="30"/>
      <c r="BV75" s="54">
        <f t="shared" si="40"/>
        <v>0</v>
      </c>
      <c r="BW75" s="59" t="str">
        <f t="shared" si="70"/>
        <v>NÃO MEDIDO</v>
      </c>
      <c r="BY75" s="62"/>
      <c r="BZ75" s="62"/>
    </row>
    <row r="76" spans="1:78" s="79" customFormat="1" ht="30" customHeight="1" x14ac:dyDescent="0.2">
      <c r="A76" s="43" t="s">
        <v>29</v>
      </c>
      <c r="B76" s="43"/>
      <c r="C76" s="63" t="s">
        <v>113</v>
      </c>
      <c r="D76" s="45" t="s">
        <v>234</v>
      </c>
      <c r="E76" s="80" t="s">
        <v>121</v>
      </c>
      <c r="F76" s="50">
        <v>0.05</v>
      </c>
      <c r="G76" s="48">
        <v>-0.05</v>
      </c>
      <c r="H76" s="49">
        <v>0</v>
      </c>
      <c r="I76" s="49">
        <v>0</v>
      </c>
      <c r="J76" s="49">
        <v>0</v>
      </c>
      <c r="K76" s="50">
        <f t="shared" si="41"/>
        <v>0</v>
      </c>
      <c r="L76" s="65">
        <v>37.799999999999997</v>
      </c>
      <c r="M76" s="66">
        <f t="shared" si="2"/>
        <v>0</v>
      </c>
      <c r="N76" s="52"/>
      <c r="O76" s="53">
        <f t="shared" si="42"/>
        <v>0</v>
      </c>
      <c r="P76" s="37"/>
      <c r="Q76" s="37">
        <f t="shared" si="36"/>
        <v>0</v>
      </c>
      <c r="R76" s="37">
        <f t="shared" si="37"/>
        <v>0</v>
      </c>
      <c r="S76" s="37"/>
      <c r="T76" s="37">
        <f t="shared" si="3"/>
        <v>0</v>
      </c>
      <c r="U76" s="37">
        <f t="shared" si="4"/>
        <v>0</v>
      </c>
      <c r="V76" s="37"/>
      <c r="W76" s="37">
        <f t="shared" si="61"/>
        <v>0</v>
      </c>
      <c r="X76" s="37">
        <f t="shared" si="6"/>
        <v>0</v>
      </c>
      <c r="Y76" s="37"/>
      <c r="Z76" s="37">
        <f t="shared" si="62"/>
        <v>0</v>
      </c>
      <c r="AA76" s="37">
        <f t="shared" si="63"/>
        <v>0</v>
      </c>
      <c r="AB76" s="37"/>
      <c r="AC76" s="37">
        <f t="shared" si="64"/>
        <v>0</v>
      </c>
      <c r="AD76" s="37">
        <f t="shared" si="10"/>
        <v>0</v>
      </c>
      <c r="AE76" s="37"/>
      <c r="AF76" s="37">
        <f t="shared" si="65"/>
        <v>0</v>
      </c>
      <c r="AG76" s="37">
        <f t="shared" si="66"/>
        <v>0</v>
      </c>
      <c r="AH76" s="37"/>
      <c r="AI76" s="37">
        <f t="shared" si="67"/>
        <v>0</v>
      </c>
      <c r="AJ76" s="37">
        <f t="shared" si="68"/>
        <v>0</v>
      </c>
      <c r="AK76" s="37"/>
      <c r="AL76" s="37">
        <f t="shared" si="71"/>
        <v>0</v>
      </c>
      <c r="AM76" s="37">
        <f t="shared" si="72"/>
        <v>0</v>
      </c>
      <c r="AN76" s="37"/>
      <c r="AO76" s="37">
        <f t="shared" si="38"/>
        <v>0</v>
      </c>
      <c r="AP76" s="37">
        <f t="shared" si="39"/>
        <v>0</v>
      </c>
      <c r="AQ76" s="37"/>
      <c r="AR76" s="37">
        <f t="shared" si="43"/>
        <v>0</v>
      </c>
      <c r="AS76" s="37">
        <f t="shared" si="1"/>
        <v>0</v>
      </c>
      <c r="AT76" s="37"/>
      <c r="AU76" s="27">
        <f t="shared" si="17"/>
        <v>0</v>
      </c>
      <c r="AV76" s="27">
        <f t="shared" si="18"/>
        <v>0</v>
      </c>
      <c r="AW76" s="37"/>
      <c r="AX76" s="27">
        <f t="shared" si="44"/>
        <v>0</v>
      </c>
      <c r="AY76" s="27">
        <f t="shared" si="45"/>
        <v>0</v>
      </c>
      <c r="AZ76" s="37"/>
      <c r="BA76" s="137">
        <f t="shared" si="46"/>
        <v>0</v>
      </c>
      <c r="BB76" s="137">
        <f t="shared" si="47"/>
        <v>0</v>
      </c>
      <c r="BC76" s="37"/>
      <c r="BD76" s="136">
        <f t="shared" si="48"/>
        <v>0</v>
      </c>
      <c r="BE76" s="136">
        <f t="shared" si="49"/>
        <v>0</v>
      </c>
      <c r="BF76" s="37"/>
      <c r="BG76" s="137">
        <f t="shared" si="50"/>
        <v>0</v>
      </c>
      <c r="BH76" s="137">
        <f t="shared" si="51"/>
        <v>0</v>
      </c>
      <c r="BI76" s="37"/>
      <c r="BJ76" s="137">
        <f t="shared" si="52"/>
        <v>0</v>
      </c>
      <c r="BK76" s="137">
        <f t="shared" si="53"/>
        <v>0</v>
      </c>
      <c r="BL76" s="37"/>
      <c r="BM76" s="137">
        <f t="shared" si="69"/>
        <v>0</v>
      </c>
      <c r="BN76" s="137">
        <f t="shared" si="54"/>
        <v>0</v>
      </c>
      <c r="BO76" s="54">
        <f t="shared" si="55"/>
        <v>0</v>
      </c>
      <c r="BP76" s="138">
        <f t="shared" ca="1" si="56"/>
        <v>0</v>
      </c>
      <c r="BQ76" s="143">
        <f t="shared" ca="1" si="57"/>
        <v>0</v>
      </c>
      <c r="BR76" s="143">
        <f t="shared" si="58"/>
        <v>0</v>
      </c>
      <c r="BS76" s="138">
        <f t="shared" ca="1" si="59"/>
        <v>0</v>
      </c>
      <c r="BT76" s="142">
        <f t="shared" ca="1" si="60"/>
        <v>0</v>
      </c>
      <c r="BU76" s="30"/>
      <c r="BV76" s="54">
        <f t="shared" si="40"/>
        <v>0</v>
      </c>
      <c r="BW76" s="59" t="str">
        <f t="shared" si="70"/>
        <v>NÃO MEDIDO</v>
      </c>
      <c r="BY76" s="62"/>
      <c r="BZ76" s="62"/>
    </row>
    <row r="77" spans="1:78" s="79" customFormat="1" ht="30" customHeight="1" x14ac:dyDescent="0.2">
      <c r="A77" s="43" t="s">
        <v>29</v>
      </c>
      <c r="B77" s="43"/>
      <c r="C77" s="63" t="s">
        <v>235</v>
      </c>
      <c r="D77" s="45" t="s">
        <v>236</v>
      </c>
      <c r="E77" s="80" t="s">
        <v>55</v>
      </c>
      <c r="F77" s="50">
        <v>4</v>
      </c>
      <c r="G77" s="48">
        <v>-4</v>
      </c>
      <c r="H77" s="49">
        <v>0</v>
      </c>
      <c r="I77" s="49">
        <v>0</v>
      </c>
      <c r="J77" s="49">
        <v>0</v>
      </c>
      <c r="K77" s="50">
        <f t="shared" si="41"/>
        <v>0</v>
      </c>
      <c r="L77" s="65">
        <v>4.75</v>
      </c>
      <c r="M77" s="66">
        <f t="shared" si="2"/>
        <v>0</v>
      </c>
      <c r="N77" s="52"/>
      <c r="O77" s="53">
        <f t="shared" si="42"/>
        <v>0</v>
      </c>
      <c r="P77" s="37"/>
      <c r="Q77" s="37">
        <f t="shared" si="36"/>
        <v>0</v>
      </c>
      <c r="R77" s="37">
        <f t="shared" si="37"/>
        <v>0</v>
      </c>
      <c r="S77" s="37"/>
      <c r="T77" s="37">
        <f t="shared" si="3"/>
        <v>0</v>
      </c>
      <c r="U77" s="37">
        <f t="shared" si="4"/>
        <v>0</v>
      </c>
      <c r="V77" s="37"/>
      <c r="W77" s="37">
        <f t="shared" si="61"/>
        <v>0</v>
      </c>
      <c r="X77" s="37">
        <f t="shared" si="6"/>
        <v>0</v>
      </c>
      <c r="Y77" s="37"/>
      <c r="Z77" s="37">
        <f t="shared" si="62"/>
        <v>0</v>
      </c>
      <c r="AA77" s="37">
        <f t="shared" si="63"/>
        <v>0</v>
      </c>
      <c r="AB77" s="37"/>
      <c r="AC77" s="37">
        <f t="shared" si="64"/>
        <v>0</v>
      </c>
      <c r="AD77" s="37">
        <f t="shared" si="10"/>
        <v>0</v>
      </c>
      <c r="AE77" s="37"/>
      <c r="AF77" s="37">
        <f t="shared" si="65"/>
        <v>0</v>
      </c>
      <c r="AG77" s="37">
        <f t="shared" si="66"/>
        <v>0</v>
      </c>
      <c r="AH77" s="37"/>
      <c r="AI77" s="37">
        <f t="shared" si="67"/>
        <v>0</v>
      </c>
      <c r="AJ77" s="37">
        <f t="shared" si="68"/>
        <v>0</v>
      </c>
      <c r="AK77" s="37"/>
      <c r="AL77" s="37">
        <f t="shared" si="71"/>
        <v>0</v>
      </c>
      <c r="AM77" s="37">
        <f t="shared" si="72"/>
        <v>0</v>
      </c>
      <c r="AN77" s="37"/>
      <c r="AO77" s="37">
        <f t="shared" si="38"/>
        <v>0</v>
      </c>
      <c r="AP77" s="37">
        <f t="shared" si="39"/>
        <v>0</v>
      </c>
      <c r="AQ77" s="37"/>
      <c r="AR77" s="37">
        <f t="shared" si="43"/>
        <v>0</v>
      </c>
      <c r="AS77" s="37">
        <f t="shared" si="1"/>
        <v>0</v>
      </c>
      <c r="AT77" s="37"/>
      <c r="AU77" s="27">
        <f t="shared" si="17"/>
        <v>0</v>
      </c>
      <c r="AV77" s="27">
        <f t="shared" si="18"/>
        <v>0</v>
      </c>
      <c r="AW77" s="37"/>
      <c r="AX77" s="27">
        <f t="shared" si="44"/>
        <v>0</v>
      </c>
      <c r="AY77" s="27">
        <f t="shared" si="45"/>
        <v>0</v>
      </c>
      <c r="AZ77" s="37"/>
      <c r="BA77" s="137">
        <f t="shared" si="46"/>
        <v>0</v>
      </c>
      <c r="BB77" s="137">
        <f t="shared" si="47"/>
        <v>0</v>
      </c>
      <c r="BC77" s="37"/>
      <c r="BD77" s="136">
        <f t="shared" si="48"/>
        <v>0</v>
      </c>
      <c r="BE77" s="136">
        <f t="shared" si="49"/>
        <v>0</v>
      </c>
      <c r="BF77" s="37"/>
      <c r="BG77" s="137">
        <f t="shared" si="50"/>
        <v>0</v>
      </c>
      <c r="BH77" s="137">
        <f t="shared" si="51"/>
        <v>0</v>
      </c>
      <c r="BI77" s="37"/>
      <c r="BJ77" s="137">
        <f t="shared" si="52"/>
        <v>0</v>
      </c>
      <c r="BK77" s="137">
        <f t="shared" si="53"/>
        <v>0</v>
      </c>
      <c r="BL77" s="37"/>
      <c r="BM77" s="137">
        <f t="shared" si="69"/>
        <v>0</v>
      </c>
      <c r="BN77" s="137">
        <f t="shared" si="54"/>
        <v>0</v>
      </c>
      <c r="BO77" s="54">
        <f t="shared" si="55"/>
        <v>0</v>
      </c>
      <c r="BP77" s="138">
        <f t="shared" ca="1" si="56"/>
        <v>0</v>
      </c>
      <c r="BQ77" s="143">
        <f t="shared" ca="1" si="57"/>
        <v>0</v>
      </c>
      <c r="BR77" s="143">
        <f t="shared" si="58"/>
        <v>0</v>
      </c>
      <c r="BS77" s="138">
        <f t="shared" ca="1" si="59"/>
        <v>0</v>
      </c>
      <c r="BT77" s="142">
        <f t="shared" ca="1" si="60"/>
        <v>0</v>
      </c>
      <c r="BU77" s="30"/>
      <c r="BV77" s="54">
        <f t="shared" si="40"/>
        <v>0</v>
      </c>
      <c r="BW77" s="59" t="str">
        <f t="shared" si="70"/>
        <v>NÃO MEDIDO</v>
      </c>
      <c r="BY77" s="62"/>
      <c r="BZ77" s="62"/>
    </row>
    <row r="78" spans="1:78" s="79" customFormat="1" ht="30" customHeight="1" x14ac:dyDescent="0.2">
      <c r="A78" s="43" t="s">
        <v>27</v>
      </c>
      <c r="B78" s="43"/>
      <c r="C78" s="63">
        <v>20700</v>
      </c>
      <c r="D78" s="73" t="s">
        <v>61</v>
      </c>
      <c r="E78" s="80"/>
      <c r="F78" s="50"/>
      <c r="G78" s="48"/>
      <c r="H78" s="49">
        <v>0</v>
      </c>
      <c r="I78" s="49">
        <v>0</v>
      </c>
      <c r="J78" s="49">
        <v>0</v>
      </c>
      <c r="K78" s="50">
        <f t="shared" si="41"/>
        <v>0</v>
      </c>
      <c r="L78" s="65"/>
      <c r="M78" s="66">
        <f t="shared" si="2"/>
        <v>0</v>
      </c>
      <c r="N78" s="52"/>
      <c r="O78" s="53">
        <f t="shared" si="42"/>
        <v>0</v>
      </c>
      <c r="P78" s="37"/>
      <c r="Q78" s="37">
        <f t="shared" si="36"/>
        <v>0</v>
      </c>
      <c r="R78" s="37">
        <f t="shared" si="37"/>
        <v>0</v>
      </c>
      <c r="S78" s="37"/>
      <c r="T78" s="37">
        <f t="shared" si="3"/>
        <v>0</v>
      </c>
      <c r="U78" s="37">
        <f t="shared" si="4"/>
        <v>0</v>
      </c>
      <c r="V78" s="37"/>
      <c r="W78" s="37">
        <f t="shared" si="61"/>
        <v>0</v>
      </c>
      <c r="X78" s="37">
        <f t="shared" si="6"/>
        <v>0</v>
      </c>
      <c r="Y78" s="37"/>
      <c r="Z78" s="37">
        <f t="shared" si="62"/>
        <v>0</v>
      </c>
      <c r="AA78" s="37">
        <f t="shared" si="63"/>
        <v>0</v>
      </c>
      <c r="AB78" s="37"/>
      <c r="AC78" s="37">
        <f t="shared" si="64"/>
        <v>0</v>
      </c>
      <c r="AD78" s="37">
        <f t="shared" si="10"/>
        <v>0</v>
      </c>
      <c r="AE78" s="37"/>
      <c r="AF78" s="37">
        <f t="shared" si="65"/>
        <v>0</v>
      </c>
      <c r="AG78" s="37">
        <f t="shared" si="66"/>
        <v>0</v>
      </c>
      <c r="AH78" s="37"/>
      <c r="AI78" s="37">
        <f t="shared" si="67"/>
        <v>0</v>
      </c>
      <c r="AJ78" s="37">
        <f t="shared" si="68"/>
        <v>0</v>
      </c>
      <c r="AK78" s="37"/>
      <c r="AL78" s="37">
        <f t="shared" si="71"/>
        <v>0</v>
      </c>
      <c r="AM78" s="37">
        <f t="shared" si="72"/>
        <v>0</v>
      </c>
      <c r="AN78" s="37"/>
      <c r="AO78" s="37">
        <f t="shared" si="38"/>
        <v>0</v>
      </c>
      <c r="AP78" s="37">
        <f t="shared" si="39"/>
        <v>0</v>
      </c>
      <c r="AQ78" s="37"/>
      <c r="AR78" s="37">
        <f t="shared" si="43"/>
        <v>0</v>
      </c>
      <c r="AS78" s="37">
        <f t="shared" ref="AS78:AS150" si="73">ROUND($AQ78*$N78,2)</f>
        <v>0</v>
      </c>
      <c r="AT78" s="37"/>
      <c r="AU78" s="27">
        <f t="shared" si="17"/>
        <v>0</v>
      </c>
      <c r="AV78" s="27">
        <f t="shared" si="18"/>
        <v>0</v>
      </c>
      <c r="AW78" s="37"/>
      <c r="AX78" s="27">
        <f t="shared" si="44"/>
        <v>0</v>
      </c>
      <c r="AY78" s="27">
        <f t="shared" si="45"/>
        <v>0</v>
      </c>
      <c r="AZ78" s="37"/>
      <c r="BA78" s="137">
        <f t="shared" si="46"/>
        <v>0</v>
      </c>
      <c r="BB78" s="137">
        <f t="shared" si="47"/>
        <v>0</v>
      </c>
      <c r="BC78" s="37"/>
      <c r="BD78" s="136">
        <f t="shared" si="48"/>
        <v>0</v>
      </c>
      <c r="BE78" s="136">
        <f t="shared" si="49"/>
        <v>0</v>
      </c>
      <c r="BF78" s="37"/>
      <c r="BG78" s="137">
        <f t="shared" si="50"/>
        <v>0</v>
      </c>
      <c r="BH78" s="137">
        <f t="shared" si="51"/>
        <v>0</v>
      </c>
      <c r="BI78" s="37"/>
      <c r="BJ78" s="137">
        <f t="shared" si="52"/>
        <v>0</v>
      </c>
      <c r="BK78" s="137">
        <f t="shared" si="53"/>
        <v>0</v>
      </c>
      <c r="BL78" s="37"/>
      <c r="BM78" s="137">
        <f t="shared" si="69"/>
        <v>0</v>
      </c>
      <c r="BN78" s="137">
        <f t="shared" si="54"/>
        <v>0</v>
      </c>
      <c r="BO78" s="54">
        <f t="shared" si="55"/>
        <v>0</v>
      </c>
      <c r="BP78" s="138">
        <f t="shared" ca="1" si="56"/>
        <v>0</v>
      </c>
      <c r="BQ78" s="143">
        <f t="shared" ca="1" si="57"/>
        <v>0</v>
      </c>
      <c r="BR78" s="143">
        <f t="shared" si="58"/>
        <v>0</v>
      </c>
      <c r="BS78" s="138">
        <f t="shared" ca="1" si="59"/>
        <v>0</v>
      </c>
      <c r="BT78" s="142">
        <f t="shared" ca="1" si="60"/>
        <v>0</v>
      </c>
      <c r="BU78" s="30"/>
      <c r="BV78" s="54">
        <f t="shared" si="40"/>
        <v>0</v>
      </c>
      <c r="BW78" s="59" t="str">
        <f>IF(COUNTIF(BW79:BW137,"MEDIDO")&gt;0,"MEDIDO","NÃO MEDIDO")</f>
        <v>MEDIDO</v>
      </c>
      <c r="BY78" s="62"/>
      <c r="BZ78" s="62"/>
    </row>
    <row r="79" spans="1:78" s="79" customFormat="1" ht="42.75" customHeight="1" x14ac:dyDescent="0.2">
      <c r="A79" s="43" t="s">
        <v>29</v>
      </c>
      <c r="B79" s="43"/>
      <c r="C79" s="63" t="s">
        <v>237</v>
      </c>
      <c r="D79" s="73" t="s">
        <v>238</v>
      </c>
      <c r="E79" s="80" t="s">
        <v>58</v>
      </c>
      <c r="F79" s="50">
        <v>262</v>
      </c>
      <c r="G79" s="48">
        <v>-257</v>
      </c>
      <c r="H79" s="49">
        <v>0</v>
      </c>
      <c r="I79" s="49">
        <v>0</v>
      </c>
      <c r="J79" s="49">
        <v>0</v>
      </c>
      <c r="K79" s="50">
        <f t="shared" si="41"/>
        <v>5</v>
      </c>
      <c r="L79" s="65">
        <v>4.78</v>
      </c>
      <c r="M79" s="66">
        <f t="shared" ref="M79:M142" si="74">ROUND((F79*$L79),2)+ROUND((G79*$L79),2)+ROUND((H79*$L79),2)+ROUND((I79*$L79),2)+ROUND((J79*$L79),2)</f>
        <v>23.9</v>
      </c>
      <c r="N79" s="52"/>
      <c r="O79" s="53">
        <f t="shared" si="42"/>
        <v>0</v>
      </c>
      <c r="P79" s="37"/>
      <c r="Q79" s="37">
        <f t="shared" si="36"/>
        <v>0</v>
      </c>
      <c r="R79" s="37">
        <f t="shared" si="37"/>
        <v>0</v>
      </c>
      <c r="S79" s="37"/>
      <c r="T79" s="37">
        <f t="shared" si="3"/>
        <v>0</v>
      </c>
      <c r="U79" s="37">
        <f t="shared" si="4"/>
        <v>0</v>
      </c>
      <c r="V79" s="37">
        <v>1.2</v>
      </c>
      <c r="W79" s="37">
        <f t="shared" si="61"/>
        <v>5.74</v>
      </c>
      <c r="X79" s="37">
        <f t="shared" si="6"/>
        <v>0</v>
      </c>
      <c r="Y79" s="37"/>
      <c r="Z79" s="37">
        <f t="shared" si="62"/>
        <v>0</v>
      </c>
      <c r="AA79" s="37">
        <f t="shared" si="63"/>
        <v>0</v>
      </c>
      <c r="AB79" s="37">
        <v>0.6</v>
      </c>
      <c r="AC79" s="37">
        <f t="shared" si="64"/>
        <v>2.87</v>
      </c>
      <c r="AD79" s="37">
        <f t="shared" si="10"/>
        <v>0</v>
      </c>
      <c r="AE79" s="37"/>
      <c r="AF79" s="37">
        <f t="shared" si="65"/>
        <v>0</v>
      </c>
      <c r="AG79" s="37">
        <f t="shared" si="66"/>
        <v>0</v>
      </c>
      <c r="AH79" s="37"/>
      <c r="AI79" s="37">
        <f t="shared" si="67"/>
        <v>0</v>
      </c>
      <c r="AJ79" s="37">
        <f t="shared" si="68"/>
        <v>0</v>
      </c>
      <c r="AK79" s="37"/>
      <c r="AL79" s="37">
        <f t="shared" si="71"/>
        <v>0</v>
      </c>
      <c r="AM79" s="37">
        <f t="shared" si="72"/>
        <v>0</v>
      </c>
      <c r="AN79" s="37"/>
      <c r="AO79" s="37">
        <f t="shared" si="38"/>
        <v>0</v>
      </c>
      <c r="AP79" s="37">
        <f t="shared" si="39"/>
        <v>0</v>
      </c>
      <c r="AQ79" s="37"/>
      <c r="AR79" s="37">
        <f t="shared" si="43"/>
        <v>0</v>
      </c>
      <c r="AS79" s="37">
        <f t="shared" si="73"/>
        <v>0</v>
      </c>
      <c r="AT79" s="37"/>
      <c r="AU79" s="27">
        <f t="shared" ref="AU79:AU151" si="75">ROUND($AT79*$L79,2)</f>
        <v>0</v>
      </c>
      <c r="AV79" s="27">
        <f t="shared" ref="AV79:AV151" si="76">ROUND($AT79*$N79,2)</f>
        <v>0</v>
      </c>
      <c r="AW79" s="37"/>
      <c r="AX79" s="27">
        <f t="shared" si="44"/>
        <v>0</v>
      </c>
      <c r="AY79" s="27">
        <f t="shared" si="45"/>
        <v>0</v>
      </c>
      <c r="AZ79" s="37"/>
      <c r="BA79" s="137">
        <f t="shared" si="46"/>
        <v>0</v>
      </c>
      <c r="BB79" s="137">
        <f t="shared" si="47"/>
        <v>0</v>
      </c>
      <c r="BC79" s="37"/>
      <c r="BD79" s="136">
        <f t="shared" si="48"/>
        <v>0</v>
      </c>
      <c r="BE79" s="136">
        <f t="shared" si="49"/>
        <v>0</v>
      </c>
      <c r="BF79" s="37"/>
      <c r="BG79" s="137">
        <f t="shared" si="50"/>
        <v>0</v>
      </c>
      <c r="BH79" s="137">
        <f t="shared" si="51"/>
        <v>0</v>
      </c>
      <c r="BI79" s="37"/>
      <c r="BJ79" s="137">
        <f t="shared" si="52"/>
        <v>0</v>
      </c>
      <c r="BK79" s="137">
        <f t="shared" si="53"/>
        <v>0</v>
      </c>
      <c r="BL79" s="37"/>
      <c r="BM79" s="137">
        <f t="shared" si="69"/>
        <v>0</v>
      </c>
      <c r="BN79" s="137">
        <f t="shared" si="54"/>
        <v>0</v>
      </c>
      <c r="BO79" s="54">
        <f t="shared" si="55"/>
        <v>1.8</v>
      </c>
      <c r="BP79" s="138">
        <f t="shared" ca="1" si="56"/>
        <v>8.61</v>
      </c>
      <c r="BQ79" s="143">
        <f t="shared" ca="1" si="57"/>
        <v>0</v>
      </c>
      <c r="BR79" s="143">
        <f t="shared" si="58"/>
        <v>3.2</v>
      </c>
      <c r="BS79" s="138">
        <f t="shared" ca="1" si="59"/>
        <v>15.29</v>
      </c>
      <c r="BT79" s="142">
        <f t="shared" ca="1" si="60"/>
        <v>0</v>
      </c>
      <c r="BU79" s="30"/>
      <c r="BV79" s="54">
        <f t="shared" si="40"/>
        <v>0</v>
      </c>
      <c r="BW79" s="59" t="str">
        <f t="shared" si="70"/>
        <v>NÃO MEDIDO</v>
      </c>
      <c r="BY79" s="62"/>
      <c r="BZ79" s="62"/>
    </row>
    <row r="80" spans="1:78" s="79" customFormat="1" ht="30" customHeight="1" x14ac:dyDescent="0.2">
      <c r="A80" s="43" t="s">
        <v>29</v>
      </c>
      <c r="B80" s="43"/>
      <c r="C80" s="63" t="s">
        <v>239</v>
      </c>
      <c r="D80" s="73" t="s">
        <v>240</v>
      </c>
      <c r="E80" s="80" t="s">
        <v>55</v>
      </c>
      <c r="F80" s="50">
        <v>20</v>
      </c>
      <c r="G80" s="48">
        <v>-20</v>
      </c>
      <c r="H80" s="49">
        <v>0</v>
      </c>
      <c r="I80" s="49">
        <v>0</v>
      </c>
      <c r="J80" s="49">
        <v>0</v>
      </c>
      <c r="K80" s="50">
        <f t="shared" si="41"/>
        <v>0</v>
      </c>
      <c r="L80" s="65">
        <v>10.79</v>
      </c>
      <c r="M80" s="66">
        <f t="shared" si="74"/>
        <v>0</v>
      </c>
      <c r="N80" s="52"/>
      <c r="O80" s="53">
        <f t="shared" si="42"/>
        <v>0</v>
      </c>
      <c r="P80" s="37"/>
      <c r="Q80" s="37">
        <f t="shared" si="36"/>
        <v>0</v>
      </c>
      <c r="R80" s="37">
        <f t="shared" si="37"/>
        <v>0</v>
      </c>
      <c r="S80" s="37"/>
      <c r="T80" s="37">
        <f t="shared" ref="T80:T152" si="77">ROUND($S80*$L80,2)</f>
        <v>0</v>
      </c>
      <c r="U80" s="37">
        <f t="shared" ref="U80:U152" si="78">ROUND($S80*$N80,2)</f>
        <v>0</v>
      </c>
      <c r="V80" s="37"/>
      <c r="W80" s="37">
        <f t="shared" si="61"/>
        <v>0</v>
      </c>
      <c r="X80" s="37">
        <f t="shared" ref="X80:X152" si="79">ROUND($V80*$N80,2)</f>
        <v>0</v>
      </c>
      <c r="Y80" s="37"/>
      <c r="Z80" s="37">
        <f t="shared" si="62"/>
        <v>0</v>
      </c>
      <c r="AA80" s="37">
        <f t="shared" si="63"/>
        <v>0</v>
      </c>
      <c r="AB80" s="37"/>
      <c r="AC80" s="37">
        <f t="shared" si="64"/>
        <v>0</v>
      </c>
      <c r="AD80" s="37">
        <f t="shared" ref="AD80:AD152" si="80">ROUND($AB80*$N80,2)</f>
        <v>0</v>
      </c>
      <c r="AE80" s="37"/>
      <c r="AF80" s="37">
        <f t="shared" si="65"/>
        <v>0</v>
      </c>
      <c r="AG80" s="37">
        <f t="shared" si="66"/>
        <v>0</v>
      </c>
      <c r="AH80" s="37"/>
      <c r="AI80" s="37">
        <f t="shared" si="67"/>
        <v>0</v>
      </c>
      <c r="AJ80" s="37">
        <f t="shared" si="68"/>
        <v>0</v>
      </c>
      <c r="AK80" s="37"/>
      <c r="AL80" s="37">
        <f t="shared" si="71"/>
        <v>0</v>
      </c>
      <c r="AM80" s="37">
        <f t="shared" si="72"/>
        <v>0</v>
      </c>
      <c r="AN80" s="37"/>
      <c r="AO80" s="37">
        <f t="shared" ref="AO80:AO152" si="81">ROUND($AN80*$L80,2)</f>
        <v>0</v>
      </c>
      <c r="AP80" s="37">
        <f t="shared" ref="AP80:AP152" si="82">ROUND($AN80*$N80,2)</f>
        <v>0</v>
      </c>
      <c r="AQ80" s="37"/>
      <c r="AR80" s="37">
        <f t="shared" si="43"/>
        <v>0</v>
      </c>
      <c r="AS80" s="37">
        <f t="shared" si="73"/>
        <v>0</v>
      </c>
      <c r="AT80" s="37"/>
      <c r="AU80" s="27">
        <f t="shared" si="75"/>
        <v>0</v>
      </c>
      <c r="AV80" s="27">
        <f t="shared" si="76"/>
        <v>0</v>
      </c>
      <c r="AW80" s="37"/>
      <c r="AX80" s="27">
        <f t="shared" si="44"/>
        <v>0</v>
      </c>
      <c r="AY80" s="27">
        <f t="shared" si="45"/>
        <v>0</v>
      </c>
      <c r="AZ80" s="37"/>
      <c r="BA80" s="137">
        <f t="shared" si="46"/>
        <v>0</v>
      </c>
      <c r="BB80" s="137">
        <f t="shared" si="47"/>
        <v>0</v>
      </c>
      <c r="BC80" s="37"/>
      <c r="BD80" s="136">
        <f t="shared" si="48"/>
        <v>0</v>
      </c>
      <c r="BE80" s="136">
        <f t="shared" si="49"/>
        <v>0</v>
      </c>
      <c r="BF80" s="37"/>
      <c r="BG80" s="137">
        <f t="shared" si="50"/>
        <v>0</v>
      </c>
      <c r="BH80" s="137">
        <f t="shared" si="51"/>
        <v>0</v>
      </c>
      <c r="BI80" s="37"/>
      <c r="BJ80" s="137">
        <f t="shared" si="52"/>
        <v>0</v>
      </c>
      <c r="BK80" s="137">
        <f t="shared" si="53"/>
        <v>0</v>
      </c>
      <c r="BL80" s="37"/>
      <c r="BM80" s="137">
        <f t="shared" si="69"/>
        <v>0</v>
      </c>
      <c r="BN80" s="137">
        <f t="shared" si="54"/>
        <v>0</v>
      </c>
      <c r="BO80" s="54">
        <f t="shared" si="55"/>
        <v>0</v>
      </c>
      <c r="BP80" s="138">
        <f t="shared" ca="1" si="56"/>
        <v>0</v>
      </c>
      <c r="BQ80" s="143">
        <f t="shared" ca="1" si="57"/>
        <v>0</v>
      </c>
      <c r="BR80" s="143">
        <f t="shared" si="58"/>
        <v>0</v>
      </c>
      <c r="BS80" s="138">
        <f t="shared" ca="1" si="59"/>
        <v>0</v>
      </c>
      <c r="BT80" s="142">
        <f t="shared" ca="1" si="60"/>
        <v>0</v>
      </c>
      <c r="BU80" s="30"/>
      <c r="BV80" s="54">
        <f t="shared" ref="BV80:BV143" si="83">INDEX($P$11:$BN$286,ROW()-9,MATCH($BV$11,$P$11:$BN$11,0))</f>
        <v>0</v>
      </c>
      <c r="BW80" s="59" t="str">
        <f t="shared" si="70"/>
        <v>NÃO MEDIDO</v>
      </c>
      <c r="BY80" s="62"/>
      <c r="BZ80" s="62"/>
    </row>
    <row r="81" spans="1:78" s="79" customFormat="1" ht="56.25" customHeight="1" x14ac:dyDescent="0.2">
      <c r="A81" s="43" t="s">
        <v>29</v>
      </c>
      <c r="B81" s="43"/>
      <c r="C81" s="63" t="s">
        <v>241</v>
      </c>
      <c r="D81" s="45" t="s">
        <v>242</v>
      </c>
      <c r="E81" s="80" t="s">
        <v>55</v>
      </c>
      <c r="F81" s="50">
        <v>5</v>
      </c>
      <c r="G81" s="48">
        <v>-3</v>
      </c>
      <c r="H81" s="49">
        <v>0</v>
      </c>
      <c r="I81" s="49">
        <v>0</v>
      </c>
      <c r="J81" s="49">
        <v>0</v>
      </c>
      <c r="K81" s="50">
        <f t="shared" ref="K81:K144" si="84">F81+G81+H81+I81+J81</f>
        <v>2</v>
      </c>
      <c r="L81" s="65">
        <v>12.18</v>
      </c>
      <c r="M81" s="66">
        <f t="shared" si="74"/>
        <v>24.36</v>
      </c>
      <c r="N81" s="52"/>
      <c r="O81" s="53">
        <f t="shared" ref="O81:O144" si="85">ROUND((F81*$N81),2)+ROUND((G81*$N81),2)+ROUND((H81*$N81),2)+ROUND((I81*$N81),2)+ROUND((J81*$N81),2)</f>
        <v>0</v>
      </c>
      <c r="P81" s="37"/>
      <c r="Q81" s="37">
        <f t="shared" si="36"/>
        <v>0</v>
      </c>
      <c r="R81" s="37">
        <f t="shared" si="37"/>
        <v>0</v>
      </c>
      <c r="S81" s="37"/>
      <c r="T81" s="37">
        <f t="shared" si="77"/>
        <v>0</v>
      </c>
      <c r="U81" s="37">
        <f t="shared" si="78"/>
        <v>0</v>
      </c>
      <c r="V81" s="37">
        <v>2</v>
      </c>
      <c r="W81" s="37">
        <f t="shared" si="61"/>
        <v>24.36</v>
      </c>
      <c r="X81" s="37">
        <f t="shared" si="79"/>
        <v>0</v>
      </c>
      <c r="Y81" s="37"/>
      <c r="Z81" s="37">
        <f t="shared" si="62"/>
        <v>0</v>
      </c>
      <c r="AA81" s="37">
        <f t="shared" si="63"/>
        <v>0</v>
      </c>
      <c r="AB81" s="37"/>
      <c r="AC81" s="37">
        <f t="shared" si="64"/>
        <v>0</v>
      </c>
      <c r="AD81" s="37">
        <f t="shared" si="80"/>
        <v>0</v>
      </c>
      <c r="AE81" s="37"/>
      <c r="AF81" s="37">
        <f t="shared" si="65"/>
        <v>0</v>
      </c>
      <c r="AG81" s="37">
        <f t="shared" si="66"/>
        <v>0</v>
      </c>
      <c r="AH81" s="37"/>
      <c r="AI81" s="37">
        <f t="shared" si="67"/>
        <v>0</v>
      </c>
      <c r="AJ81" s="37">
        <f t="shared" si="68"/>
        <v>0</v>
      </c>
      <c r="AK81" s="37"/>
      <c r="AL81" s="37">
        <f t="shared" si="71"/>
        <v>0</v>
      </c>
      <c r="AM81" s="37">
        <f t="shared" si="72"/>
        <v>0</v>
      </c>
      <c r="AN81" s="37"/>
      <c r="AO81" s="37">
        <f t="shared" si="81"/>
        <v>0</v>
      </c>
      <c r="AP81" s="37">
        <f t="shared" si="82"/>
        <v>0</v>
      </c>
      <c r="AQ81" s="37"/>
      <c r="AR81" s="37">
        <f t="shared" ref="AR81:AR153" si="86">ROUND($AQ81*$L81,2)</f>
        <v>0</v>
      </c>
      <c r="AS81" s="37">
        <f t="shared" si="73"/>
        <v>0</v>
      </c>
      <c r="AT81" s="37"/>
      <c r="AU81" s="27">
        <f t="shared" si="75"/>
        <v>0</v>
      </c>
      <c r="AV81" s="27">
        <f t="shared" si="76"/>
        <v>0</v>
      </c>
      <c r="AW81" s="37"/>
      <c r="AX81" s="27">
        <f t="shared" ref="AX81:AX144" si="87">ROUND(AW81*$L81,2)</f>
        <v>0</v>
      </c>
      <c r="AY81" s="27">
        <f t="shared" ref="AY81:AY144" si="88">ROUND(AW81*$N81,2)</f>
        <v>0</v>
      </c>
      <c r="AZ81" s="37"/>
      <c r="BA81" s="137">
        <f t="shared" ref="BA81:BA144" si="89">ROUND(AZ81*$L81,2)</f>
        <v>0</v>
      </c>
      <c r="BB81" s="137">
        <f t="shared" ref="BB81:BB144" si="90">ROUND(AZ81*$N81,2)</f>
        <v>0</v>
      </c>
      <c r="BC81" s="37"/>
      <c r="BD81" s="136">
        <f t="shared" ref="BD81:BD144" si="91">ROUND(BC81*$L81,2)</f>
        <v>0</v>
      </c>
      <c r="BE81" s="136">
        <f t="shared" ref="BE81:BE144" si="92">ROUND(BC81*$N81,2)</f>
        <v>0</v>
      </c>
      <c r="BF81" s="37"/>
      <c r="BG81" s="137">
        <f t="shared" ref="BG81:BG144" si="93">ROUND(BF81*$L81,2)</f>
        <v>0</v>
      </c>
      <c r="BH81" s="137">
        <f t="shared" ref="BH81:BH144" si="94">ROUND(BF81*$N81,2)</f>
        <v>0</v>
      </c>
      <c r="BI81" s="37"/>
      <c r="BJ81" s="137">
        <f t="shared" ref="BJ81:BJ144" si="95">ROUND(BI81*$L81,2)</f>
        <v>0</v>
      </c>
      <c r="BK81" s="137">
        <f t="shared" ref="BK81:BK144" si="96">ROUND(BI81*$N81,2)</f>
        <v>0</v>
      </c>
      <c r="BL81" s="37"/>
      <c r="BM81" s="137">
        <f t="shared" si="69"/>
        <v>0</v>
      </c>
      <c r="BN81" s="137">
        <f t="shared" ref="BN81:BN144" si="97">ROUND(BL81*$N81,2)</f>
        <v>0</v>
      </c>
      <c r="BO81" s="54">
        <f t="shared" ref="BO81:BO144" si="98">SUMIF($P$10:$BN$10,"QUANTIDADE",P81:BN81)</f>
        <v>2</v>
      </c>
      <c r="BP81" s="138">
        <f t="shared" ref="BP81:BP144" ca="1" si="99">SUMIF($P$10:$BN$12,"QUANTIDADE",Q81:BN81)</f>
        <v>24.36</v>
      </c>
      <c r="BQ81" s="143">
        <f t="shared" ref="BQ81:BQ144" ca="1" si="100">SUMIF($P$11:$BN$12,"SEM DESCONTO",P81:BN81)</f>
        <v>0</v>
      </c>
      <c r="BR81" s="143">
        <f t="shared" ref="BR81:BR144" si="101">K81-BO81</f>
        <v>0</v>
      </c>
      <c r="BS81" s="138">
        <f t="shared" ref="BS81:BS144" ca="1" si="102">M81-BP81</f>
        <v>0</v>
      </c>
      <c r="BT81" s="142">
        <f t="shared" ref="BT81:BT144" ca="1" si="103">O81-BQ81</f>
        <v>0</v>
      </c>
      <c r="BU81" s="30"/>
      <c r="BV81" s="54">
        <f t="shared" si="83"/>
        <v>0</v>
      </c>
      <c r="BW81" s="59" t="str">
        <f>IF(BV81&lt;&gt;0,"MEDIDO","NÃO MEDIDO")</f>
        <v>NÃO MEDIDO</v>
      </c>
      <c r="BY81" s="62"/>
      <c r="BZ81" s="62"/>
    </row>
    <row r="82" spans="1:78" s="79" customFormat="1" ht="45" customHeight="1" x14ac:dyDescent="0.2">
      <c r="A82" s="43" t="s">
        <v>29</v>
      </c>
      <c r="B82" s="43"/>
      <c r="C82" s="44" t="s">
        <v>243</v>
      </c>
      <c r="D82" s="73" t="s">
        <v>244</v>
      </c>
      <c r="E82" s="80" t="s">
        <v>55</v>
      </c>
      <c r="F82" s="50">
        <v>15</v>
      </c>
      <c r="G82" s="48">
        <v>-1</v>
      </c>
      <c r="H82" s="49">
        <v>0</v>
      </c>
      <c r="I82" s="49">
        <v>0</v>
      </c>
      <c r="J82" s="49">
        <v>0</v>
      </c>
      <c r="K82" s="50">
        <f t="shared" si="84"/>
        <v>14</v>
      </c>
      <c r="L82" s="65">
        <v>12.77</v>
      </c>
      <c r="M82" s="66">
        <f t="shared" si="74"/>
        <v>178.78</v>
      </c>
      <c r="N82" s="52"/>
      <c r="O82" s="53">
        <f t="shared" si="85"/>
        <v>0</v>
      </c>
      <c r="P82" s="37"/>
      <c r="Q82" s="37">
        <f t="shared" si="36"/>
        <v>0</v>
      </c>
      <c r="R82" s="37">
        <f t="shared" si="37"/>
        <v>0</v>
      </c>
      <c r="S82" s="37"/>
      <c r="T82" s="37">
        <f t="shared" si="77"/>
        <v>0</v>
      </c>
      <c r="U82" s="37">
        <f t="shared" si="78"/>
        <v>0</v>
      </c>
      <c r="V82" s="37">
        <v>14</v>
      </c>
      <c r="W82" s="37">
        <f t="shared" si="61"/>
        <v>178.78</v>
      </c>
      <c r="X82" s="37">
        <f t="shared" si="79"/>
        <v>0</v>
      </c>
      <c r="Y82" s="37"/>
      <c r="Z82" s="37">
        <f t="shared" si="62"/>
        <v>0</v>
      </c>
      <c r="AA82" s="37">
        <f t="shared" si="63"/>
        <v>0</v>
      </c>
      <c r="AB82" s="37"/>
      <c r="AC82" s="37">
        <f t="shared" si="64"/>
        <v>0</v>
      </c>
      <c r="AD82" s="37">
        <f t="shared" si="80"/>
        <v>0</v>
      </c>
      <c r="AE82" s="37"/>
      <c r="AF82" s="37">
        <f t="shared" si="65"/>
        <v>0</v>
      </c>
      <c r="AG82" s="37">
        <f t="shared" si="66"/>
        <v>0</v>
      </c>
      <c r="AH82" s="37"/>
      <c r="AI82" s="37">
        <f t="shared" si="67"/>
        <v>0</v>
      </c>
      <c r="AJ82" s="37">
        <f t="shared" si="68"/>
        <v>0</v>
      </c>
      <c r="AK82" s="37"/>
      <c r="AL82" s="37">
        <f t="shared" si="71"/>
        <v>0</v>
      </c>
      <c r="AM82" s="37">
        <f t="shared" si="72"/>
        <v>0</v>
      </c>
      <c r="AN82" s="37"/>
      <c r="AO82" s="37">
        <f t="shared" si="81"/>
        <v>0</v>
      </c>
      <c r="AP82" s="37">
        <f t="shared" si="82"/>
        <v>0</v>
      </c>
      <c r="AQ82" s="37"/>
      <c r="AR82" s="37">
        <f t="shared" si="86"/>
        <v>0</v>
      </c>
      <c r="AS82" s="37">
        <f t="shared" si="73"/>
        <v>0</v>
      </c>
      <c r="AT82" s="37"/>
      <c r="AU82" s="27">
        <f t="shared" si="75"/>
        <v>0</v>
      </c>
      <c r="AV82" s="27">
        <f t="shared" si="76"/>
        <v>0</v>
      </c>
      <c r="AW82" s="37"/>
      <c r="AX82" s="27">
        <f t="shared" si="87"/>
        <v>0</v>
      </c>
      <c r="AY82" s="27">
        <f t="shared" si="88"/>
        <v>0</v>
      </c>
      <c r="AZ82" s="37"/>
      <c r="BA82" s="137">
        <f t="shared" si="89"/>
        <v>0</v>
      </c>
      <c r="BB82" s="137">
        <f t="shared" si="90"/>
        <v>0</v>
      </c>
      <c r="BC82" s="37"/>
      <c r="BD82" s="136">
        <f t="shared" si="91"/>
        <v>0</v>
      </c>
      <c r="BE82" s="136">
        <f t="shared" si="92"/>
        <v>0</v>
      </c>
      <c r="BF82" s="37"/>
      <c r="BG82" s="137">
        <f t="shared" si="93"/>
        <v>0</v>
      </c>
      <c r="BH82" s="137">
        <f t="shared" si="94"/>
        <v>0</v>
      </c>
      <c r="BI82" s="37"/>
      <c r="BJ82" s="137">
        <f t="shared" si="95"/>
        <v>0</v>
      </c>
      <c r="BK82" s="137">
        <f t="shared" si="96"/>
        <v>0</v>
      </c>
      <c r="BL82" s="37"/>
      <c r="BM82" s="137">
        <f t="shared" ref="BM82:BM145" si="104">ROUND(BL82*$L82,2)</f>
        <v>0</v>
      </c>
      <c r="BN82" s="137">
        <f t="shared" si="97"/>
        <v>0</v>
      </c>
      <c r="BO82" s="54">
        <f t="shared" si="98"/>
        <v>14</v>
      </c>
      <c r="BP82" s="138">
        <f t="shared" ca="1" si="99"/>
        <v>178.78</v>
      </c>
      <c r="BQ82" s="143">
        <f t="shared" ca="1" si="100"/>
        <v>0</v>
      </c>
      <c r="BR82" s="143">
        <f t="shared" si="101"/>
        <v>0</v>
      </c>
      <c r="BS82" s="138">
        <f t="shared" ca="1" si="102"/>
        <v>0</v>
      </c>
      <c r="BT82" s="142">
        <f t="shared" ca="1" si="103"/>
        <v>0</v>
      </c>
      <c r="BU82" s="30"/>
      <c r="BV82" s="54">
        <f t="shared" si="83"/>
        <v>0</v>
      </c>
      <c r="BW82" s="59" t="str">
        <f t="shared" ref="BW82:BW154" si="105">IF(BV82&lt;&gt;0,"MEDIDO","NÃO MEDIDO")</f>
        <v>NÃO MEDIDO</v>
      </c>
      <c r="BY82" s="62"/>
      <c r="BZ82" s="62"/>
    </row>
    <row r="83" spans="1:78" s="79" customFormat="1" ht="30" customHeight="1" x14ac:dyDescent="0.2">
      <c r="A83" s="43" t="s">
        <v>29</v>
      </c>
      <c r="B83" s="43"/>
      <c r="C83" s="63" t="s">
        <v>220</v>
      </c>
      <c r="D83" s="73" t="s">
        <v>221</v>
      </c>
      <c r="E83" s="80" t="s">
        <v>55</v>
      </c>
      <c r="F83" s="50">
        <v>115</v>
      </c>
      <c r="G83" s="48">
        <v>-97</v>
      </c>
      <c r="H83" s="49">
        <v>0</v>
      </c>
      <c r="I83" s="49">
        <v>0</v>
      </c>
      <c r="J83" s="49">
        <v>0</v>
      </c>
      <c r="K83" s="50">
        <f t="shared" si="84"/>
        <v>18</v>
      </c>
      <c r="L83" s="65">
        <v>4.95</v>
      </c>
      <c r="M83" s="66">
        <f t="shared" si="74"/>
        <v>89.1</v>
      </c>
      <c r="N83" s="52"/>
      <c r="O83" s="53">
        <f t="shared" si="85"/>
        <v>0</v>
      </c>
      <c r="P83" s="37"/>
      <c r="Q83" s="37">
        <f t="shared" ref="Q83:Q156" si="106">ROUND($P83*$L83,2)</f>
        <v>0</v>
      </c>
      <c r="R83" s="37">
        <f t="shared" ref="R83:R156" si="107">ROUND($P83*$N83,2)</f>
        <v>0</v>
      </c>
      <c r="S83" s="37"/>
      <c r="T83" s="37">
        <f t="shared" si="77"/>
        <v>0</v>
      </c>
      <c r="U83" s="37">
        <f t="shared" si="78"/>
        <v>0</v>
      </c>
      <c r="V83" s="37">
        <v>16</v>
      </c>
      <c r="W83" s="37">
        <f t="shared" ref="W83:W155" si="108">ROUND($V83*$L83,2)</f>
        <v>79.2</v>
      </c>
      <c r="X83" s="37">
        <f t="shared" si="79"/>
        <v>0</v>
      </c>
      <c r="Y83" s="37"/>
      <c r="Z83" s="37">
        <f t="shared" ref="Z83:Z155" si="109">ROUND($Y83*$L83,2)</f>
        <v>0</v>
      </c>
      <c r="AA83" s="37">
        <f t="shared" ref="AA83:AA155" si="110">ROUND($Y83*$N83,2)</f>
        <v>0</v>
      </c>
      <c r="AB83" s="37"/>
      <c r="AC83" s="37">
        <f t="shared" ref="AC83:AC155" si="111">ROUND($AB83*$L83,2)</f>
        <v>0</v>
      </c>
      <c r="AD83" s="37">
        <f t="shared" si="80"/>
        <v>0</v>
      </c>
      <c r="AE83" s="37"/>
      <c r="AF83" s="37">
        <f t="shared" ref="AF83:AF155" si="112">ROUND($AE83*$L83,2)</f>
        <v>0</v>
      </c>
      <c r="AG83" s="37">
        <f t="shared" ref="AG83:AG155" si="113">ROUND($AE83*$N83,2)</f>
        <v>0</v>
      </c>
      <c r="AH83" s="37"/>
      <c r="AI83" s="37">
        <f t="shared" ref="AI83:AI155" si="114">ROUND($AH83*$L83,2)</f>
        <v>0</v>
      </c>
      <c r="AJ83" s="37">
        <f t="shared" ref="AJ83:AJ155" si="115">ROUND($AH83*$N83,2)</f>
        <v>0</v>
      </c>
      <c r="AK83" s="37"/>
      <c r="AL83" s="37">
        <f t="shared" si="71"/>
        <v>0</v>
      </c>
      <c r="AM83" s="37">
        <f t="shared" si="72"/>
        <v>0</v>
      </c>
      <c r="AN83" s="37"/>
      <c r="AO83" s="37">
        <f t="shared" si="81"/>
        <v>0</v>
      </c>
      <c r="AP83" s="37">
        <f t="shared" si="82"/>
        <v>0</v>
      </c>
      <c r="AQ83" s="37"/>
      <c r="AR83" s="37">
        <f t="shared" si="86"/>
        <v>0</v>
      </c>
      <c r="AS83" s="37">
        <f t="shared" si="73"/>
        <v>0</v>
      </c>
      <c r="AT83" s="37"/>
      <c r="AU83" s="27">
        <f t="shared" si="75"/>
        <v>0</v>
      </c>
      <c r="AV83" s="27">
        <f t="shared" si="76"/>
        <v>0</v>
      </c>
      <c r="AW83" s="37"/>
      <c r="AX83" s="27">
        <f t="shared" si="87"/>
        <v>0</v>
      </c>
      <c r="AY83" s="27">
        <f t="shared" si="88"/>
        <v>0</v>
      </c>
      <c r="AZ83" s="37"/>
      <c r="BA83" s="137">
        <f t="shared" si="89"/>
        <v>0</v>
      </c>
      <c r="BB83" s="137">
        <f t="shared" si="90"/>
        <v>0</v>
      </c>
      <c r="BC83" s="37"/>
      <c r="BD83" s="136">
        <f t="shared" si="91"/>
        <v>0</v>
      </c>
      <c r="BE83" s="136">
        <f t="shared" si="92"/>
        <v>0</v>
      </c>
      <c r="BF83" s="37"/>
      <c r="BG83" s="137">
        <f t="shared" si="93"/>
        <v>0</v>
      </c>
      <c r="BH83" s="137">
        <f t="shared" si="94"/>
        <v>0</v>
      </c>
      <c r="BI83" s="37"/>
      <c r="BJ83" s="137">
        <f t="shared" si="95"/>
        <v>0</v>
      </c>
      <c r="BK83" s="137">
        <f t="shared" si="96"/>
        <v>0</v>
      </c>
      <c r="BL83" s="37"/>
      <c r="BM83" s="137">
        <f t="shared" si="104"/>
        <v>0</v>
      </c>
      <c r="BN83" s="137">
        <f t="shared" si="97"/>
        <v>0</v>
      </c>
      <c r="BO83" s="54">
        <f t="shared" si="98"/>
        <v>16</v>
      </c>
      <c r="BP83" s="138">
        <f t="shared" ca="1" si="99"/>
        <v>79.2</v>
      </c>
      <c r="BQ83" s="143">
        <f t="shared" ca="1" si="100"/>
        <v>0</v>
      </c>
      <c r="BR83" s="143">
        <f t="shared" si="101"/>
        <v>2</v>
      </c>
      <c r="BS83" s="138">
        <f t="shared" ca="1" si="102"/>
        <v>9.9</v>
      </c>
      <c r="BT83" s="142">
        <f t="shared" ca="1" si="103"/>
        <v>0</v>
      </c>
      <c r="BU83" s="30"/>
      <c r="BV83" s="54">
        <f t="shared" si="83"/>
        <v>0</v>
      </c>
      <c r="BW83" s="59" t="str">
        <f t="shared" si="105"/>
        <v>NÃO MEDIDO</v>
      </c>
      <c r="BY83" s="62"/>
      <c r="BZ83" s="62"/>
    </row>
    <row r="84" spans="1:78" s="79" customFormat="1" ht="30" customHeight="1" x14ac:dyDescent="0.2">
      <c r="A84" s="43" t="s">
        <v>29</v>
      </c>
      <c r="B84" s="43"/>
      <c r="C84" s="63" t="s">
        <v>245</v>
      </c>
      <c r="D84" s="73" t="s">
        <v>246</v>
      </c>
      <c r="E84" s="80" t="s">
        <v>55</v>
      </c>
      <c r="F84" s="50">
        <v>10</v>
      </c>
      <c r="G84" s="48">
        <v>-10</v>
      </c>
      <c r="H84" s="49">
        <v>0</v>
      </c>
      <c r="I84" s="49">
        <v>0</v>
      </c>
      <c r="J84" s="49">
        <v>0</v>
      </c>
      <c r="K84" s="50">
        <f t="shared" si="84"/>
        <v>0</v>
      </c>
      <c r="L84" s="65">
        <v>5.12</v>
      </c>
      <c r="M84" s="66">
        <f t="shared" si="74"/>
        <v>0</v>
      </c>
      <c r="N84" s="52"/>
      <c r="O84" s="53">
        <f t="shared" si="85"/>
        <v>0</v>
      </c>
      <c r="P84" s="37"/>
      <c r="Q84" s="37">
        <f t="shared" si="106"/>
        <v>0</v>
      </c>
      <c r="R84" s="37">
        <f t="shared" si="107"/>
        <v>0</v>
      </c>
      <c r="S84" s="37"/>
      <c r="T84" s="37">
        <f t="shared" si="77"/>
        <v>0</v>
      </c>
      <c r="U84" s="37">
        <f t="shared" si="78"/>
        <v>0</v>
      </c>
      <c r="V84" s="37"/>
      <c r="W84" s="37">
        <f t="shared" si="108"/>
        <v>0</v>
      </c>
      <c r="X84" s="37">
        <f t="shared" si="79"/>
        <v>0</v>
      </c>
      <c r="Y84" s="37"/>
      <c r="Z84" s="37">
        <f t="shared" si="109"/>
        <v>0</v>
      </c>
      <c r="AA84" s="37">
        <f t="shared" si="110"/>
        <v>0</v>
      </c>
      <c r="AB84" s="37"/>
      <c r="AC84" s="37">
        <f t="shared" si="111"/>
        <v>0</v>
      </c>
      <c r="AD84" s="37">
        <f t="shared" si="80"/>
        <v>0</v>
      </c>
      <c r="AE84" s="37"/>
      <c r="AF84" s="37">
        <f t="shared" si="112"/>
        <v>0</v>
      </c>
      <c r="AG84" s="37">
        <f t="shared" si="113"/>
        <v>0</v>
      </c>
      <c r="AH84" s="37"/>
      <c r="AI84" s="37">
        <f t="shared" si="114"/>
        <v>0</v>
      </c>
      <c r="AJ84" s="37">
        <f t="shared" si="115"/>
        <v>0</v>
      </c>
      <c r="AK84" s="37"/>
      <c r="AL84" s="37">
        <f t="shared" si="71"/>
        <v>0</v>
      </c>
      <c r="AM84" s="37">
        <f t="shared" si="72"/>
        <v>0</v>
      </c>
      <c r="AN84" s="37"/>
      <c r="AO84" s="37">
        <f t="shared" si="81"/>
        <v>0</v>
      </c>
      <c r="AP84" s="37">
        <f t="shared" si="82"/>
        <v>0</v>
      </c>
      <c r="AQ84" s="37"/>
      <c r="AR84" s="37">
        <f t="shared" si="86"/>
        <v>0</v>
      </c>
      <c r="AS84" s="37">
        <f t="shared" si="73"/>
        <v>0</v>
      </c>
      <c r="AT84" s="37"/>
      <c r="AU84" s="27">
        <f t="shared" si="75"/>
        <v>0</v>
      </c>
      <c r="AV84" s="27">
        <f t="shared" si="76"/>
        <v>0</v>
      </c>
      <c r="AW84" s="37"/>
      <c r="AX84" s="27">
        <f t="shared" si="87"/>
        <v>0</v>
      </c>
      <c r="AY84" s="27">
        <f t="shared" si="88"/>
        <v>0</v>
      </c>
      <c r="AZ84" s="37"/>
      <c r="BA84" s="137">
        <f t="shared" si="89"/>
        <v>0</v>
      </c>
      <c r="BB84" s="137">
        <f t="shared" si="90"/>
        <v>0</v>
      </c>
      <c r="BC84" s="37"/>
      <c r="BD84" s="136">
        <f t="shared" si="91"/>
        <v>0</v>
      </c>
      <c r="BE84" s="136">
        <f t="shared" si="92"/>
        <v>0</v>
      </c>
      <c r="BF84" s="37"/>
      <c r="BG84" s="137">
        <f t="shared" si="93"/>
        <v>0</v>
      </c>
      <c r="BH84" s="137">
        <f t="shared" si="94"/>
        <v>0</v>
      </c>
      <c r="BI84" s="37"/>
      <c r="BJ84" s="137">
        <f t="shared" si="95"/>
        <v>0</v>
      </c>
      <c r="BK84" s="137">
        <f t="shared" si="96"/>
        <v>0</v>
      </c>
      <c r="BL84" s="37"/>
      <c r="BM84" s="137">
        <f t="shared" si="104"/>
        <v>0</v>
      </c>
      <c r="BN84" s="137">
        <f t="shared" si="97"/>
        <v>0</v>
      </c>
      <c r="BO84" s="54">
        <f t="shared" si="98"/>
        <v>0</v>
      </c>
      <c r="BP84" s="138">
        <f t="shared" ca="1" si="99"/>
        <v>0</v>
      </c>
      <c r="BQ84" s="143">
        <f t="shared" ca="1" si="100"/>
        <v>0</v>
      </c>
      <c r="BR84" s="143">
        <f t="shared" si="101"/>
        <v>0</v>
      </c>
      <c r="BS84" s="138">
        <f t="shared" ca="1" si="102"/>
        <v>0</v>
      </c>
      <c r="BT84" s="142">
        <f t="shared" ca="1" si="103"/>
        <v>0</v>
      </c>
      <c r="BU84" s="30"/>
      <c r="BV84" s="54">
        <f t="shared" si="83"/>
        <v>0</v>
      </c>
      <c r="BW84" s="59" t="str">
        <f t="shared" si="105"/>
        <v>NÃO MEDIDO</v>
      </c>
      <c r="BY84" s="62"/>
      <c r="BZ84" s="62"/>
    </row>
    <row r="85" spans="1:78" s="79" customFormat="1" ht="30" customHeight="1" x14ac:dyDescent="0.2">
      <c r="A85" s="43" t="s">
        <v>29</v>
      </c>
      <c r="B85" s="43"/>
      <c r="C85" s="63" t="s">
        <v>247</v>
      </c>
      <c r="D85" s="73" t="s">
        <v>248</v>
      </c>
      <c r="E85" s="80" t="s">
        <v>55</v>
      </c>
      <c r="F85" s="50">
        <v>15</v>
      </c>
      <c r="G85" s="48">
        <v>-15</v>
      </c>
      <c r="H85" s="49">
        <v>0</v>
      </c>
      <c r="I85" s="49">
        <v>0</v>
      </c>
      <c r="J85" s="49">
        <v>0</v>
      </c>
      <c r="K85" s="50">
        <f t="shared" si="84"/>
        <v>0</v>
      </c>
      <c r="L85" s="65">
        <v>6.24</v>
      </c>
      <c r="M85" s="66">
        <f t="shared" si="74"/>
        <v>0</v>
      </c>
      <c r="N85" s="52"/>
      <c r="O85" s="53">
        <f t="shared" si="85"/>
        <v>0</v>
      </c>
      <c r="P85" s="37"/>
      <c r="Q85" s="37">
        <f t="shared" si="106"/>
        <v>0</v>
      </c>
      <c r="R85" s="37">
        <f t="shared" si="107"/>
        <v>0</v>
      </c>
      <c r="S85" s="37"/>
      <c r="T85" s="37">
        <f t="shared" si="77"/>
        <v>0</v>
      </c>
      <c r="U85" s="37">
        <f t="shared" si="78"/>
        <v>0</v>
      </c>
      <c r="V85" s="37"/>
      <c r="W85" s="37">
        <f t="shared" si="108"/>
        <v>0</v>
      </c>
      <c r="X85" s="37">
        <f t="shared" si="79"/>
        <v>0</v>
      </c>
      <c r="Y85" s="37"/>
      <c r="Z85" s="37">
        <f t="shared" si="109"/>
        <v>0</v>
      </c>
      <c r="AA85" s="37">
        <f t="shared" si="110"/>
        <v>0</v>
      </c>
      <c r="AB85" s="37"/>
      <c r="AC85" s="37">
        <f t="shared" si="111"/>
        <v>0</v>
      </c>
      <c r="AD85" s="37">
        <f t="shared" si="80"/>
        <v>0</v>
      </c>
      <c r="AE85" s="37"/>
      <c r="AF85" s="37">
        <f t="shared" si="112"/>
        <v>0</v>
      </c>
      <c r="AG85" s="37">
        <f t="shared" si="113"/>
        <v>0</v>
      </c>
      <c r="AH85" s="37"/>
      <c r="AI85" s="37">
        <f t="shared" si="114"/>
        <v>0</v>
      </c>
      <c r="AJ85" s="37">
        <f t="shared" si="115"/>
        <v>0</v>
      </c>
      <c r="AK85" s="37"/>
      <c r="AL85" s="37">
        <f t="shared" si="71"/>
        <v>0</v>
      </c>
      <c r="AM85" s="37">
        <f t="shared" si="72"/>
        <v>0</v>
      </c>
      <c r="AN85" s="37"/>
      <c r="AO85" s="37">
        <f t="shared" si="81"/>
        <v>0</v>
      </c>
      <c r="AP85" s="37">
        <f t="shared" si="82"/>
        <v>0</v>
      </c>
      <c r="AQ85" s="37"/>
      <c r="AR85" s="37">
        <f t="shared" si="86"/>
        <v>0</v>
      </c>
      <c r="AS85" s="37">
        <f t="shared" si="73"/>
        <v>0</v>
      </c>
      <c r="AT85" s="37"/>
      <c r="AU85" s="27">
        <f t="shared" si="75"/>
        <v>0</v>
      </c>
      <c r="AV85" s="27">
        <f t="shared" si="76"/>
        <v>0</v>
      </c>
      <c r="AW85" s="37"/>
      <c r="AX85" s="27">
        <f t="shared" si="87"/>
        <v>0</v>
      </c>
      <c r="AY85" s="27">
        <f t="shared" si="88"/>
        <v>0</v>
      </c>
      <c r="AZ85" s="37"/>
      <c r="BA85" s="137">
        <f t="shared" si="89"/>
        <v>0</v>
      </c>
      <c r="BB85" s="137">
        <f t="shared" si="90"/>
        <v>0</v>
      </c>
      <c r="BC85" s="37"/>
      <c r="BD85" s="136">
        <f t="shared" si="91"/>
        <v>0</v>
      </c>
      <c r="BE85" s="136">
        <f t="shared" si="92"/>
        <v>0</v>
      </c>
      <c r="BF85" s="37"/>
      <c r="BG85" s="137">
        <f t="shared" si="93"/>
        <v>0</v>
      </c>
      <c r="BH85" s="137">
        <f t="shared" si="94"/>
        <v>0</v>
      </c>
      <c r="BI85" s="37"/>
      <c r="BJ85" s="137">
        <f t="shared" si="95"/>
        <v>0</v>
      </c>
      <c r="BK85" s="137">
        <f t="shared" si="96"/>
        <v>0</v>
      </c>
      <c r="BL85" s="37"/>
      <c r="BM85" s="137">
        <f t="shared" si="104"/>
        <v>0</v>
      </c>
      <c r="BN85" s="137">
        <f t="shared" si="97"/>
        <v>0</v>
      </c>
      <c r="BO85" s="54">
        <f t="shared" si="98"/>
        <v>0</v>
      </c>
      <c r="BP85" s="138">
        <f t="shared" ca="1" si="99"/>
        <v>0</v>
      </c>
      <c r="BQ85" s="143">
        <f t="shared" ca="1" si="100"/>
        <v>0</v>
      </c>
      <c r="BR85" s="143">
        <f t="shared" si="101"/>
        <v>0</v>
      </c>
      <c r="BS85" s="138">
        <f t="shared" ca="1" si="102"/>
        <v>0</v>
      </c>
      <c r="BT85" s="142">
        <f t="shared" ca="1" si="103"/>
        <v>0</v>
      </c>
      <c r="BU85" s="30"/>
      <c r="BV85" s="54">
        <f t="shared" si="83"/>
        <v>0</v>
      </c>
      <c r="BW85" s="59" t="str">
        <f t="shared" si="105"/>
        <v>NÃO MEDIDO</v>
      </c>
      <c r="BY85" s="62"/>
      <c r="BZ85" s="62"/>
    </row>
    <row r="86" spans="1:78" s="79" customFormat="1" ht="30" customHeight="1" x14ac:dyDescent="0.2">
      <c r="A86" s="43" t="s">
        <v>29</v>
      </c>
      <c r="B86" s="43"/>
      <c r="C86" s="63" t="s">
        <v>222</v>
      </c>
      <c r="D86" s="45" t="s">
        <v>223</v>
      </c>
      <c r="E86" s="80" t="s">
        <v>58</v>
      </c>
      <c r="F86" s="50">
        <v>170</v>
      </c>
      <c r="G86" s="48">
        <v>-125.15</v>
      </c>
      <c r="H86" s="49">
        <v>0</v>
      </c>
      <c r="I86" s="49">
        <v>3</v>
      </c>
      <c r="J86" s="49">
        <v>0</v>
      </c>
      <c r="K86" s="50">
        <f t="shared" si="84"/>
        <v>47.85</v>
      </c>
      <c r="L86" s="65">
        <v>20.07</v>
      </c>
      <c r="M86" s="66">
        <f t="shared" si="74"/>
        <v>960.35</v>
      </c>
      <c r="N86" s="52"/>
      <c r="O86" s="53">
        <f t="shared" si="85"/>
        <v>0</v>
      </c>
      <c r="P86" s="37"/>
      <c r="Q86" s="37">
        <f t="shared" si="106"/>
        <v>0</v>
      </c>
      <c r="R86" s="37">
        <f t="shared" si="107"/>
        <v>0</v>
      </c>
      <c r="S86" s="37"/>
      <c r="T86" s="37">
        <f t="shared" si="77"/>
        <v>0</v>
      </c>
      <c r="U86" s="37">
        <f t="shared" si="78"/>
        <v>0</v>
      </c>
      <c r="V86" s="37">
        <v>35.85</v>
      </c>
      <c r="W86" s="37">
        <f t="shared" si="108"/>
        <v>719.51</v>
      </c>
      <c r="X86" s="37">
        <f t="shared" si="79"/>
        <v>0</v>
      </c>
      <c r="Y86" s="37"/>
      <c r="Z86" s="37">
        <f t="shared" si="109"/>
        <v>0</v>
      </c>
      <c r="AA86" s="37">
        <f t="shared" si="110"/>
        <v>0</v>
      </c>
      <c r="AB86" s="37"/>
      <c r="AC86" s="37">
        <f t="shared" si="111"/>
        <v>0</v>
      </c>
      <c r="AD86" s="37">
        <f t="shared" si="80"/>
        <v>0</v>
      </c>
      <c r="AE86" s="37"/>
      <c r="AF86" s="37">
        <f t="shared" si="112"/>
        <v>0</v>
      </c>
      <c r="AG86" s="37">
        <f t="shared" si="113"/>
        <v>0</v>
      </c>
      <c r="AH86" s="37"/>
      <c r="AI86" s="37">
        <f t="shared" si="114"/>
        <v>0</v>
      </c>
      <c r="AJ86" s="37">
        <f t="shared" si="115"/>
        <v>0</v>
      </c>
      <c r="AK86" s="37"/>
      <c r="AL86" s="37">
        <f t="shared" si="71"/>
        <v>0</v>
      </c>
      <c r="AM86" s="37">
        <f t="shared" si="72"/>
        <v>0</v>
      </c>
      <c r="AN86" s="37"/>
      <c r="AO86" s="37">
        <f t="shared" si="81"/>
        <v>0</v>
      </c>
      <c r="AP86" s="37">
        <f t="shared" si="82"/>
        <v>0</v>
      </c>
      <c r="AQ86" s="37"/>
      <c r="AR86" s="37">
        <f t="shared" si="86"/>
        <v>0</v>
      </c>
      <c r="AS86" s="37">
        <f t="shared" si="73"/>
        <v>0</v>
      </c>
      <c r="AT86" s="37"/>
      <c r="AU86" s="27">
        <f t="shared" si="75"/>
        <v>0</v>
      </c>
      <c r="AV86" s="27">
        <f t="shared" si="76"/>
        <v>0</v>
      </c>
      <c r="AW86" s="37"/>
      <c r="AX86" s="27">
        <f t="shared" si="87"/>
        <v>0</v>
      </c>
      <c r="AY86" s="27">
        <f t="shared" si="88"/>
        <v>0</v>
      </c>
      <c r="AZ86" s="37"/>
      <c r="BA86" s="137">
        <f t="shared" si="89"/>
        <v>0</v>
      </c>
      <c r="BB86" s="137">
        <f t="shared" si="90"/>
        <v>0</v>
      </c>
      <c r="BC86" s="37"/>
      <c r="BD86" s="136">
        <f t="shared" si="91"/>
        <v>0</v>
      </c>
      <c r="BE86" s="136">
        <f t="shared" si="92"/>
        <v>0</v>
      </c>
      <c r="BF86" s="37"/>
      <c r="BG86" s="137">
        <f t="shared" si="93"/>
        <v>0</v>
      </c>
      <c r="BH86" s="137">
        <f t="shared" si="94"/>
        <v>0</v>
      </c>
      <c r="BI86" s="37"/>
      <c r="BJ86" s="137">
        <f t="shared" si="95"/>
        <v>0</v>
      </c>
      <c r="BK86" s="137">
        <f t="shared" si="96"/>
        <v>0</v>
      </c>
      <c r="BL86" s="37"/>
      <c r="BM86" s="137">
        <f t="shared" si="104"/>
        <v>0</v>
      </c>
      <c r="BN86" s="137">
        <f t="shared" si="97"/>
        <v>0</v>
      </c>
      <c r="BO86" s="54">
        <f t="shared" si="98"/>
        <v>35.85</v>
      </c>
      <c r="BP86" s="138">
        <f t="shared" ca="1" si="99"/>
        <v>719.51</v>
      </c>
      <c r="BQ86" s="143">
        <f t="shared" ca="1" si="100"/>
        <v>0</v>
      </c>
      <c r="BR86" s="143">
        <f t="shared" si="101"/>
        <v>12</v>
      </c>
      <c r="BS86" s="138">
        <f t="shared" ca="1" si="102"/>
        <v>240.84</v>
      </c>
      <c r="BT86" s="142">
        <f t="shared" ca="1" si="103"/>
        <v>0</v>
      </c>
      <c r="BU86" s="30"/>
      <c r="BV86" s="54">
        <f t="shared" si="83"/>
        <v>0</v>
      </c>
      <c r="BW86" s="59" t="str">
        <f t="shared" si="105"/>
        <v>NÃO MEDIDO</v>
      </c>
      <c r="BY86" s="62"/>
      <c r="BZ86" s="62"/>
    </row>
    <row r="87" spans="1:78" s="79" customFormat="1" ht="30" customHeight="1" x14ac:dyDescent="0.2">
      <c r="A87" s="43" t="s">
        <v>29</v>
      </c>
      <c r="B87" s="43"/>
      <c r="C87" s="63" t="s">
        <v>249</v>
      </c>
      <c r="D87" s="73" t="s">
        <v>250</v>
      </c>
      <c r="E87" s="80" t="s">
        <v>58</v>
      </c>
      <c r="F87" s="50">
        <v>15</v>
      </c>
      <c r="G87" s="48">
        <v>-15</v>
      </c>
      <c r="H87" s="49">
        <v>0</v>
      </c>
      <c r="I87" s="49">
        <v>0</v>
      </c>
      <c r="J87" s="49">
        <v>0</v>
      </c>
      <c r="K87" s="50">
        <f t="shared" si="84"/>
        <v>0</v>
      </c>
      <c r="L87" s="65">
        <v>26.47</v>
      </c>
      <c r="M87" s="66">
        <f t="shared" si="74"/>
        <v>0</v>
      </c>
      <c r="N87" s="52"/>
      <c r="O87" s="53">
        <f t="shared" si="85"/>
        <v>0</v>
      </c>
      <c r="P87" s="37"/>
      <c r="Q87" s="37">
        <f t="shared" si="106"/>
        <v>0</v>
      </c>
      <c r="R87" s="37">
        <f t="shared" si="107"/>
        <v>0</v>
      </c>
      <c r="S87" s="37"/>
      <c r="T87" s="37">
        <f t="shared" si="77"/>
        <v>0</v>
      </c>
      <c r="U87" s="37">
        <f t="shared" si="78"/>
        <v>0</v>
      </c>
      <c r="V87" s="37"/>
      <c r="W87" s="37">
        <f t="shared" si="108"/>
        <v>0</v>
      </c>
      <c r="X87" s="37">
        <f t="shared" si="79"/>
        <v>0</v>
      </c>
      <c r="Y87" s="37"/>
      <c r="Z87" s="37">
        <f t="shared" si="109"/>
        <v>0</v>
      </c>
      <c r="AA87" s="37">
        <f t="shared" si="110"/>
        <v>0</v>
      </c>
      <c r="AB87" s="37"/>
      <c r="AC87" s="37">
        <f t="shared" si="111"/>
        <v>0</v>
      </c>
      <c r="AD87" s="37">
        <f t="shared" si="80"/>
        <v>0</v>
      </c>
      <c r="AE87" s="37"/>
      <c r="AF87" s="37">
        <f t="shared" si="112"/>
        <v>0</v>
      </c>
      <c r="AG87" s="37">
        <f t="shared" si="113"/>
        <v>0</v>
      </c>
      <c r="AH87" s="37"/>
      <c r="AI87" s="37">
        <f t="shared" si="114"/>
        <v>0</v>
      </c>
      <c r="AJ87" s="37">
        <f t="shared" si="115"/>
        <v>0</v>
      </c>
      <c r="AK87" s="37"/>
      <c r="AL87" s="37">
        <f t="shared" si="71"/>
        <v>0</v>
      </c>
      <c r="AM87" s="37">
        <f t="shared" si="72"/>
        <v>0</v>
      </c>
      <c r="AN87" s="37"/>
      <c r="AO87" s="37">
        <f t="shared" si="81"/>
        <v>0</v>
      </c>
      <c r="AP87" s="37">
        <f t="shared" si="82"/>
        <v>0</v>
      </c>
      <c r="AQ87" s="37"/>
      <c r="AR87" s="37">
        <f t="shared" si="86"/>
        <v>0</v>
      </c>
      <c r="AS87" s="37">
        <f t="shared" si="73"/>
        <v>0</v>
      </c>
      <c r="AT87" s="37"/>
      <c r="AU87" s="27">
        <f t="shared" si="75"/>
        <v>0</v>
      </c>
      <c r="AV87" s="27">
        <f t="shared" si="76"/>
        <v>0</v>
      </c>
      <c r="AW87" s="37"/>
      <c r="AX87" s="27">
        <f t="shared" si="87"/>
        <v>0</v>
      </c>
      <c r="AY87" s="27">
        <f t="shared" si="88"/>
        <v>0</v>
      </c>
      <c r="AZ87" s="37"/>
      <c r="BA87" s="137">
        <f t="shared" si="89"/>
        <v>0</v>
      </c>
      <c r="BB87" s="137">
        <f t="shared" si="90"/>
        <v>0</v>
      </c>
      <c r="BC87" s="37"/>
      <c r="BD87" s="136">
        <f t="shared" si="91"/>
        <v>0</v>
      </c>
      <c r="BE87" s="136">
        <f t="shared" si="92"/>
        <v>0</v>
      </c>
      <c r="BF87" s="37"/>
      <c r="BG87" s="137">
        <f t="shared" si="93"/>
        <v>0</v>
      </c>
      <c r="BH87" s="137">
        <f t="shared" si="94"/>
        <v>0</v>
      </c>
      <c r="BI87" s="37"/>
      <c r="BJ87" s="137">
        <f t="shared" si="95"/>
        <v>0</v>
      </c>
      <c r="BK87" s="137">
        <f t="shared" si="96"/>
        <v>0</v>
      </c>
      <c r="BL87" s="37"/>
      <c r="BM87" s="137">
        <f t="shared" si="104"/>
        <v>0</v>
      </c>
      <c r="BN87" s="137">
        <f t="shared" si="97"/>
        <v>0</v>
      </c>
      <c r="BO87" s="54">
        <f t="shared" si="98"/>
        <v>0</v>
      </c>
      <c r="BP87" s="138">
        <f t="shared" ca="1" si="99"/>
        <v>0</v>
      </c>
      <c r="BQ87" s="143">
        <f t="shared" ca="1" si="100"/>
        <v>0</v>
      </c>
      <c r="BR87" s="143">
        <f t="shared" si="101"/>
        <v>0</v>
      </c>
      <c r="BS87" s="138">
        <f t="shared" ca="1" si="102"/>
        <v>0</v>
      </c>
      <c r="BT87" s="142">
        <f t="shared" ca="1" si="103"/>
        <v>0</v>
      </c>
      <c r="BU87" s="30"/>
      <c r="BV87" s="54">
        <f t="shared" si="83"/>
        <v>0</v>
      </c>
      <c r="BW87" s="59" t="str">
        <f t="shared" si="105"/>
        <v>NÃO MEDIDO</v>
      </c>
      <c r="BY87" s="62"/>
      <c r="BZ87" s="62"/>
    </row>
    <row r="88" spans="1:78" s="79" customFormat="1" ht="30" customHeight="1" x14ac:dyDescent="0.2">
      <c r="A88" s="43" t="s">
        <v>29</v>
      </c>
      <c r="B88" s="43"/>
      <c r="C88" s="63" t="s">
        <v>251</v>
      </c>
      <c r="D88" s="73" t="s">
        <v>252</v>
      </c>
      <c r="E88" s="80" t="s">
        <v>58</v>
      </c>
      <c r="F88" s="50">
        <v>15</v>
      </c>
      <c r="G88" s="48">
        <v>-11</v>
      </c>
      <c r="H88" s="49">
        <v>0</v>
      </c>
      <c r="I88" s="49">
        <v>0</v>
      </c>
      <c r="J88" s="49">
        <v>0</v>
      </c>
      <c r="K88" s="50">
        <f t="shared" si="84"/>
        <v>4</v>
      </c>
      <c r="L88" s="65">
        <v>48.23</v>
      </c>
      <c r="M88" s="66">
        <f t="shared" si="74"/>
        <v>192.92</v>
      </c>
      <c r="N88" s="52"/>
      <c r="O88" s="53">
        <f t="shared" si="85"/>
        <v>0</v>
      </c>
      <c r="P88" s="37"/>
      <c r="Q88" s="37">
        <f t="shared" si="106"/>
        <v>0</v>
      </c>
      <c r="R88" s="37">
        <f t="shared" si="107"/>
        <v>0</v>
      </c>
      <c r="S88" s="37"/>
      <c r="T88" s="37">
        <f t="shared" si="77"/>
        <v>0</v>
      </c>
      <c r="U88" s="37">
        <f t="shared" si="78"/>
        <v>0</v>
      </c>
      <c r="V88" s="37">
        <v>4</v>
      </c>
      <c r="W88" s="37">
        <f t="shared" si="108"/>
        <v>192.92</v>
      </c>
      <c r="X88" s="37">
        <f t="shared" si="79"/>
        <v>0</v>
      </c>
      <c r="Y88" s="37"/>
      <c r="Z88" s="37">
        <f t="shared" si="109"/>
        <v>0</v>
      </c>
      <c r="AA88" s="37">
        <f t="shared" si="110"/>
        <v>0</v>
      </c>
      <c r="AB88" s="37"/>
      <c r="AC88" s="37">
        <f t="shared" si="111"/>
        <v>0</v>
      </c>
      <c r="AD88" s="37">
        <f t="shared" si="80"/>
        <v>0</v>
      </c>
      <c r="AE88" s="37"/>
      <c r="AF88" s="37">
        <f t="shared" si="112"/>
        <v>0</v>
      </c>
      <c r="AG88" s="37">
        <f t="shared" si="113"/>
        <v>0</v>
      </c>
      <c r="AH88" s="37"/>
      <c r="AI88" s="37">
        <f t="shared" si="114"/>
        <v>0</v>
      </c>
      <c r="AJ88" s="37">
        <f t="shared" si="115"/>
        <v>0</v>
      </c>
      <c r="AK88" s="37"/>
      <c r="AL88" s="37">
        <f t="shared" si="71"/>
        <v>0</v>
      </c>
      <c r="AM88" s="37">
        <f t="shared" si="72"/>
        <v>0</v>
      </c>
      <c r="AN88" s="37"/>
      <c r="AO88" s="37">
        <f t="shared" si="81"/>
        <v>0</v>
      </c>
      <c r="AP88" s="37">
        <f t="shared" si="82"/>
        <v>0</v>
      </c>
      <c r="AQ88" s="37"/>
      <c r="AR88" s="37">
        <f t="shared" si="86"/>
        <v>0</v>
      </c>
      <c r="AS88" s="37">
        <f t="shared" si="73"/>
        <v>0</v>
      </c>
      <c r="AT88" s="37"/>
      <c r="AU88" s="27">
        <f t="shared" si="75"/>
        <v>0</v>
      </c>
      <c r="AV88" s="27">
        <f t="shared" si="76"/>
        <v>0</v>
      </c>
      <c r="AW88" s="37"/>
      <c r="AX88" s="27">
        <f t="shared" si="87"/>
        <v>0</v>
      </c>
      <c r="AY88" s="27">
        <f t="shared" si="88"/>
        <v>0</v>
      </c>
      <c r="AZ88" s="37"/>
      <c r="BA88" s="137">
        <f t="shared" si="89"/>
        <v>0</v>
      </c>
      <c r="BB88" s="137">
        <f t="shared" si="90"/>
        <v>0</v>
      </c>
      <c r="BC88" s="37"/>
      <c r="BD88" s="136">
        <f t="shared" si="91"/>
        <v>0</v>
      </c>
      <c r="BE88" s="136">
        <f t="shared" si="92"/>
        <v>0</v>
      </c>
      <c r="BF88" s="37"/>
      <c r="BG88" s="137">
        <f t="shared" si="93"/>
        <v>0</v>
      </c>
      <c r="BH88" s="137">
        <f t="shared" si="94"/>
        <v>0</v>
      </c>
      <c r="BI88" s="37"/>
      <c r="BJ88" s="137">
        <f t="shared" si="95"/>
        <v>0</v>
      </c>
      <c r="BK88" s="137">
        <f t="shared" si="96"/>
        <v>0</v>
      </c>
      <c r="BL88" s="37"/>
      <c r="BM88" s="137">
        <f t="shared" si="104"/>
        <v>0</v>
      </c>
      <c r="BN88" s="137">
        <f t="shared" si="97"/>
        <v>0</v>
      </c>
      <c r="BO88" s="54">
        <f t="shared" si="98"/>
        <v>4</v>
      </c>
      <c r="BP88" s="138">
        <f t="shared" ca="1" si="99"/>
        <v>192.92</v>
      </c>
      <c r="BQ88" s="143">
        <f t="shared" ca="1" si="100"/>
        <v>0</v>
      </c>
      <c r="BR88" s="143">
        <f t="shared" si="101"/>
        <v>0</v>
      </c>
      <c r="BS88" s="138">
        <f t="shared" ca="1" si="102"/>
        <v>0</v>
      </c>
      <c r="BT88" s="142">
        <f t="shared" ca="1" si="103"/>
        <v>0</v>
      </c>
      <c r="BU88" s="30"/>
      <c r="BV88" s="54">
        <f t="shared" si="83"/>
        <v>0</v>
      </c>
      <c r="BW88" s="59" t="str">
        <f t="shared" si="105"/>
        <v>NÃO MEDIDO</v>
      </c>
      <c r="BY88" s="62"/>
      <c r="BZ88" s="62"/>
    </row>
    <row r="89" spans="1:78" s="79" customFormat="1" ht="30" customHeight="1" x14ac:dyDescent="0.2">
      <c r="A89" s="43" t="s">
        <v>29</v>
      </c>
      <c r="B89" s="43"/>
      <c r="C89" s="63" t="s">
        <v>253</v>
      </c>
      <c r="D89" s="73" t="s">
        <v>254</v>
      </c>
      <c r="E89" s="80" t="s">
        <v>58</v>
      </c>
      <c r="F89" s="50">
        <v>15</v>
      </c>
      <c r="G89" s="48">
        <v>0</v>
      </c>
      <c r="H89" s="49">
        <v>0</v>
      </c>
      <c r="I89" s="49">
        <v>0</v>
      </c>
      <c r="J89" s="49">
        <v>0</v>
      </c>
      <c r="K89" s="50">
        <f t="shared" si="84"/>
        <v>15</v>
      </c>
      <c r="L89" s="65">
        <v>9.8000000000000007</v>
      </c>
      <c r="M89" s="66">
        <f t="shared" si="74"/>
        <v>147</v>
      </c>
      <c r="N89" s="52"/>
      <c r="O89" s="53">
        <f t="shared" si="85"/>
        <v>0</v>
      </c>
      <c r="P89" s="37"/>
      <c r="Q89" s="37">
        <f t="shared" si="106"/>
        <v>0</v>
      </c>
      <c r="R89" s="37">
        <f t="shared" si="107"/>
        <v>0</v>
      </c>
      <c r="S89" s="37"/>
      <c r="T89" s="37">
        <f t="shared" si="77"/>
        <v>0</v>
      </c>
      <c r="U89" s="37">
        <f t="shared" si="78"/>
        <v>0</v>
      </c>
      <c r="V89" s="37">
        <v>15</v>
      </c>
      <c r="W89" s="37">
        <f t="shared" si="108"/>
        <v>147</v>
      </c>
      <c r="X89" s="37">
        <f t="shared" si="79"/>
        <v>0</v>
      </c>
      <c r="Y89" s="37"/>
      <c r="Z89" s="37">
        <f t="shared" si="109"/>
        <v>0</v>
      </c>
      <c r="AA89" s="37">
        <f t="shared" si="110"/>
        <v>0</v>
      </c>
      <c r="AB89" s="37"/>
      <c r="AC89" s="37">
        <f t="shared" si="111"/>
        <v>0</v>
      </c>
      <c r="AD89" s="37">
        <f t="shared" si="80"/>
        <v>0</v>
      </c>
      <c r="AE89" s="37"/>
      <c r="AF89" s="37">
        <f t="shared" si="112"/>
        <v>0</v>
      </c>
      <c r="AG89" s="37">
        <f t="shared" si="113"/>
        <v>0</v>
      </c>
      <c r="AH89" s="37"/>
      <c r="AI89" s="37">
        <f t="shared" si="114"/>
        <v>0</v>
      </c>
      <c r="AJ89" s="37">
        <f t="shared" si="115"/>
        <v>0</v>
      </c>
      <c r="AK89" s="37"/>
      <c r="AL89" s="37">
        <f t="shared" si="71"/>
        <v>0</v>
      </c>
      <c r="AM89" s="37">
        <f t="shared" si="72"/>
        <v>0</v>
      </c>
      <c r="AN89" s="37"/>
      <c r="AO89" s="37">
        <f t="shared" si="81"/>
        <v>0</v>
      </c>
      <c r="AP89" s="37">
        <f t="shared" si="82"/>
        <v>0</v>
      </c>
      <c r="AQ89" s="37"/>
      <c r="AR89" s="37">
        <f t="shared" si="86"/>
        <v>0</v>
      </c>
      <c r="AS89" s="37">
        <f t="shared" si="73"/>
        <v>0</v>
      </c>
      <c r="AT89" s="37"/>
      <c r="AU89" s="27">
        <f t="shared" si="75"/>
        <v>0</v>
      </c>
      <c r="AV89" s="27">
        <f t="shared" si="76"/>
        <v>0</v>
      </c>
      <c r="AW89" s="37"/>
      <c r="AX89" s="27">
        <f t="shared" si="87"/>
        <v>0</v>
      </c>
      <c r="AY89" s="27">
        <f t="shared" si="88"/>
        <v>0</v>
      </c>
      <c r="AZ89" s="37"/>
      <c r="BA89" s="137">
        <f t="shared" si="89"/>
        <v>0</v>
      </c>
      <c r="BB89" s="137">
        <f t="shared" si="90"/>
        <v>0</v>
      </c>
      <c r="BC89" s="37"/>
      <c r="BD89" s="136">
        <f t="shared" si="91"/>
        <v>0</v>
      </c>
      <c r="BE89" s="136">
        <f t="shared" si="92"/>
        <v>0</v>
      </c>
      <c r="BF89" s="37"/>
      <c r="BG89" s="137">
        <f t="shared" si="93"/>
        <v>0</v>
      </c>
      <c r="BH89" s="137">
        <f t="shared" si="94"/>
        <v>0</v>
      </c>
      <c r="BI89" s="37"/>
      <c r="BJ89" s="137">
        <f t="shared" si="95"/>
        <v>0</v>
      </c>
      <c r="BK89" s="137">
        <f t="shared" si="96"/>
        <v>0</v>
      </c>
      <c r="BL89" s="37"/>
      <c r="BM89" s="137">
        <f t="shared" si="104"/>
        <v>0</v>
      </c>
      <c r="BN89" s="137">
        <f t="shared" si="97"/>
        <v>0</v>
      </c>
      <c r="BO89" s="54">
        <f t="shared" si="98"/>
        <v>15</v>
      </c>
      <c r="BP89" s="138">
        <f t="shared" ca="1" si="99"/>
        <v>147</v>
      </c>
      <c r="BQ89" s="143">
        <f t="shared" ca="1" si="100"/>
        <v>0</v>
      </c>
      <c r="BR89" s="143">
        <f t="shared" si="101"/>
        <v>0</v>
      </c>
      <c r="BS89" s="138">
        <f t="shared" ca="1" si="102"/>
        <v>0</v>
      </c>
      <c r="BT89" s="142">
        <f t="shared" ca="1" si="103"/>
        <v>0</v>
      </c>
      <c r="BU89" s="30"/>
      <c r="BV89" s="54">
        <f t="shared" si="83"/>
        <v>0</v>
      </c>
      <c r="BW89" s="59" t="str">
        <f t="shared" si="105"/>
        <v>NÃO MEDIDO</v>
      </c>
      <c r="BY89" s="62"/>
      <c r="BZ89" s="62"/>
    </row>
    <row r="90" spans="1:78" s="79" customFormat="1" ht="60" customHeight="1" x14ac:dyDescent="0.2">
      <c r="A90" s="43" t="s">
        <v>29</v>
      </c>
      <c r="B90" s="43"/>
      <c r="C90" s="63" t="s">
        <v>255</v>
      </c>
      <c r="D90" s="73" t="s">
        <v>256</v>
      </c>
      <c r="E90" s="80" t="s">
        <v>58</v>
      </c>
      <c r="F90" s="50">
        <v>38</v>
      </c>
      <c r="G90" s="48">
        <v>-8</v>
      </c>
      <c r="H90" s="49">
        <v>0</v>
      </c>
      <c r="I90" s="49">
        <v>0</v>
      </c>
      <c r="J90" s="49">
        <v>0</v>
      </c>
      <c r="K90" s="50">
        <f t="shared" si="84"/>
        <v>30</v>
      </c>
      <c r="L90" s="65">
        <v>8.07</v>
      </c>
      <c r="M90" s="66">
        <f t="shared" si="74"/>
        <v>242.1</v>
      </c>
      <c r="N90" s="52"/>
      <c r="O90" s="53">
        <f t="shared" si="85"/>
        <v>0</v>
      </c>
      <c r="P90" s="37"/>
      <c r="Q90" s="37">
        <f t="shared" si="106"/>
        <v>0</v>
      </c>
      <c r="R90" s="37">
        <f t="shared" si="107"/>
        <v>0</v>
      </c>
      <c r="S90" s="37"/>
      <c r="T90" s="37">
        <f t="shared" si="77"/>
        <v>0</v>
      </c>
      <c r="U90" s="37">
        <f t="shared" si="78"/>
        <v>0</v>
      </c>
      <c r="V90" s="37"/>
      <c r="W90" s="37">
        <f t="shared" si="108"/>
        <v>0</v>
      </c>
      <c r="X90" s="37">
        <f t="shared" si="79"/>
        <v>0</v>
      </c>
      <c r="Y90" s="37"/>
      <c r="Z90" s="37">
        <f t="shared" si="109"/>
        <v>0</v>
      </c>
      <c r="AA90" s="37">
        <f t="shared" si="110"/>
        <v>0</v>
      </c>
      <c r="AB90" s="37">
        <v>30</v>
      </c>
      <c r="AC90" s="37">
        <f t="shared" si="111"/>
        <v>242.1</v>
      </c>
      <c r="AD90" s="37">
        <f t="shared" si="80"/>
        <v>0</v>
      </c>
      <c r="AE90" s="37"/>
      <c r="AF90" s="37">
        <f t="shared" si="112"/>
        <v>0</v>
      </c>
      <c r="AG90" s="37">
        <f t="shared" si="113"/>
        <v>0</v>
      </c>
      <c r="AH90" s="37"/>
      <c r="AI90" s="37">
        <f t="shared" si="114"/>
        <v>0</v>
      </c>
      <c r="AJ90" s="37">
        <f t="shared" si="115"/>
        <v>0</v>
      </c>
      <c r="AK90" s="37"/>
      <c r="AL90" s="37">
        <f t="shared" si="71"/>
        <v>0</v>
      </c>
      <c r="AM90" s="37">
        <f t="shared" si="72"/>
        <v>0</v>
      </c>
      <c r="AN90" s="37"/>
      <c r="AO90" s="37">
        <f t="shared" si="81"/>
        <v>0</v>
      </c>
      <c r="AP90" s="37">
        <f t="shared" si="82"/>
        <v>0</v>
      </c>
      <c r="AQ90" s="37"/>
      <c r="AR90" s="37">
        <f t="shared" si="86"/>
        <v>0</v>
      </c>
      <c r="AS90" s="37">
        <f t="shared" si="73"/>
        <v>0</v>
      </c>
      <c r="AT90" s="37"/>
      <c r="AU90" s="27">
        <f t="shared" si="75"/>
        <v>0</v>
      </c>
      <c r="AV90" s="27">
        <f t="shared" si="76"/>
        <v>0</v>
      </c>
      <c r="AW90" s="37"/>
      <c r="AX90" s="27">
        <f t="shared" si="87"/>
        <v>0</v>
      </c>
      <c r="AY90" s="27">
        <f t="shared" si="88"/>
        <v>0</v>
      </c>
      <c r="AZ90" s="37"/>
      <c r="BA90" s="137">
        <f t="shared" si="89"/>
        <v>0</v>
      </c>
      <c r="BB90" s="137">
        <f t="shared" si="90"/>
        <v>0</v>
      </c>
      <c r="BC90" s="37"/>
      <c r="BD90" s="136">
        <f t="shared" si="91"/>
        <v>0</v>
      </c>
      <c r="BE90" s="136">
        <f t="shared" si="92"/>
        <v>0</v>
      </c>
      <c r="BF90" s="37"/>
      <c r="BG90" s="137">
        <f t="shared" si="93"/>
        <v>0</v>
      </c>
      <c r="BH90" s="137">
        <f t="shared" si="94"/>
        <v>0</v>
      </c>
      <c r="BI90" s="37"/>
      <c r="BJ90" s="137">
        <f t="shared" si="95"/>
        <v>0</v>
      </c>
      <c r="BK90" s="137">
        <f t="shared" si="96"/>
        <v>0</v>
      </c>
      <c r="BL90" s="37"/>
      <c r="BM90" s="137">
        <f t="shared" si="104"/>
        <v>0</v>
      </c>
      <c r="BN90" s="137">
        <f t="shared" si="97"/>
        <v>0</v>
      </c>
      <c r="BO90" s="54">
        <f t="shared" si="98"/>
        <v>30</v>
      </c>
      <c r="BP90" s="138">
        <f t="shared" ca="1" si="99"/>
        <v>242.1</v>
      </c>
      <c r="BQ90" s="143">
        <f t="shared" ca="1" si="100"/>
        <v>0</v>
      </c>
      <c r="BR90" s="143">
        <f t="shared" si="101"/>
        <v>0</v>
      </c>
      <c r="BS90" s="138">
        <f t="shared" ca="1" si="102"/>
        <v>0</v>
      </c>
      <c r="BT90" s="142">
        <f t="shared" ca="1" si="103"/>
        <v>0</v>
      </c>
      <c r="BU90" s="30"/>
      <c r="BV90" s="54">
        <f t="shared" si="83"/>
        <v>0</v>
      </c>
      <c r="BW90" s="59" t="str">
        <f t="shared" si="105"/>
        <v>NÃO MEDIDO</v>
      </c>
      <c r="BY90" s="62"/>
      <c r="BZ90" s="62"/>
    </row>
    <row r="91" spans="1:78" s="79" customFormat="1" ht="30" customHeight="1" x14ac:dyDescent="0.2">
      <c r="A91" s="43" t="s">
        <v>29</v>
      </c>
      <c r="B91" s="43"/>
      <c r="C91" s="63" t="s">
        <v>257</v>
      </c>
      <c r="D91" s="73" t="s">
        <v>258</v>
      </c>
      <c r="E91" s="80" t="s">
        <v>58</v>
      </c>
      <c r="F91" s="50">
        <v>70</v>
      </c>
      <c r="G91" s="48">
        <v>-23.9</v>
      </c>
      <c r="H91" s="49">
        <v>0</v>
      </c>
      <c r="I91" s="49">
        <v>0</v>
      </c>
      <c r="J91" s="49">
        <v>0</v>
      </c>
      <c r="K91" s="50">
        <f t="shared" si="84"/>
        <v>46.1</v>
      </c>
      <c r="L91" s="65">
        <v>21.76</v>
      </c>
      <c r="M91" s="66">
        <f t="shared" si="74"/>
        <v>1003.14</v>
      </c>
      <c r="N91" s="52"/>
      <c r="O91" s="53">
        <f t="shared" si="85"/>
        <v>0</v>
      </c>
      <c r="P91" s="37"/>
      <c r="Q91" s="37">
        <f t="shared" si="106"/>
        <v>0</v>
      </c>
      <c r="R91" s="37">
        <f t="shared" si="107"/>
        <v>0</v>
      </c>
      <c r="S91" s="37"/>
      <c r="T91" s="37">
        <f t="shared" si="77"/>
        <v>0</v>
      </c>
      <c r="U91" s="37">
        <f t="shared" si="78"/>
        <v>0</v>
      </c>
      <c r="V91" s="37">
        <v>46.1</v>
      </c>
      <c r="W91" s="37">
        <f t="shared" si="108"/>
        <v>1003.14</v>
      </c>
      <c r="X91" s="37">
        <f t="shared" si="79"/>
        <v>0</v>
      </c>
      <c r="Y91" s="37"/>
      <c r="Z91" s="37">
        <f t="shared" si="109"/>
        <v>0</v>
      </c>
      <c r="AA91" s="37">
        <f t="shared" si="110"/>
        <v>0</v>
      </c>
      <c r="AB91" s="37"/>
      <c r="AC91" s="37">
        <f t="shared" si="111"/>
        <v>0</v>
      </c>
      <c r="AD91" s="37">
        <f t="shared" si="80"/>
        <v>0</v>
      </c>
      <c r="AE91" s="37"/>
      <c r="AF91" s="37">
        <f t="shared" si="112"/>
        <v>0</v>
      </c>
      <c r="AG91" s="37">
        <f t="shared" si="113"/>
        <v>0</v>
      </c>
      <c r="AH91" s="37"/>
      <c r="AI91" s="37">
        <f t="shared" si="114"/>
        <v>0</v>
      </c>
      <c r="AJ91" s="37">
        <f t="shared" si="115"/>
        <v>0</v>
      </c>
      <c r="AK91" s="37"/>
      <c r="AL91" s="37">
        <f t="shared" si="71"/>
        <v>0</v>
      </c>
      <c r="AM91" s="37">
        <f t="shared" si="72"/>
        <v>0</v>
      </c>
      <c r="AN91" s="37"/>
      <c r="AO91" s="37">
        <f t="shared" si="81"/>
        <v>0</v>
      </c>
      <c r="AP91" s="37">
        <f t="shared" si="82"/>
        <v>0</v>
      </c>
      <c r="AQ91" s="37"/>
      <c r="AR91" s="37">
        <f t="shared" si="86"/>
        <v>0</v>
      </c>
      <c r="AS91" s="37">
        <f t="shared" si="73"/>
        <v>0</v>
      </c>
      <c r="AT91" s="37"/>
      <c r="AU91" s="27">
        <f t="shared" si="75"/>
        <v>0</v>
      </c>
      <c r="AV91" s="27">
        <f t="shared" si="76"/>
        <v>0</v>
      </c>
      <c r="AW91" s="37"/>
      <c r="AX91" s="27">
        <f t="shared" si="87"/>
        <v>0</v>
      </c>
      <c r="AY91" s="27">
        <f t="shared" si="88"/>
        <v>0</v>
      </c>
      <c r="AZ91" s="37"/>
      <c r="BA91" s="137">
        <f t="shared" si="89"/>
        <v>0</v>
      </c>
      <c r="BB91" s="137">
        <f t="shared" si="90"/>
        <v>0</v>
      </c>
      <c r="BC91" s="37"/>
      <c r="BD91" s="136">
        <f t="shared" si="91"/>
        <v>0</v>
      </c>
      <c r="BE91" s="136">
        <f t="shared" si="92"/>
        <v>0</v>
      </c>
      <c r="BF91" s="37"/>
      <c r="BG91" s="137">
        <f t="shared" si="93"/>
        <v>0</v>
      </c>
      <c r="BH91" s="137">
        <f t="shared" si="94"/>
        <v>0</v>
      </c>
      <c r="BI91" s="37"/>
      <c r="BJ91" s="137">
        <f t="shared" si="95"/>
        <v>0</v>
      </c>
      <c r="BK91" s="137">
        <f t="shared" si="96"/>
        <v>0</v>
      </c>
      <c r="BL91" s="37"/>
      <c r="BM91" s="137">
        <f t="shared" si="104"/>
        <v>0</v>
      </c>
      <c r="BN91" s="137">
        <f t="shared" si="97"/>
        <v>0</v>
      </c>
      <c r="BO91" s="54">
        <f t="shared" si="98"/>
        <v>46.1</v>
      </c>
      <c r="BP91" s="138">
        <f t="shared" ca="1" si="99"/>
        <v>1003.14</v>
      </c>
      <c r="BQ91" s="143">
        <f t="shared" ca="1" si="100"/>
        <v>0</v>
      </c>
      <c r="BR91" s="143">
        <f t="shared" si="101"/>
        <v>0</v>
      </c>
      <c r="BS91" s="138">
        <f t="shared" ca="1" si="102"/>
        <v>0</v>
      </c>
      <c r="BT91" s="142">
        <f t="shared" ca="1" si="103"/>
        <v>0</v>
      </c>
      <c r="BU91" s="30"/>
      <c r="BV91" s="54">
        <f t="shared" si="83"/>
        <v>0</v>
      </c>
      <c r="BW91" s="59" t="str">
        <f t="shared" si="105"/>
        <v>NÃO MEDIDO</v>
      </c>
      <c r="BY91" s="62"/>
      <c r="BZ91" s="62"/>
    </row>
    <row r="92" spans="1:78" s="79" customFormat="1" ht="30" customHeight="1" x14ac:dyDescent="0.2">
      <c r="A92" s="43" t="s">
        <v>29</v>
      </c>
      <c r="B92" s="43"/>
      <c r="C92" s="63" t="s">
        <v>477</v>
      </c>
      <c r="D92" s="73" t="s">
        <v>478</v>
      </c>
      <c r="E92" s="80" t="s">
        <v>58</v>
      </c>
      <c r="F92" s="50">
        <v>320</v>
      </c>
      <c r="G92" s="48">
        <v>-135.6</v>
      </c>
      <c r="H92" s="49">
        <v>0</v>
      </c>
      <c r="I92" s="49">
        <v>0</v>
      </c>
      <c r="J92" s="49">
        <v>0</v>
      </c>
      <c r="K92" s="50">
        <f t="shared" si="84"/>
        <v>184.4</v>
      </c>
      <c r="L92" s="65">
        <v>31.09</v>
      </c>
      <c r="M92" s="66">
        <f t="shared" si="74"/>
        <v>5733</v>
      </c>
      <c r="N92" s="52"/>
      <c r="O92" s="53">
        <f t="shared" si="85"/>
        <v>0</v>
      </c>
      <c r="P92" s="37"/>
      <c r="Q92" s="37">
        <f t="shared" si="106"/>
        <v>0</v>
      </c>
      <c r="R92" s="37">
        <f t="shared" si="107"/>
        <v>0</v>
      </c>
      <c r="S92" s="37"/>
      <c r="T92" s="37">
        <f t="shared" si="77"/>
        <v>0</v>
      </c>
      <c r="U92" s="37">
        <f t="shared" si="78"/>
        <v>0</v>
      </c>
      <c r="V92" s="37">
        <v>184.4</v>
      </c>
      <c r="W92" s="37">
        <f t="shared" si="108"/>
        <v>5733</v>
      </c>
      <c r="X92" s="37">
        <f t="shared" si="79"/>
        <v>0</v>
      </c>
      <c r="Y92" s="37"/>
      <c r="Z92" s="37">
        <f t="shared" si="109"/>
        <v>0</v>
      </c>
      <c r="AA92" s="37">
        <f t="shared" si="110"/>
        <v>0</v>
      </c>
      <c r="AB92" s="37"/>
      <c r="AC92" s="37">
        <f t="shared" si="111"/>
        <v>0</v>
      </c>
      <c r="AD92" s="37">
        <f t="shared" si="80"/>
        <v>0</v>
      </c>
      <c r="AE92" s="37"/>
      <c r="AF92" s="37">
        <f t="shared" si="112"/>
        <v>0</v>
      </c>
      <c r="AG92" s="37">
        <f t="shared" si="113"/>
        <v>0</v>
      </c>
      <c r="AH92" s="37"/>
      <c r="AI92" s="37">
        <f t="shared" si="114"/>
        <v>0</v>
      </c>
      <c r="AJ92" s="37">
        <f t="shared" si="115"/>
        <v>0</v>
      </c>
      <c r="AK92" s="37"/>
      <c r="AL92" s="37">
        <f t="shared" si="71"/>
        <v>0</v>
      </c>
      <c r="AM92" s="37">
        <f t="shared" si="72"/>
        <v>0</v>
      </c>
      <c r="AN92" s="37"/>
      <c r="AO92" s="37">
        <f t="shared" si="81"/>
        <v>0</v>
      </c>
      <c r="AP92" s="37">
        <f t="shared" si="82"/>
        <v>0</v>
      </c>
      <c r="AQ92" s="37"/>
      <c r="AR92" s="37">
        <f t="shared" si="86"/>
        <v>0</v>
      </c>
      <c r="AS92" s="37">
        <f t="shared" si="73"/>
        <v>0</v>
      </c>
      <c r="AT92" s="37"/>
      <c r="AU92" s="27">
        <f t="shared" si="75"/>
        <v>0</v>
      </c>
      <c r="AV92" s="27">
        <f t="shared" si="76"/>
        <v>0</v>
      </c>
      <c r="AW92" s="37"/>
      <c r="AX92" s="27">
        <f t="shared" si="87"/>
        <v>0</v>
      </c>
      <c r="AY92" s="27">
        <f t="shared" si="88"/>
        <v>0</v>
      </c>
      <c r="AZ92" s="37"/>
      <c r="BA92" s="137">
        <f t="shared" si="89"/>
        <v>0</v>
      </c>
      <c r="BB92" s="137">
        <f t="shared" si="90"/>
        <v>0</v>
      </c>
      <c r="BC92" s="37"/>
      <c r="BD92" s="136">
        <f t="shared" si="91"/>
        <v>0</v>
      </c>
      <c r="BE92" s="136">
        <f t="shared" si="92"/>
        <v>0</v>
      </c>
      <c r="BF92" s="37"/>
      <c r="BG92" s="137">
        <f t="shared" si="93"/>
        <v>0</v>
      </c>
      <c r="BH92" s="137">
        <f t="shared" si="94"/>
        <v>0</v>
      </c>
      <c r="BI92" s="37"/>
      <c r="BJ92" s="137">
        <f t="shared" si="95"/>
        <v>0</v>
      </c>
      <c r="BK92" s="137">
        <f t="shared" si="96"/>
        <v>0</v>
      </c>
      <c r="BL92" s="37"/>
      <c r="BM92" s="137">
        <f t="shared" si="104"/>
        <v>0</v>
      </c>
      <c r="BN92" s="137">
        <f t="shared" si="97"/>
        <v>0</v>
      </c>
      <c r="BO92" s="54">
        <f t="shared" si="98"/>
        <v>184.4</v>
      </c>
      <c r="BP92" s="138">
        <f t="shared" ca="1" si="99"/>
        <v>5733</v>
      </c>
      <c r="BQ92" s="143">
        <f t="shared" ca="1" si="100"/>
        <v>0</v>
      </c>
      <c r="BR92" s="143">
        <f t="shared" si="101"/>
        <v>0</v>
      </c>
      <c r="BS92" s="138">
        <f t="shared" ca="1" si="102"/>
        <v>0</v>
      </c>
      <c r="BT92" s="142">
        <f t="shared" ca="1" si="103"/>
        <v>0</v>
      </c>
      <c r="BU92" s="30"/>
      <c r="BV92" s="54">
        <f t="shared" si="83"/>
        <v>0</v>
      </c>
      <c r="BW92" s="59" t="str">
        <f t="shared" si="105"/>
        <v>NÃO MEDIDO</v>
      </c>
      <c r="BY92" s="62"/>
      <c r="BZ92" s="62"/>
    </row>
    <row r="93" spans="1:78" s="79" customFormat="1" ht="30" customHeight="1" x14ac:dyDescent="0.2">
      <c r="A93" s="43" t="s">
        <v>29</v>
      </c>
      <c r="B93" s="43"/>
      <c r="C93" s="63" t="s">
        <v>259</v>
      </c>
      <c r="D93" s="73" t="s">
        <v>260</v>
      </c>
      <c r="E93" s="80" t="s">
        <v>55</v>
      </c>
      <c r="F93" s="50">
        <v>7</v>
      </c>
      <c r="G93" s="48">
        <v>-3</v>
      </c>
      <c r="H93" s="49">
        <v>0</v>
      </c>
      <c r="I93" s="49">
        <v>0</v>
      </c>
      <c r="J93" s="49">
        <v>0</v>
      </c>
      <c r="K93" s="50">
        <f t="shared" si="84"/>
        <v>4</v>
      </c>
      <c r="L93" s="65">
        <v>60.53</v>
      </c>
      <c r="M93" s="66">
        <f t="shared" si="74"/>
        <v>242.12</v>
      </c>
      <c r="N93" s="52"/>
      <c r="O93" s="53">
        <f t="shared" si="85"/>
        <v>0</v>
      </c>
      <c r="P93" s="37"/>
      <c r="Q93" s="37">
        <f t="shared" si="106"/>
        <v>0</v>
      </c>
      <c r="R93" s="37">
        <f t="shared" si="107"/>
        <v>0</v>
      </c>
      <c r="S93" s="37"/>
      <c r="T93" s="37">
        <f t="shared" si="77"/>
        <v>0</v>
      </c>
      <c r="U93" s="37">
        <f t="shared" si="78"/>
        <v>0</v>
      </c>
      <c r="V93" s="37">
        <v>4</v>
      </c>
      <c r="W93" s="37">
        <f t="shared" si="108"/>
        <v>242.12</v>
      </c>
      <c r="X93" s="37">
        <f t="shared" si="79"/>
        <v>0</v>
      </c>
      <c r="Y93" s="37"/>
      <c r="Z93" s="37">
        <f t="shared" si="109"/>
        <v>0</v>
      </c>
      <c r="AA93" s="37">
        <f t="shared" si="110"/>
        <v>0</v>
      </c>
      <c r="AB93" s="37"/>
      <c r="AC93" s="37">
        <f t="shared" si="111"/>
        <v>0</v>
      </c>
      <c r="AD93" s="37">
        <f t="shared" si="80"/>
        <v>0</v>
      </c>
      <c r="AE93" s="37"/>
      <c r="AF93" s="37">
        <f t="shared" si="112"/>
        <v>0</v>
      </c>
      <c r="AG93" s="37">
        <f t="shared" si="113"/>
        <v>0</v>
      </c>
      <c r="AH93" s="37"/>
      <c r="AI93" s="37">
        <f t="shared" si="114"/>
        <v>0</v>
      </c>
      <c r="AJ93" s="37">
        <f t="shared" si="115"/>
        <v>0</v>
      </c>
      <c r="AK93" s="37"/>
      <c r="AL93" s="37">
        <f t="shared" si="71"/>
        <v>0</v>
      </c>
      <c r="AM93" s="37">
        <f t="shared" si="72"/>
        <v>0</v>
      </c>
      <c r="AN93" s="37"/>
      <c r="AO93" s="37">
        <f t="shared" si="81"/>
        <v>0</v>
      </c>
      <c r="AP93" s="37">
        <f t="shared" si="82"/>
        <v>0</v>
      </c>
      <c r="AQ93" s="37"/>
      <c r="AR93" s="37">
        <f t="shared" si="86"/>
        <v>0</v>
      </c>
      <c r="AS93" s="37">
        <f t="shared" si="73"/>
        <v>0</v>
      </c>
      <c r="AT93" s="37"/>
      <c r="AU93" s="27">
        <f t="shared" si="75"/>
        <v>0</v>
      </c>
      <c r="AV93" s="27">
        <f t="shared" si="76"/>
        <v>0</v>
      </c>
      <c r="AW93" s="37"/>
      <c r="AX93" s="27">
        <f t="shared" si="87"/>
        <v>0</v>
      </c>
      <c r="AY93" s="27">
        <f t="shared" si="88"/>
        <v>0</v>
      </c>
      <c r="AZ93" s="37"/>
      <c r="BA93" s="137">
        <f t="shared" si="89"/>
        <v>0</v>
      </c>
      <c r="BB93" s="137">
        <f t="shared" si="90"/>
        <v>0</v>
      </c>
      <c r="BC93" s="37"/>
      <c r="BD93" s="136">
        <f t="shared" si="91"/>
        <v>0</v>
      </c>
      <c r="BE93" s="136">
        <f t="shared" si="92"/>
        <v>0</v>
      </c>
      <c r="BF93" s="37"/>
      <c r="BG93" s="137">
        <f t="shared" si="93"/>
        <v>0</v>
      </c>
      <c r="BH93" s="137">
        <f t="shared" si="94"/>
        <v>0</v>
      </c>
      <c r="BI93" s="37"/>
      <c r="BJ93" s="137">
        <f t="shared" si="95"/>
        <v>0</v>
      </c>
      <c r="BK93" s="137">
        <f t="shared" si="96"/>
        <v>0</v>
      </c>
      <c r="BL93" s="37"/>
      <c r="BM93" s="137">
        <f t="shared" si="104"/>
        <v>0</v>
      </c>
      <c r="BN93" s="137">
        <f t="shared" si="97"/>
        <v>0</v>
      </c>
      <c r="BO93" s="54">
        <f t="shared" si="98"/>
        <v>4</v>
      </c>
      <c r="BP93" s="138">
        <f t="shared" ca="1" si="99"/>
        <v>242.12</v>
      </c>
      <c r="BQ93" s="143">
        <f t="shared" ca="1" si="100"/>
        <v>0</v>
      </c>
      <c r="BR93" s="143">
        <f t="shared" si="101"/>
        <v>0</v>
      </c>
      <c r="BS93" s="138">
        <f t="shared" ca="1" si="102"/>
        <v>0</v>
      </c>
      <c r="BT93" s="142">
        <f t="shared" ca="1" si="103"/>
        <v>0</v>
      </c>
      <c r="BU93" s="30"/>
      <c r="BV93" s="54">
        <f t="shared" si="83"/>
        <v>0</v>
      </c>
      <c r="BW93" s="59" t="str">
        <f t="shared" si="105"/>
        <v>NÃO MEDIDO</v>
      </c>
      <c r="BY93" s="62"/>
      <c r="BZ93" s="62"/>
    </row>
    <row r="94" spans="1:78" s="79" customFormat="1" ht="60" customHeight="1" x14ac:dyDescent="0.2">
      <c r="A94" s="43" t="s">
        <v>29</v>
      </c>
      <c r="B94" s="43"/>
      <c r="C94" s="63" t="s">
        <v>94</v>
      </c>
      <c r="D94" s="73" t="s">
        <v>261</v>
      </c>
      <c r="E94" s="80" t="s">
        <v>55</v>
      </c>
      <c r="F94" s="50">
        <v>50</v>
      </c>
      <c r="G94" s="48">
        <v>-35</v>
      </c>
      <c r="H94" s="49">
        <v>0</v>
      </c>
      <c r="I94" s="49">
        <v>0</v>
      </c>
      <c r="J94" s="49">
        <v>0</v>
      </c>
      <c r="K94" s="50">
        <f t="shared" si="84"/>
        <v>15</v>
      </c>
      <c r="L94" s="65">
        <v>1.0900000000000001</v>
      </c>
      <c r="M94" s="66">
        <f t="shared" si="74"/>
        <v>16.350000000000001</v>
      </c>
      <c r="N94" s="52"/>
      <c r="O94" s="53">
        <f t="shared" si="85"/>
        <v>0</v>
      </c>
      <c r="P94" s="37"/>
      <c r="Q94" s="37">
        <f t="shared" si="106"/>
        <v>0</v>
      </c>
      <c r="R94" s="37">
        <f t="shared" si="107"/>
        <v>0</v>
      </c>
      <c r="S94" s="37"/>
      <c r="T94" s="37">
        <f t="shared" si="77"/>
        <v>0</v>
      </c>
      <c r="U94" s="37">
        <f t="shared" si="78"/>
        <v>0</v>
      </c>
      <c r="V94" s="37"/>
      <c r="W94" s="37">
        <f t="shared" si="108"/>
        <v>0</v>
      </c>
      <c r="X94" s="37">
        <f t="shared" si="79"/>
        <v>0</v>
      </c>
      <c r="Y94" s="37"/>
      <c r="Z94" s="37">
        <f t="shared" si="109"/>
        <v>0</v>
      </c>
      <c r="AA94" s="37">
        <f t="shared" si="110"/>
        <v>0</v>
      </c>
      <c r="AB94" s="37">
        <v>12</v>
      </c>
      <c r="AC94" s="37">
        <f t="shared" si="111"/>
        <v>13.08</v>
      </c>
      <c r="AD94" s="37">
        <f t="shared" si="80"/>
        <v>0</v>
      </c>
      <c r="AE94" s="37"/>
      <c r="AF94" s="37">
        <f t="shared" si="112"/>
        <v>0</v>
      </c>
      <c r="AG94" s="37">
        <f t="shared" si="113"/>
        <v>0</v>
      </c>
      <c r="AH94" s="37"/>
      <c r="AI94" s="37">
        <f t="shared" si="114"/>
        <v>0</v>
      </c>
      <c r="AJ94" s="37">
        <f t="shared" si="115"/>
        <v>0</v>
      </c>
      <c r="AK94" s="37"/>
      <c r="AL94" s="37">
        <f t="shared" si="71"/>
        <v>0</v>
      </c>
      <c r="AM94" s="37">
        <f t="shared" si="72"/>
        <v>0</v>
      </c>
      <c r="AN94" s="37"/>
      <c r="AO94" s="37">
        <f t="shared" si="81"/>
        <v>0</v>
      </c>
      <c r="AP94" s="37">
        <f t="shared" si="82"/>
        <v>0</v>
      </c>
      <c r="AQ94" s="37"/>
      <c r="AR94" s="37">
        <f t="shared" si="86"/>
        <v>0</v>
      </c>
      <c r="AS94" s="37">
        <f t="shared" si="73"/>
        <v>0</v>
      </c>
      <c r="AT94" s="37"/>
      <c r="AU94" s="27">
        <f t="shared" si="75"/>
        <v>0</v>
      </c>
      <c r="AV94" s="27">
        <f t="shared" si="76"/>
        <v>0</v>
      </c>
      <c r="AW94" s="37"/>
      <c r="AX94" s="27">
        <f t="shared" si="87"/>
        <v>0</v>
      </c>
      <c r="AY94" s="27">
        <f t="shared" si="88"/>
        <v>0</v>
      </c>
      <c r="AZ94" s="37"/>
      <c r="BA94" s="137">
        <f t="shared" si="89"/>
        <v>0</v>
      </c>
      <c r="BB94" s="137">
        <f t="shared" si="90"/>
        <v>0</v>
      </c>
      <c r="BC94" s="37"/>
      <c r="BD94" s="136">
        <f t="shared" si="91"/>
        <v>0</v>
      </c>
      <c r="BE94" s="136">
        <f t="shared" si="92"/>
        <v>0</v>
      </c>
      <c r="BF94" s="37"/>
      <c r="BG94" s="137">
        <f t="shared" si="93"/>
        <v>0</v>
      </c>
      <c r="BH94" s="137">
        <f t="shared" si="94"/>
        <v>0</v>
      </c>
      <c r="BI94" s="37"/>
      <c r="BJ94" s="137">
        <f t="shared" si="95"/>
        <v>0</v>
      </c>
      <c r="BK94" s="137">
        <f t="shared" si="96"/>
        <v>0</v>
      </c>
      <c r="BL94" s="37"/>
      <c r="BM94" s="137">
        <f t="shared" si="104"/>
        <v>0</v>
      </c>
      <c r="BN94" s="137">
        <f t="shared" si="97"/>
        <v>0</v>
      </c>
      <c r="BO94" s="54">
        <f t="shared" si="98"/>
        <v>12</v>
      </c>
      <c r="BP94" s="138">
        <f t="shared" ca="1" si="99"/>
        <v>13.08</v>
      </c>
      <c r="BQ94" s="143">
        <f t="shared" ca="1" si="100"/>
        <v>0</v>
      </c>
      <c r="BR94" s="143">
        <f t="shared" si="101"/>
        <v>3</v>
      </c>
      <c r="BS94" s="138">
        <f t="shared" ca="1" si="102"/>
        <v>3.27</v>
      </c>
      <c r="BT94" s="142">
        <f t="shared" ca="1" si="103"/>
        <v>0</v>
      </c>
      <c r="BU94" s="30"/>
      <c r="BV94" s="54">
        <f t="shared" si="83"/>
        <v>0</v>
      </c>
      <c r="BW94" s="59" t="str">
        <f t="shared" si="105"/>
        <v>NÃO MEDIDO</v>
      </c>
      <c r="BY94" s="62"/>
      <c r="BZ94" s="62"/>
    </row>
    <row r="95" spans="1:78" s="79" customFormat="1" ht="30" customHeight="1" x14ac:dyDescent="0.2">
      <c r="A95" s="43" t="s">
        <v>29</v>
      </c>
      <c r="B95" s="43"/>
      <c r="C95" s="63" t="s">
        <v>115</v>
      </c>
      <c r="D95" s="73" t="s">
        <v>262</v>
      </c>
      <c r="E95" s="80" t="s">
        <v>55</v>
      </c>
      <c r="F95" s="50">
        <v>10</v>
      </c>
      <c r="G95" s="48">
        <v>-7</v>
      </c>
      <c r="H95" s="49">
        <v>0</v>
      </c>
      <c r="I95" s="49">
        <v>3</v>
      </c>
      <c r="J95" s="49">
        <v>0</v>
      </c>
      <c r="K95" s="50">
        <f t="shared" si="84"/>
        <v>6</v>
      </c>
      <c r="L95" s="65">
        <v>1.34</v>
      </c>
      <c r="M95" s="66">
        <f t="shared" si="74"/>
        <v>8.0399999999999991</v>
      </c>
      <c r="N95" s="52"/>
      <c r="O95" s="53">
        <f t="shared" si="85"/>
        <v>0</v>
      </c>
      <c r="P95" s="37"/>
      <c r="Q95" s="37">
        <f t="shared" si="106"/>
        <v>0</v>
      </c>
      <c r="R95" s="37">
        <f t="shared" si="107"/>
        <v>0</v>
      </c>
      <c r="S95" s="37"/>
      <c r="T95" s="37">
        <f t="shared" si="77"/>
        <v>0</v>
      </c>
      <c r="U95" s="37">
        <f t="shared" si="78"/>
        <v>0</v>
      </c>
      <c r="V95" s="37"/>
      <c r="W95" s="37">
        <f t="shared" si="108"/>
        <v>0</v>
      </c>
      <c r="X95" s="37">
        <f t="shared" si="79"/>
        <v>0</v>
      </c>
      <c r="Y95" s="37"/>
      <c r="Z95" s="37">
        <f t="shared" si="109"/>
        <v>0</v>
      </c>
      <c r="AA95" s="37">
        <f t="shared" si="110"/>
        <v>0</v>
      </c>
      <c r="AB95" s="37"/>
      <c r="AC95" s="37">
        <f t="shared" si="111"/>
        <v>0</v>
      </c>
      <c r="AD95" s="37">
        <f t="shared" si="80"/>
        <v>0</v>
      </c>
      <c r="AE95" s="37"/>
      <c r="AF95" s="37">
        <f t="shared" si="112"/>
        <v>0</v>
      </c>
      <c r="AG95" s="37">
        <f t="shared" si="113"/>
        <v>0</v>
      </c>
      <c r="AH95" s="37"/>
      <c r="AI95" s="37">
        <f t="shared" si="114"/>
        <v>0</v>
      </c>
      <c r="AJ95" s="37">
        <f t="shared" si="115"/>
        <v>0</v>
      </c>
      <c r="AK95" s="37"/>
      <c r="AL95" s="37">
        <f t="shared" si="71"/>
        <v>0</v>
      </c>
      <c r="AM95" s="37">
        <f t="shared" si="72"/>
        <v>0</v>
      </c>
      <c r="AN95" s="37"/>
      <c r="AO95" s="37">
        <f t="shared" si="81"/>
        <v>0</v>
      </c>
      <c r="AP95" s="37">
        <f t="shared" si="82"/>
        <v>0</v>
      </c>
      <c r="AQ95" s="37"/>
      <c r="AR95" s="37">
        <f t="shared" si="86"/>
        <v>0</v>
      </c>
      <c r="AS95" s="37">
        <f t="shared" si="73"/>
        <v>0</v>
      </c>
      <c r="AT95" s="37"/>
      <c r="AU95" s="27">
        <f t="shared" si="75"/>
        <v>0</v>
      </c>
      <c r="AV95" s="27">
        <f t="shared" si="76"/>
        <v>0</v>
      </c>
      <c r="AW95" s="37"/>
      <c r="AX95" s="27">
        <f t="shared" si="87"/>
        <v>0</v>
      </c>
      <c r="AY95" s="27">
        <f t="shared" si="88"/>
        <v>0</v>
      </c>
      <c r="AZ95" s="37"/>
      <c r="BA95" s="137">
        <f t="shared" si="89"/>
        <v>0</v>
      </c>
      <c r="BB95" s="137">
        <f t="shared" si="90"/>
        <v>0</v>
      </c>
      <c r="BC95" s="37"/>
      <c r="BD95" s="136">
        <f t="shared" si="91"/>
        <v>0</v>
      </c>
      <c r="BE95" s="136">
        <f t="shared" si="92"/>
        <v>0</v>
      </c>
      <c r="BF95" s="37"/>
      <c r="BG95" s="137">
        <f t="shared" si="93"/>
        <v>0</v>
      </c>
      <c r="BH95" s="137">
        <f t="shared" si="94"/>
        <v>0</v>
      </c>
      <c r="BI95" s="37"/>
      <c r="BJ95" s="137">
        <f t="shared" si="95"/>
        <v>0</v>
      </c>
      <c r="BK95" s="137">
        <f t="shared" si="96"/>
        <v>0</v>
      </c>
      <c r="BL95" s="37"/>
      <c r="BM95" s="137">
        <f t="shared" si="104"/>
        <v>0</v>
      </c>
      <c r="BN95" s="137">
        <f t="shared" si="97"/>
        <v>0</v>
      </c>
      <c r="BO95" s="54">
        <f t="shared" si="98"/>
        <v>0</v>
      </c>
      <c r="BP95" s="138">
        <f t="shared" ca="1" si="99"/>
        <v>0</v>
      </c>
      <c r="BQ95" s="143">
        <f t="shared" ca="1" si="100"/>
        <v>0</v>
      </c>
      <c r="BR95" s="143">
        <f t="shared" si="101"/>
        <v>6</v>
      </c>
      <c r="BS95" s="138">
        <f t="shared" ca="1" si="102"/>
        <v>8.0399999999999991</v>
      </c>
      <c r="BT95" s="142">
        <f t="shared" ca="1" si="103"/>
        <v>0</v>
      </c>
      <c r="BU95" s="30"/>
      <c r="BV95" s="54">
        <f t="shared" si="83"/>
        <v>0</v>
      </c>
      <c r="BW95" s="59" t="str">
        <f t="shared" si="105"/>
        <v>NÃO MEDIDO</v>
      </c>
      <c r="BY95" s="62"/>
      <c r="BZ95" s="62"/>
    </row>
    <row r="96" spans="1:78" s="79" customFormat="1" ht="30" customHeight="1" x14ac:dyDescent="0.2">
      <c r="A96" s="43" t="s">
        <v>29</v>
      </c>
      <c r="B96" s="43"/>
      <c r="C96" s="63" t="s">
        <v>116</v>
      </c>
      <c r="D96" s="73" t="s">
        <v>263</v>
      </c>
      <c r="E96" s="80" t="s">
        <v>55</v>
      </c>
      <c r="F96" s="50">
        <v>25</v>
      </c>
      <c r="G96" s="48">
        <v>-25</v>
      </c>
      <c r="H96" s="49">
        <v>0</v>
      </c>
      <c r="I96" s="49">
        <v>0</v>
      </c>
      <c r="J96" s="49">
        <v>0</v>
      </c>
      <c r="K96" s="50">
        <f t="shared" si="84"/>
        <v>0</v>
      </c>
      <c r="L96" s="65">
        <v>1.34</v>
      </c>
      <c r="M96" s="66">
        <f t="shared" si="74"/>
        <v>0</v>
      </c>
      <c r="N96" s="52"/>
      <c r="O96" s="53">
        <f t="shared" si="85"/>
        <v>0</v>
      </c>
      <c r="P96" s="37"/>
      <c r="Q96" s="37">
        <f t="shared" si="106"/>
        <v>0</v>
      </c>
      <c r="R96" s="37">
        <f t="shared" si="107"/>
        <v>0</v>
      </c>
      <c r="S96" s="37"/>
      <c r="T96" s="37">
        <f t="shared" si="77"/>
        <v>0</v>
      </c>
      <c r="U96" s="37">
        <f t="shared" si="78"/>
        <v>0</v>
      </c>
      <c r="V96" s="37"/>
      <c r="W96" s="37">
        <f t="shared" si="108"/>
        <v>0</v>
      </c>
      <c r="X96" s="37">
        <f t="shared" si="79"/>
        <v>0</v>
      </c>
      <c r="Y96" s="37"/>
      <c r="Z96" s="37">
        <f t="shared" si="109"/>
        <v>0</v>
      </c>
      <c r="AA96" s="37">
        <f t="shared" si="110"/>
        <v>0</v>
      </c>
      <c r="AB96" s="37"/>
      <c r="AC96" s="37">
        <f t="shared" si="111"/>
        <v>0</v>
      </c>
      <c r="AD96" s="37">
        <f t="shared" si="80"/>
        <v>0</v>
      </c>
      <c r="AE96" s="37"/>
      <c r="AF96" s="37">
        <f t="shared" si="112"/>
        <v>0</v>
      </c>
      <c r="AG96" s="37">
        <f t="shared" si="113"/>
        <v>0</v>
      </c>
      <c r="AH96" s="37"/>
      <c r="AI96" s="37">
        <f t="shared" si="114"/>
        <v>0</v>
      </c>
      <c r="AJ96" s="37">
        <f t="shared" si="115"/>
        <v>0</v>
      </c>
      <c r="AK96" s="37"/>
      <c r="AL96" s="37">
        <f t="shared" si="71"/>
        <v>0</v>
      </c>
      <c r="AM96" s="37">
        <f t="shared" si="72"/>
        <v>0</v>
      </c>
      <c r="AN96" s="37"/>
      <c r="AO96" s="37">
        <f t="shared" si="81"/>
        <v>0</v>
      </c>
      <c r="AP96" s="37">
        <f t="shared" si="82"/>
        <v>0</v>
      </c>
      <c r="AQ96" s="37"/>
      <c r="AR96" s="37">
        <f t="shared" si="86"/>
        <v>0</v>
      </c>
      <c r="AS96" s="37">
        <f t="shared" si="73"/>
        <v>0</v>
      </c>
      <c r="AT96" s="37"/>
      <c r="AU96" s="27">
        <f t="shared" si="75"/>
        <v>0</v>
      </c>
      <c r="AV96" s="27">
        <f t="shared" si="76"/>
        <v>0</v>
      </c>
      <c r="AW96" s="37"/>
      <c r="AX96" s="27">
        <f t="shared" si="87"/>
        <v>0</v>
      </c>
      <c r="AY96" s="27">
        <f t="shared" si="88"/>
        <v>0</v>
      </c>
      <c r="AZ96" s="37"/>
      <c r="BA96" s="137">
        <f t="shared" si="89"/>
        <v>0</v>
      </c>
      <c r="BB96" s="137">
        <f t="shared" si="90"/>
        <v>0</v>
      </c>
      <c r="BC96" s="37"/>
      <c r="BD96" s="136">
        <f t="shared" si="91"/>
        <v>0</v>
      </c>
      <c r="BE96" s="136">
        <f t="shared" si="92"/>
        <v>0</v>
      </c>
      <c r="BF96" s="37"/>
      <c r="BG96" s="137">
        <f t="shared" si="93"/>
        <v>0</v>
      </c>
      <c r="BH96" s="137">
        <f t="shared" si="94"/>
        <v>0</v>
      </c>
      <c r="BI96" s="37"/>
      <c r="BJ96" s="137">
        <f t="shared" si="95"/>
        <v>0</v>
      </c>
      <c r="BK96" s="137">
        <f t="shared" si="96"/>
        <v>0</v>
      </c>
      <c r="BL96" s="37"/>
      <c r="BM96" s="137">
        <f t="shared" si="104"/>
        <v>0</v>
      </c>
      <c r="BN96" s="137">
        <f t="shared" si="97"/>
        <v>0</v>
      </c>
      <c r="BO96" s="54">
        <f t="shared" si="98"/>
        <v>0</v>
      </c>
      <c r="BP96" s="138">
        <f t="shared" ca="1" si="99"/>
        <v>0</v>
      </c>
      <c r="BQ96" s="143">
        <f t="shared" ca="1" si="100"/>
        <v>0</v>
      </c>
      <c r="BR96" s="143">
        <f t="shared" si="101"/>
        <v>0</v>
      </c>
      <c r="BS96" s="138">
        <f t="shared" ca="1" si="102"/>
        <v>0</v>
      </c>
      <c r="BT96" s="142">
        <f t="shared" ca="1" si="103"/>
        <v>0</v>
      </c>
      <c r="BU96" s="30"/>
      <c r="BV96" s="54">
        <f t="shared" si="83"/>
        <v>0</v>
      </c>
      <c r="BW96" s="59" t="str">
        <f t="shared" si="105"/>
        <v>NÃO MEDIDO</v>
      </c>
      <c r="BY96" s="62"/>
      <c r="BZ96" s="62"/>
    </row>
    <row r="97" spans="1:78" s="79" customFormat="1" ht="30" customHeight="1" x14ac:dyDescent="0.2">
      <c r="A97" s="43" t="s">
        <v>29</v>
      </c>
      <c r="B97" s="43"/>
      <c r="C97" s="44" t="s">
        <v>95</v>
      </c>
      <c r="D97" s="73" t="s">
        <v>264</v>
      </c>
      <c r="E97" s="80" t="s">
        <v>58</v>
      </c>
      <c r="F97" s="50">
        <v>37</v>
      </c>
      <c r="G97" s="48">
        <v>-28</v>
      </c>
      <c r="H97" s="49">
        <v>0</v>
      </c>
      <c r="I97" s="49">
        <v>0</v>
      </c>
      <c r="J97" s="49">
        <v>0</v>
      </c>
      <c r="K97" s="50">
        <f t="shared" si="84"/>
        <v>9</v>
      </c>
      <c r="L97" s="65">
        <v>7.67</v>
      </c>
      <c r="M97" s="66">
        <f t="shared" si="74"/>
        <v>69.03</v>
      </c>
      <c r="N97" s="52"/>
      <c r="O97" s="53">
        <f t="shared" si="85"/>
        <v>0</v>
      </c>
      <c r="P97" s="37"/>
      <c r="Q97" s="37">
        <f t="shared" si="106"/>
        <v>0</v>
      </c>
      <c r="R97" s="37">
        <f t="shared" si="107"/>
        <v>0</v>
      </c>
      <c r="S97" s="37"/>
      <c r="T97" s="37">
        <f t="shared" si="77"/>
        <v>0</v>
      </c>
      <c r="U97" s="37">
        <f t="shared" si="78"/>
        <v>0</v>
      </c>
      <c r="V97" s="37"/>
      <c r="W97" s="37">
        <f t="shared" si="108"/>
        <v>0</v>
      </c>
      <c r="X97" s="37">
        <f t="shared" si="79"/>
        <v>0</v>
      </c>
      <c r="Y97" s="37"/>
      <c r="Z97" s="37">
        <f t="shared" si="109"/>
        <v>0</v>
      </c>
      <c r="AA97" s="37">
        <f t="shared" si="110"/>
        <v>0</v>
      </c>
      <c r="AB97" s="37">
        <v>9</v>
      </c>
      <c r="AC97" s="37">
        <f t="shared" si="111"/>
        <v>69.03</v>
      </c>
      <c r="AD97" s="37">
        <f t="shared" si="80"/>
        <v>0</v>
      </c>
      <c r="AE97" s="37"/>
      <c r="AF97" s="37">
        <f t="shared" si="112"/>
        <v>0</v>
      </c>
      <c r="AG97" s="37">
        <f t="shared" si="113"/>
        <v>0</v>
      </c>
      <c r="AH97" s="37"/>
      <c r="AI97" s="37">
        <f t="shared" si="114"/>
        <v>0</v>
      </c>
      <c r="AJ97" s="37">
        <f t="shared" si="115"/>
        <v>0</v>
      </c>
      <c r="AK97" s="37"/>
      <c r="AL97" s="37">
        <f t="shared" si="71"/>
        <v>0</v>
      </c>
      <c r="AM97" s="37">
        <f t="shared" si="72"/>
        <v>0</v>
      </c>
      <c r="AN97" s="37"/>
      <c r="AO97" s="37">
        <f t="shared" si="81"/>
        <v>0</v>
      </c>
      <c r="AP97" s="37">
        <f t="shared" si="82"/>
        <v>0</v>
      </c>
      <c r="AQ97" s="37"/>
      <c r="AR97" s="37">
        <f t="shared" si="86"/>
        <v>0</v>
      </c>
      <c r="AS97" s="37">
        <f t="shared" si="73"/>
        <v>0</v>
      </c>
      <c r="AT97" s="37"/>
      <c r="AU97" s="27">
        <f t="shared" si="75"/>
        <v>0</v>
      </c>
      <c r="AV97" s="27">
        <f t="shared" si="76"/>
        <v>0</v>
      </c>
      <c r="AW97" s="37"/>
      <c r="AX97" s="27">
        <f t="shared" si="87"/>
        <v>0</v>
      </c>
      <c r="AY97" s="27">
        <f t="shared" si="88"/>
        <v>0</v>
      </c>
      <c r="AZ97" s="37"/>
      <c r="BA97" s="137">
        <f t="shared" si="89"/>
        <v>0</v>
      </c>
      <c r="BB97" s="137">
        <f t="shared" si="90"/>
        <v>0</v>
      </c>
      <c r="BC97" s="37"/>
      <c r="BD97" s="136">
        <f t="shared" si="91"/>
        <v>0</v>
      </c>
      <c r="BE97" s="136">
        <f t="shared" si="92"/>
        <v>0</v>
      </c>
      <c r="BF97" s="37"/>
      <c r="BG97" s="137">
        <f t="shared" si="93"/>
        <v>0</v>
      </c>
      <c r="BH97" s="137">
        <f t="shared" si="94"/>
        <v>0</v>
      </c>
      <c r="BI97" s="37"/>
      <c r="BJ97" s="137">
        <f t="shared" si="95"/>
        <v>0</v>
      </c>
      <c r="BK97" s="137">
        <f t="shared" si="96"/>
        <v>0</v>
      </c>
      <c r="BL97" s="37"/>
      <c r="BM97" s="137">
        <f t="shared" si="104"/>
        <v>0</v>
      </c>
      <c r="BN97" s="137">
        <f t="shared" si="97"/>
        <v>0</v>
      </c>
      <c r="BO97" s="54">
        <f t="shared" si="98"/>
        <v>9</v>
      </c>
      <c r="BP97" s="138">
        <f t="shared" ca="1" si="99"/>
        <v>69.03</v>
      </c>
      <c r="BQ97" s="143">
        <f t="shared" ca="1" si="100"/>
        <v>0</v>
      </c>
      <c r="BR97" s="143">
        <f t="shared" si="101"/>
        <v>0</v>
      </c>
      <c r="BS97" s="138">
        <f t="shared" ca="1" si="102"/>
        <v>0</v>
      </c>
      <c r="BT97" s="142">
        <f t="shared" ca="1" si="103"/>
        <v>0</v>
      </c>
      <c r="BU97" s="30"/>
      <c r="BV97" s="54">
        <f t="shared" si="83"/>
        <v>0</v>
      </c>
      <c r="BW97" s="59" t="str">
        <f t="shared" si="105"/>
        <v>NÃO MEDIDO</v>
      </c>
      <c r="BY97" s="62"/>
      <c r="BZ97" s="62"/>
    </row>
    <row r="98" spans="1:78" s="79" customFormat="1" ht="66" customHeight="1" x14ac:dyDescent="0.2">
      <c r="A98" s="43" t="s">
        <v>29</v>
      </c>
      <c r="B98" s="43"/>
      <c r="C98" s="63" t="s">
        <v>96</v>
      </c>
      <c r="D98" s="45" t="s">
        <v>265</v>
      </c>
      <c r="E98" s="80" t="s">
        <v>58</v>
      </c>
      <c r="F98" s="50">
        <v>1066</v>
      </c>
      <c r="G98" s="48">
        <v>0</v>
      </c>
      <c r="H98" s="49">
        <v>0</v>
      </c>
      <c r="I98" s="49">
        <v>0</v>
      </c>
      <c r="J98" s="49">
        <v>-559.36</v>
      </c>
      <c r="K98" s="50">
        <f t="shared" si="84"/>
        <v>506.64</v>
      </c>
      <c r="L98" s="65">
        <v>5.82</v>
      </c>
      <c r="M98" s="66">
        <f t="shared" si="74"/>
        <v>2948.64</v>
      </c>
      <c r="N98" s="52"/>
      <c r="O98" s="53">
        <f t="shared" si="85"/>
        <v>0</v>
      </c>
      <c r="P98" s="37"/>
      <c r="Q98" s="37">
        <f t="shared" si="106"/>
        <v>0</v>
      </c>
      <c r="R98" s="37">
        <f t="shared" si="107"/>
        <v>0</v>
      </c>
      <c r="S98" s="37"/>
      <c r="T98" s="37">
        <f t="shared" si="77"/>
        <v>0</v>
      </c>
      <c r="U98" s="37">
        <f t="shared" si="78"/>
        <v>0</v>
      </c>
      <c r="V98" s="37"/>
      <c r="W98" s="37">
        <f t="shared" si="108"/>
        <v>0</v>
      </c>
      <c r="X98" s="37">
        <f t="shared" si="79"/>
        <v>0</v>
      </c>
      <c r="Y98" s="37"/>
      <c r="Z98" s="37">
        <f t="shared" si="109"/>
        <v>0</v>
      </c>
      <c r="AA98" s="37">
        <f t="shared" si="110"/>
        <v>0</v>
      </c>
      <c r="AB98" s="37">
        <v>506.64</v>
      </c>
      <c r="AC98" s="37">
        <f t="shared" si="111"/>
        <v>2948.64</v>
      </c>
      <c r="AD98" s="37">
        <f t="shared" si="80"/>
        <v>0</v>
      </c>
      <c r="AE98" s="37"/>
      <c r="AF98" s="37">
        <f t="shared" si="112"/>
        <v>0</v>
      </c>
      <c r="AG98" s="37">
        <f t="shared" si="113"/>
        <v>0</v>
      </c>
      <c r="AH98" s="37"/>
      <c r="AI98" s="37">
        <f t="shared" si="114"/>
        <v>0</v>
      </c>
      <c r="AJ98" s="37">
        <f t="shared" si="115"/>
        <v>0</v>
      </c>
      <c r="AK98" s="37"/>
      <c r="AL98" s="37">
        <f t="shared" si="71"/>
        <v>0</v>
      </c>
      <c r="AM98" s="37">
        <f t="shared" si="72"/>
        <v>0</v>
      </c>
      <c r="AN98" s="37"/>
      <c r="AO98" s="37">
        <f t="shared" si="81"/>
        <v>0</v>
      </c>
      <c r="AP98" s="37">
        <f t="shared" si="82"/>
        <v>0</v>
      </c>
      <c r="AQ98" s="37"/>
      <c r="AR98" s="37">
        <f t="shared" si="86"/>
        <v>0</v>
      </c>
      <c r="AS98" s="37">
        <f t="shared" si="73"/>
        <v>0</v>
      </c>
      <c r="AT98" s="37"/>
      <c r="AU98" s="27">
        <f t="shared" si="75"/>
        <v>0</v>
      </c>
      <c r="AV98" s="27">
        <f t="shared" si="76"/>
        <v>0</v>
      </c>
      <c r="AW98" s="37"/>
      <c r="AX98" s="27">
        <f t="shared" si="87"/>
        <v>0</v>
      </c>
      <c r="AY98" s="27">
        <f t="shared" si="88"/>
        <v>0</v>
      </c>
      <c r="AZ98" s="37"/>
      <c r="BA98" s="137">
        <f t="shared" si="89"/>
        <v>0</v>
      </c>
      <c r="BB98" s="137">
        <f t="shared" si="90"/>
        <v>0</v>
      </c>
      <c r="BC98" s="37"/>
      <c r="BD98" s="136">
        <f t="shared" si="91"/>
        <v>0</v>
      </c>
      <c r="BE98" s="136">
        <f t="shared" si="92"/>
        <v>0</v>
      </c>
      <c r="BF98" s="37"/>
      <c r="BG98" s="137">
        <f t="shared" si="93"/>
        <v>0</v>
      </c>
      <c r="BH98" s="137">
        <f t="shared" si="94"/>
        <v>0</v>
      </c>
      <c r="BI98" s="37"/>
      <c r="BJ98" s="137">
        <f t="shared" si="95"/>
        <v>0</v>
      </c>
      <c r="BK98" s="137">
        <f t="shared" si="96"/>
        <v>0</v>
      </c>
      <c r="BL98" s="37"/>
      <c r="BM98" s="137">
        <f t="shared" si="104"/>
        <v>0</v>
      </c>
      <c r="BN98" s="137">
        <f t="shared" si="97"/>
        <v>0</v>
      </c>
      <c r="BO98" s="54">
        <f t="shared" si="98"/>
        <v>506.64</v>
      </c>
      <c r="BP98" s="138">
        <f t="shared" ca="1" si="99"/>
        <v>2948.64</v>
      </c>
      <c r="BQ98" s="143">
        <f t="shared" ca="1" si="100"/>
        <v>0</v>
      </c>
      <c r="BR98" s="143">
        <f t="shared" si="101"/>
        <v>0</v>
      </c>
      <c r="BS98" s="138">
        <f t="shared" ca="1" si="102"/>
        <v>0</v>
      </c>
      <c r="BT98" s="142">
        <f t="shared" ca="1" si="103"/>
        <v>0</v>
      </c>
      <c r="BU98" s="30"/>
      <c r="BV98" s="54">
        <f t="shared" si="83"/>
        <v>0</v>
      </c>
      <c r="BW98" s="59" t="str">
        <f t="shared" si="105"/>
        <v>NÃO MEDIDO</v>
      </c>
      <c r="BY98" s="62"/>
      <c r="BZ98" s="62"/>
    </row>
    <row r="99" spans="1:78" s="79" customFormat="1" ht="66.75" customHeight="1" x14ac:dyDescent="0.2">
      <c r="A99" s="43" t="s">
        <v>29</v>
      </c>
      <c r="B99" s="43"/>
      <c r="C99" s="63" t="s">
        <v>266</v>
      </c>
      <c r="D99" s="73" t="s">
        <v>267</v>
      </c>
      <c r="E99" s="80" t="s">
        <v>58</v>
      </c>
      <c r="F99" s="50">
        <v>50</v>
      </c>
      <c r="G99" s="48">
        <v>0</v>
      </c>
      <c r="H99" s="49">
        <v>0</v>
      </c>
      <c r="I99" s="49">
        <v>50</v>
      </c>
      <c r="J99" s="49">
        <v>0</v>
      </c>
      <c r="K99" s="50">
        <f t="shared" si="84"/>
        <v>100</v>
      </c>
      <c r="L99" s="65">
        <v>7.93</v>
      </c>
      <c r="M99" s="66">
        <f t="shared" si="74"/>
        <v>793</v>
      </c>
      <c r="N99" s="52"/>
      <c r="O99" s="53">
        <f t="shared" si="85"/>
        <v>0</v>
      </c>
      <c r="P99" s="37"/>
      <c r="Q99" s="37">
        <f t="shared" si="106"/>
        <v>0</v>
      </c>
      <c r="R99" s="37">
        <f t="shared" si="107"/>
        <v>0</v>
      </c>
      <c r="S99" s="37"/>
      <c r="T99" s="37">
        <f t="shared" si="77"/>
        <v>0</v>
      </c>
      <c r="U99" s="37">
        <f t="shared" si="78"/>
        <v>0</v>
      </c>
      <c r="V99" s="37"/>
      <c r="W99" s="37">
        <f t="shared" si="108"/>
        <v>0</v>
      </c>
      <c r="X99" s="37">
        <f t="shared" si="79"/>
        <v>0</v>
      </c>
      <c r="Y99" s="37"/>
      <c r="Z99" s="37">
        <f t="shared" si="109"/>
        <v>0</v>
      </c>
      <c r="AA99" s="37">
        <f t="shared" si="110"/>
        <v>0</v>
      </c>
      <c r="AB99" s="37"/>
      <c r="AC99" s="37">
        <f t="shared" si="111"/>
        <v>0</v>
      </c>
      <c r="AD99" s="37">
        <f t="shared" si="80"/>
        <v>0</v>
      </c>
      <c r="AE99" s="37"/>
      <c r="AF99" s="37">
        <f t="shared" si="112"/>
        <v>0</v>
      </c>
      <c r="AG99" s="37">
        <f t="shared" si="113"/>
        <v>0</v>
      </c>
      <c r="AH99" s="37"/>
      <c r="AI99" s="37">
        <f t="shared" si="114"/>
        <v>0</v>
      </c>
      <c r="AJ99" s="37">
        <f t="shared" si="115"/>
        <v>0</v>
      </c>
      <c r="AK99" s="37"/>
      <c r="AL99" s="37">
        <f t="shared" si="71"/>
        <v>0</v>
      </c>
      <c r="AM99" s="37">
        <f t="shared" si="72"/>
        <v>0</v>
      </c>
      <c r="AN99" s="37"/>
      <c r="AO99" s="37">
        <f t="shared" si="81"/>
        <v>0</v>
      </c>
      <c r="AP99" s="37">
        <f t="shared" si="82"/>
        <v>0</v>
      </c>
      <c r="AQ99" s="37"/>
      <c r="AR99" s="37">
        <f t="shared" si="86"/>
        <v>0</v>
      </c>
      <c r="AS99" s="37">
        <f t="shared" si="73"/>
        <v>0</v>
      </c>
      <c r="AT99" s="37"/>
      <c r="AU99" s="27">
        <f t="shared" si="75"/>
        <v>0</v>
      </c>
      <c r="AV99" s="27">
        <f t="shared" si="76"/>
        <v>0</v>
      </c>
      <c r="AW99" s="37"/>
      <c r="AX99" s="27">
        <f t="shared" si="87"/>
        <v>0</v>
      </c>
      <c r="AY99" s="27">
        <f t="shared" si="88"/>
        <v>0</v>
      </c>
      <c r="AZ99" s="37"/>
      <c r="BA99" s="137">
        <f t="shared" si="89"/>
        <v>0</v>
      </c>
      <c r="BB99" s="137">
        <f t="shared" si="90"/>
        <v>0</v>
      </c>
      <c r="BC99" s="37"/>
      <c r="BD99" s="136">
        <f t="shared" si="91"/>
        <v>0</v>
      </c>
      <c r="BE99" s="136">
        <f t="shared" si="92"/>
        <v>0</v>
      </c>
      <c r="BF99" s="37"/>
      <c r="BG99" s="137">
        <f t="shared" si="93"/>
        <v>0</v>
      </c>
      <c r="BH99" s="137">
        <f t="shared" si="94"/>
        <v>0</v>
      </c>
      <c r="BI99" s="37"/>
      <c r="BJ99" s="137">
        <f t="shared" si="95"/>
        <v>0</v>
      </c>
      <c r="BK99" s="137">
        <f t="shared" si="96"/>
        <v>0</v>
      </c>
      <c r="BL99" s="37"/>
      <c r="BM99" s="137">
        <f t="shared" si="104"/>
        <v>0</v>
      </c>
      <c r="BN99" s="137">
        <f t="shared" si="97"/>
        <v>0</v>
      </c>
      <c r="BO99" s="54">
        <f t="shared" si="98"/>
        <v>0</v>
      </c>
      <c r="BP99" s="138">
        <f t="shared" ca="1" si="99"/>
        <v>0</v>
      </c>
      <c r="BQ99" s="143">
        <f t="shared" ca="1" si="100"/>
        <v>0</v>
      </c>
      <c r="BR99" s="143">
        <f t="shared" si="101"/>
        <v>100</v>
      </c>
      <c r="BS99" s="138">
        <f t="shared" ca="1" si="102"/>
        <v>793</v>
      </c>
      <c r="BT99" s="142">
        <f t="shared" ca="1" si="103"/>
        <v>0</v>
      </c>
      <c r="BU99" s="30"/>
      <c r="BV99" s="54">
        <f t="shared" si="83"/>
        <v>0</v>
      </c>
      <c r="BW99" s="59" t="str">
        <f t="shared" si="105"/>
        <v>NÃO MEDIDO</v>
      </c>
      <c r="BY99" s="62"/>
      <c r="BZ99" s="62"/>
    </row>
    <row r="100" spans="1:78" s="79" customFormat="1" ht="74.25" customHeight="1" x14ac:dyDescent="0.2">
      <c r="A100" s="43" t="s">
        <v>29</v>
      </c>
      <c r="B100" s="43"/>
      <c r="C100" s="63" t="s">
        <v>268</v>
      </c>
      <c r="D100" s="45" t="s">
        <v>269</v>
      </c>
      <c r="E100" s="80" t="s">
        <v>58</v>
      </c>
      <c r="F100" s="50">
        <v>150</v>
      </c>
      <c r="G100" s="48">
        <v>-150</v>
      </c>
      <c r="H100" s="49">
        <v>0</v>
      </c>
      <c r="I100" s="49">
        <v>0</v>
      </c>
      <c r="J100" s="49">
        <v>0</v>
      </c>
      <c r="K100" s="50">
        <f t="shared" si="84"/>
        <v>0</v>
      </c>
      <c r="L100" s="65">
        <v>8.44</v>
      </c>
      <c r="M100" s="66">
        <f t="shared" si="74"/>
        <v>0</v>
      </c>
      <c r="N100" s="52"/>
      <c r="O100" s="53">
        <f t="shared" si="85"/>
        <v>0</v>
      </c>
      <c r="P100" s="37"/>
      <c r="Q100" s="37">
        <f t="shared" si="106"/>
        <v>0</v>
      </c>
      <c r="R100" s="37">
        <f t="shared" si="107"/>
        <v>0</v>
      </c>
      <c r="S100" s="37"/>
      <c r="T100" s="37">
        <f t="shared" si="77"/>
        <v>0</v>
      </c>
      <c r="U100" s="37">
        <f t="shared" si="78"/>
        <v>0</v>
      </c>
      <c r="V100" s="37"/>
      <c r="W100" s="37">
        <f t="shared" si="108"/>
        <v>0</v>
      </c>
      <c r="X100" s="37">
        <f t="shared" si="79"/>
        <v>0</v>
      </c>
      <c r="Y100" s="37"/>
      <c r="Z100" s="37">
        <f t="shared" si="109"/>
        <v>0</v>
      </c>
      <c r="AA100" s="37">
        <f t="shared" si="110"/>
        <v>0</v>
      </c>
      <c r="AB100" s="37"/>
      <c r="AC100" s="37">
        <f t="shared" si="111"/>
        <v>0</v>
      </c>
      <c r="AD100" s="37">
        <f t="shared" si="80"/>
        <v>0</v>
      </c>
      <c r="AE100" s="37"/>
      <c r="AF100" s="37">
        <f t="shared" si="112"/>
        <v>0</v>
      </c>
      <c r="AG100" s="37">
        <f t="shared" si="113"/>
        <v>0</v>
      </c>
      <c r="AH100" s="37"/>
      <c r="AI100" s="37">
        <f t="shared" si="114"/>
        <v>0</v>
      </c>
      <c r="AJ100" s="37">
        <f t="shared" si="115"/>
        <v>0</v>
      </c>
      <c r="AK100" s="37"/>
      <c r="AL100" s="37">
        <f t="shared" si="71"/>
        <v>0</v>
      </c>
      <c r="AM100" s="37">
        <f t="shared" si="72"/>
        <v>0</v>
      </c>
      <c r="AN100" s="37"/>
      <c r="AO100" s="37">
        <f t="shared" si="81"/>
        <v>0</v>
      </c>
      <c r="AP100" s="37">
        <f t="shared" si="82"/>
        <v>0</v>
      </c>
      <c r="AQ100" s="37"/>
      <c r="AR100" s="37">
        <f t="shared" si="86"/>
        <v>0</v>
      </c>
      <c r="AS100" s="37">
        <f t="shared" si="73"/>
        <v>0</v>
      </c>
      <c r="AT100" s="37"/>
      <c r="AU100" s="27">
        <f t="shared" si="75"/>
        <v>0</v>
      </c>
      <c r="AV100" s="27">
        <f t="shared" si="76"/>
        <v>0</v>
      </c>
      <c r="AW100" s="37"/>
      <c r="AX100" s="27">
        <f t="shared" si="87"/>
        <v>0</v>
      </c>
      <c r="AY100" s="27">
        <f t="shared" si="88"/>
        <v>0</v>
      </c>
      <c r="AZ100" s="37"/>
      <c r="BA100" s="137">
        <f t="shared" si="89"/>
        <v>0</v>
      </c>
      <c r="BB100" s="137">
        <f t="shared" si="90"/>
        <v>0</v>
      </c>
      <c r="BC100" s="37"/>
      <c r="BD100" s="136">
        <f t="shared" si="91"/>
        <v>0</v>
      </c>
      <c r="BE100" s="136">
        <f t="shared" si="92"/>
        <v>0</v>
      </c>
      <c r="BF100" s="37"/>
      <c r="BG100" s="137">
        <f t="shared" si="93"/>
        <v>0</v>
      </c>
      <c r="BH100" s="137">
        <f t="shared" si="94"/>
        <v>0</v>
      </c>
      <c r="BI100" s="37"/>
      <c r="BJ100" s="137">
        <f t="shared" si="95"/>
        <v>0</v>
      </c>
      <c r="BK100" s="137">
        <f t="shared" si="96"/>
        <v>0</v>
      </c>
      <c r="BL100" s="37"/>
      <c r="BM100" s="137">
        <f t="shared" si="104"/>
        <v>0</v>
      </c>
      <c r="BN100" s="137">
        <f t="shared" si="97"/>
        <v>0</v>
      </c>
      <c r="BO100" s="54">
        <f t="shared" si="98"/>
        <v>0</v>
      </c>
      <c r="BP100" s="138">
        <f t="shared" ca="1" si="99"/>
        <v>0</v>
      </c>
      <c r="BQ100" s="143">
        <f t="shared" ca="1" si="100"/>
        <v>0</v>
      </c>
      <c r="BR100" s="143">
        <f t="shared" si="101"/>
        <v>0</v>
      </c>
      <c r="BS100" s="138">
        <f t="shared" ca="1" si="102"/>
        <v>0</v>
      </c>
      <c r="BT100" s="142">
        <f t="shared" ca="1" si="103"/>
        <v>0</v>
      </c>
      <c r="BU100" s="30"/>
      <c r="BV100" s="54">
        <f t="shared" si="83"/>
        <v>0</v>
      </c>
      <c r="BW100" s="59" t="str">
        <f t="shared" si="105"/>
        <v>NÃO MEDIDO</v>
      </c>
      <c r="BY100" s="62"/>
      <c r="BZ100" s="62"/>
    </row>
    <row r="101" spans="1:78" s="79" customFormat="1" ht="60" customHeight="1" x14ac:dyDescent="0.2">
      <c r="A101" s="43" t="s">
        <v>29</v>
      </c>
      <c r="B101" s="43"/>
      <c r="C101" s="63" t="s">
        <v>270</v>
      </c>
      <c r="D101" s="73" t="s">
        <v>271</v>
      </c>
      <c r="E101" s="80" t="s">
        <v>58</v>
      </c>
      <c r="F101" s="50">
        <v>90</v>
      </c>
      <c r="G101" s="48">
        <v>-90</v>
      </c>
      <c r="H101" s="49">
        <v>0</v>
      </c>
      <c r="I101" s="49">
        <v>0</v>
      </c>
      <c r="J101" s="49">
        <v>0</v>
      </c>
      <c r="K101" s="50">
        <f t="shared" si="84"/>
        <v>0</v>
      </c>
      <c r="L101" s="65">
        <v>11.77</v>
      </c>
      <c r="M101" s="66">
        <f t="shared" si="74"/>
        <v>0</v>
      </c>
      <c r="N101" s="52"/>
      <c r="O101" s="53">
        <f t="shared" si="85"/>
        <v>0</v>
      </c>
      <c r="P101" s="37"/>
      <c r="Q101" s="37">
        <f t="shared" si="106"/>
        <v>0</v>
      </c>
      <c r="R101" s="37">
        <f t="shared" si="107"/>
        <v>0</v>
      </c>
      <c r="S101" s="37"/>
      <c r="T101" s="37">
        <f t="shared" si="77"/>
        <v>0</v>
      </c>
      <c r="U101" s="37">
        <f t="shared" si="78"/>
        <v>0</v>
      </c>
      <c r="V101" s="37"/>
      <c r="W101" s="37">
        <f t="shared" si="108"/>
        <v>0</v>
      </c>
      <c r="X101" s="37">
        <f t="shared" si="79"/>
        <v>0</v>
      </c>
      <c r="Y101" s="37"/>
      <c r="Z101" s="37">
        <f t="shared" si="109"/>
        <v>0</v>
      </c>
      <c r="AA101" s="37">
        <f t="shared" si="110"/>
        <v>0</v>
      </c>
      <c r="AB101" s="37"/>
      <c r="AC101" s="37">
        <f t="shared" si="111"/>
        <v>0</v>
      </c>
      <c r="AD101" s="37">
        <f t="shared" si="80"/>
        <v>0</v>
      </c>
      <c r="AE101" s="37"/>
      <c r="AF101" s="37">
        <f t="shared" si="112"/>
        <v>0</v>
      </c>
      <c r="AG101" s="37">
        <f t="shared" si="113"/>
        <v>0</v>
      </c>
      <c r="AH101" s="37"/>
      <c r="AI101" s="37">
        <f t="shared" si="114"/>
        <v>0</v>
      </c>
      <c r="AJ101" s="37">
        <f t="shared" si="115"/>
        <v>0</v>
      </c>
      <c r="AK101" s="37"/>
      <c r="AL101" s="37">
        <f t="shared" si="71"/>
        <v>0</v>
      </c>
      <c r="AM101" s="37">
        <f t="shared" si="72"/>
        <v>0</v>
      </c>
      <c r="AN101" s="37"/>
      <c r="AO101" s="37">
        <f t="shared" si="81"/>
        <v>0</v>
      </c>
      <c r="AP101" s="37">
        <f t="shared" si="82"/>
        <v>0</v>
      </c>
      <c r="AQ101" s="37"/>
      <c r="AR101" s="37">
        <f t="shared" si="86"/>
        <v>0</v>
      </c>
      <c r="AS101" s="37">
        <f t="shared" si="73"/>
        <v>0</v>
      </c>
      <c r="AT101" s="37"/>
      <c r="AU101" s="27">
        <f t="shared" si="75"/>
        <v>0</v>
      </c>
      <c r="AV101" s="27">
        <f t="shared" si="76"/>
        <v>0</v>
      </c>
      <c r="AW101" s="37"/>
      <c r="AX101" s="27">
        <f t="shared" si="87"/>
        <v>0</v>
      </c>
      <c r="AY101" s="27">
        <f t="shared" si="88"/>
        <v>0</v>
      </c>
      <c r="AZ101" s="37"/>
      <c r="BA101" s="137">
        <f t="shared" si="89"/>
        <v>0</v>
      </c>
      <c r="BB101" s="137">
        <f t="shared" si="90"/>
        <v>0</v>
      </c>
      <c r="BC101" s="37"/>
      <c r="BD101" s="136">
        <f t="shared" si="91"/>
        <v>0</v>
      </c>
      <c r="BE101" s="136">
        <f t="shared" si="92"/>
        <v>0</v>
      </c>
      <c r="BF101" s="37"/>
      <c r="BG101" s="137">
        <f t="shared" si="93"/>
        <v>0</v>
      </c>
      <c r="BH101" s="137">
        <f t="shared" si="94"/>
        <v>0</v>
      </c>
      <c r="BI101" s="37"/>
      <c r="BJ101" s="137">
        <f t="shared" si="95"/>
        <v>0</v>
      </c>
      <c r="BK101" s="137">
        <f t="shared" si="96"/>
        <v>0</v>
      </c>
      <c r="BL101" s="37"/>
      <c r="BM101" s="137">
        <f t="shared" si="104"/>
        <v>0</v>
      </c>
      <c r="BN101" s="137">
        <f t="shared" si="97"/>
        <v>0</v>
      </c>
      <c r="BO101" s="54">
        <f t="shared" si="98"/>
        <v>0</v>
      </c>
      <c r="BP101" s="138">
        <f t="shared" ca="1" si="99"/>
        <v>0</v>
      </c>
      <c r="BQ101" s="143">
        <f t="shared" ca="1" si="100"/>
        <v>0</v>
      </c>
      <c r="BR101" s="143">
        <f t="shared" si="101"/>
        <v>0</v>
      </c>
      <c r="BS101" s="138">
        <f t="shared" ca="1" si="102"/>
        <v>0</v>
      </c>
      <c r="BT101" s="142">
        <f t="shared" ca="1" si="103"/>
        <v>0</v>
      </c>
      <c r="BU101" s="30"/>
      <c r="BV101" s="54">
        <f t="shared" si="83"/>
        <v>0</v>
      </c>
      <c r="BW101" s="59" t="str">
        <f t="shared" si="105"/>
        <v>NÃO MEDIDO</v>
      </c>
      <c r="BY101" s="62"/>
      <c r="BZ101" s="62"/>
    </row>
    <row r="102" spans="1:78" s="79" customFormat="1" ht="60" customHeight="1" x14ac:dyDescent="0.2">
      <c r="A102" s="43" t="s">
        <v>29</v>
      </c>
      <c r="B102" s="43"/>
      <c r="C102" s="63" t="s">
        <v>97</v>
      </c>
      <c r="D102" s="45" t="s">
        <v>272</v>
      </c>
      <c r="E102" s="80" t="s">
        <v>55</v>
      </c>
      <c r="F102" s="50">
        <v>19</v>
      </c>
      <c r="G102" s="48">
        <v>-19</v>
      </c>
      <c r="H102" s="49">
        <v>0</v>
      </c>
      <c r="I102" s="49">
        <v>0</v>
      </c>
      <c r="J102" s="49">
        <v>0</v>
      </c>
      <c r="K102" s="50">
        <f t="shared" si="84"/>
        <v>0</v>
      </c>
      <c r="L102" s="65">
        <v>4.96</v>
      </c>
      <c r="M102" s="66">
        <f t="shared" si="74"/>
        <v>0</v>
      </c>
      <c r="N102" s="52"/>
      <c r="O102" s="53">
        <f t="shared" si="85"/>
        <v>0</v>
      </c>
      <c r="P102" s="37"/>
      <c r="Q102" s="37">
        <f t="shared" si="106"/>
        <v>0</v>
      </c>
      <c r="R102" s="37">
        <f t="shared" si="107"/>
        <v>0</v>
      </c>
      <c r="S102" s="37"/>
      <c r="T102" s="37">
        <f t="shared" si="77"/>
        <v>0</v>
      </c>
      <c r="U102" s="37">
        <f t="shared" si="78"/>
        <v>0</v>
      </c>
      <c r="V102" s="37"/>
      <c r="W102" s="37">
        <f t="shared" si="108"/>
        <v>0</v>
      </c>
      <c r="X102" s="37">
        <f t="shared" si="79"/>
        <v>0</v>
      </c>
      <c r="Y102" s="37"/>
      <c r="Z102" s="37">
        <f t="shared" si="109"/>
        <v>0</v>
      </c>
      <c r="AA102" s="37">
        <f t="shared" si="110"/>
        <v>0</v>
      </c>
      <c r="AB102" s="37"/>
      <c r="AC102" s="37">
        <f t="shared" si="111"/>
        <v>0</v>
      </c>
      <c r="AD102" s="37">
        <f t="shared" si="80"/>
        <v>0</v>
      </c>
      <c r="AE102" s="37"/>
      <c r="AF102" s="37">
        <f t="shared" si="112"/>
        <v>0</v>
      </c>
      <c r="AG102" s="37">
        <f t="shared" si="113"/>
        <v>0</v>
      </c>
      <c r="AH102" s="37"/>
      <c r="AI102" s="37">
        <f t="shared" si="114"/>
        <v>0</v>
      </c>
      <c r="AJ102" s="37">
        <f t="shared" si="115"/>
        <v>0</v>
      </c>
      <c r="AK102" s="37"/>
      <c r="AL102" s="37">
        <f t="shared" si="71"/>
        <v>0</v>
      </c>
      <c r="AM102" s="37">
        <f t="shared" si="72"/>
        <v>0</v>
      </c>
      <c r="AN102" s="37"/>
      <c r="AO102" s="37">
        <f t="shared" si="81"/>
        <v>0</v>
      </c>
      <c r="AP102" s="37">
        <f t="shared" si="82"/>
        <v>0</v>
      </c>
      <c r="AQ102" s="37"/>
      <c r="AR102" s="37">
        <f t="shared" si="86"/>
        <v>0</v>
      </c>
      <c r="AS102" s="37">
        <f t="shared" si="73"/>
        <v>0</v>
      </c>
      <c r="AT102" s="37"/>
      <c r="AU102" s="27">
        <f t="shared" si="75"/>
        <v>0</v>
      </c>
      <c r="AV102" s="27">
        <f t="shared" si="76"/>
        <v>0</v>
      </c>
      <c r="AW102" s="37"/>
      <c r="AX102" s="27">
        <f t="shared" si="87"/>
        <v>0</v>
      </c>
      <c r="AY102" s="27">
        <f t="shared" si="88"/>
        <v>0</v>
      </c>
      <c r="AZ102" s="37"/>
      <c r="BA102" s="137">
        <f t="shared" si="89"/>
        <v>0</v>
      </c>
      <c r="BB102" s="137">
        <f t="shared" si="90"/>
        <v>0</v>
      </c>
      <c r="BC102" s="37"/>
      <c r="BD102" s="136">
        <f t="shared" si="91"/>
        <v>0</v>
      </c>
      <c r="BE102" s="136">
        <f t="shared" si="92"/>
        <v>0</v>
      </c>
      <c r="BF102" s="37"/>
      <c r="BG102" s="137">
        <f t="shared" si="93"/>
        <v>0</v>
      </c>
      <c r="BH102" s="137">
        <f t="shared" si="94"/>
        <v>0</v>
      </c>
      <c r="BI102" s="37"/>
      <c r="BJ102" s="137">
        <f t="shared" si="95"/>
        <v>0</v>
      </c>
      <c r="BK102" s="137">
        <f t="shared" si="96"/>
        <v>0</v>
      </c>
      <c r="BL102" s="37"/>
      <c r="BM102" s="137">
        <f t="shared" si="104"/>
        <v>0</v>
      </c>
      <c r="BN102" s="137">
        <f t="shared" si="97"/>
        <v>0</v>
      </c>
      <c r="BO102" s="54">
        <f t="shared" si="98"/>
        <v>0</v>
      </c>
      <c r="BP102" s="138">
        <f t="shared" ca="1" si="99"/>
        <v>0</v>
      </c>
      <c r="BQ102" s="143">
        <f t="shared" ca="1" si="100"/>
        <v>0</v>
      </c>
      <c r="BR102" s="143">
        <f t="shared" si="101"/>
        <v>0</v>
      </c>
      <c r="BS102" s="138">
        <f t="shared" ca="1" si="102"/>
        <v>0</v>
      </c>
      <c r="BT102" s="142">
        <f t="shared" ca="1" si="103"/>
        <v>0</v>
      </c>
      <c r="BU102" s="30"/>
      <c r="BV102" s="54">
        <f t="shared" si="83"/>
        <v>0</v>
      </c>
      <c r="BW102" s="59" t="str">
        <f t="shared" si="105"/>
        <v>NÃO MEDIDO</v>
      </c>
      <c r="BY102" s="62"/>
      <c r="BZ102" s="62"/>
    </row>
    <row r="103" spans="1:78" s="79" customFormat="1" ht="30" customHeight="1" x14ac:dyDescent="0.2">
      <c r="A103" s="43" t="s">
        <v>29</v>
      </c>
      <c r="B103" s="43"/>
      <c r="C103" s="63" t="s">
        <v>98</v>
      </c>
      <c r="D103" s="73" t="s">
        <v>273</v>
      </c>
      <c r="E103" s="80" t="s">
        <v>55</v>
      </c>
      <c r="F103" s="50">
        <v>26</v>
      </c>
      <c r="G103" s="48">
        <v>-3</v>
      </c>
      <c r="H103" s="49">
        <v>0</v>
      </c>
      <c r="I103" s="49">
        <v>0</v>
      </c>
      <c r="J103" s="49">
        <v>0</v>
      </c>
      <c r="K103" s="50">
        <f t="shared" si="84"/>
        <v>23</v>
      </c>
      <c r="L103" s="65">
        <v>3.91</v>
      </c>
      <c r="M103" s="66">
        <f t="shared" si="74"/>
        <v>89.93</v>
      </c>
      <c r="N103" s="52"/>
      <c r="O103" s="53">
        <f t="shared" si="85"/>
        <v>0</v>
      </c>
      <c r="P103" s="37"/>
      <c r="Q103" s="37">
        <f t="shared" si="106"/>
        <v>0</v>
      </c>
      <c r="R103" s="37">
        <f t="shared" si="107"/>
        <v>0</v>
      </c>
      <c r="S103" s="37"/>
      <c r="T103" s="37">
        <f t="shared" si="77"/>
        <v>0</v>
      </c>
      <c r="U103" s="37">
        <f t="shared" si="78"/>
        <v>0</v>
      </c>
      <c r="V103" s="37">
        <v>22</v>
      </c>
      <c r="W103" s="37">
        <f t="shared" si="108"/>
        <v>86.02</v>
      </c>
      <c r="X103" s="37">
        <f t="shared" si="79"/>
        <v>0</v>
      </c>
      <c r="Y103" s="37"/>
      <c r="Z103" s="37">
        <f t="shared" si="109"/>
        <v>0</v>
      </c>
      <c r="AA103" s="37">
        <f t="shared" si="110"/>
        <v>0</v>
      </c>
      <c r="AB103" s="37"/>
      <c r="AC103" s="37">
        <f t="shared" si="111"/>
        <v>0</v>
      </c>
      <c r="AD103" s="37">
        <f t="shared" si="80"/>
        <v>0</v>
      </c>
      <c r="AE103" s="37"/>
      <c r="AF103" s="37">
        <f t="shared" si="112"/>
        <v>0</v>
      </c>
      <c r="AG103" s="37">
        <f t="shared" si="113"/>
        <v>0</v>
      </c>
      <c r="AH103" s="37"/>
      <c r="AI103" s="37">
        <f t="shared" si="114"/>
        <v>0</v>
      </c>
      <c r="AJ103" s="37">
        <f t="shared" si="115"/>
        <v>0</v>
      </c>
      <c r="AK103" s="37"/>
      <c r="AL103" s="37">
        <f t="shared" si="71"/>
        <v>0</v>
      </c>
      <c r="AM103" s="37">
        <f t="shared" si="72"/>
        <v>0</v>
      </c>
      <c r="AN103" s="37"/>
      <c r="AO103" s="37">
        <f t="shared" si="81"/>
        <v>0</v>
      </c>
      <c r="AP103" s="37">
        <f t="shared" si="82"/>
        <v>0</v>
      </c>
      <c r="AQ103" s="37"/>
      <c r="AR103" s="37">
        <f t="shared" si="86"/>
        <v>0</v>
      </c>
      <c r="AS103" s="37">
        <f t="shared" si="73"/>
        <v>0</v>
      </c>
      <c r="AT103" s="37"/>
      <c r="AU103" s="27">
        <f t="shared" si="75"/>
        <v>0</v>
      </c>
      <c r="AV103" s="27">
        <f t="shared" si="76"/>
        <v>0</v>
      </c>
      <c r="AW103" s="37"/>
      <c r="AX103" s="27">
        <f t="shared" si="87"/>
        <v>0</v>
      </c>
      <c r="AY103" s="27">
        <f t="shared" si="88"/>
        <v>0</v>
      </c>
      <c r="AZ103" s="37"/>
      <c r="BA103" s="137">
        <f t="shared" si="89"/>
        <v>0</v>
      </c>
      <c r="BB103" s="137">
        <f t="shared" si="90"/>
        <v>0</v>
      </c>
      <c r="BC103" s="37"/>
      <c r="BD103" s="136">
        <f t="shared" si="91"/>
        <v>0</v>
      </c>
      <c r="BE103" s="136">
        <f t="shared" si="92"/>
        <v>0</v>
      </c>
      <c r="BF103" s="37"/>
      <c r="BG103" s="137">
        <f t="shared" si="93"/>
        <v>0</v>
      </c>
      <c r="BH103" s="137">
        <f t="shared" si="94"/>
        <v>0</v>
      </c>
      <c r="BI103" s="37"/>
      <c r="BJ103" s="137">
        <f t="shared" si="95"/>
        <v>0</v>
      </c>
      <c r="BK103" s="137">
        <f t="shared" si="96"/>
        <v>0</v>
      </c>
      <c r="BL103" s="37"/>
      <c r="BM103" s="137">
        <f t="shared" si="104"/>
        <v>0</v>
      </c>
      <c r="BN103" s="137">
        <f t="shared" si="97"/>
        <v>0</v>
      </c>
      <c r="BO103" s="54">
        <f t="shared" si="98"/>
        <v>22</v>
      </c>
      <c r="BP103" s="138">
        <f t="shared" ca="1" si="99"/>
        <v>86.02</v>
      </c>
      <c r="BQ103" s="143">
        <f t="shared" ca="1" si="100"/>
        <v>0</v>
      </c>
      <c r="BR103" s="143">
        <f t="shared" si="101"/>
        <v>1</v>
      </c>
      <c r="BS103" s="138">
        <f t="shared" ca="1" si="102"/>
        <v>3.91</v>
      </c>
      <c r="BT103" s="142">
        <f t="shared" ca="1" si="103"/>
        <v>0</v>
      </c>
      <c r="BU103" s="30"/>
      <c r="BV103" s="54">
        <f t="shared" si="83"/>
        <v>0</v>
      </c>
      <c r="BW103" s="59" t="str">
        <f t="shared" si="105"/>
        <v>NÃO MEDIDO</v>
      </c>
      <c r="BY103" s="62"/>
      <c r="BZ103" s="62"/>
    </row>
    <row r="104" spans="1:78" s="79" customFormat="1" ht="30" customHeight="1" x14ac:dyDescent="0.2">
      <c r="A104" s="43" t="s">
        <v>29</v>
      </c>
      <c r="B104" s="43"/>
      <c r="C104" s="63" t="s">
        <v>114</v>
      </c>
      <c r="D104" s="73" t="s">
        <v>274</v>
      </c>
      <c r="E104" s="80" t="s">
        <v>58</v>
      </c>
      <c r="F104" s="50">
        <v>35</v>
      </c>
      <c r="G104" s="48">
        <v>0</v>
      </c>
      <c r="H104" s="49">
        <v>0</v>
      </c>
      <c r="I104" s="49">
        <v>0</v>
      </c>
      <c r="J104" s="49">
        <v>0</v>
      </c>
      <c r="K104" s="50">
        <f t="shared" si="84"/>
        <v>35</v>
      </c>
      <c r="L104" s="65">
        <v>67.12</v>
      </c>
      <c r="M104" s="66">
        <f t="shared" si="74"/>
        <v>2349.1999999999998</v>
      </c>
      <c r="N104" s="52"/>
      <c r="O104" s="53">
        <f t="shared" si="85"/>
        <v>0</v>
      </c>
      <c r="P104" s="37"/>
      <c r="Q104" s="37">
        <f t="shared" si="106"/>
        <v>0</v>
      </c>
      <c r="R104" s="37">
        <f t="shared" si="107"/>
        <v>0</v>
      </c>
      <c r="S104" s="37"/>
      <c r="T104" s="37">
        <f t="shared" si="77"/>
        <v>0</v>
      </c>
      <c r="U104" s="37">
        <f t="shared" si="78"/>
        <v>0</v>
      </c>
      <c r="V104" s="37">
        <v>35</v>
      </c>
      <c r="W104" s="37">
        <f t="shared" si="108"/>
        <v>2349.1999999999998</v>
      </c>
      <c r="X104" s="37">
        <f t="shared" si="79"/>
        <v>0</v>
      </c>
      <c r="Y104" s="37"/>
      <c r="Z104" s="37">
        <f t="shared" si="109"/>
        <v>0</v>
      </c>
      <c r="AA104" s="37">
        <f t="shared" si="110"/>
        <v>0</v>
      </c>
      <c r="AB104" s="37"/>
      <c r="AC104" s="37">
        <f t="shared" si="111"/>
        <v>0</v>
      </c>
      <c r="AD104" s="37">
        <f t="shared" si="80"/>
        <v>0</v>
      </c>
      <c r="AE104" s="37"/>
      <c r="AF104" s="37">
        <f t="shared" si="112"/>
        <v>0</v>
      </c>
      <c r="AG104" s="37">
        <f t="shared" si="113"/>
        <v>0</v>
      </c>
      <c r="AH104" s="37"/>
      <c r="AI104" s="37">
        <f t="shared" si="114"/>
        <v>0</v>
      </c>
      <c r="AJ104" s="37">
        <f t="shared" si="115"/>
        <v>0</v>
      </c>
      <c r="AK104" s="37"/>
      <c r="AL104" s="37">
        <f t="shared" si="71"/>
        <v>0</v>
      </c>
      <c r="AM104" s="37">
        <f t="shared" si="72"/>
        <v>0</v>
      </c>
      <c r="AN104" s="37"/>
      <c r="AO104" s="37">
        <f t="shared" si="81"/>
        <v>0</v>
      </c>
      <c r="AP104" s="37">
        <f t="shared" si="82"/>
        <v>0</v>
      </c>
      <c r="AQ104" s="37"/>
      <c r="AR104" s="37">
        <f t="shared" si="86"/>
        <v>0</v>
      </c>
      <c r="AS104" s="37">
        <f t="shared" si="73"/>
        <v>0</v>
      </c>
      <c r="AT104" s="37"/>
      <c r="AU104" s="27">
        <f t="shared" si="75"/>
        <v>0</v>
      </c>
      <c r="AV104" s="27">
        <f t="shared" si="76"/>
        <v>0</v>
      </c>
      <c r="AW104" s="37"/>
      <c r="AX104" s="27">
        <f t="shared" si="87"/>
        <v>0</v>
      </c>
      <c r="AY104" s="27">
        <f t="shared" si="88"/>
        <v>0</v>
      </c>
      <c r="AZ104" s="37"/>
      <c r="BA104" s="137">
        <f t="shared" si="89"/>
        <v>0</v>
      </c>
      <c r="BB104" s="137">
        <f t="shared" si="90"/>
        <v>0</v>
      </c>
      <c r="BC104" s="37"/>
      <c r="BD104" s="136">
        <f t="shared" si="91"/>
        <v>0</v>
      </c>
      <c r="BE104" s="136">
        <f t="shared" si="92"/>
        <v>0</v>
      </c>
      <c r="BF104" s="37"/>
      <c r="BG104" s="137">
        <f t="shared" si="93"/>
        <v>0</v>
      </c>
      <c r="BH104" s="137">
        <f t="shared" si="94"/>
        <v>0</v>
      </c>
      <c r="BI104" s="37"/>
      <c r="BJ104" s="137">
        <f t="shared" si="95"/>
        <v>0</v>
      </c>
      <c r="BK104" s="137">
        <f t="shared" si="96"/>
        <v>0</v>
      </c>
      <c r="BL104" s="37"/>
      <c r="BM104" s="137">
        <f t="shared" si="104"/>
        <v>0</v>
      </c>
      <c r="BN104" s="137">
        <f t="shared" si="97"/>
        <v>0</v>
      </c>
      <c r="BO104" s="54">
        <f t="shared" si="98"/>
        <v>35</v>
      </c>
      <c r="BP104" s="138">
        <f t="shared" ca="1" si="99"/>
        <v>2349.1999999999998</v>
      </c>
      <c r="BQ104" s="143">
        <f t="shared" ca="1" si="100"/>
        <v>0</v>
      </c>
      <c r="BR104" s="143">
        <f t="shared" si="101"/>
        <v>0</v>
      </c>
      <c r="BS104" s="138">
        <f t="shared" ca="1" si="102"/>
        <v>0</v>
      </c>
      <c r="BT104" s="142">
        <f t="shared" ca="1" si="103"/>
        <v>0</v>
      </c>
      <c r="BU104" s="30"/>
      <c r="BV104" s="54">
        <f t="shared" si="83"/>
        <v>0</v>
      </c>
      <c r="BW104" s="59" t="str">
        <f t="shared" si="105"/>
        <v>NÃO MEDIDO</v>
      </c>
      <c r="BY104" s="62"/>
      <c r="BZ104" s="62"/>
    </row>
    <row r="105" spans="1:78" s="79" customFormat="1" ht="52.5" customHeight="1" x14ac:dyDescent="0.2">
      <c r="A105" s="43" t="s">
        <v>29</v>
      </c>
      <c r="B105" s="43"/>
      <c r="C105" s="63" t="s">
        <v>99</v>
      </c>
      <c r="D105" s="73" t="s">
        <v>224</v>
      </c>
      <c r="E105" s="80" t="s">
        <v>55</v>
      </c>
      <c r="F105" s="50">
        <v>32</v>
      </c>
      <c r="G105" s="48">
        <v>-9</v>
      </c>
      <c r="H105" s="49">
        <v>0</v>
      </c>
      <c r="I105" s="49">
        <v>2</v>
      </c>
      <c r="J105" s="49">
        <v>0</v>
      </c>
      <c r="K105" s="50">
        <f t="shared" si="84"/>
        <v>25</v>
      </c>
      <c r="L105" s="65">
        <v>63.58</v>
      </c>
      <c r="M105" s="66">
        <f t="shared" si="74"/>
        <v>1589.5</v>
      </c>
      <c r="N105" s="52"/>
      <c r="O105" s="53">
        <f t="shared" si="85"/>
        <v>0</v>
      </c>
      <c r="P105" s="37"/>
      <c r="Q105" s="37">
        <f t="shared" si="106"/>
        <v>0</v>
      </c>
      <c r="R105" s="37">
        <f t="shared" si="107"/>
        <v>0</v>
      </c>
      <c r="S105" s="37"/>
      <c r="T105" s="37">
        <f t="shared" si="77"/>
        <v>0</v>
      </c>
      <c r="U105" s="37">
        <f t="shared" si="78"/>
        <v>0</v>
      </c>
      <c r="V105" s="37">
        <v>22</v>
      </c>
      <c r="W105" s="37">
        <f t="shared" si="108"/>
        <v>1398.76</v>
      </c>
      <c r="X105" s="37">
        <f t="shared" si="79"/>
        <v>0</v>
      </c>
      <c r="Y105" s="37"/>
      <c r="Z105" s="37">
        <f t="shared" si="109"/>
        <v>0</v>
      </c>
      <c r="AA105" s="37">
        <f t="shared" si="110"/>
        <v>0</v>
      </c>
      <c r="AB105" s="37"/>
      <c r="AC105" s="37">
        <f t="shared" si="111"/>
        <v>0</v>
      </c>
      <c r="AD105" s="37">
        <f t="shared" si="80"/>
        <v>0</v>
      </c>
      <c r="AE105" s="37"/>
      <c r="AF105" s="37">
        <f t="shared" si="112"/>
        <v>0</v>
      </c>
      <c r="AG105" s="37">
        <f t="shared" si="113"/>
        <v>0</v>
      </c>
      <c r="AH105" s="37"/>
      <c r="AI105" s="37">
        <f t="shared" si="114"/>
        <v>0</v>
      </c>
      <c r="AJ105" s="37">
        <f t="shared" si="115"/>
        <v>0</v>
      </c>
      <c r="AK105" s="37"/>
      <c r="AL105" s="37">
        <f t="shared" si="71"/>
        <v>0</v>
      </c>
      <c r="AM105" s="37">
        <f t="shared" si="72"/>
        <v>0</v>
      </c>
      <c r="AN105" s="37"/>
      <c r="AO105" s="37">
        <f t="shared" si="81"/>
        <v>0</v>
      </c>
      <c r="AP105" s="37">
        <f t="shared" si="82"/>
        <v>0</v>
      </c>
      <c r="AQ105" s="37"/>
      <c r="AR105" s="37">
        <f t="shared" si="86"/>
        <v>0</v>
      </c>
      <c r="AS105" s="37">
        <f t="shared" si="73"/>
        <v>0</v>
      </c>
      <c r="AT105" s="37"/>
      <c r="AU105" s="27">
        <f t="shared" si="75"/>
        <v>0</v>
      </c>
      <c r="AV105" s="27">
        <f t="shared" si="76"/>
        <v>0</v>
      </c>
      <c r="AW105" s="37"/>
      <c r="AX105" s="27">
        <f t="shared" si="87"/>
        <v>0</v>
      </c>
      <c r="AY105" s="27">
        <f t="shared" si="88"/>
        <v>0</v>
      </c>
      <c r="AZ105" s="37"/>
      <c r="BA105" s="137">
        <f t="shared" si="89"/>
        <v>0</v>
      </c>
      <c r="BB105" s="137">
        <f t="shared" si="90"/>
        <v>0</v>
      </c>
      <c r="BC105" s="37"/>
      <c r="BD105" s="136">
        <f t="shared" si="91"/>
        <v>0</v>
      </c>
      <c r="BE105" s="136">
        <f t="shared" si="92"/>
        <v>0</v>
      </c>
      <c r="BF105" s="37"/>
      <c r="BG105" s="137">
        <f t="shared" si="93"/>
        <v>0</v>
      </c>
      <c r="BH105" s="137">
        <f t="shared" si="94"/>
        <v>0</v>
      </c>
      <c r="BI105" s="37"/>
      <c r="BJ105" s="137">
        <f t="shared" si="95"/>
        <v>0</v>
      </c>
      <c r="BK105" s="137">
        <f t="shared" si="96"/>
        <v>0</v>
      </c>
      <c r="BL105" s="37"/>
      <c r="BM105" s="137">
        <f t="shared" si="104"/>
        <v>0</v>
      </c>
      <c r="BN105" s="137">
        <f t="shared" si="97"/>
        <v>0</v>
      </c>
      <c r="BO105" s="54">
        <f t="shared" si="98"/>
        <v>22</v>
      </c>
      <c r="BP105" s="138">
        <f t="shared" ca="1" si="99"/>
        <v>1398.76</v>
      </c>
      <c r="BQ105" s="143">
        <f t="shared" ca="1" si="100"/>
        <v>0</v>
      </c>
      <c r="BR105" s="143">
        <f t="shared" si="101"/>
        <v>3</v>
      </c>
      <c r="BS105" s="138">
        <f t="shared" ca="1" si="102"/>
        <v>190.74</v>
      </c>
      <c r="BT105" s="142">
        <f t="shared" ca="1" si="103"/>
        <v>0</v>
      </c>
      <c r="BU105" s="30"/>
      <c r="BV105" s="54">
        <f t="shared" si="83"/>
        <v>0</v>
      </c>
      <c r="BW105" s="59" t="str">
        <f t="shared" si="105"/>
        <v>NÃO MEDIDO</v>
      </c>
      <c r="BY105" s="62"/>
      <c r="BZ105" s="62"/>
    </row>
    <row r="106" spans="1:78" s="79" customFormat="1" ht="47.25" customHeight="1" x14ac:dyDescent="0.2">
      <c r="A106" s="43" t="s">
        <v>29</v>
      </c>
      <c r="B106" s="43"/>
      <c r="C106" s="63" t="s">
        <v>100</v>
      </c>
      <c r="D106" s="45" t="s">
        <v>275</v>
      </c>
      <c r="E106" s="80" t="s">
        <v>55</v>
      </c>
      <c r="F106" s="50">
        <v>5</v>
      </c>
      <c r="G106" s="48">
        <v>-5</v>
      </c>
      <c r="H106" s="49">
        <v>0</v>
      </c>
      <c r="I106" s="49">
        <v>0</v>
      </c>
      <c r="J106" s="49">
        <v>0</v>
      </c>
      <c r="K106" s="50">
        <f t="shared" si="84"/>
        <v>0</v>
      </c>
      <c r="L106" s="65">
        <v>73.34</v>
      </c>
      <c r="M106" s="66">
        <f t="shared" si="74"/>
        <v>0</v>
      </c>
      <c r="N106" s="52"/>
      <c r="O106" s="53">
        <f t="shared" si="85"/>
        <v>0</v>
      </c>
      <c r="P106" s="37"/>
      <c r="Q106" s="37">
        <f t="shared" si="106"/>
        <v>0</v>
      </c>
      <c r="R106" s="37">
        <f t="shared" si="107"/>
        <v>0</v>
      </c>
      <c r="S106" s="37"/>
      <c r="T106" s="37">
        <f t="shared" si="77"/>
        <v>0</v>
      </c>
      <c r="U106" s="37">
        <f t="shared" si="78"/>
        <v>0</v>
      </c>
      <c r="V106" s="37"/>
      <c r="W106" s="37">
        <f t="shared" si="108"/>
        <v>0</v>
      </c>
      <c r="X106" s="37">
        <f t="shared" si="79"/>
        <v>0</v>
      </c>
      <c r="Y106" s="37"/>
      <c r="Z106" s="37">
        <f t="shared" si="109"/>
        <v>0</v>
      </c>
      <c r="AA106" s="37">
        <f t="shared" si="110"/>
        <v>0</v>
      </c>
      <c r="AB106" s="37"/>
      <c r="AC106" s="37">
        <f t="shared" si="111"/>
        <v>0</v>
      </c>
      <c r="AD106" s="37">
        <f t="shared" si="80"/>
        <v>0</v>
      </c>
      <c r="AE106" s="37"/>
      <c r="AF106" s="37">
        <f t="shared" si="112"/>
        <v>0</v>
      </c>
      <c r="AG106" s="37">
        <f t="shared" si="113"/>
        <v>0</v>
      </c>
      <c r="AH106" s="37"/>
      <c r="AI106" s="37">
        <f t="shared" si="114"/>
        <v>0</v>
      </c>
      <c r="AJ106" s="37">
        <f t="shared" si="115"/>
        <v>0</v>
      </c>
      <c r="AK106" s="37"/>
      <c r="AL106" s="37">
        <f t="shared" si="71"/>
        <v>0</v>
      </c>
      <c r="AM106" s="37">
        <f t="shared" si="72"/>
        <v>0</v>
      </c>
      <c r="AN106" s="37"/>
      <c r="AO106" s="37">
        <f t="shared" si="81"/>
        <v>0</v>
      </c>
      <c r="AP106" s="37">
        <f t="shared" si="82"/>
        <v>0</v>
      </c>
      <c r="AQ106" s="37"/>
      <c r="AR106" s="37">
        <f t="shared" si="86"/>
        <v>0</v>
      </c>
      <c r="AS106" s="37">
        <f t="shared" si="73"/>
        <v>0</v>
      </c>
      <c r="AT106" s="37"/>
      <c r="AU106" s="27">
        <f t="shared" si="75"/>
        <v>0</v>
      </c>
      <c r="AV106" s="27">
        <f t="shared" si="76"/>
        <v>0</v>
      </c>
      <c r="AW106" s="37"/>
      <c r="AX106" s="27">
        <f t="shared" si="87"/>
        <v>0</v>
      </c>
      <c r="AY106" s="27">
        <f t="shared" si="88"/>
        <v>0</v>
      </c>
      <c r="AZ106" s="37"/>
      <c r="BA106" s="137">
        <f t="shared" si="89"/>
        <v>0</v>
      </c>
      <c r="BB106" s="137">
        <f t="shared" si="90"/>
        <v>0</v>
      </c>
      <c r="BC106" s="37"/>
      <c r="BD106" s="136">
        <f t="shared" si="91"/>
        <v>0</v>
      </c>
      <c r="BE106" s="136">
        <f t="shared" si="92"/>
        <v>0</v>
      </c>
      <c r="BF106" s="37"/>
      <c r="BG106" s="137">
        <f t="shared" si="93"/>
        <v>0</v>
      </c>
      <c r="BH106" s="137">
        <f t="shared" si="94"/>
        <v>0</v>
      </c>
      <c r="BI106" s="37"/>
      <c r="BJ106" s="137">
        <f t="shared" si="95"/>
        <v>0</v>
      </c>
      <c r="BK106" s="137">
        <f t="shared" si="96"/>
        <v>0</v>
      </c>
      <c r="BL106" s="37"/>
      <c r="BM106" s="137">
        <f t="shared" si="104"/>
        <v>0</v>
      </c>
      <c r="BN106" s="137">
        <f t="shared" si="97"/>
        <v>0</v>
      </c>
      <c r="BO106" s="54">
        <f t="shared" si="98"/>
        <v>0</v>
      </c>
      <c r="BP106" s="138">
        <f t="shared" ca="1" si="99"/>
        <v>0</v>
      </c>
      <c r="BQ106" s="143">
        <f t="shared" ca="1" si="100"/>
        <v>0</v>
      </c>
      <c r="BR106" s="143">
        <f t="shared" si="101"/>
        <v>0</v>
      </c>
      <c r="BS106" s="138">
        <f t="shared" ca="1" si="102"/>
        <v>0</v>
      </c>
      <c r="BT106" s="142">
        <f t="shared" ca="1" si="103"/>
        <v>0</v>
      </c>
      <c r="BU106" s="30"/>
      <c r="BV106" s="54">
        <f t="shared" si="83"/>
        <v>0</v>
      </c>
      <c r="BW106" s="59" t="str">
        <f t="shared" si="105"/>
        <v>NÃO MEDIDO</v>
      </c>
      <c r="BY106" s="62"/>
      <c r="BZ106" s="62"/>
    </row>
    <row r="107" spans="1:78" s="79" customFormat="1" ht="60" customHeight="1" x14ac:dyDescent="0.2">
      <c r="A107" s="43" t="s">
        <v>29</v>
      </c>
      <c r="B107" s="43"/>
      <c r="C107" s="63" t="s">
        <v>101</v>
      </c>
      <c r="D107" s="73" t="s">
        <v>276</v>
      </c>
      <c r="E107" s="80" t="s">
        <v>55</v>
      </c>
      <c r="F107" s="50">
        <v>7</v>
      </c>
      <c r="G107" s="48">
        <v>-7</v>
      </c>
      <c r="H107" s="49">
        <v>0</v>
      </c>
      <c r="I107" s="49">
        <v>0</v>
      </c>
      <c r="J107" s="49">
        <v>0</v>
      </c>
      <c r="K107" s="50">
        <f t="shared" si="84"/>
        <v>0</v>
      </c>
      <c r="L107" s="65">
        <v>125.87</v>
      </c>
      <c r="M107" s="66">
        <f t="shared" si="74"/>
        <v>0</v>
      </c>
      <c r="N107" s="52"/>
      <c r="O107" s="53">
        <f t="shared" si="85"/>
        <v>0</v>
      </c>
      <c r="P107" s="37"/>
      <c r="Q107" s="37">
        <f t="shared" si="106"/>
        <v>0</v>
      </c>
      <c r="R107" s="37">
        <f t="shared" si="107"/>
        <v>0</v>
      </c>
      <c r="S107" s="37"/>
      <c r="T107" s="37">
        <f t="shared" si="77"/>
        <v>0</v>
      </c>
      <c r="U107" s="37">
        <f t="shared" si="78"/>
        <v>0</v>
      </c>
      <c r="V107" s="37"/>
      <c r="W107" s="37">
        <f t="shared" si="108"/>
        <v>0</v>
      </c>
      <c r="X107" s="37">
        <f t="shared" si="79"/>
        <v>0</v>
      </c>
      <c r="Y107" s="37"/>
      <c r="Z107" s="37">
        <f t="shared" si="109"/>
        <v>0</v>
      </c>
      <c r="AA107" s="37">
        <f t="shared" si="110"/>
        <v>0</v>
      </c>
      <c r="AB107" s="37"/>
      <c r="AC107" s="37">
        <f t="shared" si="111"/>
        <v>0</v>
      </c>
      <c r="AD107" s="37">
        <f t="shared" si="80"/>
        <v>0</v>
      </c>
      <c r="AE107" s="37"/>
      <c r="AF107" s="37">
        <f t="shared" si="112"/>
        <v>0</v>
      </c>
      <c r="AG107" s="37">
        <f t="shared" si="113"/>
        <v>0</v>
      </c>
      <c r="AH107" s="37"/>
      <c r="AI107" s="37">
        <f t="shared" si="114"/>
        <v>0</v>
      </c>
      <c r="AJ107" s="37">
        <f t="shared" si="115"/>
        <v>0</v>
      </c>
      <c r="AK107" s="37"/>
      <c r="AL107" s="37">
        <f t="shared" si="71"/>
        <v>0</v>
      </c>
      <c r="AM107" s="37">
        <f t="shared" si="72"/>
        <v>0</v>
      </c>
      <c r="AN107" s="37"/>
      <c r="AO107" s="37">
        <f t="shared" si="81"/>
        <v>0</v>
      </c>
      <c r="AP107" s="37">
        <f t="shared" si="82"/>
        <v>0</v>
      </c>
      <c r="AQ107" s="37"/>
      <c r="AR107" s="37">
        <f t="shared" si="86"/>
        <v>0</v>
      </c>
      <c r="AS107" s="37">
        <f t="shared" si="73"/>
        <v>0</v>
      </c>
      <c r="AT107" s="37"/>
      <c r="AU107" s="27">
        <f t="shared" si="75"/>
        <v>0</v>
      </c>
      <c r="AV107" s="27">
        <f t="shared" si="76"/>
        <v>0</v>
      </c>
      <c r="AW107" s="37"/>
      <c r="AX107" s="27">
        <f t="shared" si="87"/>
        <v>0</v>
      </c>
      <c r="AY107" s="27">
        <f t="shared" si="88"/>
        <v>0</v>
      </c>
      <c r="AZ107" s="37"/>
      <c r="BA107" s="137">
        <f t="shared" si="89"/>
        <v>0</v>
      </c>
      <c r="BB107" s="137">
        <f t="shared" si="90"/>
        <v>0</v>
      </c>
      <c r="BC107" s="37"/>
      <c r="BD107" s="136">
        <f t="shared" si="91"/>
        <v>0</v>
      </c>
      <c r="BE107" s="136">
        <f t="shared" si="92"/>
        <v>0</v>
      </c>
      <c r="BF107" s="37"/>
      <c r="BG107" s="137">
        <f t="shared" si="93"/>
        <v>0</v>
      </c>
      <c r="BH107" s="137">
        <f t="shared" si="94"/>
        <v>0</v>
      </c>
      <c r="BI107" s="37"/>
      <c r="BJ107" s="137">
        <f t="shared" si="95"/>
        <v>0</v>
      </c>
      <c r="BK107" s="137">
        <f t="shared" si="96"/>
        <v>0</v>
      </c>
      <c r="BL107" s="37"/>
      <c r="BM107" s="137">
        <f t="shared" si="104"/>
        <v>0</v>
      </c>
      <c r="BN107" s="137">
        <f t="shared" si="97"/>
        <v>0</v>
      </c>
      <c r="BO107" s="54">
        <f t="shared" si="98"/>
        <v>0</v>
      </c>
      <c r="BP107" s="138">
        <f t="shared" ca="1" si="99"/>
        <v>0</v>
      </c>
      <c r="BQ107" s="143">
        <f t="shared" ca="1" si="100"/>
        <v>0</v>
      </c>
      <c r="BR107" s="143">
        <f t="shared" si="101"/>
        <v>0</v>
      </c>
      <c r="BS107" s="138">
        <f t="shared" ca="1" si="102"/>
        <v>0</v>
      </c>
      <c r="BT107" s="142">
        <f t="shared" ca="1" si="103"/>
        <v>0</v>
      </c>
      <c r="BU107" s="30"/>
      <c r="BV107" s="54">
        <f t="shared" si="83"/>
        <v>0</v>
      </c>
      <c r="BW107" s="59" t="str">
        <f t="shared" si="105"/>
        <v>NÃO MEDIDO</v>
      </c>
      <c r="BY107" s="62"/>
      <c r="BZ107" s="62"/>
    </row>
    <row r="108" spans="1:78" s="79" customFormat="1" ht="30" customHeight="1" x14ac:dyDescent="0.2">
      <c r="A108" s="43" t="s">
        <v>29</v>
      </c>
      <c r="B108" s="43"/>
      <c r="C108" s="63" t="s">
        <v>118</v>
      </c>
      <c r="D108" s="73" t="s">
        <v>277</v>
      </c>
      <c r="E108" s="80" t="s">
        <v>55</v>
      </c>
      <c r="F108" s="50">
        <v>2</v>
      </c>
      <c r="G108" s="48">
        <v>-2</v>
      </c>
      <c r="H108" s="49">
        <v>0</v>
      </c>
      <c r="I108" s="49">
        <v>0</v>
      </c>
      <c r="J108" s="49">
        <v>0</v>
      </c>
      <c r="K108" s="50">
        <f t="shared" si="84"/>
        <v>0</v>
      </c>
      <c r="L108" s="65">
        <v>7.69</v>
      </c>
      <c r="M108" s="66">
        <f t="shared" si="74"/>
        <v>0</v>
      </c>
      <c r="N108" s="52"/>
      <c r="O108" s="53">
        <f t="shared" si="85"/>
        <v>0</v>
      </c>
      <c r="P108" s="37"/>
      <c r="Q108" s="37">
        <f t="shared" si="106"/>
        <v>0</v>
      </c>
      <c r="R108" s="37">
        <f t="shared" si="107"/>
        <v>0</v>
      </c>
      <c r="S108" s="37"/>
      <c r="T108" s="37">
        <f t="shared" si="77"/>
        <v>0</v>
      </c>
      <c r="U108" s="37">
        <f t="shared" si="78"/>
        <v>0</v>
      </c>
      <c r="V108" s="37"/>
      <c r="W108" s="37">
        <f t="shared" si="108"/>
        <v>0</v>
      </c>
      <c r="X108" s="37">
        <f t="shared" si="79"/>
        <v>0</v>
      </c>
      <c r="Y108" s="37"/>
      <c r="Z108" s="37">
        <f t="shared" si="109"/>
        <v>0</v>
      </c>
      <c r="AA108" s="37">
        <f t="shared" si="110"/>
        <v>0</v>
      </c>
      <c r="AB108" s="37"/>
      <c r="AC108" s="37">
        <f t="shared" si="111"/>
        <v>0</v>
      </c>
      <c r="AD108" s="37">
        <f t="shared" si="80"/>
        <v>0</v>
      </c>
      <c r="AE108" s="37"/>
      <c r="AF108" s="37">
        <f t="shared" si="112"/>
        <v>0</v>
      </c>
      <c r="AG108" s="37">
        <f t="shared" si="113"/>
        <v>0</v>
      </c>
      <c r="AH108" s="37"/>
      <c r="AI108" s="37">
        <f t="shared" si="114"/>
        <v>0</v>
      </c>
      <c r="AJ108" s="37">
        <f t="shared" si="115"/>
        <v>0</v>
      </c>
      <c r="AK108" s="37"/>
      <c r="AL108" s="37">
        <f t="shared" si="71"/>
        <v>0</v>
      </c>
      <c r="AM108" s="37">
        <f t="shared" si="72"/>
        <v>0</v>
      </c>
      <c r="AN108" s="37"/>
      <c r="AO108" s="37">
        <f t="shared" si="81"/>
        <v>0</v>
      </c>
      <c r="AP108" s="37">
        <f t="shared" si="82"/>
        <v>0</v>
      </c>
      <c r="AQ108" s="37"/>
      <c r="AR108" s="37">
        <f t="shared" si="86"/>
        <v>0</v>
      </c>
      <c r="AS108" s="37">
        <f t="shared" si="73"/>
        <v>0</v>
      </c>
      <c r="AT108" s="37"/>
      <c r="AU108" s="27">
        <f t="shared" si="75"/>
        <v>0</v>
      </c>
      <c r="AV108" s="27">
        <f t="shared" si="76"/>
        <v>0</v>
      </c>
      <c r="AW108" s="37"/>
      <c r="AX108" s="27">
        <f t="shared" si="87"/>
        <v>0</v>
      </c>
      <c r="AY108" s="27">
        <f t="shared" si="88"/>
        <v>0</v>
      </c>
      <c r="AZ108" s="37"/>
      <c r="BA108" s="137">
        <f t="shared" si="89"/>
        <v>0</v>
      </c>
      <c r="BB108" s="137">
        <f t="shared" si="90"/>
        <v>0</v>
      </c>
      <c r="BC108" s="37"/>
      <c r="BD108" s="136">
        <f t="shared" si="91"/>
        <v>0</v>
      </c>
      <c r="BE108" s="136">
        <f t="shared" si="92"/>
        <v>0</v>
      </c>
      <c r="BF108" s="37"/>
      <c r="BG108" s="137">
        <f t="shared" si="93"/>
        <v>0</v>
      </c>
      <c r="BH108" s="137">
        <f t="shared" si="94"/>
        <v>0</v>
      </c>
      <c r="BI108" s="37"/>
      <c r="BJ108" s="137">
        <f t="shared" si="95"/>
        <v>0</v>
      </c>
      <c r="BK108" s="137">
        <f t="shared" si="96"/>
        <v>0</v>
      </c>
      <c r="BL108" s="37"/>
      <c r="BM108" s="137">
        <f t="shared" si="104"/>
        <v>0</v>
      </c>
      <c r="BN108" s="137">
        <f t="shared" si="97"/>
        <v>0</v>
      </c>
      <c r="BO108" s="54">
        <f t="shared" si="98"/>
        <v>0</v>
      </c>
      <c r="BP108" s="138">
        <f t="shared" ca="1" si="99"/>
        <v>0</v>
      </c>
      <c r="BQ108" s="143">
        <f t="shared" ca="1" si="100"/>
        <v>0</v>
      </c>
      <c r="BR108" s="143">
        <f t="shared" si="101"/>
        <v>0</v>
      </c>
      <c r="BS108" s="138">
        <f t="shared" ca="1" si="102"/>
        <v>0</v>
      </c>
      <c r="BT108" s="142">
        <f t="shared" ca="1" si="103"/>
        <v>0</v>
      </c>
      <c r="BU108" s="30"/>
      <c r="BV108" s="54">
        <f t="shared" si="83"/>
        <v>0</v>
      </c>
      <c r="BW108" s="59" t="str">
        <f t="shared" si="105"/>
        <v>NÃO MEDIDO</v>
      </c>
      <c r="BY108" s="62"/>
      <c r="BZ108" s="62"/>
    </row>
    <row r="109" spans="1:78" s="79" customFormat="1" ht="30" customHeight="1" x14ac:dyDescent="0.2">
      <c r="A109" s="43" t="s">
        <v>29</v>
      </c>
      <c r="B109" s="43"/>
      <c r="C109" s="63" t="s">
        <v>278</v>
      </c>
      <c r="D109" s="73" t="s">
        <v>279</v>
      </c>
      <c r="E109" s="80" t="s">
        <v>55</v>
      </c>
      <c r="F109" s="50">
        <v>2</v>
      </c>
      <c r="G109" s="48">
        <v>0</v>
      </c>
      <c r="H109" s="49">
        <v>0</v>
      </c>
      <c r="I109" s="49">
        <v>0</v>
      </c>
      <c r="J109" s="49">
        <v>0</v>
      </c>
      <c r="K109" s="50">
        <f t="shared" si="84"/>
        <v>2</v>
      </c>
      <c r="L109" s="65">
        <v>13.15</v>
      </c>
      <c r="M109" s="66">
        <f t="shared" si="74"/>
        <v>26.3</v>
      </c>
      <c r="N109" s="52"/>
      <c r="O109" s="53">
        <f t="shared" si="85"/>
        <v>0</v>
      </c>
      <c r="P109" s="37"/>
      <c r="Q109" s="37">
        <f t="shared" si="106"/>
        <v>0</v>
      </c>
      <c r="R109" s="37">
        <f t="shared" si="107"/>
        <v>0</v>
      </c>
      <c r="S109" s="37"/>
      <c r="T109" s="37">
        <f t="shared" si="77"/>
        <v>0</v>
      </c>
      <c r="U109" s="37">
        <f t="shared" si="78"/>
        <v>0</v>
      </c>
      <c r="V109" s="37">
        <v>2</v>
      </c>
      <c r="W109" s="37">
        <f t="shared" si="108"/>
        <v>26.3</v>
      </c>
      <c r="X109" s="37">
        <f t="shared" si="79"/>
        <v>0</v>
      </c>
      <c r="Y109" s="37"/>
      <c r="Z109" s="37">
        <f t="shared" si="109"/>
        <v>0</v>
      </c>
      <c r="AA109" s="37">
        <f t="shared" si="110"/>
        <v>0</v>
      </c>
      <c r="AB109" s="37"/>
      <c r="AC109" s="37">
        <f t="shared" si="111"/>
        <v>0</v>
      </c>
      <c r="AD109" s="37">
        <f t="shared" si="80"/>
        <v>0</v>
      </c>
      <c r="AE109" s="37"/>
      <c r="AF109" s="37">
        <f t="shared" si="112"/>
        <v>0</v>
      </c>
      <c r="AG109" s="37">
        <f t="shared" si="113"/>
        <v>0</v>
      </c>
      <c r="AH109" s="37"/>
      <c r="AI109" s="37">
        <f t="shared" si="114"/>
        <v>0</v>
      </c>
      <c r="AJ109" s="37">
        <f t="shared" si="115"/>
        <v>0</v>
      </c>
      <c r="AK109" s="37"/>
      <c r="AL109" s="37">
        <f t="shared" si="71"/>
        <v>0</v>
      </c>
      <c r="AM109" s="37">
        <f t="shared" si="72"/>
        <v>0</v>
      </c>
      <c r="AN109" s="37"/>
      <c r="AO109" s="37">
        <f t="shared" si="81"/>
        <v>0</v>
      </c>
      <c r="AP109" s="37">
        <f t="shared" si="82"/>
        <v>0</v>
      </c>
      <c r="AQ109" s="37"/>
      <c r="AR109" s="37">
        <f t="shared" si="86"/>
        <v>0</v>
      </c>
      <c r="AS109" s="37">
        <f t="shared" si="73"/>
        <v>0</v>
      </c>
      <c r="AT109" s="37"/>
      <c r="AU109" s="27">
        <f t="shared" si="75"/>
        <v>0</v>
      </c>
      <c r="AV109" s="27">
        <f t="shared" si="76"/>
        <v>0</v>
      </c>
      <c r="AW109" s="37"/>
      <c r="AX109" s="27">
        <f t="shared" si="87"/>
        <v>0</v>
      </c>
      <c r="AY109" s="27">
        <f t="shared" si="88"/>
        <v>0</v>
      </c>
      <c r="AZ109" s="37"/>
      <c r="BA109" s="137">
        <f t="shared" si="89"/>
        <v>0</v>
      </c>
      <c r="BB109" s="137">
        <f t="shared" si="90"/>
        <v>0</v>
      </c>
      <c r="BC109" s="37"/>
      <c r="BD109" s="136">
        <f t="shared" si="91"/>
        <v>0</v>
      </c>
      <c r="BE109" s="136">
        <f t="shared" si="92"/>
        <v>0</v>
      </c>
      <c r="BF109" s="37"/>
      <c r="BG109" s="137">
        <f t="shared" si="93"/>
        <v>0</v>
      </c>
      <c r="BH109" s="137">
        <f t="shared" si="94"/>
        <v>0</v>
      </c>
      <c r="BI109" s="37"/>
      <c r="BJ109" s="137">
        <f t="shared" si="95"/>
        <v>0</v>
      </c>
      <c r="BK109" s="137">
        <f t="shared" si="96"/>
        <v>0</v>
      </c>
      <c r="BL109" s="37"/>
      <c r="BM109" s="137">
        <f t="shared" si="104"/>
        <v>0</v>
      </c>
      <c r="BN109" s="137">
        <f t="shared" si="97"/>
        <v>0</v>
      </c>
      <c r="BO109" s="54">
        <f t="shared" si="98"/>
        <v>2</v>
      </c>
      <c r="BP109" s="138">
        <f t="shared" ca="1" si="99"/>
        <v>26.3</v>
      </c>
      <c r="BQ109" s="143">
        <f t="shared" ca="1" si="100"/>
        <v>0</v>
      </c>
      <c r="BR109" s="143">
        <f t="shared" si="101"/>
        <v>0</v>
      </c>
      <c r="BS109" s="138">
        <f t="shared" ca="1" si="102"/>
        <v>0</v>
      </c>
      <c r="BT109" s="142">
        <f t="shared" ca="1" si="103"/>
        <v>0</v>
      </c>
      <c r="BU109" s="30"/>
      <c r="BV109" s="54">
        <f t="shared" si="83"/>
        <v>0</v>
      </c>
      <c r="BW109" s="59" t="str">
        <f t="shared" si="105"/>
        <v>NÃO MEDIDO</v>
      </c>
      <c r="BY109" s="62"/>
      <c r="BZ109" s="62"/>
    </row>
    <row r="110" spans="1:78" s="79" customFormat="1" ht="30" customHeight="1" x14ac:dyDescent="0.2">
      <c r="A110" s="43" t="s">
        <v>29</v>
      </c>
      <c r="B110" s="43"/>
      <c r="C110" s="63" t="s">
        <v>280</v>
      </c>
      <c r="D110" s="73" t="s">
        <v>281</v>
      </c>
      <c r="E110" s="80" t="s">
        <v>55</v>
      </c>
      <c r="F110" s="50">
        <v>1</v>
      </c>
      <c r="G110" s="48">
        <v>0</v>
      </c>
      <c r="H110" s="49">
        <v>0</v>
      </c>
      <c r="I110" s="49">
        <v>0</v>
      </c>
      <c r="J110" s="49">
        <v>0</v>
      </c>
      <c r="K110" s="50">
        <f t="shared" si="84"/>
        <v>1</v>
      </c>
      <c r="L110" s="65">
        <v>368.46</v>
      </c>
      <c r="M110" s="66">
        <f t="shared" si="74"/>
        <v>368.46</v>
      </c>
      <c r="N110" s="52"/>
      <c r="O110" s="53">
        <f t="shared" si="85"/>
        <v>0</v>
      </c>
      <c r="P110" s="37"/>
      <c r="Q110" s="37">
        <f t="shared" si="106"/>
        <v>0</v>
      </c>
      <c r="R110" s="37">
        <f t="shared" si="107"/>
        <v>0</v>
      </c>
      <c r="S110" s="37"/>
      <c r="T110" s="37">
        <f t="shared" si="77"/>
        <v>0</v>
      </c>
      <c r="U110" s="37">
        <f t="shared" si="78"/>
        <v>0</v>
      </c>
      <c r="V110" s="37">
        <v>1</v>
      </c>
      <c r="W110" s="37">
        <f t="shared" si="108"/>
        <v>368.46</v>
      </c>
      <c r="X110" s="37">
        <f t="shared" si="79"/>
        <v>0</v>
      </c>
      <c r="Y110" s="37"/>
      <c r="Z110" s="37">
        <f t="shared" si="109"/>
        <v>0</v>
      </c>
      <c r="AA110" s="37">
        <f t="shared" si="110"/>
        <v>0</v>
      </c>
      <c r="AB110" s="37"/>
      <c r="AC110" s="37">
        <f t="shared" si="111"/>
        <v>0</v>
      </c>
      <c r="AD110" s="37">
        <f t="shared" si="80"/>
        <v>0</v>
      </c>
      <c r="AE110" s="37"/>
      <c r="AF110" s="37">
        <f t="shared" si="112"/>
        <v>0</v>
      </c>
      <c r="AG110" s="37">
        <f t="shared" si="113"/>
        <v>0</v>
      </c>
      <c r="AH110" s="37"/>
      <c r="AI110" s="37">
        <f t="shared" si="114"/>
        <v>0</v>
      </c>
      <c r="AJ110" s="37">
        <f t="shared" si="115"/>
        <v>0</v>
      </c>
      <c r="AK110" s="37"/>
      <c r="AL110" s="37">
        <f t="shared" si="71"/>
        <v>0</v>
      </c>
      <c r="AM110" s="37">
        <f t="shared" si="72"/>
        <v>0</v>
      </c>
      <c r="AN110" s="37"/>
      <c r="AO110" s="37">
        <f t="shared" si="81"/>
        <v>0</v>
      </c>
      <c r="AP110" s="37">
        <f t="shared" si="82"/>
        <v>0</v>
      </c>
      <c r="AQ110" s="37"/>
      <c r="AR110" s="37">
        <f t="shared" si="86"/>
        <v>0</v>
      </c>
      <c r="AS110" s="37">
        <f t="shared" si="73"/>
        <v>0</v>
      </c>
      <c r="AT110" s="37"/>
      <c r="AU110" s="27">
        <f t="shared" si="75"/>
        <v>0</v>
      </c>
      <c r="AV110" s="27">
        <f t="shared" si="76"/>
        <v>0</v>
      </c>
      <c r="AW110" s="37"/>
      <c r="AX110" s="27">
        <f t="shared" si="87"/>
        <v>0</v>
      </c>
      <c r="AY110" s="27">
        <f t="shared" si="88"/>
        <v>0</v>
      </c>
      <c r="AZ110" s="37"/>
      <c r="BA110" s="137">
        <f t="shared" si="89"/>
        <v>0</v>
      </c>
      <c r="BB110" s="137">
        <f t="shared" si="90"/>
        <v>0</v>
      </c>
      <c r="BC110" s="37"/>
      <c r="BD110" s="136">
        <f t="shared" si="91"/>
        <v>0</v>
      </c>
      <c r="BE110" s="136">
        <f t="shared" si="92"/>
        <v>0</v>
      </c>
      <c r="BF110" s="37"/>
      <c r="BG110" s="137">
        <f t="shared" si="93"/>
        <v>0</v>
      </c>
      <c r="BH110" s="137">
        <f t="shared" si="94"/>
        <v>0</v>
      </c>
      <c r="BI110" s="37"/>
      <c r="BJ110" s="137">
        <f t="shared" si="95"/>
        <v>0</v>
      </c>
      <c r="BK110" s="137">
        <f t="shared" si="96"/>
        <v>0</v>
      </c>
      <c r="BL110" s="37"/>
      <c r="BM110" s="137">
        <f t="shared" si="104"/>
        <v>0</v>
      </c>
      <c r="BN110" s="137">
        <f t="shared" si="97"/>
        <v>0</v>
      </c>
      <c r="BO110" s="54">
        <f t="shared" si="98"/>
        <v>1</v>
      </c>
      <c r="BP110" s="138">
        <f t="shared" ca="1" si="99"/>
        <v>368.46</v>
      </c>
      <c r="BQ110" s="143">
        <f t="shared" ca="1" si="100"/>
        <v>0</v>
      </c>
      <c r="BR110" s="143">
        <f t="shared" si="101"/>
        <v>0</v>
      </c>
      <c r="BS110" s="138">
        <f t="shared" ca="1" si="102"/>
        <v>0</v>
      </c>
      <c r="BT110" s="142">
        <f t="shared" ca="1" si="103"/>
        <v>0</v>
      </c>
      <c r="BU110" s="30"/>
      <c r="BV110" s="54">
        <f t="shared" si="83"/>
        <v>0</v>
      </c>
      <c r="BW110" s="59" t="str">
        <f t="shared" si="105"/>
        <v>NÃO MEDIDO</v>
      </c>
      <c r="BY110" s="62"/>
      <c r="BZ110" s="62"/>
    </row>
    <row r="111" spans="1:78" s="79" customFormat="1" ht="60" customHeight="1" x14ac:dyDescent="0.2">
      <c r="A111" s="43" t="s">
        <v>29</v>
      </c>
      <c r="B111" s="43"/>
      <c r="C111" s="63" t="s">
        <v>102</v>
      </c>
      <c r="D111" s="73" t="s">
        <v>282</v>
      </c>
      <c r="E111" s="80" t="s">
        <v>55</v>
      </c>
      <c r="F111" s="50">
        <v>20</v>
      </c>
      <c r="G111" s="48">
        <v>-2</v>
      </c>
      <c r="H111" s="49">
        <v>0</v>
      </c>
      <c r="I111" s="49">
        <v>0</v>
      </c>
      <c r="J111" s="49">
        <v>0</v>
      </c>
      <c r="K111" s="50">
        <f t="shared" si="84"/>
        <v>18</v>
      </c>
      <c r="L111" s="65">
        <v>22.99</v>
      </c>
      <c r="M111" s="66">
        <f t="shared" si="74"/>
        <v>413.82</v>
      </c>
      <c r="N111" s="52"/>
      <c r="O111" s="53">
        <f t="shared" si="85"/>
        <v>0</v>
      </c>
      <c r="P111" s="37"/>
      <c r="Q111" s="37">
        <f t="shared" si="106"/>
        <v>0</v>
      </c>
      <c r="R111" s="37">
        <f t="shared" si="107"/>
        <v>0</v>
      </c>
      <c r="S111" s="37"/>
      <c r="T111" s="37">
        <f t="shared" si="77"/>
        <v>0</v>
      </c>
      <c r="U111" s="37">
        <f t="shared" si="78"/>
        <v>0</v>
      </c>
      <c r="V111" s="37">
        <v>18</v>
      </c>
      <c r="W111" s="37">
        <f t="shared" si="108"/>
        <v>413.82</v>
      </c>
      <c r="X111" s="37">
        <f t="shared" si="79"/>
        <v>0</v>
      </c>
      <c r="Y111" s="37"/>
      <c r="Z111" s="37">
        <f t="shared" si="109"/>
        <v>0</v>
      </c>
      <c r="AA111" s="37">
        <f t="shared" si="110"/>
        <v>0</v>
      </c>
      <c r="AB111" s="37"/>
      <c r="AC111" s="37">
        <f t="shared" si="111"/>
        <v>0</v>
      </c>
      <c r="AD111" s="37">
        <f t="shared" si="80"/>
        <v>0</v>
      </c>
      <c r="AE111" s="37"/>
      <c r="AF111" s="37">
        <f t="shared" si="112"/>
        <v>0</v>
      </c>
      <c r="AG111" s="37">
        <f t="shared" si="113"/>
        <v>0</v>
      </c>
      <c r="AH111" s="37"/>
      <c r="AI111" s="37">
        <f t="shared" si="114"/>
        <v>0</v>
      </c>
      <c r="AJ111" s="37">
        <f t="shared" si="115"/>
        <v>0</v>
      </c>
      <c r="AK111" s="37"/>
      <c r="AL111" s="37">
        <f t="shared" si="71"/>
        <v>0</v>
      </c>
      <c r="AM111" s="37">
        <f t="shared" si="72"/>
        <v>0</v>
      </c>
      <c r="AN111" s="37"/>
      <c r="AO111" s="37">
        <f t="shared" si="81"/>
        <v>0</v>
      </c>
      <c r="AP111" s="37">
        <f t="shared" si="82"/>
        <v>0</v>
      </c>
      <c r="AQ111" s="37"/>
      <c r="AR111" s="37">
        <f t="shared" si="86"/>
        <v>0</v>
      </c>
      <c r="AS111" s="37">
        <f t="shared" si="73"/>
        <v>0</v>
      </c>
      <c r="AT111" s="37"/>
      <c r="AU111" s="27">
        <f t="shared" si="75"/>
        <v>0</v>
      </c>
      <c r="AV111" s="27">
        <f t="shared" si="76"/>
        <v>0</v>
      </c>
      <c r="AW111" s="37"/>
      <c r="AX111" s="27">
        <f t="shared" si="87"/>
        <v>0</v>
      </c>
      <c r="AY111" s="27">
        <f t="shared" si="88"/>
        <v>0</v>
      </c>
      <c r="AZ111" s="37"/>
      <c r="BA111" s="137">
        <f t="shared" si="89"/>
        <v>0</v>
      </c>
      <c r="BB111" s="137">
        <f t="shared" si="90"/>
        <v>0</v>
      </c>
      <c r="BC111" s="37"/>
      <c r="BD111" s="136">
        <f t="shared" si="91"/>
        <v>0</v>
      </c>
      <c r="BE111" s="136">
        <f t="shared" si="92"/>
        <v>0</v>
      </c>
      <c r="BF111" s="37"/>
      <c r="BG111" s="137">
        <f t="shared" si="93"/>
        <v>0</v>
      </c>
      <c r="BH111" s="137">
        <f t="shared" si="94"/>
        <v>0</v>
      </c>
      <c r="BI111" s="37"/>
      <c r="BJ111" s="137">
        <f t="shared" si="95"/>
        <v>0</v>
      </c>
      <c r="BK111" s="137">
        <f t="shared" si="96"/>
        <v>0</v>
      </c>
      <c r="BL111" s="37"/>
      <c r="BM111" s="137">
        <f t="shared" si="104"/>
        <v>0</v>
      </c>
      <c r="BN111" s="137">
        <f t="shared" si="97"/>
        <v>0</v>
      </c>
      <c r="BO111" s="54">
        <f t="shared" si="98"/>
        <v>18</v>
      </c>
      <c r="BP111" s="138">
        <f t="shared" ca="1" si="99"/>
        <v>413.82</v>
      </c>
      <c r="BQ111" s="143">
        <f t="shared" ca="1" si="100"/>
        <v>0</v>
      </c>
      <c r="BR111" s="143">
        <f t="shared" si="101"/>
        <v>0</v>
      </c>
      <c r="BS111" s="138">
        <f t="shared" ca="1" si="102"/>
        <v>0</v>
      </c>
      <c r="BT111" s="142">
        <f t="shared" ca="1" si="103"/>
        <v>0</v>
      </c>
      <c r="BU111" s="30"/>
      <c r="BV111" s="54">
        <f t="shared" si="83"/>
        <v>0</v>
      </c>
      <c r="BW111" s="59" t="str">
        <f t="shared" si="105"/>
        <v>NÃO MEDIDO</v>
      </c>
      <c r="BY111" s="62"/>
      <c r="BZ111" s="62"/>
    </row>
    <row r="112" spans="1:78" s="79" customFormat="1" ht="60" customHeight="1" x14ac:dyDescent="0.2">
      <c r="A112" s="43" t="s">
        <v>29</v>
      </c>
      <c r="B112" s="43"/>
      <c r="C112" s="63" t="s">
        <v>103</v>
      </c>
      <c r="D112" s="73" t="s">
        <v>283</v>
      </c>
      <c r="E112" s="80" t="s">
        <v>55</v>
      </c>
      <c r="F112" s="50">
        <v>18</v>
      </c>
      <c r="G112" s="48">
        <v>-3</v>
      </c>
      <c r="H112" s="49">
        <v>0</v>
      </c>
      <c r="I112" s="49">
        <v>0</v>
      </c>
      <c r="J112" s="49">
        <v>0</v>
      </c>
      <c r="K112" s="50">
        <f t="shared" si="84"/>
        <v>15</v>
      </c>
      <c r="L112" s="65">
        <v>279.48</v>
      </c>
      <c r="M112" s="66">
        <f t="shared" si="74"/>
        <v>4192.2</v>
      </c>
      <c r="N112" s="52"/>
      <c r="O112" s="53">
        <f t="shared" si="85"/>
        <v>0</v>
      </c>
      <c r="P112" s="37"/>
      <c r="Q112" s="37">
        <f t="shared" si="106"/>
        <v>0</v>
      </c>
      <c r="R112" s="37">
        <f t="shared" si="107"/>
        <v>0</v>
      </c>
      <c r="S112" s="37"/>
      <c r="T112" s="37">
        <f t="shared" si="77"/>
        <v>0</v>
      </c>
      <c r="U112" s="37">
        <f t="shared" si="78"/>
        <v>0</v>
      </c>
      <c r="V112" s="37"/>
      <c r="W112" s="37">
        <f t="shared" si="108"/>
        <v>0</v>
      </c>
      <c r="X112" s="37">
        <f t="shared" si="79"/>
        <v>0</v>
      </c>
      <c r="Y112" s="37"/>
      <c r="Z112" s="37">
        <f t="shared" si="109"/>
        <v>0</v>
      </c>
      <c r="AA112" s="37">
        <f t="shared" si="110"/>
        <v>0</v>
      </c>
      <c r="AB112" s="37">
        <v>15</v>
      </c>
      <c r="AC112" s="37">
        <f t="shared" si="111"/>
        <v>4192.2</v>
      </c>
      <c r="AD112" s="37">
        <f t="shared" si="80"/>
        <v>0</v>
      </c>
      <c r="AE112" s="37"/>
      <c r="AF112" s="37">
        <f t="shared" si="112"/>
        <v>0</v>
      </c>
      <c r="AG112" s="37">
        <f t="shared" si="113"/>
        <v>0</v>
      </c>
      <c r="AH112" s="37"/>
      <c r="AI112" s="37">
        <f t="shared" si="114"/>
        <v>0</v>
      </c>
      <c r="AJ112" s="37">
        <f t="shared" si="115"/>
        <v>0</v>
      </c>
      <c r="AK112" s="37"/>
      <c r="AL112" s="37">
        <f t="shared" si="71"/>
        <v>0</v>
      </c>
      <c r="AM112" s="37">
        <f t="shared" si="72"/>
        <v>0</v>
      </c>
      <c r="AN112" s="37"/>
      <c r="AO112" s="37">
        <f t="shared" si="81"/>
        <v>0</v>
      </c>
      <c r="AP112" s="37">
        <f t="shared" si="82"/>
        <v>0</v>
      </c>
      <c r="AQ112" s="37"/>
      <c r="AR112" s="37">
        <f t="shared" si="86"/>
        <v>0</v>
      </c>
      <c r="AS112" s="37">
        <f t="shared" si="73"/>
        <v>0</v>
      </c>
      <c r="AT112" s="37"/>
      <c r="AU112" s="27">
        <f t="shared" si="75"/>
        <v>0</v>
      </c>
      <c r="AV112" s="27">
        <f t="shared" si="76"/>
        <v>0</v>
      </c>
      <c r="AW112" s="37"/>
      <c r="AX112" s="27">
        <f t="shared" si="87"/>
        <v>0</v>
      </c>
      <c r="AY112" s="27">
        <f t="shared" si="88"/>
        <v>0</v>
      </c>
      <c r="AZ112" s="37"/>
      <c r="BA112" s="137">
        <f t="shared" si="89"/>
        <v>0</v>
      </c>
      <c r="BB112" s="137">
        <f t="shared" si="90"/>
        <v>0</v>
      </c>
      <c r="BC112" s="37"/>
      <c r="BD112" s="136">
        <f t="shared" si="91"/>
        <v>0</v>
      </c>
      <c r="BE112" s="136">
        <f t="shared" si="92"/>
        <v>0</v>
      </c>
      <c r="BF112" s="37"/>
      <c r="BG112" s="137">
        <f t="shared" si="93"/>
        <v>0</v>
      </c>
      <c r="BH112" s="137">
        <f t="shared" si="94"/>
        <v>0</v>
      </c>
      <c r="BI112" s="37"/>
      <c r="BJ112" s="137">
        <f t="shared" si="95"/>
        <v>0</v>
      </c>
      <c r="BK112" s="137">
        <f t="shared" si="96"/>
        <v>0</v>
      </c>
      <c r="BL112" s="37"/>
      <c r="BM112" s="137">
        <f t="shared" si="104"/>
        <v>0</v>
      </c>
      <c r="BN112" s="137">
        <f t="shared" si="97"/>
        <v>0</v>
      </c>
      <c r="BO112" s="54">
        <f t="shared" si="98"/>
        <v>15</v>
      </c>
      <c r="BP112" s="138">
        <f t="shared" ca="1" si="99"/>
        <v>4192.2</v>
      </c>
      <c r="BQ112" s="143">
        <f t="shared" ca="1" si="100"/>
        <v>0</v>
      </c>
      <c r="BR112" s="143">
        <f t="shared" si="101"/>
        <v>0</v>
      </c>
      <c r="BS112" s="138">
        <f t="shared" ca="1" si="102"/>
        <v>0</v>
      </c>
      <c r="BT112" s="142">
        <f t="shared" ca="1" si="103"/>
        <v>0</v>
      </c>
      <c r="BU112" s="30"/>
      <c r="BV112" s="54">
        <f t="shared" si="83"/>
        <v>0</v>
      </c>
      <c r="BW112" s="59" t="str">
        <f t="shared" si="105"/>
        <v>NÃO MEDIDO</v>
      </c>
      <c r="BY112" s="62"/>
      <c r="BZ112" s="62"/>
    </row>
    <row r="113" spans="1:78" s="79" customFormat="1" ht="60" customHeight="1" x14ac:dyDescent="0.2">
      <c r="A113" s="43" t="s">
        <v>29</v>
      </c>
      <c r="B113" s="43"/>
      <c r="C113" s="63" t="s">
        <v>284</v>
      </c>
      <c r="D113" s="73" t="s">
        <v>285</v>
      </c>
      <c r="E113" s="80" t="s">
        <v>55</v>
      </c>
      <c r="F113" s="50">
        <v>1</v>
      </c>
      <c r="G113" s="48">
        <v>-1</v>
      </c>
      <c r="H113" s="49">
        <v>0</v>
      </c>
      <c r="I113" s="49">
        <v>0</v>
      </c>
      <c r="J113" s="49">
        <v>0</v>
      </c>
      <c r="K113" s="50">
        <f t="shared" si="84"/>
        <v>0</v>
      </c>
      <c r="L113" s="65">
        <v>209.52</v>
      </c>
      <c r="M113" s="66">
        <f t="shared" si="74"/>
        <v>0</v>
      </c>
      <c r="N113" s="52"/>
      <c r="O113" s="53">
        <f t="shared" si="85"/>
        <v>0</v>
      </c>
      <c r="P113" s="37"/>
      <c r="Q113" s="37">
        <f t="shared" si="106"/>
        <v>0</v>
      </c>
      <c r="R113" s="37">
        <f t="shared" si="107"/>
        <v>0</v>
      </c>
      <c r="S113" s="37"/>
      <c r="T113" s="37">
        <f t="shared" si="77"/>
        <v>0</v>
      </c>
      <c r="U113" s="37">
        <f t="shared" si="78"/>
        <v>0</v>
      </c>
      <c r="V113" s="37"/>
      <c r="W113" s="37">
        <f t="shared" si="108"/>
        <v>0</v>
      </c>
      <c r="X113" s="37">
        <f t="shared" si="79"/>
        <v>0</v>
      </c>
      <c r="Y113" s="37"/>
      <c r="Z113" s="37">
        <f t="shared" si="109"/>
        <v>0</v>
      </c>
      <c r="AA113" s="37">
        <f t="shared" si="110"/>
        <v>0</v>
      </c>
      <c r="AB113" s="37"/>
      <c r="AC113" s="37">
        <f t="shared" si="111"/>
        <v>0</v>
      </c>
      <c r="AD113" s="37">
        <f t="shared" si="80"/>
        <v>0</v>
      </c>
      <c r="AE113" s="37"/>
      <c r="AF113" s="37">
        <f t="shared" si="112"/>
        <v>0</v>
      </c>
      <c r="AG113" s="37">
        <f t="shared" si="113"/>
        <v>0</v>
      </c>
      <c r="AH113" s="37"/>
      <c r="AI113" s="37">
        <f t="shared" si="114"/>
        <v>0</v>
      </c>
      <c r="AJ113" s="37">
        <f t="shared" si="115"/>
        <v>0</v>
      </c>
      <c r="AK113" s="37"/>
      <c r="AL113" s="37">
        <f t="shared" ref="AL113:AL185" si="116">ROUND($AK113*$L113,2)</f>
        <v>0</v>
      </c>
      <c r="AM113" s="37">
        <f t="shared" ref="AM113:AM185" si="117">ROUND($AK113*$N113,2)</f>
        <v>0</v>
      </c>
      <c r="AN113" s="37"/>
      <c r="AO113" s="37">
        <f t="shared" si="81"/>
        <v>0</v>
      </c>
      <c r="AP113" s="37">
        <f t="shared" si="82"/>
        <v>0</v>
      </c>
      <c r="AQ113" s="37"/>
      <c r="AR113" s="37">
        <f t="shared" si="86"/>
        <v>0</v>
      </c>
      <c r="AS113" s="37">
        <f t="shared" si="73"/>
        <v>0</v>
      </c>
      <c r="AT113" s="37"/>
      <c r="AU113" s="27">
        <f t="shared" si="75"/>
        <v>0</v>
      </c>
      <c r="AV113" s="27">
        <f t="shared" si="76"/>
        <v>0</v>
      </c>
      <c r="AW113" s="37"/>
      <c r="AX113" s="27">
        <f t="shared" si="87"/>
        <v>0</v>
      </c>
      <c r="AY113" s="27">
        <f t="shared" si="88"/>
        <v>0</v>
      </c>
      <c r="AZ113" s="37"/>
      <c r="BA113" s="137">
        <f t="shared" si="89"/>
        <v>0</v>
      </c>
      <c r="BB113" s="137">
        <f t="shared" si="90"/>
        <v>0</v>
      </c>
      <c r="BC113" s="37"/>
      <c r="BD113" s="136">
        <f t="shared" si="91"/>
        <v>0</v>
      </c>
      <c r="BE113" s="136">
        <f t="shared" si="92"/>
        <v>0</v>
      </c>
      <c r="BF113" s="37"/>
      <c r="BG113" s="137">
        <f t="shared" si="93"/>
        <v>0</v>
      </c>
      <c r="BH113" s="137">
        <f t="shared" si="94"/>
        <v>0</v>
      </c>
      <c r="BI113" s="37"/>
      <c r="BJ113" s="137">
        <f t="shared" si="95"/>
        <v>0</v>
      </c>
      <c r="BK113" s="137">
        <f t="shared" si="96"/>
        <v>0</v>
      </c>
      <c r="BL113" s="37"/>
      <c r="BM113" s="137">
        <f t="shared" si="104"/>
        <v>0</v>
      </c>
      <c r="BN113" s="137">
        <f t="shared" si="97"/>
        <v>0</v>
      </c>
      <c r="BO113" s="54">
        <f t="shared" si="98"/>
        <v>0</v>
      </c>
      <c r="BP113" s="138">
        <f t="shared" ca="1" si="99"/>
        <v>0</v>
      </c>
      <c r="BQ113" s="143">
        <f t="shared" ca="1" si="100"/>
        <v>0</v>
      </c>
      <c r="BR113" s="143">
        <f t="shared" si="101"/>
        <v>0</v>
      </c>
      <c r="BS113" s="138">
        <f t="shared" ca="1" si="102"/>
        <v>0</v>
      </c>
      <c r="BT113" s="142">
        <f t="shared" ca="1" si="103"/>
        <v>0</v>
      </c>
      <c r="BU113" s="30"/>
      <c r="BV113" s="54">
        <f t="shared" si="83"/>
        <v>0</v>
      </c>
      <c r="BW113" s="59" t="str">
        <f t="shared" si="105"/>
        <v>NÃO MEDIDO</v>
      </c>
      <c r="BY113" s="62"/>
      <c r="BZ113" s="62"/>
    </row>
    <row r="114" spans="1:78" s="79" customFormat="1" ht="60" customHeight="1" x14ac:dyDescent="0.2">
      <c r="A114" s="43" t="s">
        <v>29</v>
      </c>
      <c r="B114" s="43"/>
      <c r="C114" s="63" t="s">
        <v>104</v>
      </c>
      <c r="D114" s="73" t="s">
        <v>286</v>
      </c>
      <c r="E114" s="80" t="s">
        <v>55</v>
      </c>
      <c r="F114" s="50">
        <v>100</v>
      </c>
      <c r="G114" s="48">
        <v>-64</v>
      </c>
      <c r="H114" s="49">
        <v>0</v>
      </c>
      <c r="I114" s="49">
        <v>0</v>
      </c>
      <c r="J114" s="49">
        <v>-28</v>
      </c>
      <c r="K114" s="50">
        <f t="shared" si="84"/>
        <v>8</v>
      </c>
      <c r="L114" s="65">
        <v>1.04</v>
      </c>
      <c r="M114" s="66">
        <f t="shared" si="74"/>
        <v>8.32</v>
      </c>
      <c r="N114" s="52"/>
      <c r="O114" s="53">
        <f t="shared" si="85"/>
        <v>0</v>
      </c>
      <c r="P114" s="37"/>
      <c r="Q114" s="37">
        <f t="shared" si="106"/>
        <v>0</v>
      </c>
      <c r="R114" s="37">
        <f t="shared" si="107"/>
        <v>0</v>
      </c>
      <c r="S114" s="37"/>
      <c r="T114" s="37">
        <f t="shared" si="77"/>
        <v>0</v>
      </c>
      <c r="U114" s="37">
        <f t="shared" si="78"/>
        <v>0</v>
      </c>
      <c r="V114" s="37"/>
      <c r="W114" s="37">
        <f t="shared" si="108"/>
        <v>0</v>
      </c>
      <c r="X114" s="37">
        <f t="shared" si="79"/>
        <v>0</v>
      </c>
      <c r="Y114" s="37"/>
      <c r="Z114" s="37">
        <f t="shared" si="109"/>
        <v>0</v>
      </c>
      <c r="AA114" s="37">
        <f t="shared" si="110"/>
        <v>0</v>
      </c>
      <c r="AB114" s="37">
        <v>8</v>
      </c>
      <c r="AC114" s="37">
        <f t="shared" si="111"/>
        <v>8.32</v>
      </c>
      <c r="AD114" s="37">
        <f t="shared" si="80"/>
        <v>0</v>
      </c>
      <c r="AE114" s="37"/>
      <c r="AF114" s="37">
        <f t="shared" si="112"/>
        <v>0</v>
      </c>
      <c r="AG114" s="37">
        <f t="shared" si="113"/>
        <v>0</v>
      </c>
      <c r="AH114" s="37"/>
      <c r="AI114" s="37">
        <f t="shared" si="114"/>
        <v>0</v>
      </c>
      <c r="AJ114" s="37">
        <f t="shared" si="115"/>
        <v>0</v>
      </c>
      <c r="AK114" s="37"/>
      <c r="AL114" s="37">
        <f t="shared" si="116"/>
        <v>0</v>
      </c>
      <c r="AM114" s="37">
        <f t="shared" si="117"/>
        <v>0</v>
      </c>
      <c r="AN114" s="37"/>
      <c r="AO114" s="37">
        <f t="shared" si="81"/>
        <v>0</v>
      </c>
      <c r="AP114" s="37">
        <f t="shared" si="82"/>
        <v>0</v>
      </c>
      <c r="AQ114" s="37"/>
      <c r="AR114" s="37">
        <f t="shared" si="86"/>
        <v>0</v>
      </c>
      <c r="AS114" s="37">
        <f t="shared" si="73"/>
        <v>0</v>
      </c>
      <c r="AT114" s="37"/>
      <c r="AU114" s="27">
        <f t="shared" si="75"/>
        <v>0</v>
      </c>
      <c r="AV114" s="27">
        <f t="shared" si="76"/>
        <v>0</v>
      </c>
      <c r="AW114" s="37"/>
      <c r="AX114" s="27">
        <f t="shared" si="87"/>
        <v>0</v>
      </c>
      <c r="AY114" s="27">
        <f t="shared" si="88"/>
        <v>0</v>
      </c>
      <c r="AZ114" s="37"/>
      <c r="BA114" s="137">
        <f t="shared" si="89"/>
        <v>0</v>
      </c>
      <c r="BB114" s="137">
        <f t="shared" si="90"/>
        <v>0</v>
      </c>
      <c r="BC114" s="37"/>
      <c r="BD114" s="136">
        <f t="shared" si="91"/>
        <v>0</v>
      </c>
      <c r="BE114" s="136">
        <f t="shared" si="92"/>
        <v>0</v>
      </c>
      <c r="BF114" s="37"/>
      <c r="BG114" s="137">
        <f t="shared" si="93"/>
        <v>0</v>
      </c>
      <c r="BH114" s="137">
        <f t="shared" si="94"/>
        <v>0</v>
      </c>
      <c r="BI114" s="37"/>
      <c r="BJ114" s="137">
        <f t="shared" si="95"/>
        <v>0</v>
      </c>
      <c r="BK114" s="137">
        <f t="shared" si="96"/>
        <v>0</v>
      </c>
      <c r="BL114" s="37"/>
      <c r="BM114" s="137">
        <f t="shared" si="104"/>
        <v>0</v>
      </c>
      <c r="BN114" s="137">
        <f t="shared" si="97"/>
        <v>0</v>
      </c>
      <c r="BO114" s="54">
        <f t="shared" si="98"/>
        <v>8</v>
      </c>
      <c r="BP114" s="138">
        <f t="shared" ca="1" si="99"/>
        <v>8.32</v>
      </c>
      <c r="BQ114" s="143">
        <f t="shared" ca="1" si="100"/>
        <v>0</v>
      </c>
      <c r="BR114" s="143">
        <f t="shared" si="101"/>
        <v>0</v>
      </c>
      <c r="BS114" s="138">
        <f t="shared" ca="1" si="102"/>
        <v>0</v>
      </c>
      <c r="BT114" s="142">
        <f t="shared" ca="1" si="103"/>
        <v>0</v>
      </c>
      <c r="BU114" s="30"/>
      <c r="BV114" s="54">
        <f t="shared" si="83"/>
        <v>0</v>
      </c>
      <c r="BW114" s="59" t="str">
        <f t="shared" si="105"/>
        <v>NÃO MEDIDO</v>
      </c>
      <c r="BY114" s="62"/>
      <c r="BZ114" s="62"/>
    </row>
    <row r="115" spans="1:78" s="79" customFormat="1" ht="48.75" customHeight="1" x14ac:dyDescent="0.2">
      <c r="A115" s="43" t="s">
        <v>29</v>
      </c>
      <c r="B115" s="43"/>
      <c r="C115" s="63" t="s">
        <v>105</v>
      </c>
      <c r="D115" s="45" t="s">
        <v>287</v>
      </c>
      <c r="E115" s="80" t="s">
        <v>55</v>
      </c>
      <c r="F115" s="50">
        <v>30</v>
      </c>
      <c r="G115" s="48">
        <v>-28</v>
      </c>
      <c r="H115" s="49">
        <v>0</v>
      </c>
      <c r="I115" s="49">
        <v>0</v>
      </c>
      <c r="J115" s="49">
        <v>-2</v>
      </c>
      <c r="K115" s="50">
        <f t="shared" si="84"/>
        <v>0</v>
      </c>
      <c r="L115" s="65">
        <v>1.07</v>
      </c>
      <c r="M115" s="66">
        <f t="shared" si="74"/>
        <v>0</v>
      </c>
      <c r="N115" s="52"/>
      <c r="O115" s="53">
        <f t="shared" si="85"/>
        <v>0</v>
      </c>
      <c r="P115" s="37"/>
      <c r="Q115" s="37">
        <f t="shared" si="106"/>
        <v>0</v>
      </c>
      <c r="R115" s="37">
        <f t="shared" si="107"/>
        <v>0</v>
      </c>
      <c r="S115" s="37"/>
      <c r="T115" s="37">
        <f t="shared" si="77"/>
        <v>0</v>
      </c>
      <c r="U115" s="37">
        <f t="shared" si="78"/>
        <v>0</v>
      </c>
      <c r="V115" s="37"/>
      <c r="W115" s="37">
        <f t="shared" si="108"/>
        <v>0</v>
      </c>
      <c r="X115" s="37">
        <f t="shared" si="79"/>
        <v>0</v>
      </c>
      <c r="Y115" s="37"/>
      <c r="Z115" s="37">
        <f t="shared" si="109"/>
        <v>0</v>
      </c>
      <c r="AA115" s="37">
        <f t="shared" si="110"/>
        <v>0</v>
      </c>
      <c r="AB115" s="37"/>
      <c r="AC115" s="37">
        <f t="shared" si="111"/>
        <v>0</v>
      </c>
      <c r="AD115" s="37">
        <f t="shared" si="80"/>
        <v>0</v>
      </c>
      <c r="AE115" s="37"/>
      <c r="AF115" s="37">
        <f t="shared" si="112"/>
        <v>0</v>
      </c>
      <c r="AG115" s="37">
        <f t="shared" si="113"/>
        <v>0</v>
      </c>
      <c r="AH115" s="37"/>
      <c r="AI115" s="37">
        <f t="shared" si="114"/>
        <v>0</v>
      </c>
      <c r="AJ115" s="37">
        <f t="shared" si="115"/>
        <v>0</v>
      </c>
      <c r="AK115" s="37"/>
      <c r="AL115" s="37">
        <f t="shared" si="116"/>
        <v>0</v>
      </c>
      <c r="AM115" s="37">
        <f t="shared" si="117"/>
        <v>0</v>
      </c>
      <c r="AN115" s="37"/>
      <c r="AO115" s="37">
        <f t="shared" si="81"/>
        <v>0</v>
      </c>
      <c r="AP115" s="37">
        <f t="shared" si="82"/>
        <v>0</v>
      </c>
      <c r="AQ115" s="37"/>
      <c r="AR115" s="37">
        <f t="shared" si="86"/>
        <v>0</v>
      </c>
      <c r="AS115" s="37">
        <f t="shared" si="73"/>
        <v>0</v>
      </c>
      <c r="AT115" s="37"/>
      <c r="AU115" s="27">
        <f t="shared" si="75"/>
        <v>0</v>
      </c>
      <c r="AV115" s="27">
        <f t="shared" si="76"/>
        <v>0</v>
      </c>
      <c r="AW115" s="37"/>
      <c r="AX115" s="27">
        <f t="shared" si="87"/>
        <v>0</v>
      </c>
      <c r="AY115" s="27">
        <f t="shared" si="88"/>
        <v>0</v>
      </c>
      <c r="AZ115" s="37"/>
      <c r="BA115" s="137">
        <f t="shared" si="89"/>
        <v>0</v>
      </c>
      <c r="BB115" s="137">
        <f t="shared" si="90"/>
        <v>0</v>
      </c>
      <c r="BC115" s="37"/>
      <c r="BD115" s="136">
        <f t="shared" si="91"/>
        <v>0</v>
      </c>
      <c r="BE115" s="136">
        <f t="shared" si="92"/>
        <v>0</v>
      </c>
      <c r="BF115" s="37"/>
      <c r="BG115" s="137">
        <f t="shared" si="93"/>
        <v>0</v>
      </c>
      <c r="BH115" s="137">
        <f t="shared" si="94"/>
        <v>0</v>
      </c>
      <c r="BI115" s="37"/>
      <c r="BJ115" s="137">
        <f t="shared" si="95"/>
        <v>0</v>
      </c>
      <c r="BK115" s="137">
        <f t="shared" si="96"/>
        <v>0</v>
      </c>
      <c r="BL115" s="37"/>
      <c r="BM115" s="137">
        <f t="shared" si="104"/>
        <v>0</v>
      </c>
      <c r="BN115" s="137">
        <f t="shared" si="97"/>
        <v>0</v>
      </c>
      <c r="BO115" s="54">
        <f t="shared" si="98"/>
        <v>0</v>
      </c>
      <c r="BP115" s="138">
        <f t="shared" ca="1" si="99"/>
        <v>0</v>
      </c>
      <c r="BQ115" s="143">
        <f t="shared" ca="1" si="100"/>
        <v>0</v>
      </c>
      <c r="BR115" s="143">
        <f t="shared" si="101"/>
        <v>0</v>
      </c>
      <c r="BS115" s="138">
        <f t="shared" ca="1" si="102"/>
        <v>0</v>
      </c>
      <c r="BT115" s="142">
        <f t="shared" ca="1" si="103"/>
        <v>0</v>
      </c>
      <c r="BU115" s="30"/>
      <c r="BV115" s="54">
        <f t="shared" si="83"/>
        <v>0</v>
      </c>
      <c r="BW115" s="59" t="str">
        <f t="shared" si="105"/>
        <v>NÃO MEDIDO</v>
      </c>
      <c r="BY115" s="62"/>
      <c r="BZ115" s="62"/>
    </row>
    <row r="116" spans="1:78" s="79" customFormat="1" ht="43.5" customHeight="1" x14ac:dyDescent="0.2">
      <c r="A116" s="43" t="s">
        <v>29</v>
      </c>
      <c r="B116" s="43"/>
      <c r="C116" s="63" t="s">
        <v>106</v>
      </c>
      <c r="D116" s="73" t="s">
        <v>288</v>
      </c>
      <c r="E116" s="80" t="s">
        <v>55</v>
      </c>
      <c r="F116" s="50">
        <v>25</v>
      </c>
      <c r="G116" s="48">
        <v>-11</v>
      </c>
      <c r="H116" s="49">
        <v>0</v>
      </c>
      <c r="I116" s="49">
        <v>0</v>
      </c>
      <c r="J116" s="49">
        <v>-14</v>
      </c>
      <c r="K116" s="50">
        <f t="shared" si="84"/>
        <v>0</v>
      </c>
      <c r="L116" s="65">
        <v>1.1499999999999999</v>
      </c>
      <c r="M116" s="66">
        <f t="shared" si="74"/>
        <v>0</v>
      </c>
      <c r="N116" s="52"/>
      <c r="O116" s="53">
        <f t="shared" si="85"/>
        <v>0</v>
      </c>
      <c r="P116" s="37"/>
      <c r="Q116" s="37">
        <f t="shared" si="106"/>
        <v>0</v>
      </c>
      <c r="R116" s="37">
        <f t="shared" si="107"/>
        <v>0</v>
      </c>
      <c r="S116" s="37"/>
      <c r="T116" s="37">
        <f t="shared" si="77"/>
        <v>0</v>
      </c>
      <c r="U116" s="37">
        <f t="shared" si="78"/>
        <v>0</v>
      </c>
      <c r="V116" s="37"/>
      <c r="W116" s="37">
        <f t="shared" si="108"/>
        <v>0</v>
      </c>
      <c r="X116" s="37">
        <f t="shared" si="79"/>
        <v>0</v>
      </c>
      <c r="Y116" s="37"/>
      <c r="Z116" s="37">
        <f t="shared" si="109"/>
        <v>0</v>
      </c>
      <c r="AA116" s="37">
        <f t="shared" si="110"/>
        <v>0</v>
      </c>
      <c r="AB116" s="37"/>
      <c r="AC116" s="37">
        <f t="shared" si="111"/>
        <v>0</v>
      </c>
      <c r="AD116" s="37">
        <f t="shared" si="80"/>
        <v>0</v>
      </c>
      <c r="AE116" s="37"/>
      <c r="AF116" s="37">
        <f t="shared" si="112"/>
        <v>0</v>
      </c>
      <c r="AG116" s="37">
        <f t="shared" si="113"/>
        <v>0</v>
      </c>
      <c r="AH116" s="37"/>
      <c r="AI116" s="37">
        <f t="shared" si="114"/>
        <v>0</v>
      </c>
      <c r="AJ116" s="37">
        <f t="shared" si="115"/>
        <v>0</v>
      </c>
      <c r="AK116" s="37"/>
      <c r="AL116" s="37">
        <f t="shared" si="116"/>
        <v>0</v>
      </c>
      <c r="AM116" s="37">
        <f t="shared" si="117"/>
        <v>0</v>
      </c>
      <c r="AN116" s="37"/>
      <c r="AO116" s="37">
        <f t="shared" si="81"/>
        <v>0</v>
      </c>
      <c r="AP116" s="37">
        <f t="shared" si="82"/>
        <v>0</v>
      </c>
      <c r="AQ116" s="37"/>
      <c r="AR116" s="37">
        <f t="shared" si="86"/>
        <v>0</v>
      </c>
      <c r="AS116" s="37">
        <f t="shared" si="73"/>
        <v>0</v>
      </c>
      <c r="AT116" s="37"/>
      <c r="AU116" s="27">
        <f t="shared" si="75"/>
        <v>0</v>
      </c>
      <c r="AV116" s="27">
        <f t="shared" si="76"/>
        <v>0</v>
      </c>
      <c r="AW116" s="37"/>
      <c r="AX116" s="27">
        <f t="shared" si="87"/>
        <v>0</v>
      </c>
      <c r="AY116" s="27">
        <f t="shared" si="88"/>
        <v>0</v>
      </c>
      <c r="AZ116" s="37"/>
      <c r="BA116" s="137">
        <f t="shared" si="89"/>
        <v>0</v>
      </c>
      <c r="BB116" s="137">
        <f t="shared" si="90"/>
        <v>0</v>
      </c>
      <c r="BC116" s="37"/>
      <c r="BD116" s="136">
        <f t="shared" si="91"/>
        <v>0</v>
      </c>
      <c r="BE116" s="136">
        <f t="shared" si="92"/>
        <v>0</v>
      </c>
      <c r="BF116" s="37"/>
      <c r="BG116" s="137">
        <f t="shared" si="93"/>
        <v>0</v>
      </c>
      <c r="BH116" s="137">
        <f t="shared" si="94"/>
        <v>0</v>
      </c>
      <c r="BI116" s="37"/>
      <c r="BJ116" s="137">
        <f t="shared" si="95"/>
        <v>0</v>
      </c>
      <c r="BK116" s="137">
        <f t="shared" si="96"/>
        <v>0</v>
      </c>
      <c r="BL116" s="37"/>
      <c r="BM116" s="137">
        <f t="shared" si="104"/>
        <v>0</v>
      </c>
      <c r="BN116" s="137">
        <f t="shared" si="97"/>
        <v>0</v>
      </c>
      <c r="BO116" s="54">
        <f t="shared" si="98"/>
        <v>0</v>
      </c>
      <c r="BP116" s="138">
        <f t="shared" ca="1" si="99"/>
        <v>0</v>
      </c>
      <c r="BQ116" s="143">
        <f t="shared" ca="1" si="100"/>
        <v>0</v>
      </c>
      <c r="BR116" s="143">
        <f t="shared" si="101"/>
        <v>0</v>
      </c>
      <c r="BS116" s="138">
        <f t="shared" ca="1" si="102"/>
        <v>0</v>
      </c>
      <c r="BT116" s="142">
        <f t="shared" ca="1" si="103"/>
        <v>0</v>
      </c>
      <c r="BU116" s="30"/>
      <c r="BV116" s="54">
        <f t="shared" si="83"/>
        <v>0</v>
      </c>
      <c r="BW116" s="59" t="str">
        <f t="shared" si="105"/>
        <v>NÃO MEDIDO</v>
      </c>
      <c r="BY116" s="62"/>
      <c r="BZ116" s="62"/>
    </row>
    <row r="117" spans="1:78" s="79" customFormat="1" ht="53.25" customHeight="1" x14ac:dyDescent="0.2">
      <c r="A117" s="43" t="s">
        <v>29</v>
      </c>
      <c r="B117" s="43"/>
      <c r="C117" s="63" t="s">
        <v>289</v>
      </c>
      <c r="D117" s="73" t="s">
        <v>290</v>
      </c>
      <c r="E117" s="80" t="s">
        <v>55</v>
      </c>
      <c r="F117" s="50">
        <v>1</v>
      </c>
      <c r="G117" s="48">
        <v>0</v>
      </c>
      <c r="H117" s="49">
        <v>0</v>
      </c>
      <c r="I117" s="49">
        <v>0</v>
      </c>
      <c r="J117" s="49">
        <v>0</v>
      </c>
      <c r="K117" s="50">
        <f t="shared" si="84"/>
        <v>1</v>
      </c>
      <c r="L117" s="65">
        <v>38.799999999999997</v>
      </c>
      <c r="M117" s="66">
        <f t="shared" si="74"/>
        <v>38.799999999999997</v>
      </c>
      <c r="N117" s="52"/>
      <c r="O117" s="53">
        <f t="shared" si="85"/>
        <v>0</v>
      </c>
      <c r="P117" s="37"/>
      <c r="Q117" s="37">
        <f t="shared" si="106"/>
        <v>0</v>
      </c>
      <c r="R117" s="37">
        <f t="shared" si="107"/>
        <v>0</v>
      </c>
      <c r="S117" s="37"/>
      <c r="T117" s="37">
        <f t="shared" si="77"/>
        <v>0</v>
      </c>
      <c r="U117" s="37">
        <f t="shared" si="78"/>
        <v>0</v>
      </c>
      <c r="V117" s="37">
        <v>1</v>
      </c>
      <c r="W117" s="37">
        <f t="shared" si="108"/>
        <v>38.799999999999997</v>
      </c>
      <c r="X117" s="37">
        <f t="shared" si="79"/>
        <v>0</v>
      </c>
      <c r="Y117" s="37"/>
      <c r="Z117" s="37">
        <f t="shared" si="109"/>
        <v>0</v>
      </c>
      <c r="AA117" s="37">
        <f t="shared" si="110"/>
        <v>0</v>
      </c>
      <c r="AB117" s="37"/>
      <c r="AC117" s="37">
        <f t="shared" si="111"/>
        <v>0</v>
      </c>
      <c r="AD117" s="37">
        <f t="shared" si="80"/>
        <v>0</v>
      </c>
      <c r="AE117" s="37"/>
      <c r="AF117" s="37">
        <f t="shared" si="112"/>
        <v>0</v>
      </c>
      <c r="AG117" s="37">
        <f t="shared" si="113"/>
        <v>0</v>
      </c>
      <c r="AH117" s="37"/>
      <c r="AI117" s="37">
        <f t="shared" si="114"/>
        <v>0</v>
      </c>
      <c r="AJ117" s="37">
        <f t="shared" si="115"/>
        <v>0</v>
      </c>
      <c r="AK117" s="37"/>
      <c r="AL117" s="37">
        <f t="shared" si="116"/>
        <v>0</v>
      </c>
      <c r="AM117" s="37">
        <f t="shared" si="117"/>
        <v>0</v>
      </c>
      <c r="AN117" s="37"/>
      <c r="AO117" s="37">
        <f t="shared" si="81"/>
        <v>0</v>
      </c>
      <c r="AP117" s="37">
        <f t="shared" si="82"/>
        <v>0</v>
      </c>
      <c r="AQ117" s="37"/>
      <c r="AR117" s="37">
        <f t="shared" si="86"/>
        <v>0</v>
      </c>
      <c r="AS117" s="37">
        <f t="shared" si="73"/>
        <v>0</v>
      </c>
      <c r="AT117" s="37"/>
      <c r="AU117" s="27">
        <f t="shared" si="75"/>
        <v>0</v>
      </c>
      <c r="AV117" s="27">
        <f t="shared" si="76"/>
        <v>0</v>
      </c>
      <c r="AW117" s="37"/>
      <c r="AX117" s="27">
        <f t="shared" si="87"/>
        <v>0</v>
      </c>
      <c r="AY117" s="27">
        <f t="shared" si="88"/>
        <v>0</v>
      </c>
      <c r="AZ117" s="37"/>
      <c r="BA117" s="137">
        <f t="shared" si="89"/>
        <v>0</v>
      </c>
      <c r="BB117" s="137">
        <f t="shared" si="90"/>
        <v>0</v>
      </c>
      <c r="BC117" s="37"/>
      <c r="BD117" s="136">
        <f t="shared" si="91"/>
        <v>0</v>
      </c>
      <c r="BE117" s="136">
        <f t="shared" si="92"/>
        <v>0</v>
      </c>
      <c r="BF117" s="37"/>
      <c r="BG117" s="137">
        <f t="shared" si="93"/>
        <v>0</v>
      </c>
      <c r="BH117" s="137">
        <f t="shared" si="94"/>
        <v>0</v>
      </c>
      <c r="BI117" s="37"/>
      <c r="BJ117" s="137">
        <f t="shared" si="95"/>
        <v>0</v>
      </c>
      <c r="BK117" s="137">
        <f t="shared" si="96"/>
        <v>0</v>
      </c>
      <c r="BL117" s="37"/>
      <c r="BM117" s="137">
        <f t="shared" si="104"/>
        <v>0</v>
      </c>
      <c r="BN117" s="137">
        <f t="shared" si="97"/>
        <v>0</v>
      </c>
      <c r="BO117" s="54">
        <f t="shared" si="98"/>
        <v>1</v>
      </c>
      <c r="BP117" s="138">
        <f t="shared" ca="1" si="99"/>
        <v>38.799999999999997</v>
      </c>
      <c r="BQ117" s="143">
        <f t="shared" ca="1" si="100"/>
        <v>0</v>
      </c>
      <c r="BR117" s="143">
        <f t="shared" si="101"/>
        <v>0</v>
      </c>
      <c r="BS117" s="138">
        <f t="shared" ca="1" si="102"/>
        <v>0</v>
      </c>
      <c r="BT117" s="142">
        <f t="shared" ca="1" si="103"/>
        <v>0</v>
      </c>
      <c r="BU117" s="30"/>
      <c r="BV117" s="54">
        <f t="shared" si="83"/>
        <v>0</v>
      </c>
      <c r="BW117" s="59" t="str">
        <f t="shared" si="105"/>
        <v>NÃO MEDIDO</v>
      </c>
      <c r="BY117" s="62"/>
      <c r="BZ117" s="62"/>
    </row>
    <row r="118" spans="1:78" s="79" customFormat="1" ht="60" customHeight="1" x14ac:dyDescent="0.2">
      <c r="A118" s="43" t="s">
        <v>29</v>
      </c>
      <c r="B118" s="43"/>
      <c r="C118" s="63" t="s">
        <v>291</v>
      </c>
      <c r="D118" s="73" t="s">
        <v>292</v>
      </c>
      <c r="E118" s="80" t="s">
        <v>55</v>
      </c>
      <c r="F118" s="50">
        <v>1</v>
      </c>
      <c r="G118" s="48">
        <v>0</v>
      </c>
      <c r="H118" s="49">
        <v>0</v>
      </c>
      <c r="I118" s="49">
        <v>0</v>
      </c>
      <c r="J118" s="49">
        <v>0</v>
      </c>
      <c r="K118" s="50">
        <f t="shared" si="84"/>
        <v>1</v>
      </c>
      <c r="L118" s="65">
        <v>19.399999999999999</v>
      </c>
      <c r="M118" s="66">
        <f t="shared" si="74"/>
        <v>19.399999999999999</v>
      </c>
      <c r="N118" s="52"/>
      <c r="O118" s="53">
        <f t="shared" si="85"/>
        <v>0</v>
      </c>
      <c r="P118" s="37"/>
      <c r="Q118" s="37">
        <f t="shared" si="106"/>
        <v>0</v>
      </c>
      <c r="R118" s="37">
        <f t="shared" si="107"/>
        <v>0</v>
      </c>
      <c r="S118" s="37"/>
      <c r="T118" s="37">
        <f t="shared" si="77"/>
        <v>0</v>
      </c>
      <c r="U118" s="37">
        <f t="shared" si="78"/>
        <v>0</v>
      </c>
      <c r="V118" s="37">
        <v>1</v>
      </c>
      <c r="W118" s="37">
        <f t="shared" si="108"/>
        <v>19.399999999999999</v>
      </c>
      <c r="X118" s="37">
        <f t="shared" si="79"/>
        <v>0</v>
      </c>
      <c r="Y118" s="37"/>
      <c r="Z118" s="37">
        <f t="shared" si="109"/>
        <v>0</v>
      </c>
      <c r="AA118" s="37">
        <f t="shared" si="110"/>
        <v>0</v>
      </c>
      <c r="AB118" s="37"/>
      <c r="AC118" s="37">
        <f t="shared" si="111"/>
        <v>0</v>
      </c>
      <c r="AD118" s="37">
        <f t="shared" si="80"/>
        <v>0</v>
      </c>
      <c r="AE118" s="37"/>
      <c r="AF118" s="37">
        <f t="shared" si="112"/>
        <v>0</v>
      </c>
      <c r="AG118" s="37">
        <f t="shared" si="113"/>
        <v>0</v>
      </c>
      <c r="AH118" s="37"/>
      <c r="AI118" s="37">
        <f t="shared" si="114"/>
        <v>0</v>
      </c>
      <c r="AJ118" s="37">
        <f t="shared" si="115"/>
        <v>0</v>
      </c>
      <c r="AK118" s="37"/>
      <c r="AL118" s="37">
        <f t="shared" si="116"/>
        <v>0</v>
      </c>
      <c r="AM118" s="37">
        <f t="shared" si="117"/>
        <v>0</v>
      </c>
      <c r="AN118" s="37"/>
      <c r="AO118" s="37">
        <f t="shared" si="81"/>
        <v>0</v>
      </c>
      <c r="AP118" s="37">
        <f t="shared" si="82"/>
        <v>0</v>
      </c>
      <c r="AQ118" s="37"/>
      <c r="AR118" s="37">
        <f t="shared" si="86"/>
        <v>0</v>
      </c>
      <c r="AS118" s="37">
        <f t="shared" si="73"/>
        <v>0</v>
      </c>
      <c r="AT118" s="37"/>
      <c r="AU118" s="27">
        <f t="shared" si="75"/>
        <v>0</v>
      </c>
      <c r="AV118" s="27">
        <f t="shared" si="76"/>
        <v>0</v>
      </c>
      <c r="AW118" s="37"/>
      <c r="AX118" s="27">
        <f t="shared" si="87"/>
        <v>0</v>
      </c>
      <c r="AY118" s="27">
        <f t="shared" si="88"/>
        <v>0</v>
      </c>
      <c r="AZ118" s="37"/>
      <c r="BA118" s="137">
        <f t="shared" si="89"/>
        <v>0</v>
      </c>
      <c r="BB118" s="137">
        <f t="shared" si="90"/>
        <v>0</v>
      </c>
      <c r="BC118" s="37"/>
      <c r="BD118" s="136">
        <f t="shared" si="91"/>
        <v>0</v>
      </c>
      <c r="BE118" s="136">
        <f t="shared" si="92"/>
        <v>0</v>
      </c>
      <c r="BF118" s="37"/>
      <c r="BG118" s="137">
        <f t="shared" si="93"/>
        <v>0</v>
      </c>
      <c r="BH118" s="137">
        <f t="shared" si="94"/>
        <v>0</v>
      </c>
      <c r="BI118" s="37"/>
      <c r="BJ118" s="137">
        <f t="shared" si="95"/>
        <v>0</v>
      </c>
      <c r="BK118" s="137">
        <f t="shared" si="96"/>
        <v>0</v>
      </c>
      <c r="BL118" s="37"/>
      <c r="BM118" s="137">
        <f t="shared" si="104"/>
        <v>0</v>
      </c>
      <c r="BN118" s="137">
        <f t="shared" si="97"/>
        <v>0</v>
      </c>
      <c r="BO118" s="54">
        <f t="shared" si="98"/>
        <v>1</v>
      </c>
      <c r="BP118" s="138">
        <f t="shared" ca="1" si="99"/>
        <v>19.399999999999999</v>
      </c>
      <c r="BQ118" s="143">
        <f t="shared" ca="1" si="100"/>
        <v>0</v>
      </c>
      <c r="BR118" s="143">
        <f t="shared" si="101"/>
        <v>0</v>
      </c>
      <c r="BS118" s="138">
        <f t="shared" ca="1" si="102"/>
        <v>0</v>
      </c>
      <c r="BT118" s="142">
        <f t="shared" ca="1" si="103"/>
        <v>0</v>
      </c>
      <c r="BU118" s="30"/>
      <c r="BV118" s="54">
        <f t="shared" si="83"/>
        <v>0</v>
      </c>
      <c r="BW118" s="59" t="str">
        <f t="shared" si="105"/>
        <v>NÃO MEDIDO</v>
      </c>
      <c r="BY118" s="62"/>
      <c r="BZ118" s="62"/>
    </row>
    <row r="119" spans="1:78" s="79" customFormat="1" ht="71.25" customHeight="1" x14ac:dyDescent="0.2">
      <c r="A119" s="43" t="s">
        <v>29</v>
      </c>
      <c r="B119" s="43"/>
      <c r="C119" s="63" t="s">
        <v>293</v>
      </c>
      <c r="D119" s="73" t="s">
        <v>294</v>
      </c>
      <c r="E119" s="80" t="s">
        <v>55</v>
      </c>
      <c r="F119" s="50">
        <v>1</v>
      </c>
      <c r="G119" s="48">
        <v>0</v>
      </c>
      <c r="H119" s="49">
        <v>0</v>
      </c>
      <c r="I119" s="49">
        <v>0</v>
      </c>
      <c r="J119" s="49">
        <v>0</v>
      </c>
      <c r="K119" s="50">
        <f t="shared" si="84"/>
        <v>1</v>
      </c>
      <c r="L119" s="65">
        <v>19.399999999999999</v>
      </c>
      <c r="M119" s="66">
        <f t="shared" si="74"/>
        <v>19.399999999999999</v>
      </c>
      <c r="N119" s="52"/>
      <c r="O119" s="53">
        <f t="shared" si="85"/>
        <v>0</v>
      </c>
      <c r="P119" s="37"/>
      <c r="Q119" s="37">
        <f t="shared" si="106"/>
        <v>0</v>
      </c>
      <c r="R119" s="37">
        <f t="shared" si="107"/>
        <v>0</v>
      </c>
      <c r="S119" s="37"/>
      <c r="T119" s="37">
        <f t="shared" si="77"/>
        <v>0</v>
      </c>
      <c r="U119" s="37">
        <f t="shared" si="78"/>
        <v>0</v>
      </c>
      <c r="V119" s="37">
        <v>1</v>
      </c>
      <c r="W119" s="37">
        <f t="shared" si="108"/>
        <v>19.399999999999999</v>
      </c>
      <c r="X119" s="37">
        <f t="shared" si="79"/>
        <v>0</v>
      </c>
      <c r="Y119" s="37"/>
      <c r="Z119" s="37">
        <f t="shared" si="109"/>
        <v>0</v>
      </c>
      <c r="AA119" s="37">
        <f t="shared" si="110"/>
        <v>0</v>
      </c>
      <c r="AB119" s="37"/>
      <c r="AC119" s="37">
        <f t="shared" si="111"/>
        <v>0</v>
      </c>
      <c r="AD119" s="37">
        <f t="shared" si="80"/>
        <v>0</v>
      </c>
      <c r="AE119" s="37"/>
      <c r="AF119" s="37">
        <f t="shared" si="112"/>
        <v>0</v>
      </c>
      <c r="AG119" s="37">
        <f t="shared" si="113"/>
        <v>0</v>
      </c>
      <c r="AH119" s="37"/>
      <c r="AI119" s="37">
        <f t="shared" si="114"/>
        <v>0</v>
      </c>
      <c r="AJ119" s="37">
        <f t="shared" si="115"/>
        <v>0</v>
      </c>
      <c r="AK119" s="37"/>
      <c r="AL119" s="37">
        <f t="shared" si="116"/>
        <v>0</v>
      </c>
      <c r="AM119" s="37">
        <f t="shared" si="117"/>
        <v>0</v>
      </c>
      <c r="AN119" s="37"/>
      <c r="AO119" s="37">
        <f t="shared" si="81"/>
        <v>0</v>
      </c>
      <c r="AP119" s="37">
        <f t="shared" si="82"/>
        <v>0</v>
      </c>
      <c r="AQ119" s="37"/>
      <c r="AR119" s="37">
        <f t="shared" si="86"/>
        <v>0</v>
      </c>
      <c r="AS119" s="37">
        <f t="shared" si="73"/>
        <v>0</v>
      </c>
      <c r="AT119" s="37"/>
      <c r="AU119" s="27">
        <f t="shared" si="75"/>
        <v>0</v>
      </c>
      <c r="AV119" s="27">
        <f t="shared" si="76"/>
        <v>0</v>
      </c>
      <c r="AW119" s="37"/>
      <c r="AX119" s="27">
        <f t="shared" si="87"/>
        <v>0</v>
      </c>
      <c r="AY119" s="27">
        <f t="shared" si="88"/>
        <v>0</v>
      </c>
      <c r="AZ119" s="37"/>
      <c r="BA119" s="137">
        <f t="shared" si="89"/>
        <v>0</v>
      </c>
      <c r="BB119" s="137">
        <f t="shared" si="90"/>
        <v>0</v>
      </c>
      <c r="BC119" s="37"/>
      <c r="BD119" s="136">
        <f t="shared" si="91"/>
        <v>0</v>
      </c>
      <c r="BE119" s="136">
        <f t="shared" si="92"/>
        <v>0</v>
      </c>
      <c r="BF119" s="37"/>
      <c r="BG119" s="137">
        <f t="shared" si="93"/>
        <v>0</v>
      </c>
      <c r="BH119" s="137">
        <f t="shared" si="94"/>
        <v>0</v>
      </c>
      <c r="BI119" s="37"/>
      <c r="BJ119" s="137">
        <f t="shared" si="95"/>
        <v>0</v>
      </c>
      <c r="BK119" s="137">
        <f t="shared" si="96"/>
        <v>0</v>
      </c>
      <c r="BL119" s="37"/>
      <c r="BM119" s="137">
        <f t="shared" si="104"/>
        <v>0</v>
      </c>
      <c r="BN119" s="137">
        <f t="shared" si="97"/>
        <v>0</v>
      </c>
      <c r="BO119" s="54">
        <f t="shared" si="98"/>
        <v>1</v>
      </c>
      <c r="BP119" s="138">
        <f t="shared" ca="1" si="99"/>
        <v>19.399999999999999</v>
      </c>
      <c r="BQ119" s="143">
        <f t="shared" ca="1" si="100"/>
        <v>0</v>
      </c>
      <c r="BR119" s="143">
        <f t="shared" si="101"/>
        <v>0</v>
      </c>
      <c r="BS119" s="138">
        <f t="shared" ca="1" si="102"/>
        <v>0</v>
      </c>
      <c r="BT119" s="142">
        <f t="shared" ca="1" si="103"/>
        <v>0</v>
      </c>
      <c r="BU119" s="30"/>
      <c r="BV119" s="54">
        <f t="shared" si="83"/>
        <v>1</v>
      </c>
      <c r="BW119" s="59" t="str">
        <f t="shared" si="105"/>
        <v>MEDIDO</v>
      </c>
      <c r="BY119" s="62"/>
      <c r="BZ119" s="62"/>
    </row>
    <row r="120" spans="1:78" s="79" customFormat="1" ht="60.75" customHeight="1" x14ac:dyDescent="0.2">
      <c r="A120" s="43" t="s">
        <v>29</v>
      </c>
      <c r="B120" s="43"/>
      <c r="C120" s="63" t="s">
        <v>295</v>
      </c>
      <c r="D120" s="73" t="s">
        <v>296</v>
      </c>
      <c r="E120" s="80" t="s">
        <v>55</v>
      </c>
      <c r="F120" s="50">
        <v>1</v>
      </c>
      <c r="G120" s="48">
        <v>0</v>
      </c>
      <c r="H120" s="49">
        <v>0</v>
      </c>
      <c r="I120" s="49">
        <v>0</v>
      </c>
      <c r="J120" s="49">
        <v>0</v>
      </c>
      <c r="K120" s="50">
        <f t="shared" si="84"/>
        <v>1</v>
      </c>
      <c r="L120" s="65">
        <v>97</v>
      </c>
      <c r="M120" s="66">
        <f t="shared" si="74"/>
        <v>97</v>
      </c>
      <c r="N120" s="52"/>
      <c r="O120" s="53">
        <f t="shared" si="85"/>
        <v>0</v>
      </c>
      <c r="P120" s="37"/>
      <c r="Q120" s="37">
        <f t="shared" si="106"/>
        <v>0</v>
      </c>
      <c r="R120" s="37">
        <f t="shared" si="107"/>
        <v>0</v>
      </c>
      <c r="S120" s="37"/>
      <c r="T120" s="37">
        <f t="shared" si="77"/>
        <v>0</v>
      </c>
      <c r="U120" s="37">
        <f t="shared" si="78"/>
        <v>0</v>
      </c>
      <c r="V120" s="37"/>
      <c r="W120" s="37">
        <f t="shared" si="108"/>
        <v>0</v>
      </c>
      <c r="X120" s="37">
        <f t="shared" si="79"/>
        <v>0</v>
      </c>
      <c r="Y120" s="37"/>
      <c r="Z120" s="37">
        <f t="shared" si="109"/>
        <v>0</v>
      </c>
      <c r="AA120" s="37">
        <f t="shared" si="110"/>
        <v>0</v>
      </c>
      <c r="AB120" s="37"/>
      <c r="AC120" s="37">
        <f t="shared" si="111"/>
        <v>0</v>
      </c>
      <c r="AD120" s="37">
        <f t="shared" si="80"/>
        <v>0</v>
      </c>
      <c r="AE120" s="37"/>
      <c r="AF120" s="37">
        <f t="shared" si="112"/>
        <v>0</v>
      </c>
      <c r="AG120" s="37">
        <f t="shared" si="113"/>
        <v>0</v>
      </c>
      <c r="AH120" s="37"/>
      <c r="AI120" s="37">
        <f t="shared" si="114"/>
        <v>0</v>
      </c>
      <c r="AJ120" s="37">
        <f t="shared" si="115"/>
        <v>0</v>
      </c>
      <c r="AK120" s="37"/>
      <c r="AL120" s="37">
        <f t="shared" si="116"/>
        <v>0</v>
      </c>
      <c r="AM120" s="37">
        <f t="shared" si="117"/>
        <v>0</v>
      </c>
      <c r="AN120" s="37"/>
      <c r="AO120" s="37">
        <f t="shared" si="81"/>
        <v>0</v>
      </c>
      <c r="AP120" s="37">
        <f t="shared" si="82"/>
        <v>0</v>
      </c>
      <c r="AQ120" s="37"/>
      <c r="AR120" s="37">
        <f t="shared" si="86"/>
        <v>0</v>
      </c>
      <c r="AS120" s="37">
        <f t="shared" si="73"/>
        <v>0</v>
      </c>
      <c r="AT120" s="37"/>
      <c r="AU120" s="27">
        <f t="shared" si="75"/>
        <v>0</v>
      </c>
      <c r="AV120" s="27">
        <f t="shared" si="76"/>
        <v>0</v>
      </c>
      <c r="AW120" s="37"/>
      <c r="AX120" s="27">
        <f t="shared" si="87"/>
        <v>0</v>
      </c>
      <c r="AY120" s="27">
        <f t="shared" si="88"/>
        <v>0</v>
      </c>
      <c r="AZ120" s="37"/>
      <c r="BA120" s="137">
        <f t="shared" si="89"/>
        <v>0</v>
      </c>
      <c r="BB120" s="137">
        <f t="shared" si="90"/>
        <v>0</v>
      </c>
      <c r="BC120" s="37"/>
      <c r="BD120" s="136">
        <f t="shared" si="91"/>
        <v>0</v>
      </c>
      <c r="BE120" s="136">
        <f t="shared" si="92"/>
        <v>0</v>
      </c>
      <c r="BF120" s="37"/>
      <c r="BG120" s="137">
        <f t="shared" si="93"/>
        <v>0</v>
      </c>
      <c r="BH120" s="137">
        <f t="shared" si="94"/>
        <v>0</v>
      </c>
      <c r="BI120" s="37"/>
      <c r="BJ120" s="137">
        <f t="shared" si="95"/>
        <v>0</v>
      </c>
      <c r="BK120" s="137">
        <f t="shared" si="96"/>
        <v>0</v>
      </c>
      <c r="BL120" s="37">
        <v>1</v>
      </c>
      <c r="BM120" s="137">
        <f t="shared" si="104"/>
        <v>97</v>
      </c>
      <c r="BN120" s="137">
        <f t="shared" si="97"/>
        <v>0</v>
      </c>
      <c r="BO120" s="54">
        <f t="shared" si="98"/>
        <v>1</v>
      </c>
      <c r="BP120" s="138">
        <f t="shared" ca="1" si="99"/>
        <v>97</v>
      </c>
      <c r="BQ120" s="143">
        <f t="shared" ca="1" si="100"/>
        <v>0</v>
      </c>
      <c r="BR120" s="143">
        <f t="shared" si="101"/>
        <v>0</v>
      </c>
      <c r="BS120" s="138">
        <f t="shared" ca="1" si="102"/>
        <v>0</v>
      </c>
      <c r="BT120" s="142">
        <f t="shared" ca="1" si="103"/>
        <v>0</v>
      </c>
      <c r="BU120" s="30"/>
      <c r="BV120" s="54">
        <f t="shared" si="83"/>
        <v>0</v>
      </c>
      <c r="BW120" s="59" t="str">
        <f t="shared" si="105"/>
        <v>NÃO MEDIDO</v>
      </c>
      <c r="BY120" s="62"/>
      <c r="BZ120" s="62"/>
    </row>
    <row r="121" spans="1:78" s="79" customFormat="1" ht="67.5" customHeight="1" x14ac:dyDescent="0.2">
      <c r="A121" s="43" t="s">
        <v>29</v>
      </c>
      <c r="B121" s="43"/>
      <c r="C121" s="63" t="s">
        <v>107</v>
      </c>
      <c r="D121" s="73" t="s">
        <v>297</v>
      </c>
      <c r="E121" s="80" t="s">
        <v>55</v>
      </c>
      <c r="F121" s="50">
        <v>20</v>
      </c>
      <c r="G121" s="48">
        <v>0</v>
      </c>
      <c r="H121" s="49">
        <v>0</v>
      </c>
      <c r="I121" s="49">
        <v>1</v>
      </c>
      <c r="J121" s="49">
        <v>0</v>
      </c>
      <c r="K121" s="50">
        <f t="shared" si="84"/>
        <v>21</v>
      </c>
      <c r="L121" s="65">
        <v>0.43</v>
      </c>
      <c r="M121" s="66">
        <f t="shared" si="74"/>
        <v>9.0299999999999994</v>
      </c>
      <c r="N121" s="52"/>
      <c r="O121" s="53">
        <f t="shared" si="85"/>
        <v>0</v>
      </c>
      <c r="P121" s="37"/>
      <c r="Q121" s="37">
        <f t="shared" si="106"/>
        <v>0</v>
      </c>
      <c r="R121" s="37">
        <f t="shared" si="107"/>
        <v>0</v>
      </c>
      <c r="S121" s="37"/>
      <c r="T121" s="37">
        <f t="shared" si="77"/>
        <v>0</v>
      </c>
      <c r="U121" s="37">
        <f t="shared" si="78"/>
        <v>0</v>
      </c>
      <c r="V121" s="37"/>
      <c r="W121" s="37">
        <f t="shared" si="108"/>
        <v>0</v>
      </c>
      <c r="X121" s="37">
        <f t="shared" si="79"/>
        <v>0</v>
      </c>
      <c r="Y121" s="37"/>
      <c r="Z121" s="37">
        <f t="shared" si="109"/>
        <v>0</v>
      </c>
      <c r="AA121" s="37">
        <f t="shared" si="110"/>
        <v>0</v>
      </c>
      <c r="AB121" s="37">
        <v>20</v>
      </c>
      <c r="AC121" s="37">
        <f t="shared" si="111"/>
        <v>8.6</v>
      </c>
      <c r="AD121" s="37">
        <f t="shared" si="80"/>
        <v>0</v>
      </c>
      <c r="AE121" s="37"/>
      <c r="AF121" s="37">
        <f t="shared" si="112"/>
        <v>0</v>
      </c>
      <c r="AG121" s="37">
        <f t="shared" si="113"/>
        <v>0</v>
      </c>
      <c r="AH121" s="37"/>
      <c r="AI121" s="37">
        <f t="shared" si="114"/>
        <v>0</v>
      </c>
      <c r="AJ121" s="37">
        <f t="shared" si="115"/>
        <v>0</v>
      </c>
      <c r="AK121" s="37"/>
      <c r="AL121" s="37">
        <f t="shared" si="116"/>
        <v>0</v>
      </c>
      <c r="AM121" s="37">
        <f t="shared" si="117"/>
        <v>0</v>
      </c>
      <c r="AN121" s="37"/>
      <c r="AO121" s="37">
        <f t="shared" si="81"/>
        <v>0</v>
      </c>
      <c r="AP121" s="37">
        <f t="shared" si="82"/>
        <v>0</v>
      </c>
      <c r="AQ121" s="37"/>
      <c r="AR121" s="37">
        <f t="shared" si="86"/>
        <v>0</v>
      </c>
      <c r="AS121" s="37">
        <f t="shared" si="73"/>
        <v>0</v>
      </c>
      <c r="AT121" s="37"/>
      <c r="AU121" s="27">
        <f t="shared" si="75"/>
        <v>0</v>
      </c>
      <c r="AV121" s="27">
        <f t="shared" si="76"/>
        <v>0</v>
      </c>
      <c r="AW121" s="37"/>
      <c r="AX121" s="27">
        <f t="shared" si="87"/>
        <v>0</v>
      </c>
      <c r="AY121" s="27">
        <f t="shared" si="88"/>
        <v>0</v>
      </c>
      <c r="AZ121" s="37"/>
      <c r="BA121" s="137">
        <f t="shared" si="89"/>
        <v>0</v>
      </c>
      <c r="BB121" s="137">
        <f t="shared" si="90"/>
        <v>0</v>
      </c>
      <c r="BC121" s="37"/>
      <c r="BD121" s="136">
        <f t="shared" si="91"/>
        <v>0</v>
      </c>
      <c r="BE121" s="136">
        <f t="shared" si="92"/>
        <v>0</v>
      </c>
      <c r="BF121" s="37"/>
      <c r="BG121" s="137">
        <f t="shared" si="93"/>
        <v>0</v>
      </c>
      <c r="BH121" s="137">
        <f t="shared" si="94"/>
        <v>0</v>
      </c>
      <c r="BI121" s="37"/>
      <c r="BJ121" s="137">
        <f t="shared" si="95"/>
        <v>0</v>
      </c>
      <c r="BK121" s="137">
        <f t="shared" si="96"/>
        <v>0</v>
      </c>
      <c r="BL121" s="37"/>
      <c r="BM121" s="137">
        <f t="shared" si="104"/>
        <v>0</v>
      </c>
      <c r="BN121" s="137">
        <f t="shared" si="97"/>
        <v>0</v>
      </c>
      <c r="BO121" s="54">
        <f t="shared" si="98"/>
        <v>20</v>
      </c>
      <c r="BP121" s="138">
        <f t="shared" ca="1" si="99"/>
        <v>8.6</v>
      </c>
      <c r="BQ121" s="143">
        <f t="shared" ca="1" si="100"/>
        <v>0</v>
      </c>
      <c r="BR121" s="143">
        <f t="shared" si="101"/>
        <v>1</v>
      </c>
      <c r="BS121" s="138">
        <f t="shared" ca="1" si="102"/>
        <v>0.43</v>
      </c>
      <c r="BT121" s="142">
        <f t="shared" ca="1" si="103"/>
        <v>0</v>
      </c>
      <c r="BU121" s="30"/>
      <c r="BV121" s="54">
        <f t="shared" si="83"/>
        <v>0</v>
      </c>
      <c r="BW121" s="59" t="str">
        <f t="shared" si="105"/>
        <v>NÃO MEDIDO</v>
      </c>
      <c r="BY121" s="62"/>
      <c r="BZ121" s="62"/>
    </row>
    <row r="122" spans="1:78" s="79" customFormat="1" ht="30" customHeight="1" x14ac:dyDescent="0.2">
      <c r="A122" s="43" t="s">
        <v>29</v>
      </c>
      <c r="B122" s="43"/>
      <c r="C122" s="63" t="s">
        <v>108</v>
      </c>
      <c r="D122" s="45" t="s">
        <v>298</v>
      </c>
      <c r="E122" s="80" t="s">
        <v>55</v>
      </c>
      <c r="F122" s="50">
        <v>19</v>
      </c>
      <c r="G122" s="48">
        <v>-4</v>
      </c>
      <c r="H122" s="49">
        <v>0</v>
      </c>
      <c r="I122" s="49">
        <v>0</v>
      </c>
      <c r="J122" s="49">
        <v>0</v>
      </c>
      <c r="K122" s="50">
        <f t="shared" si="84"/>
        <v>15</v>
      </c>
      <c r="L122" s="65">
        <v>23.96</v>
      </c>
      <c r="M122" s="66">
        <f t="shared" si="74"/>
        <v>359.4</v>
      </c>
      <c r="N122" s="52"/>
      <c r="O122" s="53">
        <f t="shared" si="85"/>
        <v>0</v>
      </c>
      <c r="P122" s="37"/>
      <c r="Q122" s="37">
        <f t="shared" si="106"/>
        <v>0</v>
      </c>
      <c r="R122" s="37">
        <f t="shared" si="107"/>
        <v>0</v>
      </c>
      <c r="S122" s="37"/>
      <c r="T122" s="37">
        <f t="shared" si="77"/>
        <v>0</v>
      </c>
      <c r="U122" s="37">
        <f t="shared" si="78"/>
        <v>0</v>
      </c>
      <c r="V122" s="37"/>
      <c r="W122" s="37">
        <f t="shared" si="108"/>
        <v>0</v>
      </c>
      <c r="X122" s="37">
        <f t="shared" si="79"/>
        <v>0</v>
      </c>
      <c r="Y122" s="37"/>
      <c r="Z122" s="37">
        <f t="shared" si="109"/>
        <v>0</v>
      </c>
      <c r="AA122" s="37">
        <f t="shared" si="110"/>
        <v>0</v>
      </c>
      <c r="AB122" s="37">
        <v>15</v>
      </c>
      <c r="AC122" s="37">
        <f t="shared" si="111"/>
        <v>359.4</v>
      </c>
      <c r="AD122" s="37">
        <f t="shared" si="80"/>
        <v>0</v>
      </c>
      <c r="AE122" s="37"/>
      <c r="AF122" s="37">
        <f t="shared" si="112"/>
        <v>0</v>
      </c>
      <c r="AG122" s="37">
        <f t="shared" si="113"/>
        <v>0</v>
      </c>
      <c r="AH122" s="37"/>
      <c r="AI122" s="37">
        <f t="shared" si="114"/>
        <v>0</v>
      </c>
      <c r="AJ122" s="37">
        <f t="shared" si="115"/>
        <v>0</v>
      </c>
      <c r="AK122" s="37"/>
      <c r="AL122" s="37">
        <f t="shared" si="116"/>
        <v>0</v>
      </c>
      <c r="AM122" s="37">
        <f t="shared" si="117"/>
        <v>0</v>
      </c>
      <c r="AN122" s="37"/>
      <c r="AO122" s="37">
        <f t="shared" si="81"/>
        <v>0</v>
      </c>
      <c r="AP122" s="37">
        <f t="shared" si="82"/>
        <v>0</v>
      </c>
      <c r="AQ122" s="37"/>
      <c r="AR122" s="37">
        <f t="shared" si="86"/>
        <v>0</v>
      </c>
      <c r="AS122" s="37">
        <f t="shared" si="73"/>
        <v>0</v>
      </c>
      <c r="AT122" s="37"/>
      <c r="AU122" s="27">
        <f t="shared" si="75"/>
        <v>0</v>
      </c>
      <c r="AV122" s="27">
        <f t="shared" si="76"/>
        <v>0</v>
      </c>
      <c r="AW122" s="37"/>
      <c r="AX122" s="27">
        <f t="shared" si="87"/>
        <v>0</v>
      </c>
      <c r="AY122" s="27">
        <f t="shared" si="88"/>
        <v>0</v>
      </c>
      <c r="AZ122" s="37"/>
      <c r="BA122" s="137">
        <f t="shared" si="89"/>
        <v>0</v>
      </c>
      <c r="BB122" s="137">
        <f t="shared" si="90"/>
        <v>0</v>
      </c>
      <c r="BC122" s="37"/>
      <c r="BD122" s="136">
        <f t="shared" si="91"/>
        <v>0</v>
      </c>
      <c r="BE122" s="136">
        <f t="shared" si="92"/>
        <v>0</v>
      </c>
      <c r="BF122" s="37"/>
      <c r="BG122" s="137">
        <f t="shared" si="93"/>
        <v>0</v>
      </c>
      <c r="BH122" s="137">
        <f t="shared" si="94"/>
        <v>0</v>
      </c>
      <c r="BI122" s="37"/>
      <c r="BJ122" s="137">
        <f t="shared" si="95"/>
        <v>0</v>
      </c>
      <c r="BK122" s="137">
        <f t="shared" si="96"/>
        <v>0</v>
      </c>
      <c r="BL122" s="37"/>
      <c r="BM122" s="137">
        <f t="shared" si="104"/>
        <v>0</v>
      </c>
      <c r="BN122" s="137">
        <f t="shared" si="97"/>
        <v>0</v>
      </c>
      <c r="BO122" s="54">
        <f t="shared" si="98"/>
        <v>15</v>
      </c>
      <c r="BP122" s="138">
        <f t="shared" ca="1" si="99"/>
        <v>359.4</v>
      </c>
      <c r="BQ122" s="143">
        <f t="shared" ca="1" si="100"/>
        <v>0</v>
      </c>
      <c r="BR122" s="143">
        <f t="shared" si="101"/>
        <v>0</v>
      </c>
      <c r="BS122" s="138">
        <f t="shared" ca="1" si="102"/>
        <v>0</v>
      </c>
      <c r="BT122" s="142">
        <f t="shared" ca="1" si="103"/>
        <v>0</v>
      </c>
      <c r="BU122" s="30"/>
      <c r="BV122" s="54">
        <f t="shared" si="83"/>
        <v>0</v>
      </c>
      <c r="BW122" s="59" t="str">
        <f t="shared" si="105"/>
        <v>NÃO MEDIDO</v>
      </c>
      <c r="BY122" s="62"/>
      <c r="BZ122" s="62"/>
    </row>
    <row r="123" spans="1:78" s="79" customFormat="1" ht="30" customHeight="1" x14ac:dyDescent="0.2">
      <c r="A123" s="43" t="s">
        <v>29</v>
      </c>
      <c r="B123" s="43"/>
      <c r="C123" s="63" t="s">
        <v>109</v>
      </c>
      <c r="D123" s="73" t="s">
        <v>299</v>
      </c>
      <c r="E123" s="80" t="s">
        <v>55</v>
      </c>
      <c r="F123" s="50">
        <v>19</v>
      </c>
      <c r="G123" s="48">
        <v>-4</v>
      </c>
      <c r="H123" s="49">
        <v>0</v>
      </c>
      <c r="I123" s="49">
        <v>0</v>
      </c>
      <c r="J123" s="49">
        <v>0</v>
      </c>
      <c r="K123" s="50">
        <f t="shared" si="84"/>
        <v>15</v>
      </c>
      <c r="L123" s="65">
        <v>15.49</v>
      </c>
      <c r="M123" s="66">
        <f t="shared" si="74"/>
        <v>232.35</v>
      </c>
      <c r="N123" s="52"/>
      <c r="O123" s="53">
        <f t="shared" si="85"/>
        <v>0</v>
      </c>
      <c r="P123" s="37"/>
      <c r="Q123" s="37">
        <f t="shared" si="106"/>
        <v>0</v>
      </c>
      <c r="R123" s="37">
        <f t="shared" si="107"/>
        <v>0</v>
      </c>
      <c r="S123" s="37"/>
      <c r="T123" s="37">
        <f t="shared" si="77"/>
        <v>0</v>
      </c>
      <c r="U123" s="37">
        <f t="shared" si="78"/>
        <v>0</v>
      </c>
      <c r="V123" s="37"/>
      <c r="W123" s="37">
        <f t="shared" si="108"/>
        <v>0</v>
      </c>
      <c r="X123" s="37">
        <f t="shared" si="79"/>
        <v>0</v>
      </c>
      <c r="Y123" s="37"/>
      <c r="Z123" s="37">
        <f t="shared" si="109"/>
        <v>0</v>
      </c>
      <c r="AA123" s="37">
        <f t="shared" si="110"/>
        <v>0</v>
      </c>
      <c r="AB123" s="37">
        <v>15</v>
      </c>
      <c r="AC123" s="37">
        <f t="shared" si="111"/>
        <v>232.35</v>
      </c>
      <c r="AD123" s="37">
        <f t="shared" si="80"/>
        <v>0</v>
      </c>
      <c r="AE123" s="37"/>
      <c r="AF123" s="37">
        <f t="shared" si="112"/>
        <v>0</v>
      </c>
      <c r="AG123" s="37">
        <f t="shared" si="113"/>
        <v>0</v>
      </c>
      <c r="AH123" s="37"/>
      <c r="AI123" s="37">
        <f t="shared" si="114"/>
        <v>0</v>
      </c>
      <c r="AJ123" s="37">
        <f t="shared" si="115"/>
        <v>0</v>
      </c>
      <c r="AK123" s="37"/>
      <c r="AL123" s="37">
        <f t="shared" si="116"/>
        <v>0</v>
      </c>
      <c r="AM123" s="37">
        <f t="shared" si="117"/>
        <v>0</v>
      </c>
      <c r="AN123" s="37"/>
      <c r="AO123" s="37">
        <f t="shared" si="81"/>
        <v>0</v>
      </c>
      <c r="AP123" s="37">
        <f t="shared" si="82"/>
        <v>0</v>
      </c>
      <c r="AQ123" s="37"/>
      <c r="AR123" s="37">
        <f t="shared" si="86"/>
        <v>0</v>
      </c>
      <c r="AS123" s="37">
        <f t="shared" si="73"/>
        <v>0</v>
      </c>
      <c r="AT123" s="37"/>
      <c r="AU123" s="27">
        <f t="shared" si="75"/>
        <v>0</v>
      </c>
      <c r="AV123" s="27">
        <f t="shared" si="76"/>
        <v>0</v>
      </c>
      <c r="AW123" s="37"/>
      <c r="AX123" s="27">
        <f t="shared" si="87"/>
        <v>0</v>
      </c>
      <c r="AY123" s="27">
        <f t="shared" si="88"/>
        <v>0</v>
      </c>
      <c r="AZ123" s="37"/>
      <c r="BA123" s="137">
        <f t="shared" si="89"/>
        <v>0</v>
      </c>
      <c r="BB123" s="137">
        <f t="shared" si="90"/>
        <v>0</v>
      </c>
      <c r="BC123" s="37"/>
      <c r="BD123" s="136">
        <f t="shared" si="91"/>
        <v>0</v>
      </c>
      <c r="BE123" s="136">
        <f t="shared" si="92"/>
        <v>0</v>
      </c>
      <c r="BF123" s="37"/>
      <c r="BG123" s="137">
        <f t="shared" si="93"/>
        <v>0</v>
      </c>
      <c r="BH123" s="137">
        <f t="shared" si="94"/>
        <v>0</v>
      </c>
      <c r="BI123" s="37"/>
      <c r="BJ123" s="137">
        <f t="shared" si="95"/>
        <v>0</v>
      </c>
      <c r="BK123" s="137">
        <f t="shared" si="96"/>
        <v>0</v>
      </c>
      <c r="BL123" s="37"/>
      <c r="BM123" s="137">
        <f t="shared" si="104"/>
        <v>0</v>
      </c>
      <c r="BN123" s="137">
        <f t="shared" si="97"/>
        <v>0</v>
      </c>
      <c r="BO123" s="54">
        <f t="shared" si="98"/>
        <v>15</v>
      </c>
      <c r="BP123" s="138">
        <f t="shared" ca="1" si="99"/>
        <v>232.35</v>
      </c>
      <c r="BQ123" s="143">
        <f t="shared" ca="1" si="100"/>
        <v>0</v>
      </c>
      <c r="BR123" s="143">
        <f t="shared" si="101"/>
        <v>0</v>
      </c>
      <c r="BS123" s="138">
        <f t="shared" ca="1" si="102"/>
        <v>0</v>
      </c>
      <c r="BT123" s="142">
        <f t="shared" ca="1" si="103"/>
        <v>0</v>
      </c>
      <c r="BU123" s="30"/>
      <c r="BV123" s="54">
        <f t="shared" si="83"/>
        <v>0</v>
      </c>
      <c r="BW123" s="59" t="str">
        <f t="shared" si="105"/>
        <v>NÃO MEDIDO</v>
      </c>
      <c r="BY123" s="62"/>
      <c r="BZ123" s="62"/>
    </row>
    <row r="124" spans="1:78" s="79" customFormat="1" ht="60" customHeight="1" x14ac:dyDescent="0.2">
      <c r="A124" s="43" t="s">
        <v>29</v>
      </c>
      <c r="B124" s="43"/>
      <c r="C124" s="63" t="s">
        <v>110</v>
      </c>
      <c r="D124" s="73" t="s">
        <v>300</v>
      </c>
      <c r="E124" s="80" t="s">
        <v>55</v>
      </c>
      <c r="F124" s="50">
        <v>100</v>
      </c>
      <c r="G124" s="48">
        <v>-64</v>
      </c>
      <c r="H124" s="49">
        <v>0</v>
      </c>
      <c r="I124" s="49">
        <v>0</v>
      </c>
      <c r="J124" s="49">
        <v>-32</v>
      </c>
      <c r="K124" s="50">
        <f t="shared" si="84"/>
        <v>4</v>
      </c>
      <c r="L124" s="65">
        <v>1</v>
      </c>
      <c r="M124" s="66">
        <f t="shared" si="74"/>
        <v>4</v>
      </c>
      <c r="N124" s="52"/>
      <c r="O124" s="53">
        <f t="shared" si="85"/>
        <v>0</v>
      </c>
      <c r="P124" s="37"/>
      <c r="Q124" s="37">
        <f t="shared" si="106"/>
        <v>0</v>
      </c>
      <c r="R124" s="37">
        <f t="shared" si="107"/>
        <v>0</v>
      </c>
      <c r="S124" s="37"/>
      <c r="T124" s="37">
        <f t="shared" si="77"/>
        <v>0</v>
      </c>
      <c r="U124" s="37">
        <f t="shared" si="78"/>
        <v>0</v>
      </c>
      <c r="V124" s="37"/>
      <c r="W124" s="37">
        <f t="shared" si="108"/>
        <v>0</v>
      </c>
      <c r="X124" s="37">
        <f t="shared" si="79"/>
        <v>0</v>
      </c>
      <c r="Y124" s="37"/>
      <c r="Z124" s="37">
        <f t="shared" si="109"/>
        <v>0</v>
      </c>
      <c r="AA124" s="37">
        <f t="shared" si="110"/>
        <v>0</v>
      </c>
      <c r="AB124" s="37">
        <v>4</v>
      </c>
      <c r="AC124" s="37">
        <f t="shared" si="111"/>
        <v>4</v>
      </c>
      <c r="AD124" s="37">
        <f t="shared" si="80"/>
        <v>0</v>
      </c>
      <c r="AE124" s="37"/>
      <c r="AF124" s="37">
        <f t="shared" si="112"/>
        <v>0</v>
      </c>
      <c r="AG124" s="37">
        <f t="shared" si="113"/>
        <v>0</v>
      </c>
      <c r="AH124" s="37"/>
      <c r="AI124" s="37">
        <f t="shared" si="114"/>
        <v>0</v>
      </c>
      <c r="AJ124" s="37">
        <f t="shared" si="115"/>
        <v>0</v>
      </c>
      <c r="AK124" s="37"/>
      <c r="AL124" s="37">
        <f t="shared" si="116"/>
        <v>0</v>
      </c>
      <c r="AM124" s="37">
        <f t="shared" si="117"/>
        <v>0</v>
      </c>
      <c r="AN124" s="37"/>
      <c r="AO124" s="37">
        <f t="shared" si="81"/>
        <v>0</v>
      </c>
      <c r="AP124" s="37">
        <f t="shared" si="82"/>
        <v>0</v>
      </c>
      <c r="AQ124" s="37"/>
      <c r="AR124" s="37">
        <f t="shared" si="86"/>
        <v>0</v>
      </c>
      <c r="AS124" s="37">
        <f t="shared" si="73"/>
        <v>0</v>
      </c>
      <c r="AT124" s="37"/>
      <c r="AU124" s="27">
        <f t="shared" si="75"/>
        <v>0</v>
      </c>
      <c r="AV124" s="27">
        <f t="shared" si="76"/>
        <v>0</v>
      </c>
      <c r="AW124" s="37"/>
      <c r="AX124" s="27">
        <f t="shared" si="87"/>
        <v>0</v>
      </c>
      <c r="AY124" s="27">
        <f t="shared" si="88"/>
        <v>0</v>
      </c>
      <c r="AZ124" s="37"/>
      <c r="BA124" s="137">
        <f t="shared" si="89"/>
        <v>0</v>
      </c>
      <c r="BB124" s="137">
        <f t="shared" si="90"/>
        <v>0</v>
      </c>
      <c r="BC124" s="37"/>
      <c r="BD124" s="136">
        <f t="shared" si="91"/>
        <v>0</v>
      </c>
      <c r="BE124" s="136">
        <f t="shared" si="92"/>
        <v>0</v>
      </c>
      <c r="BF124" s="37"/>
      <c r="BG124" s="137">
        <f t="shared" si="93"/>
        <v>0</v>
      </c>
      <c r="BH124" s="137">
        <f t="shared" si="94"/>
        <v>0</v>
      </c>
      <c r="BI124" s="37"/>
      <c r="BJ124" s="137">
        <f t="shared" si="95"/>
        <v>0</v>
      </c>
      <c r="BK124" s="137">
        <f t="shared" si="96"/>
        <v>0</v>
      </c>
      <c r="BL124" s="37"/>
      <c r="BM124" s="137">
        <f t="shared" si="104"/>
        <v>0</v>
      </c>
      <c r="BN124" s="137">
        <f t="shared" si="97"/>
        <v>0</v>
      </c>
      <c r="BO124" s="54">
        <f t="shared" si="98"/>
        <v>4</v>
      </c>
      <c r="BP124" s="138">
        <f t="shared" ca="1" si="99"/>
        <v>4</v>
      </c>
      <c r="BQ124" s="143">
        <f t="shared" ca="1" si="100"/>
        <v>0</v>
      </c>
      <c r="BR124" s="143">
        <f t="shared" si="101"/>
        <v>0</v>
      </c>
      <c r="BS124" s="138">
        <f t="shared" ca="1" si="102"/>
        <v>0</v>
      </c>
      <c r="BT124" s="142">
        <f t="shared" ca="1" si="103"/>
        <v>0</v>
      </c>
      <c r="BU124" s="30"/>
      <c r="BV124" s="54">
        <f t="shared" si="83"/>
        <v>0</v>
      </c>
      <c r="BW124" s="59" t="str">
        <f t="shared" si="105"/>
        <v>NÃO MEDIDO</v>
      </c>
      <c r="BY124" s="62"/>
      <c r="BZ124" s="62"/>
    </row>
    <row r="125" spans="1:78" s="79" customFormat="1" ht="45.75" customHeight="1" x14ac:dyDescent="0.2">
      <c r="A125" s="43" t="s">
        <v>29</v>
      </c>
      <c r="B125" s="43"/>
      <c r="C125" s="63" t="s">
        <v>111</v>
      </c>
      <c r="D125" s="45" t="s">
        <v>301</v>
      </c>
      <c r="E125" s="80" t="s">
        <v>55</v>
      </c>
      <c r="F125" s="50">
        <v>30</v>
      </c>
      <c r="G125" s="48">
        <v>-28</v>
      </c>
      <c r="H125" s="49">
        <v>0</v>
      </c>
      <c r="I125" s="49">
        <v>0</v>
      </c>
      <c r="J125" s="49">
        <v>-2</v>
      </c>
      <c r="K125" s="50">
        <f t="shared" si="84"/>
        <v>0</v>
      </c>
      <c r="L125" s="65">
        <v>1.05</v>
      </c>
      <c r="M125" s="66">
        <f t="shared" si="74"/>
        <v>0</v>
      </c>
      <c r="N125" s="52"/>
      <c r="O125" s="53">
        <f t="shared" si="85"/>
        <v>0</v>
      </c>
      <c r="P125" s="37"/>
      <c r="Q125" s="37">
        <f t="shared" si="106"/>
        <v>0</v>
      </c>
      <c r="R125" s="37">
        <f t="shared" si="107"/>
        <v>0</v>
      </c>
      <c r="S125" s="37"/>
      <c r="T125" s="37">
        <f t="shared" si="77"/>
        <v>0</v>
      </c>
      <c r="U125" s="37">
        <f t="shared" si="78"/>
        <v>0</v>
      </c>
      <c r="V125" s="37"/>
      <c r="W125" s="37">
        <f t="shared" si="108"/>
        <v>0</v>
      </c>
      <c r="X125" s="37">
        <f t="shared" si="79"/>
        <v>0</v>
      </c>
      <c r="Y125" s="37"/>
      <c r="Z125" s="37">
        <f t="shared" si="109"/>
        <v>0</v>
      </c>
      <c r="AA125" s="37">
        <f t="shared" si="110"/>
        <v>0</v>
      </c>
      <c r="AB125" s="37"/>
      <c r="AC125" s="37">
        <f t="shared" si="111"/>
        <v>0</v>
      </c>
      <c r="AD125" s="37">
        <f t="shared" si="80"/>
        <v>0</v>
      </c>
      <c r="AE125" s="37"/>
      <c r="AF125" s="37">
        <f t="shared" si="112"/>
        <v>0</v>
      </c>
      <c r="AG125" s="37">
        <f t="shared" si="113"/>
        <v>0</v>
      </c>
      <c r="AH125" s="37"/>
      <c r="AI125" s="37">
        <f t="shared" si="114"/>
        <v>0</v>
      </c>
      <c r="AJ125" s="37">
        <f t="shared" si="115"/>
        <v>0</v>
      </c>
      <c r="AK125" s="37"/>
      <c r="AL125" s="37">
        <f t="shared" si="116"/>
        <v>0</v>
      </c>
      <c r="AM125" s="37">
        <f t="shared" si="117"/>
        <v>0</v>
      </c>
      <c r="AN125" s="37"/>
      <c r="AO125" s="37">
        <f t="shared" si="81"/>
        <v>0</v>
      </c>
      <c r="AP125" s="37">
        <f t="shared" si="82"/>
        <v>0</v>
      </c>
      <c r="AQ125" s="37"/>
      <c r="AR125" s="37">
        <f t="shared" si="86"/>
        <v>0</v>
      </c>
      <c r="AS125" s="37">
        <f t="shared" si="73"/>
        <v>0</v>
      </c>
      <c r="AT125" s="37"/>
      <c r="AU125" s="27">
        <f t="shared" si="75"/>
        <v>0</v>
      </c>
      <c r="AV125" s="27">
        <f t="shared" si="76"/>
        <v>0</v>
      </c>
      <c r="AW125" s="37"/>
      <c r="AX125" s="27">
        <f t="shared" si="87"/>
        <v>0</v>
      </c>
      <c r="AY125" s="27">
        <f t="shared" si="88"/>
        <v>0</v>
      </c>
      <c r="AZ125" s="37"/>
      <c r="BA125" s="137">
        <f t="shared" si="89"/>
        <v>0</v>
      </c>
      <c r="BB125" s="137">
        <f t="shared" si="90"/>
        <v>0</v>
      </c>
      <c r="BC125" s="37"/>
      <c r="BD125" s="136">
        <f t="shared" si="91"/>
        <v>0</v>
      </c>
      <c r="BE125" s="136">
        <f t="shared" si="92"/>
        <v>0</v>
      </c>
      <c r="BF125" s="37"/>
      <c r="BG125" s="137">
        <f t="shared" si="93"/>
        <v>0</v>
      </c>
      <c r="BH125" s="137">
        <f t="shared" si="94"/>
        <v>0</v>
      </c>
      <c r="BI125" s="37"/>
      <c r="BJ125" s="137">
        <f t="shared" si="95"/>
        <v>0</v>
      </c>
      <c r="BK125" s="137">
        <f t="shared" si="96"/>
        <v>0</v>
      </c>
      <c r="BL125" s="37"/>
      <c r="BM125" s="137">
        <f t="shared" si="104"/>
        <v>0</v>
      </c>
      <c r="BN125" s="137">
        <f t="shared" si="97"/>
        <v>0</v>
      </c>
      <c r="BO125" s="54">
        <f t="shared" si="98"/>
        <v>0</v>
      </c>
      <c r="BP125" s="138">
        <f t="shared" ca="1" si="99"/>
        <v>0</v>
      </c>
      <c r="BQ125" s="143">
        <f t="shared" ca="1" si="100"/>
        <v>0</v>
      </c>
      <c r="BR125" s="143">
        <f t="shared" si="101"/>
        <v>0</v>
      </c>
      <c r="BS125" s="138">
        <f t="shared" ca="1" si="102"/>
        <v>0</v>
      </c>
      <c r="BT125" s="142">
        <f t="shared" ca="1" si="103"/>
        <v>0</v>
      </c>
      <c r="BU125" s="30"/>
      <c r="BV125" s="54">
        <f t="shared" si="83"/>
        <v>0</v>
      </c>
      <c r="BW125" s="59" t="str">
        <f t="shared" si="105"/>
        <v>NÃO MEDIDO</v>
      </c>
      <c r="BY125" s="62"/>
      <c r="BZ125" s="62"/>
    </row>
    <row r="126" spans="1:78" s="79" customFormat="1" ht="45.75" customHeight="1" x14ac:dyDescent="0.2">
      <c r="A126" s="43" t="s">
        <v>29</v>
      </c>
      <c r="B126" s="43"/>
      <c r="C126" s="63" t="s">
        <v>112</v>
      </c>
      <c r="D126" s="45" t="s">
        <v>302</v>
      </c>
      <c r="E126" s="80" t="s">
        <v>55</v>
      </c>
      <c r="F126" s="50">
        <v>25</v>
      </c>
      <c r="G126" s="48">
        <v>-11</v>
      </c>
      <c r="H126" s="49">
        <v>0</v>
      </c>
      <c r="I126" s="49">
        <v>0</v>
      </c>
      <c r="J126" s="49">
        <v>-14</v>
      </c>
      <c r="K126" s="50">
        <f t="shared" si="84"/>
        <v>0</v>
      </c>
      <c r="L126" s="65">
        <v>1.1499999999999999</v>
      </c>
      <c r="M126" s="66">
        <f t="shared" si="74"/>
        <v>0</v>
      </c>
      <c r="N126" s="52"/>
      <c r="O126" s="53">
        <f t="shared" si="85"/>
        <v>0</v>
      </c>
      <c r="P126" s="37"/>
      <c r="Q126" s="37">
        <f t="shared" si="106"/>
        <v>0</v>
      </c>
      <c r="R126" s="37">
        <f t="shared" si="107"/>
        <v>0</v>
      </c>
      <c r="S126" s="37"/>
      <c r="T126" s="37">
        <f t="shared" si="77"/>
        <v>0</v>
      </c>
      <c r="U126" s="37">
        <f t="shared" si="78"/>
        <v>0</v>
      </c>
      <c r="V126" s="37"/>
      <c r="W126" s="37">
        <f t="shared" si="108"/>
        <v>0</v>
      </c>
      <c r="X126" s="37">
        <f t="shared" si="79"/>
        <v>0</v>
      </c>
      <c r="Y126" s="37"/>
      <c r="Z126" s="37">
        <f t="shared" si="109"/>
        <v>0</v>
      </c>
      <c r="AA126" s="37">
        <f t="shared" si="110"/>
        <v>0</v>
      </c>
      <c r="AB126" s="37"/>
      <c r="AC126" s="37">
        <f t="shared" si="111"/>
        <v>0</v>
      </c>
      <c r="AD126" s="37">
        <f t="shared" si="80"/>
        <v>0</v>
      </c>
      <c r="AE126" s="37"/>
      <c r="AF126" s="37">
        <f t="shared" si="112"/>
        <v>0</v>
      </c>
      <c r="AG126" s="37">
        <f t="shared" si="113"/>
        <v>0</v>
      </c>
      <c r="AH126" s="37"/>
      <c r="AI126" s="37">
        <f t="shared" si="114"/>
        <v>0</v>
      </c>
      <c r="AJ126" s="37">
        <f t="shared" si="115"/>
        <v>0</v>
      </c>
      <c r="AK126" s="37"/>
      <c r="AL126" s="37">
        <f t="shared" si="116"/>
        <v>0</v>
      </c>
      <c r="AM126" s="37">
        <f t="shared" si="117"/>
        <v>0</v>
      </c>
      <c r="AN126" s="37"/>
      <c r="AO126" s="37">
        <f t="shared" si="81"/>
        <v>0</v>
      </c>
      <c r="AP126" s="37">
        <f t="shared" si="82"/>
        <v>0</v>
      </c>
      <c r="AQ126" s="37"/>
      <c r="AR126" s="37">
        <f t="shared" si="86"/>
        <v>0</v>
      </c>
      <c r="AS126" s="37">
        <f t="shared" si="73"/>
        <v>0</v>
      </c>
      <c r="AT126" s="37"/>
      <c r="AU126" s="27">
        <f t="shared" si="75"/>
        <v>0</v>
      </c>
      <c r="AV126" s="27">
        <f t="shared" si="76"/>
        <v>0</v>
      </c>
      <c r="AW126" s="37"/>
      <c r="AX126" s="27">
        <f t="shared" si="87"/>
        <v>0</v>
      </c>
      <c r="AY126" s="27">
        <f t="shared" si="88"/>
        <v>0</v>
      </c>
      <c r="AZ126" s="37"/>
      <c r="BA126" s="137">
        <f t="shared" si="89"/>
        <v>0</v>
      </c>
      <c r="BB126" s="137">
        <f t="shared" si="90"/>
        <v>0</v>
      </c>
      <c r="BC126" s="37"/>
      <c r="BD126" s="136">
        <f t="shared" si="91"/>
        <v>0</v>
      </c>
      <c r="BE126" s="136">
        <f t="shared" si="92"/>
        <v>0</v>
      </c>
      <c r="BF126" s="37"/>
      <c r="BG126" s="137">
        <f t="shared" si="93"/>
        <v>0</v>
      </c>
      <c r="BH126" s="137">
        <f t="shared" si="94"/>
        <v>0</v>
      </c>
      <c r="BI126" s="37"/>
      <c r="BJ126" s="137">
        <f t="shared" si="95"/>
        <v>0</v>
      </c>
      <c r="BK126" s="137">
        <f t="shared" si="96"/>
        <v>0</v>
      </c>
      <c r="BL126" s="37"/>
      <c r="BM126" s="137">
        <f t="shared" si="104"/>
        <v>0</v>
      </c>
      <c r="BN126" s="137">
        <f t="shared" si="97"/>
        <v>0</v>
      </c>
      <c r="BO126" s="54">
        <f t="shared" si="98"/>
        <v>0</v>
      </c>
      <c r="BP126" s="138">
        <f t="shared" ca="1" si="99"/>
        <v>0</v>
      </c>
      <c r="BQ126" s="143">
        <f t="shared" ca="1" si="100"/>
        <v>0</v>
      </c>
      <c r="BR126" s="143">
        <f t="shared" si="101"/>
        <v>0</v>
      </c>
      <c r="BS126" s="138">
        <f t="shared" ca="1" si="102"/>
        <v>0</v>
      </c>
      <c r="BT126" s="142">
        <f t="shared" ca="1" si="103"/>
        <v>0</v>
      </c>
      <c r="BU126" s="30"/>
      <c r="BV126" s="54">
        <f t="shared" si="83"/>
        <v>0</v>
      </c>
      <c r="BW126" s="59" t="str">
        <f t="shared" si="105"/>
        <v>NÃO MEDIDO</v>
      </c>
      <c r="BY126" s="62"/>
      <c r="BZ126" s="62"/>
    </row>
    <row r="127" spans="1:78" s="79" customFormat="1" ht="45.75" customHeight="1" x14ac:dyDescent="0.2">
      <c r="A127" s="43" t="s">
        <v>29</v>
      </c>
      <c r="B127" s="43"/>
      <c r="C127" s="63" t="s">
        <v>228</v>
      </c>
      <c r="D127" s="45" t="s">
        <v>229</v>
      </c>
      <c r="E127" s="80" t="s">
        <v>55</v>
      </c>
      <c r="F127" s="50">
        <v>15</v>
      </c>
      <c r="G127" s="48">
        <v>-4</v>
      </c>
      <c r="H127" s="49">
        <v>0</v>
      </c>
      <c r="I127" s="49">
        <v>0</v>
      </c>
      <c r="J127" s="49">
        <v>0</v>
      </c>
      <c r="K127" s="50">
        <f t="shared" si="84"/>
        <v>11</v>
      </c>
      <c r="L127" s="65">
        <v>3.9</v>
      </c>
      <c r="M127" s="66">
        <f t="shared" si="74"/>
        <v>42.9</v>
      </c>
      <c r="N127" s="52"/>
      <c r="O127" s="53">
        <f t="shared" si="85"/>
        <v>0</v>
      </c>
      <c r="P127" s="37"/>
      <c r="Q127" s="37">
        <f t="shared" si="106"/>
        <v>0</v>
      </c>
      <c r="R127" s="37">
        <f t="shared" si="107"/>
        <v>0</v>
      </c>
      <c r="S127" s="37"/>
      <c r="T127" s="37">
        <f t="shared" si="77"/>
        <v>0</v>
      </c>
      <c r="U127" s="37">
        <f t="shared" si="78"/>
        <v>0</v>
      </c>
      <c r="V127" s="37">
        <v>10</v>
      </c>
      <c r="W127" s="37">
        <f t="shared" si="108"/>
        <v>39</v>
      </c>
      <c r="X127" s="37">
        <f t="shared" si="79"/>
        <v>0</v>
      </c>
      <c r="Y127" s="37"/>
      <c r="Z127" s="37">
        <f t="shared" si="109"/>
        <v>0</v>
      </c>
      <c r="AA127" s="37">
        <f t="shared" si="110"/>
        <v>0</v>
      </c>
      <c r="AB127" s="37"/>
      <c r="AC127" s="37">
        <f t="shared" si="111"/>
        <v>0</v>
      </c>
      <c r="AD127" s="37">
        <f t="shared" si="80"/>
        <v>0</v>
      </c>
      <c r="AE127" s="37"/>
      <c r="AF127" s="37">
        <f t="shared" si="112"/>
        <v>0</v>
      </c>
      <c r="AG127" s="37">
        <f t="shared" si="113"/>
        <v>0</v>
      </c>
      <c r="AH127" s="37"/>
      <c r="AI127" s="37">
        <f t="shared" si="114"/>
        <v>0</v>
      </c>
      <c r="AJ127" s="37">
        <f t="shared" si="115"/>
        <v>0</v>
      </c>
      <c r="AK127" s="37"/>
      <c r="AL127" s="37">
        <f t="shared" si="116"/>
        <v>0</v>
      </c>
      <c r="AM127" s="37">
        <f t="shared" si="117"/>
        <v>0</v>
      </c>
      <c r="AN127" s="37"/>
      <c r="AO127" s="37">
        <f t="shared" si="81"/>
        <v>0</v>
      </c>
      <c r="AP127" s="37">
        <f t="shared" si="82"/>
        <v>0</v>
      </c>
      <c r="AQ127" s="37"/>
      <c r="AR127" s="37">
        <f t="shared" si="86"/>
        <v>0</v>
      </c>
      <c r="AS127" s="37">
        <f t="shared" si="73"/>
        <v>0</v>
      </c>
      <c r="AT127" s="37"/>
      <c r="AU127" s="27">
        <f t="shared" si="75"/>
        <v>0</v>
      </c>
      <c r="AV127" s="27">
        <f t="shared" si="76"/>
        <v>0</v>
      </c>
      <c r="AW127" s="37"/>
      <c r="AX127" s="27">
        <f t="shared" si="87"/>
        <v>0</v>
      </c>
      <c r="AY127" s="27">
        <f t="shared" si="88"/>
        <v>0</v>
      </c>
      <c r="AZ127" s="37"/>
      <c r="BA127" s="137">
        <f t="shared" si="89"/>
        <v>0</v>
      </c>
      <c r="BB127" s="137">
        <f t="shared" si="90"/>
        <v>0</v>
      </c>
      <c r="BC127" s="37"/>
      <c r="BD127" s="136">
        <f t="shared" si="91"/>
        <v>0</v>
      </c>
      <c r="BE127" s="136">
        <f t="shared" si="92"/>
        <v>0</v>
      </c>
      <c r="BF127" s="37"/>
      <c r="BG127" s="137">
        <f t="shared" si="93"/>
        <v>0</v>
      </c>
      <c r="BH127" s="137">
        <f t="shared" si="94"/>
        <v>0</v>
      </c>
      <c r="BI127" s="37"/>
      <c r="BJ127" s="137">
        <f t="shared" si="95"/>
        <v>0</v>
      </c>
      <c r="BK127" s="137">
        <f t="shared" si="96"/>
        <v>0</v>
      </c>
      <c r="BL127" s="37"/>
      <c r="BM127" s="137">
        <f t="shared" si="104"/>
        <v>0</v>
      </c>
      <c r="BN127" s="137">
        <f t="shared" si="97"/>
        <v>0</v>
      </c>
      <c r="BO127" s="54">
        <f t="shared" si="98"/>
        <v>10</v>
      </c>
      <c r="BP127" s="138">
        <f t="shared" ca="1" si="99"/>
        <v>39</v>
      </c>
      <c r="BQ127" s="143">
        <f t="shared" ca="1" si="100"/>
        <v>0</v>
      </c>
      <c r="BR127" s="143">
        <f t="shared" si="101"/>
        <v>1</v>
      </c>
      <c r="BS127" s="138">
        <f t="shared" ca="1" si="102"/>
        <v>3.9</v>
      </c>
      <c r="BT127" s="142">
        <f t="shared" ca="1" si="103"/>
        <v>0</v>
      </c>
      <c r="BU127" s="30"/>
      <c r="BV127" s="54">
        <f t="shared" si="83"/>
        <v>0</v>
      </c>
      <c r="BW127" s="59" t="str">
        <f t="shared" si="105"/>
        <v>NÃO MEDIDO</v>
      </c>
      <c r="BY127" s="62"/>
      <c r="BZ127" s="62"/>
    </row>
    <row r="128" spans="1:78" s="79" customFormat="1" ht="45.75" customHeight="1" x14ac:dyDescent="0.2">
      <c r="A128" s="43" t="s">
        <v>29</v>
      </c>
      <c r="B128" s="43"/>
      <c r="C128" s="63" t="s">
        <v>303</v>
      </c>
      <c r="D128" s="45" t="s">
        <v>304</v>
      </c>
      <c r="E128" s="80" t="s">
        <v>55</v>
      </c>
      <c r="F128" s="50">
        <v>3</v>
      </c>
      <c r="G128" s="48">
        <v>-3</v>
      </c>
      <c r="H128" s="49">
        <v>0</v>
      </c>
      <c r="I128" s="49">
        <v>0</v>
      </c>
      <c r="J128" s="49">
        <v>0</v>
      </c>
      <c r="K128" s="50">
        <f t="shared" si="84"/>
        <v>0</v>
      </c>
      <c r="L128" s="65">
        <v>6.22</v>
      </c>
      <c r="M128" s="66">
        <f t="shared" si="74"/>
        <v>0</v>
      </c>
      <c r="N128" s="52"/>
      <c r="O128" s="53">
        <f t="shared" si="85"/>
        <v>0</v>
      </c>
      <c r="P128" s="37"/>
      <c r="Q128" s="37">
        <f t="shared" si="106"/>
        <v>0</v>
      </c>
      <c r="R128" s="37">
        <f t="shared" si="107"/>
        <v>0</v>
      </c>
      <c r="S128" s="37"/>
      <c r="T128" s="37">
        <f t="shared" si="77"/>
        <v>0</v>
      </c>
      <c r="U128" s="37">
        <f t="shared" si="78"/>
        <v>0</v>
      </c>
      <c r="V128" s="37"/>
      <c r="W128" s="37">
        <f t="shared" si="108"/>
        <v>0</v>
      </c>
      <c r="X128" s="37">
        <f t="shared" si="79"/>
        <v>0</v>
      </c>
      <c r="Y128" s="37"/>
      <c r="Z128" s="37">
        <f t="shared" si="109"/>
        <v>0</v>
      </c>
      <c r="AA128" s="37">
        <f t="shared" si="110"/>
        <v>0</v>
      </c>
      <c r="AB128" s="37"/>
      <c r="AC128" s="37">
        <f t="shared" si="111"/>
        <v>0</v>
      </c>
      <c r="AD128" s="37">
        <f t="shared" si="80"/>
        <v>0</v>
      </c>
      <c r="AE128" s="37"/>
      <c r="AF128" s="37">
        <f t="shared" si="112"/>
        <v>0</v>
      </c>
      <c r="AG128" s="37">
        <f t="shared" si="113"/>
        <v>0</v>
      </c>
      <c r="AH128" s="37"/>
      <c r="AI128" s="37">
        <f t="shared" si="114"/>
        <v>0</v>
      </c>
      <c r="AJ128" s="37">
        <f t="shared" si="115"/>
        <v>0</v>
      </c>
      <c r="AK128" s="37"/>
      <c r="AL128" s="37">
        <f t="shared" si="116"/>
        <v>0</v>
      </c>
      <c r="AM128" s="37">
        <f t="shared" si="117"/>
        <v>0</v>
      </c>
      <c r="AN128" s="37"/>
      <c r="AO128" s="37">
        <f t="shared" si="81"/>
        <v>0</v>
      </c>
      <c r="AP128" s="37">
        <f t="shared" si="82"/>
        <v>0</v>
      </c>
      <c r="AQ128" s="37"/>
      <c r="AR128" s="37">
        <f t="shared" si="86"/>
        <v>0</v>
      </c>
      <c r="AS128" s="37">
        <f t="shared" si="73"/>
        <v>0</v>
      </c>
      <c r="AT128" s="37"/>
      <c r="AU128" s="27">
        <f t="shared" si="75"/>
        <v>0</v>
      </c>
      <c r="AV128" s="27">
        <f t="shared" si="76"/>
        <v>0</v>
      </c>
      <c r="AW128" s="37"/>
      <c r="AX128" s="27">
        <f t="shared" si="87"/>
        <v>0</v>
      </c>
      <c r="AY128" s="27">
        <f t="shared" si="88"/>
        <v>0</v>
      </c>
      <c r="AZ128" s="37"/>
      <c r="BA128" s="137">
        <f t="shared" si="89"/>
        <v>0</v>
      </c>
      <c r="BB128" s="137">
        <f t="shared" si="90"/>
        <v>0</v>
      </c>
      <c r="BC128" s="37"/>
      <c r="BD128" s="136">
        <f t="shared" si="91"/>
        <v>0</v>
      </c>
      <c r="BE128" s="136">
        <f t="shared" si="92"/>
        <v>0</v>
      </c>
      <c r="BF128" s="37"/>
      <c r="BG128" s="137">
        <f t="shared" si="93"/>
        <v>0</v>
      </c>
      <c r="BH128" s="137">
        <f t="shared" si="94"/>
        <v>0</v>
      </c>
      <c r="BI128" s="37"/>
      <c r="BJ128" s="137">
        <f t="shared" si="95"/>
        <v>0</v>
      </c>
      <c r="BK128" s="137">
        <f t="shared" si="96"/>
        <v>0</v>
      </c>
      <c r="BL128" s="37"/>
      <c r="BM128" s="137">
        <f t="shared" si="104"/>
        <v>0</v>
      </c>
      <c r="BN128" s="137">
        <f t="shared" si="97"/>
        <v>0</v>
      </c>
      <c r="BO128" s="54">
        <f t="shared" si="98"/>
        <v>0</v>
      </c>
      <c r="BP128" s="138">
        <f t="shared" ca="1" si="99"/>
        <v>0</v>
      </c>
      <c r="BQ128" s="143">
        <f t="shared" ca="1" si="100"/>
        <v>0</v>
      </c>
      <c r="BR128" s="143">
        <f t="shared" si="101"/>
        <v>0</v>
      </c>
      <c r="BS128" s="138">
        <f t="shared" ca="1" si="102"/>
        <v>0</v>
      </c>
      <c r="BT128" s="142">
        <f t="shared" ca="1" si="103"/>
        <v>0</v>
      </c>
      <c r="BU128" s="30"/>
      <c r="BV128" s="54">
        <f t="shared" si="83"/>
        <v>0</v>
      </c>
      <c r="BW128" s="59" t="str">
        <f t="shared" si="105"/>
        <v>NÃO MEDIDO</v>
      </c>
      <c r="BY128" s="62"/>
      <c r="BZ128" s="62"/>
    </row>
    <row r="129" spans="1:78" s="79" customFormat="1" ht="45.75" customHeight="1" x14ac:dyDescent="0.2">
      <c r="A129" s="43" t="s">
        <v>29</v>
      </c>
      <c r="B129" s="43"/>
      <c r="C129" s="63" t="s">
        <v>305</v>
      </c>
      <c r="D129" s="45" t="s">
        <v>306</v>
      </c>
      <c r="E129" s="80" t="s">
        <v>55</v>
      </c>
      <c r="F129" s="50">
        <v>3</v>
      </c>
      <c r="G129" s="48">
        <v>-1</v>
      </c>
      <c r="H129" s="49">
        <v>0</v>
      </c>
      <c r="I129" s="49">
        <v>0</v>
      </c>
      <c r="J129" s="49">
        <v>0</v>
      </c>
      <c r="K129" s="50">
        <f t="shared" si="84"/>
        <v>2</v>
      </c>
      <c r="L129" s="65">
        <v>8.6199999999999992</v>
      </c>
      <c r="M129" s="66">
        <f t="shared" si="74"/>
        <v>17.239999999999998</v>
      </c>
      <c r="N129" s="52"/>
      <c r="O129" s="53">
        <f t="shared" si="85"/>
        <v>0</v>
      </c>
      <c r="P129" s="37"/>
      <c r="Q129" s="37">
        <f t="shared" si="106"/>
        <v>0</v>
      </c>
      <c r="R129" s="37">
        <f t="shared" si="107"/>
        <v>0</v>
      </c>
      <c r="S129" s="37"/>
      <c r="T129" s="37">
        <f t="shared" si="77"/>
        <v>0</v>
      </c>
      <c r="U129" s="37">
        <f t="shared" si="78"/>
        <v>0</v>
      </c>
      <c r="V129" s="37">
        <v>2</v>
      </c>
      <c r="W129" s="37">
        <f t="shared" si="108"/>
        <v>17.239999999999998</v>
      </c>
      <c r="X129" s="37">
        <f t="shared" si="79"/>
        <v>0</v>
      </c>
      <c r="Y129" s="37"/>
      <c r="Z129" s="37">
        <f t="shared" si="109"/>
        <v>0</v>
      </c>
      <c r="AA129" s="37">
        <f t="shared" si="110"/>
        <v>0</v>
      </c>
      <c r="AB129" s="37"/>
      <c r="AC129" s="37">
        <f t="shared" si="111"/>
        <v>0</v>
      </c>
      <c r="AD129" s="37">
        <f t="shared" si="80"/>
        <v>0</v>
      </c>
      <c r="AE129" s="37"/>
      <c r="AF129" s="37">
        <f t="shared" si="112"/>
        <v>0</v>
      </c>
      <c r="AG129" s="37">
        <f t="shared" si="113"/>
        <v>0</v>
      </c>
      <c r="AH129" s="37"/>
      <c r="AI129" s="37">
        <f t="shared" si="114"/>
        <v>0</v>
      </c>
      <c r="AJ129" s="37">
        <f t="shared" si="115"/>
        <v>0</v>
      </c>
      <c r="AK129" s="37"/>
      <c r="AL129" s="37">
        <f t="shared" si="116"/>
        <v>0</v>
      </c>
      <c r="AM129" s="37">
        <f t="shared" si="117"/>
        <v>0</v>
      </c>
      <c r="AN129" s="37"/>
      <c r="AO129" s="37">
        <f t="shared" si="81"/>
        <v>0</v>
      </c>
      <c r="AP129" s="37">
        <f t="shared" si="82"/>
        <v>0</v>
      </c>
      <c r="AQ129" s="37"/>
      <c r="AR129" s="37">
        <f t="shared" si="86"/>
        <v>0</v>
      </c>
      <c r="AS129" s="37">
        <f t="shared" si="73"/>
        <v>0</v>
      </c>
      <c r="AT129" s="37"/>
      <c r="AU129" s="27">
        <f t="shared" si="75"/>
        <v>0</v>
      </c>
      <c r="AV129" s="27">
        <f t="shared" si="76"/>
        <v>0</v>
      </c>
      <c r="AW129" s="37"/>
      <c r="AX129" s="27">
        <f t="shared" si="87"/>
        <v>0</v>
      </c>
      <c r="AY129" s="27">
        <f t="shared" si="88"/>
        <v>0</v>
      </c>
      <c r="AZ129" s="37"/>
      <c r="BA129" s="137">
        <f t="shared" si="89"/>
        <v>0</v>
      </c>
      <c r="BB129" s="137">
        <f t="shared" si="90"/>
        <v>0</v>
      </c>
      <c r="BC129" s="37"/>
      <c r="BD129" s="136">
        <f t="shared" si="91"/>
        <v>0</v>
      </c>
      <c r="BE129" s="136">
        <f t="shared" si="92"/>
        <v>0</v>
      </c>
      <c r="BF129" s="37"/>
      <c r="BG129" s="137">
        <f t="shared" si="93"/>
        <v>0</v>
      </c>
      <c r="BH129" s="137">
        <f t="shared" si="94"/>
        <v>0</v>
      </c>
      <c r="BI129" s="37"/>
      <c r="BJ129" s="137">
        <f t="shared" si="95"/>
        <v>0</v>
      </c>
      <c r="BK129" s="137">
        <f t="shared" si="96"/>
        <v>0</v>
      </c>
      <c r="BL129" s="37"/>
      <c r="BM129" s="137">
        <f t="shared" si="104"/>
        <v>0</v>
      </c>
      <c r="BN129" s="137">
        <f t="shared" si="97"/>
        <v>0</v>
      </c>
      <c r="BO129" s="54">
        <f t="shared" si="98"/>
        <v>2</v>
      </c>
      <c r="BP129" s="138">
        <f t="shared" ca="1" si="99"/>
        <v>17.239999999999998</v>
      </c>
      <c r="BQ129" s="143">
        <f t="shared" ca="1" si="100"/>
        <v>0</v>
      </c>
      <c r="BR129" s="143">
        <f t="shared" si="101"/>
        <v>0</v>
      </c>
      <c r="BS129" s="138">
        <f t="shared" ca="1" si="102"/>
        <v>0</v>
      </c>
      <c r="BT129" s="142">
        <f t="shared" ca="1" si="103"/>
        <v>0</v>
      </c>
      <c r="BU129" s="30"/>
      <c r="BV129" s="54">
        <f t="shared" si="83"/>
        <v>0</v>
      </c>
      <c r="BW129" s="59" t="str">
        <f t="shared" si="105"/>
        <v>NÃO MEDIDO</v>
      </c>
      <c r="BY129" s="62"/>
      <c r="BZ129" s="62"/>
    </row>
    <row r="130" spans="1:78" s="79" customFormat="1" ht="45.75" customHeight="1" x14ac:dyDescent="0.2">
      <c r="A130" s="43" t="s">
        <v>29</v>
      </c>
      <c r="B130" s="43"/>
      <c r="C130" s="63" t="s">
        <v>307</v>
      </c>
      <c r="D130" s="45" t="s">
        <v>308</v>
      </c>
      <c r="E130" s="80" t="s">
        <v>55</v>
      </c>
      <c r="F130" s="50">
        <v>20</v>
      </c>
      <c r="G130" s="48">
        <v>-20</v>
      </c>
      <c r="H130" s="49">
        <v>0</v>
      </c>
      <c r="I130" s="49">
        <v>0</v>
      </c>
      <c r="J130" s="49">
        <v>0</v>
      </c>
      <c r="K130" s="50">
        <f t="shared" si="84"/>
        <v>0</v>
      </c>
      <c r="L130" s="65">
        <v>115.29</v>
      </c>
      <c r="M130" s="66">
        <f t="shared" si="74"/>
        <v>0</v>
      </c>
      <c r="N130" s="52"/>
      <c r="O130" s="53">
        <f t="shared" si="85"/>
        <v>0</v>
      </c>
      <c r="P130" s="37"/>
      <c r="Q130" s="37">
        <f t="shared" si="106"/>
        <v>0</v>
      </c>
      <c r="R130" s="37">
        <f t="shared" si="107"/>
        <v>0</v>
      </c>
      <c r="S130" s="37"/>
      <c r="T130" s="37">
        <f t="shared" si="77"/>
        <v>0</v>
      </c>
      <c r="U130" s="37">
        <f t="shared" si="78"/>
        <v>0</v>
      </c>
      <c r="V130" s="37"/>
      <c r="W130" s="37">
        <f t="shared" si="108"/>
        <v>0</v>
      </c>
      <c r="X130" s="37">
        <f t="shared" si="79"/>
        <v>0</v>
      </c>
      <c r="Y130" s="37"/>
      <c r="Z130" s="37">
        <f t="shared" si="109"/>
        <v>0</v>
      </c>
      <c r="AA130" s="37">
        <f t="shared" si="110"/>
        <v>0</v>
      </c>
      <c r="AB130" s="37"/>
      <c r="AC130" s="37">
        <f t="shared" si="111"/>
        <v>0</v>
      </c>
      <c r="AD130" s="37">
        <f t="shared" si="80"/>
        <v>0</v>
      </c>
      <c r="AE130" s="37"/>
      <c r="AF130" s="37">
        <f t="shared" si="112"/>
        <v>0</v>
      </c>
      <c r="AG130" s="37">
        <f t="shared" si="113"/>
        <v>0</v>
      </c>
      <c r="AH130" s="37"/>
      <c r="AI130" s="37">
        <f t="shared" si="114"/>
        <v>0</v>
      </c>
      <c r="AJ130" s="37">
        <f t="shared" si="115"/>
        <v>0</v>
      </c>
      <c r="AK130" s="37"/>
      <c r="AL130" s="37">
        <f t="shared" si="116"/>
        <v>0</v>
      </c>
      <c r="AM130" s="37">
        <f t="shared" si="117"/>
        <v>0</v>
      </c>
      <c r="AN130" s="37"/>
      <c r="AO130" s="37">
        <f t="shared" si="81"/>
        <v>0</v>
      </c>
      <c r="AP130" s="37">
        <f t="shared" si="82"/>
        <v>0</v>
      </c>
      <c r="AQ130" s="37"/>
      <c r="AR130" s="37">
        <f t="shared" si="86"/>
        <v>0</v>
      </c>
      <c r="AS130" s="37">
        <f t="shared" si="73"/>
        <v>0</v>
      </c>
      <c r="AT130" s="37"/>
      <c r="AU130" s="27">
        <f t="shared" si="75"/>
        <v>0</v>
      </c>
      <c r="AV130" s="27">
        <f t="shared" si="76"/>
        <v>0</v>
      </c>
      <c r="AW130" s="37"/>
      <c r="AX130" s="27">
        <f t="shared" si="87"/>
        <v>0</v>
      </c>
      <c r="AY130" s="27">
        <f t="shared" si="88"/>
        <v>0</v>
      </c>
      <c r="AZ130" s="37"/>
      <c r="BA130" s="137">
        <f t="shared" si="89"/>
        <v>0</v>
      </c>
      <c r="BB130" s="137">
        <f t="shared" si="90"/>
        <v>0</v>
      </c>
      <c r="BC130" s="37"/>
      <c r="BD130" s="136">
        <f t="shared" si="91"/>
        <v>0</v>
      </c>
      <c r="BE130" s="136">
        <f t="shared" si="92"/>
        <v>0</v>
      </c>
      <c r="BF130" s="37"/>
      <c r="BG130" s="137">
        <f t="shared" si="93"/>
        <v>0</v>
      </c>
      <c r="BH130" s="137">
        <f t="shared" si="94"/>
        <v>0</v>
      </c>
      <c r="BI130" s="37"/>
      <c r="BJ130" s="137">
        <f t="shared" si="95"/>
        <v>0</v>
      </c>
      <c r="BK130" s="137">
        <f t="shared" si="96"/>
        <v>0</v>
      </c>
      <c r="BL130" s="37"/>
      <c r="BM130" s="137">
        <f t="shared" si="104"/>
        <v>0</v>
      </c>
      <c r="BN130" s="137">
        <f t="shared" si="97"/>
        <v>0</v>
      </c>
      <c r="BO130" s="54">
        <f t="shared" si="98"/>
        <v>0</v>
      </c>
      <c r="BP130" s="138">
        <f t="shared" ca="1" si="99"/>
        <v>0</v>
      </c>
      <c r="BQ130" s="143">
        <f t="shared" ca="1" si="100"/>
        <v>0</v>
      </c>
      <c r="BR130" s="143">
        <f t="shared" si="101"/>
        <v>0</v>
      </c>
      <c r="BS130" s="138">
        <f t="shared" ca="1" si="102"/>
        <v>0</v>
      </c>
      <c r="BT130" s="142">
        <f t="shared" ca="1" si="103"/>
        <v>0</v>
      </c>
      <c r="BU130" s="30"/>
      <c r="BV130" s="54">
        <f t="shared" si="83"/>
        <v>0</v>
      </c>
      <c r="BW130" s="59" t="str">
        <f t="shared" si="105"/>
        <v>NÃO MEDIDO</v>
      </c>
      <c r="BY130" s="62"/>
      <c r="BZ130" s="62"/>
    </row>
    <row r="131" spans="1:78" s="79" customFormat="1" ht="45.75" customHeight="1" x14ac:dyDescent="0.2">
      <c r="A131" s="43" t="s">
        <v>29</v>
      </c>
      <c r="B131" s="43"/>
      <c r="C131" s="63" t="s">
        <v>309</v>
      </c>
      <c r="D131" s="45" t="s">
        <v>310</v>
      </c>
      <c r="E131" s="80" t="s">
        <v>55</v>
      </c>
      <c r="F131" s="50">
        <v>206</v>
      </c>
      <c r="G131" s="48">
        <v>-206</v>
      </c>
      <c r="H131" s="49">
        <v>0</v>
      </c>
      <c r="I131" s="49">
        <v>0</v>
      </c>
      <c r="J131" s="49">
        <v>0</v>
      </c>
      <c r="K131" s="50">
        <f t="shared" si="84"/>
        <v>0</v>
      </c>
      <c r="L131" s="65">
        <v>9.39</v>
      </c>
      <c r="M131" s="66">
        <f t="shared" si="74"/>
        <v>0</v>
      </c>
      <c r="N131" s="52"/>
      <c r="O131" s="53">
        <f t="shared" si="85"/>
        <v>0</v>
      </c>
      <c r="P131" s="37"/>
      <c r="Q131" s="37">
        <f t="shared" si="106"/>
        <v>0</v>
      </c>
      <c r="R131" s="37">
        <f t="shared" si="107"/>
        <v>0</v>
      </c>
      <c r="S131" s="37"/>
      <c r="T131" s="37">
        <f t="shared" si="77"/>
        <v>0</v>
      </c>
      <c r="U131" s="37">
        <f t="shared" si="78"/>
        <v>0</v>
      </c>
      <c r="V131" s="37"/>
      <c r="W131" s="37">
        <f t="shared" si="108"/>
        <v>0</v>
      </c>
      <c r="X131" s="37">
        <f t="shared" si="79"/>
        <v>0</v>
      </c>
      <c r="Y131" s="37"/>
      <c r="Z131" s="37">
        <f t="shared" si="109"/>
        <v>0</v>
      </c>
      <c r="AA131" s="37">
        <f t="shared" si="110"/>
        <v>0</v>
      </c>
      <c r="AB131" s="37"/>
      <c r="AC131" s="37">
        <f t="shared" si="111"/>
        <v>0</v>
      </c>
      <c r="AD131" s="37">
        <f t="shared" si="80"/>
        <v>0</v>
      </c>
      <c r="AE131" s="37"/>
      <c r="AF131" s="37">
        <f t="shared" si="112"/>
        <v>0</v>
      </c>
      <c r="AG131" s="37">
        <f t="shared" si="113"/>
        <v>0</v>
      </c>
      <c r="AH131" s="37"/>
      <c r="AI131" s="37">
        <f t="shared" si="114"/>
        <v>0</v>
      </c>
      <c r="AJ131" s="37">
        <f t="shared" si="115"/>
        <v>0</v>
      </c>
      <c r="AK131" s="37"/>
      <c r="AL131" s="37">
        <f t="shared" si="116"/>
        <v>0</v>
      </c>
      <c r="AM131" s="37">
        <f t="shared" si="117"/>
        <v>0</v>
      </c>
      <c r="AN131" s="37"/>
      <c r="AO131" s="37">
        <f t="shared" si="81"/>
        <v>0</v>
      </c>
      <c r="AP131" s="37">
        <f t="shared" si="82"/>
        <v>0</v>
      </c>
      <c r="AQ131" s="37"/>
      <c r="AR131" s="37">
        <f t="shared" si="86"/>
        <v>0</v>
      </c>
      <c r="AS131" s="37">
        <f t="shared" si="73"/>
        <v>0</v>
      </c>
      <c r="AT131" s="37"/>
      <c r="AU131" s="27">
        <f t="shared" si="75"/>
        <v>0</v>
      </c>
      <c r="AV131" s="27">
        <f t="shared" si="76"/>
        <v>0</v>
      </c>
      <c r="AW131" s="37"/>
      <c r="AX131" s="27">
        <f t="shared" si="87"/>
        <v>0</v>
      </c>
      <c r="AY131" s="27">
        <f t="shared" si="88"/>
        <v>0</v>
      </c>
      <c r="AZ131" s="37"/>
      <c r="BA131" s="137">
        <f t="shared" si="89"/>
        <v>0</v>
      </c>
      <c r="BB131" s="137">
        <f t="shared" si="90"/>
        <v>0</v>
      </c>
      <c r="BC131" s="37"/>
      <c r="BD131" s="136">
        <f t="shared" si="91"/>
        <v>0</v>
      </c>
      <c r="BE131" s="136">
        <f t="shared" si="92"/>
        <v>0</v>
      </c>
      <c r="BF131" s="37"/>
      <c r="BG131" s="137">
        <f t="shared" si="93"/>
        <v>0</v>
      </c>
      <c r="BH131" s="137">
        <f t="shared" si="94"/>
        <v>0</v>
      </c>
      <c r="BI131" s="37"/>
      <c r="BJ131" s="137">
        <f t="shared" si="95"/>
        <v>0</v>
      </c>
      <c r="BK131" s="137">
        <f t="shared" si="96"/>
        <v>0</v>
      </c>
      <c r="BL131" s="37"/>
      <c r="BM131" s="137">
        <f t="shared" si="104"/>
        <v>0</v>
      </c>
      <c r="BN131" s="137">
        <f t="shared" si="97"/>
        <v>0</v>
      </c>
      <c r="BO131" s="54">
        <f t="shared" si="98"/>
        <v>0</v>
      </c>
      <c r="BP131" s="138">
        <f t="shared" ca="1" si="99"/>
        <v>0</v>
      </c>
      <c r="BQ131" s="143">
        <f t="shared" ca="1" si="100"/>
        <v>0</v>
      </c>
      <c r="BR131" s="143">
        <f t="shared" si="101"/>
        <v>0</v>
      </c>
      <c r="BS131" s="138">
        <f t="shared" ca="1" si="102"/>
        <v>0</v>
      </c>
      <c r="BT131" s="142">
        <f t="shared" ca="1" si="103"/>
        <v>0</v>
      </c>
      <c r="BU131" s="30"/>
      <c r="BV131" s="54">
        <f t="shared" si="83"/>
        <v>0</v>
      </c>
      <c r="BW131" s="59" t="str">
        <f t="shared" si="105"/>
        <v>NÃO MEDIDO</v>
      </c>
      <c r="BY131" s="62"/>
      <c r="BZ131" s="62"/>
    </row>
    <row r="132" spans="1:78" s="79" customFormat="1" ht="45.75" customHeight="1" x14ac:dyDescent="0.2">
      <c r="A132" s="43" t="s">
        <v>29</v>
      </c>
      <c r="B132" s="43"/>
      <c r="C132" s="63" t="s">
        <v>311</v>
      </c>
      <c r="D132" s="45" t="s">
        <v>312</v>
      </c>
      <c r="E132" s="80" t="s">
        <v>55</v>
      </c>
      <c r="F132" s="50">
        <v>5</v>
      </c>
      <c r="G132" s="48">
        <v>-5</v>
      </c>
      <c r="H132" s="49">
        <v>0</v>
      </c>
      <c r="I132" s="49">
        <v>0</v>
      </c>
      <c r="J132" s="49">
        <v>0</v>
      </c>
      <c r="K132" s="50">
        <f t="shared" si="84"/>
        <v>0</v>
      </c>
      <c r="L132" s="65">
        <v>13.88</v>
      </c>
      <c r="M132" s="66">
        <f t="shared" si="74"/>
        <v>0</v>
      </c>
      <c r="N132" s="52"/>
      <c r="O132" s="53">
        <f t="shared" si="85"/>
        <v>0</v>
      </c>
      <c r="P132" s="37"/>
      <c r="Q132" s="37">
        <f t="shared" si="106"/>
        <v>0</v>
      </c>
      <c r="R132" s="37">
        <f t="shared" si="107"/>
        <v>0</v>
      </c>
      <c r="S132" s="37"/>
      <c r="T132" s="37">
        <f t="shared" si="77"/>
        <v>0</v>
      </c>
      <c r="U132" s="37">
        <f t="shared" si="78"/>
        <v>0</v>
      </c>
      <c r="V132" s="37"/>
      <c r="W132" s="37">
        <f t="shared" si="108"/>
        <v>0</v>
      </c>
      <c r="X132" s="37">
        <f t="shared" si="79"/>
        <v>0</v>
      </c>
      <c r="Y132" s="37"/>
      <c r="Z132" s="37">
        <f t="shared" si="109"/>
        <v>0</v>
      </c>
      <c r="AA132" s="37">
        <f t="shared" si="110"/>
        <v>0</v>
      </c>
      <c r="AB132" s="37"/>
      <c r="AC132" s="37">
        <f t="shared" si="111"/>
        <v>0</v>
      </c>
      <c r="AD132" s="37">
        <f t="shared" si="80"/>
        <v>0</v>
      </c>
      <c r="AE132" s="37"/>
      <c r="AF132" s="37">
        <f t="shared" si="112"/>
        <v>0</v>
      </c>
      <c r="AG132" s="37">
        <f t="shared" si="113"/>
        <v>0</v>
      </c>
      <c r="AH132" s="37"/>
      <c r="AI132" s="37">
        <f t="shared" si="114"/>
        <v>0</v>
      </c>
      <c r="AJ132" s="37">
        <f t="shared" si="115"/>
        <v>0</v>
      </c>
      <c r="AK132" s="37"/>
      <c r="AL132" s="37">
        <f t="shared" si="116"/>
        <v>0</v>
      </c>
      <c r="AM132" s="37">
        <f t="shared" si="117"/>
        <v>0</v>
      </c>
      <c r="AN132" s="37"/>
      <c r="AO132" s="37">
        <f t="shared" si="81"/>
        <v>0</v>
      </c>
      <c r="AP132" s="37">
        <f t="shared" si="82"/>
        <v>0</v>
      </c>
      <c r="AQ132" s="37"/>
      <c r="AR132" s="37">
        <f t="shared" si="86"/>
        <v>0</v>
      </c>
      <c r="AS132" s="37">
        <f t="shared" si="73"/>
        <v>0</v>
      </c>
      <c r="AT132" s="37"/>
      <c r="AU132" s="27">
        <f t="shared" si="75"/>
        <v>0</v>
      </c>
      <c r="AV132" s="27">
        <f t="shared" si="76"/>
        <v>0</v>
      </c>
      <c r="AW132" s="37"/>
      <c r="AX132" s="27">
        <f t="shared" si="87"/>
        <v>0</v>
      </c>
      <c r="AY132" s="27">
        <f t="shared" si="88"/>
        <v>0</v>
      </c>
      <c r="AZ132" s="37"/>
      <c r="BA132" s="137">
        <f t="shared" si="89"/>
        <v>0</v>
      </c>
      <c r="BB132" s="137">
        <f t="shared" si="90"/>
        <v>0</v>
      </c>
      <c r="BC132" s="37"/>
      <c r="BD132" s="136">
        <f t="shared" si="91"/>
        <v>0</v>
      </c>
      <c r="BE132" s="136">
        <f t="shared" si="92"/>
        <v>0</v>
      </c>
      <c r="BF132" s="37"/>
      <c r="BG132" s="137">
        <f t="shared" si="93"/>
        <v>0</v>
      </c>
      <c r="BH132" s="137">
        <f t="shared" si="94"/>
        <v>0</v>
      </c>
      <c r="BI132" s="37"/>
      <c r="BJ132" s="137">
        <f t="shared" si="95"/>
        <v>0</v>
      </c>
      <c r="BK132" s="137">
        <f t="shared" si="96"/>
        <v>0</v>
      </c>
      <c r="BL132" s="37"/>
      <c r="BM132" s="137">
        <f t="shared" si="104"/>
        <v>0</v>
      </c>
      <c r="BN132" s="137">
        <f t="shared" si="97"/>
        <v>0</v>
      </c>
      <c r="BO132" s="54">
        <f t="shared" si="98"/>
        <v>0</v>
      </c>
      <c r="BP132" s="138">
        <f t="shared" ca="1" si="99"/>
        <v>0</v>
      </c>
      <c r="BQ132" s="143">
        <f t="shared" ca="1" si="100"/>
        <v>0</v>
      </c>
      <c r="BR132" s="143">
        <f t="shared" si="101"/>
        <v>0</v>
      </c>
      <c r="BS132" s="138">
        <f t="shared" ca="1" si="102"/>
        <v>0</v>
      </c>
      <c r="BT132" s="142">
        <f t="shared" ca="1" si="103"/>
        <v>0</v>
      </c>
      <c r="BU132" s="30"/>
      <c r="BV132" s="54">
        <f t="shared" si="83"/>
        <v>0</v>
      </c>
      <c r="BW132" s="59" t="str">
        <f t="shared" si="105"/>
        <v>NÃO MEDIDO</v>
      </c>
      <c r="BY132" s="62"/>
      <c r="BZ132" s="62"/>
    </row>
    <row r="133" spans="1:78" s="79" customFormat="1" ht="45.75" customHeight="1" x14ac:dyDescent="0.2">
      <c r="A133" s="43" t="s">
        <v>29</v>
      </c>
      <c r="B133" s="43"/>
      <c r="C133" s="63" t="s">
        <v>235</v>
      </c>
      <c r="D133" s="45" t="s">
        <v>236</v>
      </c>
      <c r="E133" s="80" t="s">
        <v>55</v>
      </c>
      <c r="F133" s="50">
        <v>88</v>
      </c>
      <c r="G133" s="48">
        <v>-65</v>
      </c>
      <c r="H133" s="49">
        <v>0</v>
      </c>
      <c r="I133" s="49">
        <v>4</v>
      </c>
      <c r="J133" s="49">
        <v>0</v>
      </c>
      <c r="K133" s="50">
        <f t="shared" si="84"/>
        <v>27</v>
      </c>
      <c r="L133" s="65">
        <v>4.75</v>
      </c>
      <c r="M133" s="66">
        <f t="shared" si="74"/>
        <v>128.25</v>
      </c>
      <c r="N133" s="52"/>
      <c r="O133" s="53">
        <f t="shared" si="85"/>
        <v>0</v>
      </c>
      <c r="P133" s="37"/>
      <c r="Q133" s="37">
        <f t="shared" si="106"/>
        <v>0</v>
      </c>
      <c r="R133" s="37">
        <f t="shared" si="107"/>
        <v>0</v>
      </c>
      <c r="S133" s="37"/>
      <c r="T133" s="37">
        <f t="shared" si="77"/>
        <v>0</v>
      </c>
      <c r="U133" s="37">
        <f t="shared" si="78"/>
        <v>0</v>
      </c>
      <c r="V133" s="37">
        <v>22</v>
      </c>
      <c r="W133" s="37">
        <f t="shared" si="108"/>
        <v>104.5</v>
      </c>
      <c r="X133" s="37">
        <f t="shared" si="79"/>
        <v>0</v>
      </c>
      <c r="Y133" s="37"/>
      <c r="Z133" s="37">
        <f t="shared" si="109"/>
        <v>0</v>
      </c>
      <c r="AA133" s="37">
        <f t="shared" si="110"/>
        <v>0</v>
      </c>
      <c r="AB133" s="37"/>
      <c r="AC133" s="37">
        <f t="shared" si="111"/>
        <v>0</v>
      </c>
      <c r="AD133" s="37">
        <f t="shared" si="80"/>
        <v>0</v>
      </c>
      <c r="AE133" s="37"/>
      <c r="AF133" s="37">
        <f t="shared" si="112"/>
        <v>0</v>
      </c>
      <c r="AG133" s="37">
        <f t="shared" si="113"/>
        <v>0</v>
      </c>
      <c r="AH133" s="37"/>
      <c r="AI133" s="37">
        <f t="shared" si="114"/>
        <v>0</v>
      </c>
      <c r="AJ133" s="37">
        <f t="shared" si="115"/>
        <v>0</v>
      </c>
      <c r="AK133" s="37"/>
      <c r="AL133" s="37">
        <f t="shared" si="116"/>
        <v>0</v>
      </c>
      <c r="AM133" s="37">
        <f t="shared" si="117"/>
        <v>0</v>
      </c>
      <c r="AN133" s="37"/>
      <c r="AO133" s="37">
        <f t="shared" si="81"/>
        <v>0</v>
      </c>
      <c r="AP133" s="37">
        <f t="shared" si="82"/>
        <v>0</v>
      </c>
      <c r="AQ133" s="37"/>
      <c r="AR133" s="37">
        <f t="shared" si="86"/>
        <v>0</v>
      </c>
      <c r="AS133" s="37">
        <f t="shared" si="73"/>
        <v>0</v>
      </c>
      <c r="AT133" s="37"/>
      <c r="AU133" s="27">
        <f t="shared" si="75"/>
        <v>0</v>
      </c>
      <c r="AV133" s="27">
        <f t="shared" si="76"/>
        <v>0</v>
      </c>
      <c r="AW133" s="37"/>
      <c r="AX133" s="27">
        <f t="shared" si="87"/>
        <v>0</v>
      </c>
      <c r="AY133" s="27">
        <f t="shared" si="88"/>
        <v>0</v>
      </c>
      <c r="AZ133" s="37"/>
      <c r="BA133" s="137">
        <f t="shared" si="89"/>
        <v>0</v>
      </c>
      <c r="BB133" s="137">
        <f t="shared" si="90"/>
        <v>0</v>
      </c>
      <c r="BC133" s="37"/>
      <c r="BD133" s="136">
        <f t="shared" si="91"/>
        <v>0</v>
      </c>
      <c r="BE133" s="136">
        <f t="shared" si="92"/>
        <v>0</v>
      </c>
      <c r="BF133" s="37"/>
      <c r="BG133" s="137">
        <f t="shared" si="93"/>
        <v>0</v>
      </c>
      <c r="BH133" s="137">
        <f t="shared" si="94"/>
        <v>0</v>
      </c>
      <c r="BI133" s="37"/>
      <c r="BJ133" s="137">
        <f t="shared" si="95"/>
        <v>0</v>
      </c>
      <c r="BK133" s="137">
        <f t="shared" si="96"/>
        <v>0</v>
      </c>
      <c r="BL133" s="37"/>
      <c r="BM133" s="137">
        <f t="shared" si="104"/>
        <v>0</v>
      </c>
      <c r="BN133" s="137">
        <f t="shared" si="97"/>
        <v>0</v>
      </c>
      <c r="BO133" s="54">
        <f t="shared" si="98"/>
        <v>22</v>
      </c>
      <c r="BP133" s="138">
        <f t="shared" ca="1" si="99"/>
        <v>104.5</v>
      </c>
      <c r="BQ133" s="143">
        <f t="shared" ca="1" si="100"/>
        <v>0</v>
      </c>
      <c r="BR133" s="143">
        <f t="shared" si="101"/>
        <v>5</v>
      </c>
      <c r="BS133" s="138">
        <f t="shared" ca="1" si="102"/>
        <v>23.75</v>
      </c>
      <c r="BT133" s="142">
        <f t="shared" ca="1" si="103"/>
        <v>0</v>
      </c>
      <c r="BU133" s="30"/>
      <c r="BV133" s="54">
        <f t="shared" si="83"/>
        <v>0</v>
      </c>
      <c r="BW133" s="59" t="str">
        <f t="shared" si="105"/>
        <v>NÃO MEDIDO</v>
      </c>
      <c r="BY133" s="62"/>
      <c r="BZ133" s="62"/>
    </row>
    <row r="134" spans="1:78" s="79" customFormat="1" ht="45.75" customHeight="1" x14ac:dyDescent="0.2">
      <c r="A134" s="43" t="s">
        <v>29</v>
      </c>
      <c r="B134" s="43"/>
      <c r="C134" s="63" t="s">
        <v>313</v>
      </c>
      <c r="D134" s="45" t="s">
        <v>314</v>
      </c>
      <c r="E134" s="80" t="s">
        <v>55</v>
      </c>
      <c r="F134" s="50">
        <v>15</v>
      </c>
      <c r="G134" s="48">
        <v>-15</v>
      </c>
      <c r="H134" s="49">
        <v>0</v>
      </c>
      <c r="I134" s="49">
        <v>0</v>
      </c>
      <c r="J134" s="49">
        <v>0</v>
      </c>
      <c r="K134" s="50">
        <f t="shared" si="84"/>
        <v>0</v>
      </c>
      <c r="L134" s="65">
        <v>6.93</v>
      </c>
      <c r="M134" s="66">
        <f t="shared" si="74"/>
        <v>0</v>
      </c>
      <c r="N134" s="52"/>
      <c r="O134" s="53">
        <f t="shared" si="85"/>
        <v>0</v>
      </c>
      <c r="P134" s="37"/>
      <c r="Q134" s="37">
        <f t="shared" si="106"/>
        <v>0</v>
      </c>
      <c r="R134" s="37">
        <f t="shared" si="107"/>
        <v>0</v>
      </c>
      <c r="S134" s="37"/>
      <c r="T134" s="37">
        <f t="shared" si="77"/>
        <v>0</v>
      </c>
      <c r="U134" s="37">
        <f t="shared" si="78"/>
        <v>0</v>
      </c>
      <c r="V134" s="37"/>
      <c r="W134" s="37">
        <f t="shared" si="108"/>
        <v>0</v>
      </c>
      <c r="X134" s="37">
        <f t="shared" si="79"/>
        <v>0</v>
      </c>
      <c r="Y134" s="37"/>
      <c r="Z134" s="37">
        <f t="shared" si="109"/>
        <v>0</v>
      </c>
      <c r="AA134" s="37">
        <f t="shared" si="110"/>
        <v>0</v>
      </c>
      <c r="AB134" s="37"/>
      <c r="AC134" s="37">
        <f t="shared" si="111"/>
        <v>0</v>
      </c>
      <c r="AD134" s="37">
        <f t="shared" si="80"/>
        <v>0</v>
      </c>
      <c r="AE134" s="37"/>
      <c r="AF134" s="37">
        <f t="shared" si="112"/>
        <v>0</v>
      </c>
      <c r="AG134" s="37">
        <f t="shared" si="113"/>
        <v>0</v>
      </c>
      <c r="AH134" s="37"/>
      <c r="AI134" s="37">
        <f t="shared" si="114"/>
        <v>0</v>
      </c>
      <c r="AJ134" s="37">
        <f t="shared" si="115"/>
        <v>0</v>
      </c>
      <c r="AK134" s="37"/>
      <c r="AL134" s="37">
        <f t="shared" si="116"/>
        <v>0</v>
      </c>
      <c r="AM134" s="37">
        <f t="shared" si="117"/>
        <v>0</v>
      </c>
      <c r="AN134" s="37"/>
      <c r="AO134" s="37">
        <f t="shared" si="81"/>
        <v>0</v>
      </c>
      <c r="AP134" s="37">
        <f t="shared" si="82"/>
        <v>0</v>
      </c>
      <c r="AQ134" s="37"/>
      <c r="AR134" s="37">
        <f t="shared" si="86"/>
        <v>0</v>
      </c>
      <c r="AS134" s="37">
        <f t="shared" si="73"/>
        <v>0</v>
      </c>
      <c r="AT134" s="37"/>
      <c r="AU134" s="27">
        <f t="shared" si="75"/>
        <v>0</v>
      </c>
      <c r="AV134" s="27">
        <f t="shared" si="76"/>
        <v>0</v>
      </c>
      <c r="AW134" s="37"/>
      <c r="AX134" s="27">
        <f t="shared" si="87"/>
        <v>0</v>
      </c>
      <c r="AY134" s="27">
        <f t="shared" si="88"/>
        <v>0</v>
      </c>
      <c r="AZ134" s="37"/>
      <c r="BA134" s="137">
        <f t="shared" si="89"/>
        <v>0</v>
      </c>
      <c r="BB134" s="137">
        <f t="shared" si="90"/>
        <v>0</v>
      </c>
      <c r="BC134" s="37"/>
      <c r="BD134" s="136">
        <f t="shared" si="91"/>
        <v>0</v>
      </c>
      <c r="BE134" s="136">
        <f t="shared" si="92"/>
        <v>0</v>
      </c>
      <c r="BF134" s="37"/>
      <c r="BG134" s="137">
        <f t="shared" si="93"/>
        <v>0</v>
      </c>
      <c r="BH134" s="137">
        <f t="shared" si="94"/>
        <v>0</v>
      </c>
      <c r="BI134" s="37"/>
      <c r="BJ134" s="137">
        <f t="shared" si="95"/>
        <v>0</v>
      </c>
      <c r="BK134" s="137">
        <f t="shared" si="96"/>
        <v>0</v>
      </c>
      <c r="BL134" s="37"/>
      <c r="BM134" s="137">
        <f t="shared" si="104"/>
        <v>0</v>
      </c>
      <c r="BN134" s="137">
        <f t="shared" si="97"/>
        <v>0</v>
      </c>
      <c r="BO134" s="54">
        <f t="shared" si="98"/>
        <v>0</v>
      </c>
      <c r="BP134" s="138">
        <f t="shared" ca="1" si="99"/>
        <v>0</v>
      </c>
      <c r="BQ134" s="143">
        <f t="shared" ca="1" si="100"/>
        <v>0</v>
      </c>
      <c r="BR134" s="143">
        <f t="shared" si="101"/>
        <v>0</v>
      </c>
      <c r="BS134" s="138">
        <f t="shared" ca="1" si="102"/>
        <v>0</v>
      </c>
      <c r="BT134" s="142">
        <f t="shared" ca="1" si="103"/>
        <v>0</v>
      </c>
      <c r="BU134" s="30"/>
      <c r="BV134" s="54">
        <f t="shared" si="83"/>
        <v>0</v>
      </c>
      <c r="BW134" s="59" t="str">
        <f t="shared" si="105"/>
        <v>NÃO MEDIDO</v>
      </c>
      <c r="BY134" s="62"/>
      <c r="BZ134" s="62"/>
    </row>
    <row r="135" spans="1:78" s="79" customFormat="1" ht="45.75" customHeight="1" x14ac:dyDescent="0.2">
      <c r="A135" s="43" t="s">
        <v>29</v>
      </c>
      <c r="B135" s="43"/>
      <c r="C135" s="63" t="s">
        <v>315</v>
      </c>
      <c r="D135" s="45" t="s">
        <v>316</v>
      </c>
      <c r="E135" s="80" t="s">
        <v>55</v>
      </c>
      <c r="F135" s="50">
        <v>35</v>
      </c>
      <c r="G135" s="48">
        <v>-35</v>
      </c>
      <c r="H135" s="49">
        <v>0</v>
      </c>
      <c r="I135" s="49">
        <v>0</v>
      </c>
      <c r="J135" s="49">
        <v>0</v>
      </c>
      <c r="K135" s="50">
        <f t="shared" si="84"/>
        <v>0</v>
      </c>
      <c r="L135" s="65">
        <v>18.59</v>
      </c>
      <c r="M135" s="66">
        <f t="shared" si="74"/>
        <v>0</v>
      </c>
      <c r="N135" s="52"/>
      <c r="O135" s="53">
        <f t="shared" si="85"/>
        <v>0</v>
      </c>
      <c r="P135" s="37"/>
      <c r="Q135" s="37">
        <f t="shared" si="106"/>
        <v>0</v>
      </c>
      <c r="R135" s="37">
        <f t="shared" si="107"/>
        <v>0</v>
      </c>
      <c r="S135" s="37"/>
      <c r="T135" s="37">
        <f t="shared" si="77"/>
        <v>0</v>
      </c>
      <c r="U135" s="37">
        <f t="shared" si="78"/>
        <v>0</v>
      </c>
      <c r="V135" s="37"/>
      <c r="W135" s="37">
        <f t="shared" si="108"/>
        <v>0</v>
      </c>
      <c r="X135" s="37">
        <f t="shared" si="79"/>
        <v>0</v>
      </c>
      <c r="Y135" s="37"/>
      <c r="Z135" s="37">
        <f t="shared" si="109"/>
        <v>0</v>
      </c>
      <c r="AA135" s="37">
        <f t="shared" si="110"/>
        <v>0</v>
      </c>
      <c r="AB135" s="37"/>
      <c r="AC135" s="37">
        <f t="shared" si="111"/>
        <v>0</v>
      </c>
      <c r="AD135" s="37">
        <f t="shared" si="80"/>
        <v>0</v>
      </c>
      <c r="AE135" s="37"/>
      <c r="AF135" s="37">
        <f t="shared" si="112"/>
        <v>0</v>
      </c>
      <c r="AG135" s="37">
        <f t="shared" si="113"/>
        <v>0</v>
      </c>
      <c r="AH135" s="37"/>
      <c r="AI135" s="37">
        <f t="shared" si="114"/>
        <v>0</v>
      </c>
      <c r="AJ135" s="37">
        <f t="shared" si="115"/>
        <v>0</v>
      </c>
      <c r="AK135" s="37"/>
      <c r="AL135" s="37">
        <f t="shared" si="116"/>
        <v>0</v>
      </c>
      <c r="AM135" s="37">
        <f t="shared" si="117"/>
        <v>0</v>
      </c>
      <c r="AN135" s="37"/>
      <c r="AO135" s="37">
        <f t="shared" si="81"/>
        <v>0</v>
      </c>
      <c r="AP135" s="37">
        <f t="shared" si="82"/>
        <v>0</v>
      </c>
      <c r="AQ135" s="37"/>
      <c r="AR135" s="37">
        <f t="shared" si="86"/>
        <v>0</v>
      </c>
      <c r="AS135" s="37">
        <f t="shared" si="73"/>
        <v>0</v>
      </c>
      <c r="AT135" s="37"/>
      <c r="AU135" s="27">
        <f t="shared" si="75"/>
        <v>0</v>
      </c>
      <c r="AV135" s="27">
        <f t="shared" si="76"/>
        <v>0</v>
      </c>
      <c r="AW135" s="37"/>
      <c r="AX135" s="27">
        <f t="shared" si="87"/>
        <v>0</v>
      </c>
      <c r="AY135" s="27">
        <f t="shared" si="88"/>
        <v>0</v>
      </c>
      <c r="AZ135" s="37"/>
      <c r="BA135" s="137">
        <f t="shared" si="89"/>
        <v>0</v>
      </c>
      <c r="BB135" s="137">
        <f t="shared" si="90"/>
        <v>0</v>
      </c>
      <c r="BC135" s="37"/>
      <c r="BD135" s="136">
        <f t="shared" si="91"/>
        <v>0</v>
      </c>
      <c r="BE135" s="136">
        <f t="shared" si="92"/>
        <v>0</v>
      </c>
      <c r="BF135" s="37"/>
      <c r="BG135" s="137">
        <f t="shared" si="93"/>
        <v>0</v>
      </c>
      <c r="BH135" s="137">
        <f t="shared" si="94"/>
        <v>0</v>
      </c>
      <c r="BI135" s="37"/>
      <c r="BJ135" s="137">
        <f t="shared" si="95"/>
        <v>0</v>
      </c>
      <c r="BK135" s="137">
        <f t="shared" si="96"/>
        <v>0</v>
      </c>
      <c r="BL135" s="37"/>
      <c r="BM135" s="137">
        <f t="shared" si="104"/>
        <v>0</v>
      </c>
      <c r="BN135" s="137">
        <f t="shared" si="97"/>
        <v>0</v>
      </c>
      <c r="BO135" s="54">
        <f t="shared" si="98"/>
        <v>0</v>
      </c>
      <c r="BP135" s="138">
        <f t="shared" ca="1" si="99"/>
        <v>0</v>
      </c>
      <c r="BQ135" s="143">
        <f t="shared" ca="1" si="100"/>
        <v>0</v>
      </c>
      <c r="BR135" s="143">
        <f t="shared" si="101"/>
        <v>0</v>
      </c>
      <c r="BS135" s="138">
        <f t="shared" ca="1" si="102"/>
        <v>0</v>
      </c>
      <c r="BT135" s="142">
        <f t="shared" ca="1" si="103"/>
        <v>0</v>
      </c>
      <c r="BU135" s="30"/>
      <c r="BV135" s="54">
        <f t="shared" si="83"/>
        <v>0</v>
      </c>
      <c r="BW135" s="59" t="str">
        <f t="shared" si="105"/>
        <v>NÃO MEDIDO</v>
      </c>
      <c r="BY135" s="62"/>
      <c r="BZ135" s="62"/>
    </row>
    <row r="136" spans="1:78" s="79" customFormat="1" ht="74.25" customHeight="1" x14ac:dyDescent="0.2">
      <c r="A136" s="43" t="s">
        <v>29</v>
      </c>
      <c r="B136" s="43"/>
      <c r="C136" s="63" t="s">
        <v>145</v>
      </c>
      <c r="D136" s="45" t="s">
        <v>146</v>
      </c>
      <c r="E136" s="80" t="s">
        <v>55</v>
      </c>
      <c r="F136" s="50">
        <v>1</v>
      </c>
      <c r="G136" s="48">
        <v>0</v>
      </c>
      <c r="H136" s="49">
        <v>0</v>
      </c>
      <c r="I136" s="49">
        <v>0</v>
      </c>
      <c r="J136" s="49">
        <v>0</v>
      </c>
      <c r="K136" s="50">
        <f t="shared" si="84"/>
        <v>1</v>
      </c>
      <c r="L136" s="65">
        <v>6969.29</v>
      </c>
      <c r="M136" s="66">
        <f t="shared" si="74"/>
        <v>6969.29</v>
      </c>
      <c r="N136" s="52"/>
      <c r="O136" s="53">
        <f t="shared" si="85"/>
        <v>0</v>
      </c>
      <c r="P136" s="37"/>
      <c r="Q136" s="37">
        <f t="shared" si="106"/>
        <v>0</v>
      </c>
      <c r="R136" s="37">
        <f t="shared" si="107"/>
        <v>0</v>
      </c>
      <c r="S136" s="37"/>
      <c r="T136" s="37">
        <f t="shared" si="77"/>
        <v>0</v>
      </c>
      <c r="U136" s="37">
        <f t="shared" si="78"/>
        <v>0</v>
      </c>
      <c r="V136" s="37">
        <v>1</v>
      </c>
      <c r="W136" s="37">
        <f t="shared" si="108"/>
        <v>6969.29</v>
      </c>
      <c r="X136" s="37">
        <f t="shared" si="79"/>
        <v>0</v>
      </c>
      <c r="Y136" s="37"/>
      <c r="Z136" s="37">
        <f t="shared" si="109"/>
        <v>0</v>
      </c>
      <c r="AA136" s="37">
        <f t="shared" si="110"/>
        <v>0</v>
      </c>
      <c r="AB136" s="37"/>
      <c r="AC136" s="37">
        <f t="shared" si="111"/>
        <v>0</v>
      </c>
      <c r="AD136" s="37">
        <f t="shared" si="80"/>
        <v>0</v>
      </c>
      <c r="AE136" s="37"/>
      <c r="AF136" s="37">
        <f t="shared" si="112"/>
        <v>0</v>
      </c>
      <c r="AG136" s="37">
        <f t="shared" si="113"/>
        <v>0</v>
      </c>
      <c r="AH136" s="37"/>
      <c r="AI136" s="37">
        <f t="shared" si="114"/>
        <v>0</v>
      </c>
      <c r="AJ136" s="37">
        <f t="shared" si="115"/>
        <v>0</v>
      </c>
      <c r="AK136" s="37"/>
      <c r="AL136" s="37">
        <f t="shared" si="116"/>
        <v>0</v>
      </c>
      <c r="AM136" s="37">
        <f t="shared" si="117"/>
        <v>0</v>
      </c>
      <c r="AN136" s="37"/>
      <c r="AO136" s="37">
        <f t="shared" si="81"/>
        <v>0</v>
      </c>
      <c r="AP136" s="37">
        <f t="shared" si="82"/>
        <v>0</v>
      </c>
      <c r="AQ136" s="37"/>
      <c r="AR136" s="37">
        <f t="shared" si="86"/>
        <v>0</v>
      </c>
      <c r="AS136" s="37">
        <f t="shared" si="73"/>
        <v>0</v>
      </c>
      <c r="AT136" s="37"/>
      <c r="AU136" s="27">
        <f t="shared" si="75"/>
        <v>0</v>
      </c>
      <c r="AV136" s="27">
        <f t="shared" si="76"/>
        <v>0</v>
      </c>
      <c r="AW136" s="37"/>
      <c r="AX136" s="27">
        <f t="shared" si="87"/>
        <v>0</v>
      </c>
      <c r="AY136" s="27">
        <f t="shared" si="88"/>
        <v>0</v>
      </c>
      <c r="AZ136" s="37"/>
      <c r="BA136" s="137">
        <f t="shared" si="89"/>
        <v>0</v>
      </c>
      <c r="BB136" s="137">
        <f t="shared" si="90"/>
        <v>0</v>
      </c>
      <c r="BC136" s="37"/>
      <c r="BD136" s="136">
        <f t="shared" si="91"/>
        <v>0</v>
      </c>
      <c r="BE136" s="136">
        <f t="shared" si="92"/>
        <v>0</v>
      </c>
      <c r="BF136" s="37"/>
      <c r="BG136" s="137">
        <f t="shared" si="93"/>
        <v>0</v>
      </c>
      <c r="BH136" s="137">
        <f t="shared" si="94"/>
        <v>0</v>
      </c>
      <c r="BI136" s="37"/>
      <c r="BJ136" s="137">
        <f t="shared" si="95"/>
        <v>0</v>
      </c>
      <c r="BK136" s="137">
        <f t="shared" si="96"/>
        <v>0</v>
      </c>
      <c r="BL136" s="37"/>
      <c r="BM136" s="137">
        <f t="shared" si="104"/>
        <v>0</v>
      </c>
      <c r="BN136" s="137">
        <f t="shared" si="97"/>
        <v>0</v>
      </c>
      <c r="BO136" s="54">
        <f t="shared" si="98"/>
        <v>1</v>
      </c>
      <c r="BP136" s="138">
        <f t="shared" ca="1" si="99"/>
        <v>6969.29</v>
      </c>
      <c r="BQ136" s="143">
        <f t="shared" ca="1" si="100"/>
        <v>0</v>
      </c>
      <c r="BR136" s="143">
        <f t="shared" si="101"/>
        <v>0</v>
      </c>
      <c r="BS136" s="138">
        <f t="shared" ca="1" si="102"/>
        <v>0</v>
      </c>
      <c r="BT136" s="142">
        <f t="shared" ca="1" si="103"/>
        <v>0</v>
      </c>
      <c r="BU136" s="30"/>
      <c r="BV136" s="54">
        <f t="shared" si="83"/>
        <v>1</v>
      </c>
      <c r="BW136" s="59" t="str">
        <f t="shared" si="105"/>
        <v>MEDIDO</v>
      </c>
      <c r="BY136" s="62"/>
      <c r="BZ136" s="62"/>
    </row>
    <row r="137" spans="1:78" s="79" customFormat="1" ht="74.25" customHeight="1" x14ac:dyDescent="0.2">
      <c r="A137" s="43" t="s">
        <v>514</v>
      </c>
      <c r="B137" s="43"/>
      <c r="C137" s="63" t="s">
        <v>582</v>
      </c>
      <c r="D137" s="45" t="s">
        <v>583</v>
      </c>
      <c r="E137" s="80" t="s">
        <v>55</v>
      </c>
      <c r="F137" s="50"/>
      <c r="G137" s="48"/>
      <c r="H137" s="49"/>
      <c r="I137" s="49">
        <v>1</v>
      </c>
      <c r="J137" s="49">
        <v>0</v>
      </c>
      <c r="K137" s="50">
        <f t="shared" si="84"/>
        <v>1</v>
      </c>
      <c r="L137" s="65"/>
      <c r="M137" s="66">
        <f t="shared" si="74"/>
        <v>0</v>
      </c>
      <c r="N137" s="52">
        <v>69.38</v>
      </c>
      <c r="O137" s="53">
        <f t="shared" si="85"/>
        <v>69.38</v>
      </c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27"/>
      <c r="AV137" s="27"/>
      <c r="AW137" s="37"/>
      <c r="AX137" s="27">
        <f t="shared" si="87"/>
        <v>0</v>
      </c>
      <c r="AY137" s="27">
        <f t="shared" si="88"/>
        <v>0</v>
      </c>
      <c r="AZ137" s="37"/>
      <c r="BA137" s="137">
        <f t="shared" si="89"/>
        <v>0</v>
      </c>
      <c r="BB137" s="137">
        <f t="shared" si="90"/>
        <v>0</v>
      </c>
      <c r="BC137" s="37"/>
      <c r="BD137" s="136">
        <f t="shared" si="91"/>
        <v>0</v>
      </c>
      <c r="BE137" s="136">
        <f t="shared" si="92"/>
        <v>0</v>
      </c>
      <c r="BF137" s="37"/>
      <c r="BG137" s="137">
        <f t="shared" si="93"/>
        <v>0</v>
      </c>
      <c r="BH137" s="137">
        <f t="shared" si="94"/>
        <v>0</v>
      </c>
      <c r="BI137" s="37"/>
      <c r="BJ137" s="137">
        <f t="shared" si="95"/>
        <v>0</v>
      </c>
      <c r="BK137" s="137">
        <f t="shared" si="96"/>
        <v>0</v>
      </c>
      <c r="BL137" s="37">
        <v>1</v>
      </c>
      <c r="BM137" s="137">
        <f t="shared" si="104"/>
        <v>0</v>
      </c>
      <c r="BN137" s="137">
        <f t="shared" si="97"/>
        <v>69.38</v>
      </c>
      <c r="BO137" s="54">
        <f t="shared" si="98"/>
        <v>1</v>
      </c>
      <c r="BP137" s="138">
        <f t="shared" ca="1" si="99"/>
        <v>0</v>
      </c>
      <c r="BQ137" s="143">
        <f t="shared" ca="1" si="100"/>
        <v>69.38</v>
      </c>
      <c r="BR137" s="143">
        <f t="shared" si="101"/>
        <v>0</v>
      </c>
      <c r="BS137" s="138">
        <f t="shared" ca="1" si="102"/>
        <v>0</v>
      </c>
      <c r="BT137" s="142">
        <f t="shared" ca="1" si="103"/>
        <v>0</v>
      </c>
      <c r="BU137" s="30"/>
      <c r="BV137" s="54">
        <f t="shared" si="83"/>
        <v>0</v>
      </c>
      <c r="BW137" s="59" t="str">
        <f t="shared" si="105"/>
        <v>NÃO MEDIDO</v>
      </c>
      <c r="BY137" s="62"/>
      <c r="BZ137" s="62"/>
    </row>
    <row r="138" spans="1:78" s="79" customFormat="1" ht="74.25" customHeight="1" x14ac:dyDescent="0.2">
      <c r="A138" s="43" t="s">
        <v>27</v>
      </c>
      <c r="B138" s="43"/>
      <c r="C138" s="63" t="s">
        <v>584</v>
      </c>
      <c r="D138" s="45" t="s">
        <v>585</v>
      </c>
      <c r="E138" s="80"/>
      <c r="F138" s="50"/>
      <c r="G138" s="48"/>
      <c r="H138" s="49"/>
      <c r="I138" s="49">
        <v>0</v>
      </c>
      <c r="J138" s="49">
        <v>0</v>
      </c>
      <c r="K138" s="50">
        <f t="shared" si="84"/>
        <v>0</v>
      </c>
      <c r="L138" s="65"/>
      <c r="M138" s="66">
        <f t="shared" si="74"/>
        <v>0</v>
      </c>
      <c r="N138" s="52"/>
      <c r="O138" s="53">
        <f t="shared" si="85"/>
        <v>0</v>
      </c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27"/>
      <c r="AV138" s="27"/>
      <c r="AW138" s="37"/>
      <c r="AX138" s="27">
        <f t="shared" si="87"/>
        <v>0</v>
      </c>
      <c r="AY138" s="27">
        <f t="shared" si="88"/>
        <v>0</v>
      </c>
      <c r="AZ138" s="37"/>
      <c r="BA138" s="137">
        <f t="shared" si="89"/>
        <v>0</v>
      </c>
      <c r="BB138" s="137">
        <f t="shared" si="90"/>
        <v>0</v>
      </c>
      <c r="BC138" s="37"/>
      <c r="BD138" s="136">
        <f t="shared" si="91"/>
        <v>0</v>
      </c>
      <c r="BE138" s="136">
        <f t="shared" si="92"/>
        <v>0</v>
      </c>
      <c r="BF138" s="37"/>
      <c r="BG138" s="137">
        <f t="shared" si="93"/>
        <v>0</v>
      </c>
      <c r="BH138" s="137">
        <f t="shared" si="94"/>
        <v>0</v>
      </c>
      <c r="BI138" s="37"/>
      <c r="BJ138" s="137">
        <f t="shared" si="95"/>
        <v>0</v>
      </c>
      <c r="BK138" s="137">
        <f t="shared" si="96"/>
        <v>0</v>
      </c>
      <c r="BL138" s="37"/>
      <c r="BM138" s="137">
        <f t="shared" si="104"/>
        <v>0</v>
      </c>
      <c r="BN138" s="137">
        <f t="shared" si="97"/>
        <v>0</v>
      </c>
      <c r="BO138" s="54">
        <f t="shared" si="98"/>
        <v>0</v>
      </c>
      <c r="BP138" s="138">
        <f t="shared" ca="1" si="99"/>
        <v>0</v>
      </c>
      <c r="BQ138" s="143">
        <f t="shared" ca="1" si="100"/>
        <v>0</v>
      </c>
      <c r="BR138" s="143">
        <f t="shared" si="101"/>
        <v>0</v>
      </c>
      <c r="BS138" s="138">
        <f t="shared" ca="1" si="102"/>
        <v>0</v>
      </c>
      <c r="BT138" s="142">
        <f t="shared" ca="1" si="103"/>
        <v>0</v>
      </c>
      <c r="BU138" s="30"/>
      <c r="BV138" s="54">
        <f t="shared" si="83"/>
        <v>0</v>
      </c>
      <c r="BW138" s="59" t="str">
        <f>IF(COUNTIF(BW139:BW145,"MEDIDO")&gt;0,"MEDIDO","NÃO MEDIDO")</f>
        <v>NÃO MEDIDO</v>
      </c>
      <c r="BY138" s="62"/>
      <c r="BZ138" s="62"/>
    </row>
    <row r="139" spans="1:78" s="79" customFormat="1" ht="74.25" customHeight="1" x14ac:dyDescent="0.2">
      <c r="A139" s="43" t="s">
        <v>508</v>
      </c>
      <c r="B139" s="43"/>
      <c r="C139" s="63" t="s">
        <v>586</v>
      </c>
      <c r="D139" s="45" t="s">
        <v>587</v>
      </c>
      <c r="E139" s="80" t="s">
        <v>55</v>
      </c>
      <c r="F139" s="50"/>
      <c r="G139" s="48"/>
      <c r="H139" s="49"/>
      <c r="I139" s="49">
        <v>1</v>
      </c>
      <c r="J139" s="49">
        <v>0</v>
      </c>
      <c r="K139" s="50">
        <f t="shared" si="84"/>
        <v>1</v>
      </c>
      <c r="L139" s="65">
        <v>41.19</v>
      </c>
      <c r="M139" s="66">
        <f t="shared" si="74"/>
        <v>41.19</v>
      </c>
      <c r="N139" s="52"/>
      <c r="O139" s="53">
        <f t="shared" si="85"/>
        <v>0</v>
      </c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27"/>
      <c r="AV139" s="27"/>
      <c r="AW139" s="37"/>
      <c r="AX139" s="27">
        <f t="shared" si="87"/>
        <v>0</v>
      </c>
      <c r="AY139" s="27">
        <f t="shared" si="88"/>
        <v>0</v>
      </c>
      <c r="AZ139" s="37"/>
      <c r="BA139" s="137">
        <f t="shared" si="89"/>
        <v>0</v>
      </c>
      <c r="BB139" s="137">
        <f t="shared" si="90"/>
        <v>0</v>
      </c>
      <c r="BC139" s="37"/>
      <c r="BD139" s="136">
        <f t="shared" si="91"/>
        <v>0</v>
      </c>
      <c r="BE139" s="136">
        <f t="shared" si="92"/>
        <v>0</v>
      </c>
      <c r="BF139" s="37">
        <v>1</v>
      </c>
      <c r="BG139" s="137">
        <f t="shared" si="93"/>
        <v>41.19</v>
      </c>
      <c r="BH139" s="137">
        <f t="shared" si="94"/>
        <v>0</v>
      </c>
      <c r="BI139" s="37"/>
      <c r="BJ139" s="137">
        <f t="shared" si="95"/>
        <v>0</v>
      </c>
      <c r="BK139" s="137">
        <f t="shared" si="96"/>
        <v>0</v>
      </c>
      <c r="BL139" s="37"/>
      <c r="BM139" s="137">
        <f t="shared" si="104"/>
        <v>0</v>
      </c>
      <c r="BN139" s="137">
        <f t="shared" si="97"/>
        <v>0</v>
      </c>
      <c r="BO139" s="54">
        <f t="shared" si="98"/>
        <v>1</v>
      </c>
      <c r="BP139" s="138">
        <f t="shared" ca="1" si="99"/>
        <v>41.19</v>
      </c>
      <c r="BQ139" s="143">
        <f t="shared" ca="1" si="100"/>
        <v>0</v>
      </c>
      <c r="BR139" s="143">
        <f t="shared" si="101"/>
        <v>0</v>
      </c>
      <c r="BS139" s="138">
        <f t="shared" ca="1" si="102"/>
        <v>0</v>
      </c>
      <c r="BT139" s="142">
        <f t="shared" ca="1" si="103"/>
        <v>0</v>
      </c>
      <c r="BU139" s="30"/>
      <c r="BV139" s="54">
        <f t="shared" si="83"/>
        <v>0</v>
      </c>
      <c r="BW139" s="59" t="str">
        <f t="shared" ref="BW139:BW145" si="118">IF(BV139&lt;&gt;0,"MEDIDO","NÃO MEDIDO")</f>
        <v>NÃO MEDIDO</v>
      </c>
      <c r="BY139" s="62"/>
      <c r="BZ139" s="62"/>
    </row>
    <row r="140" spans="1:78" s="79" customFormat="1" ht="74.25" customHeight="1" x14ac:dyDescent="0.2">
      <c r="A140" s="43" t="s">
        <v>508</v>
      </c>
      <c r="B140" s="43"/>
      <c r="C140" s="63" t="s">
        <v>588</v>
      </c>
      <c r="D140" s="45" t="s">
        <v>589</v>
      </c>
      <c r="E140" s="80" t="s">
        <v>55</v>
      </c>
      <c r="F140" s="50"/>
      <c r="G140" s="48"/>
      <c r="H140" s="49"/>
      <c r="I140" s="49">
        <v>1</v>
      </c>
      <c r="J140" s="49">
        <v>0</v>
      </c>
      <c r="K140" s="50">
        <f t="shared" si="84"/>
        <v>1</v>
      </c>
      <c r="L140" s="65">
        <v>2436.37</v>
      </c>
      <c r="M140" s="66">
        <f t="shared" si="74"/>
        <v>2436.37</v>
      </c>
      <c r="N140" s="52"/>
      <c r="O140" s="53">
        <f t="shared" si="85"/>
        <v>0</v>
      </c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27"/>
      <c r="AV140" s="27"/>
      <c r="AW140" s="37"/>
      <c r="AX140" s="27">
        <f t="shared" si="87"/>
        <v>0</v>
      </c>
      <c r="AY140" s="27">
        <f t="shared" si="88"/>
        <v>0</v>
      </c>
      <c r="AZ140" s="37">
        <v>1</v>
      </c>
      <c r="BA140" s="137">
        <f t="shared" si="89"/>
        <v>2436.37</v>
      </c>
      <c r="BB140" s="137">
        <f t="shared" si="90"/>
        <v>0</v>
      </c>
      <c r="BC140" s="37"/>
      <c r="BD140" s="136">
        <f t="shared" si="91"/>
        <v>0</v>
      </c>
      <c r="BE140" s="136">
        <f t="shared" si="92"/>
        <v>0</v>
      </c>
      <c r="BF140" s="37"/>
      <c r="BG140" s="137">
        <f t="shared" si="93"/>
        <v>0</v>
      </c>
      <c r="BH140" s="137">
        <f t="shared" si="94"/>
        <v>0</v>
      </c>
      <c r="BI140" s="37"/>
      <c r="BJ140" s="137">
        <f t="shared" si="95"/>
        <v>0</v>
      </c>
      <c r="BK140" s="137">
        <f t="shared" si="96"/>
        <v>0</v>
      </c>
      <c r="BL140" s="37"/>
      <c r="BM140" s="137">
        <f t="shared" si="104"/>
        <v>0</v>
      </c>
      <c r="BN140" s="137">
        <f t="shared" si="97"/>
        <v>0</v>
      </c>
      <c r="BO140" s="54">
        <f t="shared" si="98"/>
        <v>1</v>
      </c>
      <c r="BP140" s="138">
        <f t="shared" ca="1" si="99"/>
        <v>2436.37</v>
      </c>
      <c r="BQ140" s="143">
        <f t="shared" ca="1" si="100"/>
        <v>0</v>
      </c>
      <c r="BR140" s="143">
        <f t="shared" si="101"/>
        <v>0</v>
      </c>
      <c r="BS140" s="138">
        <f t="shared" ca="1" si="102"/>
        <v>0</v>
      </c>
      <c r="BT140" s="142">
        <f t="shared" ca="1" si="103"/>
        <v>0</v>
      </c>
      <c r="BU140" s="30"/>
      <c r="BV140" s="54">
        <f t="shared" si="83"/>
        <v>0</v>
      </c>
      <c r="BW140" s="59" t="str">
        <f t="shared" si="118"/>
        <v>NÃO MEDIDO</v>
      </c>
      <c r="BY140" s="62"/>
      <c r="BZ140" s="62"/>
    </row>
    <row r="141" spans="1:78" s="79" customFormat="1" ht="74.25" customHeight="1" x14ac:dyDescent="0.2">
      <c r="A141" s="43" t="s">
        <v>508</v>
      </c>
      <c r="B141" s="43"/>
      <c r="C141" s="63" t="s">
        <v>590</v>
      </c>
      <c r="D141" s="45" t="s">
        <v>591</v>
      </c>
      <c r="E141" s="80" t="s">
        <v>54</v>
      </c>
      <c r="F141" s="50"/>
      <c r="G141" s="48"/>
      <c r="H141" s="49"/>
      <c r="I141" s="49">
        <v>2</v>
      </c>
      <c r="J141" s="49">
        <v>0</v>
      </c>
      <c r="K141" s="50">
        <f t="shared" si="84"/>
        <v>2</v>
      </c>
      <c r="L141" s="65">
        <v>77.02</v>
      </c>
      <c r="M141" s="66">
        <f t="shared" si="74"/>
        <v>154.04</v>
      </c>
      <c r="N141" s="52"/>
      <c r="O141" s="53">
        <f t="shared" si="85"/>
        <v>0</v>
      </c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27"/>
      <c r="AV141" s="27"/>
      <c r="AW141" s="37"/>
      <c r="AX141" s="27">
        <f t="shared" si="87"/>
        <v>0</v>
      </c>
      <c r="AY141" s="27">
        <f t="shared" si="88"/>
        <v>0</v>
      </c>
      <c r="AZ141" s="37"/>
      <c r="BA141" s="137">
        <f t="shared" si="89"/>
        <v>0</v>
      </c>
      <c r="BB141" s="137">
        <f t="shared" si="90"/>
        <v>0</v>
      </c>
      <c r="BC141" s="37"/>
      <c r="BD141" s="136">
        <f t="shared" si="91"/>
        <v>0</v>
      </c>
      <c r="BE141" s="136">
        <f t="shared" si="92"/>
        <v>0</v>
      </c>
      <c r="BF141" s="37"/>
      <c r="BG141" s="137">
        <f t="shared" si="93"/>
        <v>0</v>
      </c>
      <c r="BH141" s="137">
        <f t="shared" si="94"/>
        <v>0</v>
      </c>
      <c r="BI141" s="37"/>
      <c r="BJ141" s="137">
        <f t="shared" si="95"/>
        <v>0</v>
      </c>
      <c r="BK141" s="137">
        <f t="shared" si="96"/>
        <v>0</v>
      </c>
      <c r="BL141" s="37"/>
      <c r="BM141" s="137">
        <f t="shared" si="104"/>
        <v>0</v>
      </c>
      <c r="BN141" s="137">
        <f t="shared" si="97"/>
        <v>0</v>
      </c>
      <c r="BO141" s="54">
        <f t="shared" si="98"/>
        <v>0</v>
      </c>
      <c r="BP141" s="138">
        <f t="shared" ca="1" si="99"/>
        <v>0</v>
      </c>
      <c r="BQ141" s="143">
        <f t="shared" ca="1" si="100"/>
        <v>0</v>
      </c>
      <c r="BR141" s="143">
        <f t="shared" si="101"/>
        <v>2</v>
      </c>
      <c r="BS141" s="138">
        <f t="shared" ca="1" si="102"/>
        <v>154.04</v>
      </c>
      <c r="BT141" s="142">
        <f t="shared" ca="1" si="103"/>
        <v>0</v>
      </c>
      <c r="BU141" s="30"/>
      <c r="BV141" s="54">
        <f t="shared" si="83"/>
        <v>0</v>
      </c>
      <c r="BW141" s="59" t="str">
        <f t="shared" si="118"/>
        <v>NÃO MEDIDO</v>
      </c>
      <c r="BY141" s="62"/>
      <c r="BZ141" s="62"/>
    </row>
    <row r="142" spans="1:78" s="79" customFormat="1" ht="74.25" customHeight="1" x14ac:dyDescent="0.2">
      <c r="A142" s="43" t="s">
        <v>508</v>
      </c>
      <c r="B142" s="43"/>
      <c r="C142" s="63" t="s">
        <v>592</v>
      </c>
      <c r="D142" s="45" t="s">
        <v>593</v>
      </c>
      <c r="E142" s="80" t="s">
        <v>58</v>
      </c>
      <c r="F142" s="50"/>
      <c r="G142" s="48"/>
      <c r="H142" s="49"/>
      <c r="I142" s="49">
        <v>17</v>
      </c>
      <c r="J142" s="49">
        <v>0</v>
      </c>
      <c r="K142" s="50">
        <f t="shared" si="84"/>
        <v>17</v>
      </c>
      <c r="L142" s="65">
        <v>45.21</v>
      </c>
      <c r="M142" s="66">
        <f t="shared" si="74"/>
        <v>768.57</v>
      </c>
      <c r="N142" s="52"/>
      <c r="O142" s="53">
        <f t="shared" si="85"/>
        <v>0</v>
      </c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27"/>
      <c r="AV142" s="27"/>
      <c r="AW142" s="37"/>
      <c r="AX142" s="27">
        <f t="shared" si="87"/>
        <v>0</v>
      </c>
      <c r="AY142" s="27">
        <f t="shared" si="88"/>
        <v>0</v>
      </c>
      <c r="AZ142" s="37"/>
      <c r="BA142" s="137">
        <f t="shared" si="89"/>
        <v>0</v>
      </c>
      <c r="BB142" s="137">
        <f t="shared" si="90"/>
        <v>0</v>
      </c>
      <c r="BC142" s="37"/>
      <c r="BD142" s="136">
        <f t="shared" si="91"/>
        <v>0</v>
      </c>
      <c r="BE142" s="136">
        <f t="shared" si="92"/>
        <v>0</v>
      </c>
      <c r="BF142" s="37"/>
      <c r="BG142" s="137">
        <f t="shared" si="93"/>
        <v>0</v>
      </c>
      <c r="BH142" s="137">
        <f t="shared" si="94"/>
        <v>0</v>
      </c>
      <c r="BI142" s="37"/>
      <c r="BJ142" s="137">
        <f t="shared" si="95"/>
        <v>0</v>
      </c>
      <c r="BK142" s="137">
        <f t="shared" si="96"/>
        <v>0</v>
      </c>
      <c r="BL142" s="37"/>
      <c r="BM142" s="137">
        <f t="shared" si="104"/>
        <v>0</v>
      </c>
      <c r="BN142" s="137">
        <f t="shared" si="97"/>
        <v>0</v>
      </c>
      <c r="BO142" s="54">
        <f t="shared" si="98"/>
        <v>0</v>
      </c>
      <c r="BP142" s="138">
        <f t="shared" ca="1" si="99"/>
        <v>0</v>
      </c>
      <c r="BQ142" s="143">
        <f t="shared" ca="1" si="100"/>
        <v>0</v>
      </c>
      <c r="BR142" s="143">
        <f t="shared" si="101"/>
        <v>17</v>
      </c>
      <c r="BS142" s="138">
        <f t="shared" ca="1" si="102"/>
        <v>768.57</v>
      </c>
      <c r="BT142" s="142">
        <f t="shared" ca="1" si="103"/>
        <v>0</v>
      </c>
      <c r="BU142" s="30"/>
      <c r="BV142" s="54">
        <f t="shared" si="83"/>
        <v>0</v>
      </c>
      <c r="BW142" s="59" t="str">
        <f t="shared" si="118"/>
        <v>NÃO MEDIDO</v>
      </c>
      <c r="BY142" s="62"/>
      <c r="BZ142" s="62"/>
    </row>
    <row r="143" spans="1:78" s="79" customFormat="1" ht="74.25" customHeight="1" x14ac:dyDescent="0.2">
      <c r="A143" s="43" t="s">
        <v>508</v>
      </c>
      <c r="B143" s="43"/>
      <c r="C143" s="63" t="s">
        <v>594</v>
      </c>
      <c r="D143" s="45" t="s">
        <v>595</v>
      </c>
      <c r="E143" s="80" t="s">
        <v>58</v>
      </c>
      <c r="F143" s="50"/>
      <c r="G143" s="48"/>
      <c r="H143" s="49"/>
      <c r="I143" s="49">
        <v>30</v>
      </c>
      <c r="J143" s="49">
        <v>0</v>
      </c>
      <c r="K143" s="50">
        <f t="shared" si="84"/>
        <v>30</v>
      </c>
      <c r="L143" s="65">
        <v>6.25</v>
      </c>
      <c r="M143" s="66">
        <f t="shared" ref="M143:M206" si="119">ROUND((F143*$L143),2)+ROUND((G143*$L143),2)+ROUND((H143*$L143),2)+ROUND((I143*$L143),2)+ROUND((J143*$L143),2)</f>
        <v>187.5</v>
      </c>
      <c r="N143" s="52"/>
      <c r="O143" s="53">
        <f t="shared" si="85"/>
        <v>0</v>
      </c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27"/>
      <c r="AV143" s="27"/>
      <c r="AW143" s="37"/>
      <c r="AX143" s="27">
        <f t="shared" si="87"/>
        <v>0</v>
      </c>
      <c r="AY143" s="27">
        <f t="shared" si="88"/>
        <v>0</v>
      </c>
      <c r="AZ143" s="37"/>
      <c r="BA143" s="137">
        <f t="shared" si="89"/>
        <v>0</v>
      </c>
      <c r="BB143" s="137">
        <f t="shared" si="90"/>
        <v>0</v>
      </c>
      <c r="BC143" s="37"/>
      <c r="BD143" s="136">
        <f t="shared" si="91"/>
        <v>0</v>
      </c>
      <c r="BE143" s="136">
        <f t="shared" si="92"/>
        <v>0</v>
      </c>
      <c r="BF143" s="37"/>
      <c r="BG143" s="137">
        <f t="shared" si="93"/>
        <v>0</v>
      </c>
      <c r="BH143" s="137">
        <f t="shared" si="94"/>
        <v>0</v>
      </c>
      <c r="BI143" s="37"/>
      <c r="BJ143" s="137">
        <f t="shared" si="95"/>
        <v>0</v>
      </c>
      <c r="BK143" s="137">
        <f t="shared" si="96"/>
        <v>0</v>
      </c>
      <c r="BL143" s="37"/>
      <c r="BM143" s="137">
        <f t="shared" si="104"/>
        <v>0</v>
      </c>
      <c r="BN143" s="137">
        <f t="shared" si="97"/>
        <v>0</v>
      </c>
      <c r="BO143" s="54">
        <f t="shared" si="98"/>
        <v>0</v>
      </c>
      <c r="BP143" s="138">
        <f t="shared" ca="1" si="99"/>
        <v>0</v>
      </c>
      <c r="BQ143" s="143">
        <f t="shared" ca="1" si="100"/>
        <v>0</v>
      </c>
      <c r="BR143" s="143">
        <f t="shared" si="101"/>
        <v>30</v>
      </c>
      <c r="BS143" s="138">
        <f t="shared" ca="1" si="102"/>
        <v>187.5</v>
      </c>
      <c r="BT143" s="142">
        <f t="shared" ca="1" si="103"/>
        <v>0</v>
      </c>
      <c r="BU143" s="30"/>
      <c r="BV143" s="54">
        <f t="shared" si="83"/>
        <v>0</v>
      </c>
      <c r="BW143" s="59" t="str">
        <f t="shared" si="118"/>
        <v>NÃO MEDIDO</v>
      </c>
      <c r="BY143" s="62"/>
      <c r="BZ143" s="62"/>
    </row>
    <row r="144" spans="1:78" s="79" customFormat="1" ht="74.25" customHeight="1" x14ac:dyDescent="0.2">
      <c r="A144" s="43" t="s">
        <v>508</v>
      </c>
      <c r="B144" s="43"/>
      <c r="C144" s="63" t="s">
        <v>596</v>
      </c>
      <c r="D144" s="45" t="s">
        <v>597</v>
      </c>
      <c r="E144" s="80" t="s">
        <v>55</v>
      </c>
      <c r="F144" s="50"/>
      <c r="G144" s="48"/>
      <c r="H144" s="49"/>
      <c r="I144" s="49">
        <v>1</v>
      </c>
      <c r="J144" s="49">
        <v>0</v>
      </c>
      <c r="K144" s="50">
        <f t="shared" si="84"/>
        <v>1</v>
      </c>
      <c r="L144" s="65">
        <v>257.16000000000003</v>
      </c>
      <c r="M144" s="66">
        <f t="shared" si="119"/>
        <v>257.16000000000003</v>
      </c>
      <c r="N144" s="52"/>
      <c r="O144" s="53">
        <f t="shared" si="85"/>
        <v>0</v>
      </c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27"/>
      <c r="AV144" s="27"/>
      <c r="AW144" s="37"/>
      <c r="AX144" s="27">
        <f t="shared" si="87"/>
        <v>0</v>
      </c>
      <c r="AY144" s="27">
        <f t="shared" si="88"/>
        <v>0</v>
      </c>
      <c r="AZ144" s="37"/>
      <c r="BA144" s="137">
        <f t="shared" si="89"/>
        <v>0</v>
      </c>
      <c r="BB144" s="137">
        <f t="shared" si="90"/>
        <v>0</v>
      </c>
      <c r="BC144" s="37"/>
      <c r="BD144" s="136">
        <f t="shared" si="91"/>
        <v>0</v>
      </c>
      <c r="BE144" s="136">
        <f t="shared" si="92"/>
        <v>0</v>
      </c>
      <c r="BF144" s="37"/>
      <c r="BG144" s="137">
        <f t="shared" si="93"/>
        <v>0</v>
      </c>
      <c r="BH144" s="137">
        <f t="shared" si="94"/>
        <v>0</v>
      </c>
      <c r="BI144" s="37"/>
      <c r="BJ144" s="137">
        <f t="shared" si="95"/>
        <v>0</v>
      </c>
      <c r="BK144" s="137">
        <f t="shared" si="96"/>
        <v>0</v>
      </c>
      <c r="BL144" s="37"/>
      <c r="BM144" s="137">
        <f t="shared" si="104"/>
        <v>0</v>
      </c>
      <c r="BN144" s="137">
        <f t="shared" si="97"/>
        <v>0</v>
      </c>
      <c r="BO144" s="54">
        <f t="shared" si="98"/>
        <v>0</v>
      </c>
      <c r="BP144" s="138">
        <f t="shared" ca="1" si="99"/>
        <v>0</v>
      </c>
      <c r="BQ144" s="143">
        <f t="shared" ca="1" si="100"/>
        <v>0</v>
      </c>
      <c r="BR144" s="143">
        <f t="shared" si="101"/>
        <v>1</v>
      </c>
      <c r="BS144" s="138">
        <f t="shared" ca="1" si="102"/>
        <v>257.16000000000003</v>
      </c>
      <c r="BT144" s="142">
        <f t="shared" ca="1" si="103"/>
        <v>0</v>
      </c>
      <c r="BU144" s="30"/>
      <c r="BV144" s="54">
        <f t="shared" ref="BV144:BV207" si="120">INDEX($P$11:$BN$286,ROW()-9,MATCH($BV$11,$P$11:$BN$11,0))</f>
        <v>0</v>
      </c>
      <c r="BW144" s="59" t="str">
        <f t="shared" si="118"/>
        <v>NÃO MEDIDO</v>
      </c>
      <c r="BY144" s="62"/>
      <c r="BZ144" s="62"/>
    </row>
    <row r="145" spans="1:78" s="79" customFormat="1" ht="74.25" customHeight="1" x14ac:dyDescent="0.2">
      <c r="A145" s="43" t="s">
        <v>508</v>
      </c>
      <c r="B145" s="43"/>
      <c r="C145" s="63" t="s">
        <v>598</v>
      </c>
      <c r="D145" s="45" t="s">
        <v>599</v>
      </c>
      <c r="E145" s="80" t="s">
        <v>55</v>
      </c>
      <c r="F145" s="50"/>
      <c r="G145" s="48"/>
      <c r="H145" s="49"/>
      <c r="I145" s="49">
        <v>1</v>
      </c>
      <c r="J145" s="49">
        <v>0</v>
      </c>
      <c r="K145" s="50">
        <f t="shared" ref="K145:K208" si="121">F145+G145+H145+I145+J145</f>
        <v>1</v>
      </c>
      <c r="L145" s="65">
        <v>254.28</v>
      </c>
      <c r="M145" s="66">
        <f t="shared" si="119"/>
        <v>254.28</v>
      </c>
      <c r="N145" s="52"/>
      <c r="O145" s="53">
        <f t="shared" ref="O145:O208" si="122">ROUND((F145*$N145),2)+ROUND((G145*$N145),2)+ROUND((H145*$N145),2)+ROUND((I145*$N145),2)+ROUND((J145*$N145),2)</f>
        <v>0</v>
      </c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27"/>
      <c r="AV145" s="27"/>
      <c r="AW145" s="37"/>
      <c r="AX145" s="27">
        <f t="shared" ref="AX145:AX208" si="123">ROUND(AW145*$L145,2)</f>
        <v>0</v>
      </c>
      <c r="AY145" s="27">
        <f t="shared" ref="AY145:AY208" si="124">ROUND(AW145*$N145,2)</f>
        <v>0</v>
      </c>
      <c r="AZ145" s="37"/>
      <c r="BA145" s="137">
        <f t="shared" ref="BA145:BA208" si="125">ROUND(AZ145*$L145,2)</f>
        <v>0</v>
      </c>
      <c r="BB145" s="137">
        <f t="shared" ref="BB145:BB208" si="126">ROUND(AZ145*$N145,2)</f>
        <v>0</v>
      </c>
      <c r="BC145" s="37"/>
      <c r="BD145" s="136">
        <f t="shared" ref="BD145:BD208" si="127">ROUND(BC145*$L145,2)</f>
        <v>0</v>
      </c>
      <c r="BE145" s="136">
        <f t="shared" ref="BE145:BE208" si="128">ROUND(BC145*$N145,2)</f>
        <v>0</v>
      </c>
      <c r="BF145" s="37">
        <v>1</v>
      </c>
      <c r="BG145" s="137">
        <f t="shared" ref="BG145:BG208" si="129">ROUND(BF145*$L145,2)</f>
        <v>254.28</v>
      </c>
      <c r="BH145" s="137">
        <f t="shared" ref="BH145:BH208" si="130">ROUND(BF145*$N145,2)</f>
        <v>0</v>
      </c>
      <c r="BI145" s="37"/>
      <c r="BJ145" s="137">
        <f t="shared" ref="BJ145:BJ208" si="131">ROUND(BI145*$L145,2)</f>
        <v>0</v>
      </c>
      <c r="BK145" s="137">
        <f t="shared" ref="BK145:BK208" si="132">ROUND(BI145*$N145,2)</f>
        <v>0</v>
      </c>
      <c r="BL145" s="37"/>
      <c r="BM145" s="137">
        <f t="shared" si="104"/>
        <v>0</v>
      </c>
      <c r="BN145" s="137">
        <f t="shared" ref="BN145:BN208" si="133">ROUND(BL145*$N145,2)</f>
        <v>0</v>
      </c>
      <c r="BO145" s="54">
        <f t="shared" ref="BO145:BO208" si="134">SUMIF($P$10:$BN$10,"QUANTIDADE",P145:BN145)</f>
        <v>1</v>
      </c>
      <c r="BP145" s="138">
        <f t="shared" ref="BP145:BP208" ca="1" si="135">SUMIF($P$10:$BN$12,"QUANTIDADE",Q145:BN145)</f>
        <v>254.28</v>
      </c>
      <c r="BQ145" s="143">
        <f t="shared" ref="BQ145:BQ208" ca="1" si="136">SUMIF($P$11:$BN$12,"SEM DESCONTO",P145:BN145)</f>
        <v>0</v>
      </c>
      <c r="BR145" s="143">
        <f t="shared" ref="BR145:BR208" si="137">K145-BO145</f>
        <v>0</v>
      </c>
      <c r="BS145" s="138">
        <f t="shared" ref="BS145:BS208" ca="1" si="138">M145-BP145</f>
        <v>0</v>
      </c>
      <c r="BT145" s="142">
        <f t="shared" ref="BT145:BT208" ca="1" si="139">O145-BQ145</f>
        <v>0</v>
      </c>
      <c r="BU145" s="30"/>
      <c r="BV145" s="54">
        <f t="shared" si="120"/>
        <v>0</v>
      </c>
      <c r="BW145" s="59" t="str">
        <f t="shared" si="118"/>
        <v>NÃO MEDIDO</v>
      </c>
      <c r="BY145" s="62"/>
      <c r="BZ145" s="62"/>
    </row>
    <row r="146" spans="1:78" s="79" customFormat="1" ht="30" customHeight="1" x14ac:dyDescent="0.2">
      <c r="A146" s="43" t="s">
        <v>27</v>
      </c>
      <c r="B146" s="43"/>
      <c r="C146" s="63">
        <v>20900</v>
      </c>
      <c r="D146" s="73" t="s">
        <v>62</v>
      </c>
      <c r="E146" s="80"/>
      <c r="F146" s="50"/>
      <c r="G146" s="48">
        <v>0</v>
      </c>
      <c r="H146" s="49">
        <v>0</v>
      </c>
      <c r="I146" s="49">
        <v>0</v>
      </c>
      <c r="J146" s="49">
        <v>0</v>
      </c>
      <c r="K146" s="50">
        <f t="shared" si="121"/>
        <v>0</v>
      </c>
      <c r="L146" s="65"/>
      <c r="M146" s="66">
        <f t="shared" si="119"/>
        <v>0</v>
      </c>
      <c r="N146" s="52"/>
      <c r="O146" s="53">
        <f t="shared" si="122"/>
        <v>0</v>
      </c>
      <c r="P146" s="37"/>
      <c r="Q146" s="37">
        <f t="shared" si="106"/>
        <v>0</v>
      </c>
      <c r="R146" s="37">
        <f t="shared" si="107"/>
        <v>0</v>
      </c>
      <c r="S146" s="37"/>
      <c r="T146" s="37">
        <f t="shared" si="77"/>
        <v>0</v>
      </c>
      <c r="U146" s="37">
        <f t="shared" si="78"/>
        <v>0</v>
      </c>
      <c r="V146" s="37"/>
      <c r="W146" s="37">
        <f t="shared" si="108"/>
        <v>0</v>
      </c>
      <c r="X146" s="37">
        <f t="shared" si="79"/>
        <v>0</v>
      </c>
      <c r="Y146" s="37"/>
      <c r="Z146" s="37">
        <f t="shared" si="109"/>
        <v>0</v>
      </c>
      <c r="AA146" s="37">
        <f t="shared" si="110"/>
        <v>0</v>
      </c>
      <c r="AB146" s="37"/>
      <c r="AC146" s="37">
        <f t="shared" si="111"/>
        <v>0</v>
      </c>
      <c r="AD146" s="37">
        <f t="shared" si="80"/>
        <v>0</v>
      </c>
      <c r="AE146" s="37"/>
      <c r="AF146" s="37">
        <f t="shared" si="112"/>
        <v>0</v>
      </c>
      <c r="AG146" s="37">
        <f t="shared" si="113"/>
        <v>0</v>
      </c>
      <c r="AH146" s="37"/>
      <c r="AI146" s="37">
        <f t="shared" si="114"/>
        <v>0</v>
      </c>
      <c r="AJ146" s="37">
        <f t="shared" si="115"/>
        <v>0</v>
      </c>
      <c r="AK146" s="37"/>
      <c r="AL146" s="37">
        <f t="shared" si="116"/>
        <v>0</v>
      </c>
      <c r="AM146" s="37">
        <f t="shared" si="117"/>
        <v>0</v>
      </c>
      <c r="AN146" s="37"/>
      <c r="AO146" s="37">
        <f t="shared" si="81"/>
        <v>0</v>
      </c>
      <c r="AP146" s="37">
        <f t="shared" si="82"/>
        <v>0</v>
      </c>
      <c r="AQ146" s="37"/>
      <c r="AR146" s="37">
        <f t="shared" si="86"/>
        <v>0</v>
      </c>
      <c r="AS146" s="37">
        <f t="shared" si="73"/>
        <v>0</v>
      </c>
      <c r="AT146" s="37"/>
      <c r="AU146" s="27">
        <f t="shared" si="75"/>
        <v>0</v>
      </c>
      <c r="AV146" s="27">
        <f t="shared" si="76"/>
        <v>0</v>
      </c>
      <c r="AW146" s="37"/>
      <c r="AX146" s="27">
        <f t="shared" si="123"/>
        <v>0</v>
      </c>
      <c r="AY146" s="27">
        <f t="shared" si="124"/>
        <v>0</v>
      </c>
      <c r="AZ146" s="37"/>
      <c r="BA146" s="137">
        <f t="shared" si="125"/>
        <v>0</v>
      </c>
      <c r="BB146" s="137">
        <f t="shared" si="126"/>
        <v>0</v>
      </c>
      <c r="BC146" s="37"/>
      <c r="BD146" s="136">
        <f t="shared" si="127"/>
        <v>0</v>
      </c>
      <c r="BE146" s="136">
        <f t="shared" si="128"/>
        <v>0</v>
      </c>
      <c r="BF146" s="37"/>
      <c r="BG146" s="137">
        <f t="shared" si="129"/>
        <v>0</v>
      </c>
      <c r="BH146" s="137">
        <f t="shared" si="130"/>
        <v>0</v>
      </c>
      <c r="BI146" s="37"/>
      <c r="BJ146" s="137">
        <f t="shared" si="131"/>
        <v>0</v>
      </c>
      <c r="BK146" s="137">
        <f t="shared" si="132"/>
        <v>0</v>
      </c>
      <c r="BL146" s="37"/>
      <c r="BM146" s="137">
        <f t="shared" ref="BM146:BM209" si="140">ROUND(BL146*$L146,2)</f>
        <v>0</v>
      </c>
      <c r="BN146" s="137">
        <f t="shared" si="133"/>
        <v>0</v>
      </c>
      <c r="BO146" s="54">
        <f t="shared" si="134"/>
        <v>0</v>
      </c>
      <c r="BP146" s="138">
        <f t="shared" ca="1" si="135"/>
        <v>0</v>
      </c>
      <c r="BQ146" s="143">
        <f t="shared" ca="1" si="136"/>
        <v>0</v>
      </c>
      <c r="BR146" s="143">
        <f t="shared" si="137"/>
        <v>0</v>
      </c>
      <c r="BS146" s="138">
        <f t="shared" ca="1" si="138"/>
        <v>0</v>
      </c>
      <c r="BT146" s="142">
        <f t="shared" ca="1" si="139"/>
        <v>0</v>
      </c>
      <c r="BU146" s="30"/>
      <c r="BV146" s="54">
        <f t="shared" si="120"/>
        <v>0</v>
      </c>
      <c r="BW146" s="59" t="str">
        <f>IF(COUNTIF(BW147:BW170,"MEDIDO")&gt;0,"MEDIDO","NÃO MEDIDO")</f>
        <v>NÃO MEDIDO</v>
      </c>
      <c r="BY146" s="62"/>
      <c r="BZ146" s="62"/>
    </row>
    <row r="147" spans="1:78" s="79" customFormat="1" ht="30" customHeight="1" x14ac:dyDescent="0.2">
      <c r="A147" s="43" t="s">
        <v>29</v>
      </c>
      <c r="B147" s="43"/>
      <c r="C147" s="63" t="s">
        <v>317</v>
      </c>
      <c r="D147" s="45" t="s">
        <v>318</v>
      </c>
      <c r="E147" s="80" t="s">
        <v>54</v>
      </c>
      <c r="F147" s="50">
        <v>9</v>
      </c>
      <c r="G147" s="48">
        <v>0</v>
      </c>
      <c r="H147" s="49">
        <v>0</v>
      </c>
      <c r="I147" s="49">
        <v>0</v>
      </c>
      <c r="J147" s="49">
        <v>0</v>
      </c>
      <c r="K147" s="50">
        <f t="shared" si="121"/>
        <v>9</v>
      </c>
      <c r="L147" s="65">
        <v>40.53</v>
      </c>
      <c r="M147" s="66">
        <f t="shared" si="119"/>
        <v>364.77</v>
      </c>
      <c r="N147" s="52"/>
      <c r="O147" s="53">
        <f t="shared" si="122"/>
        <v>0</v>
      </c>
      <c r="P147" s="37">
        <v>9</v>
      </c>
      <c r="Q147" s="37">
        <f t="shared" si="106"/>
        <v>364.77</v>
      </c>
      <c r="R147" s="37">
        <f t="shared" si="107"/>
        <v>0</v>
      </c>
      <c r="S147" s="37"/>
      <c r="T147" s="37">
        <f t="shared" si="77"/>
        <v>0</v>
      </c>
      <c r="U147" s="37">
        <f t="shared" si="78"/>
        <v>0</v>
      </c>
      <c r="V147" s="37"/>
      <c r="W147" s="37">
        <f t="shared" si="108"/>
        <v>0</v>
      </c>
      <c r="X147" s="37">
        <f t="shared" si="79"/>
        <v>0</v>
      </c>
      <c r="Y147" s="37"/>
      <c r="Z147" s="37">
        <f t="shared" si="109"/>
        <v>0</v>
      </c>
      <c r="AA147" s="37">
        <f t="shared" si="110"/>
        <v>0</v>
      </c>
      <c r="AB147" s="37"/>
      <c r="AC147" s="37">
        <f t="shared" si="111"/>
        <v>0</v>
      </c>
      <c r="AD147" s="37">
        <f t="shared" si="80"/>
        <v>0</v>
      </c>
      <c r="AE147" s="37"/>
      <c r="AF147" s="37">
        <f t="shared" si="112"/>
        <v>0</v>
      </c>
      <c r="AG147" s="37">
        <f t="shared" si="113"/>
        <v>0</v>
      </c>
      <c r="AH147" s="37"/>
      <c r="AI147" s="37">
        <f t="shared" si="114"/>
        <v>0</v>
      </c>
      <c r="AJ147" s="37">
        <f t="shared" si="115"/>
        <v>0</v>
      </c>
      <c r="AK147" s="37"/>
      <c r="AL147" s="37">
        <f t="shared" si="116"/>
        <v>0</v>
      </c>
      <c r="AM147" s="37">
        <f t="shared" si="117"/>
        <v>0</v>
      </c>
      <c r="AN147" s="37"/>
      <c r="AO147" s="37">
        <f t="shared" si="81"/>
        <v>0</v>
      </c>
      <c r="AP147" s="37">
        <f t="shared" si="82"/>
        <v>0</v>
      </c>
      <c r="AQ147" s="37"/>
      <c r="AR147" s="37">
        <f t="shared" si="86"/>
        <v>0</v>
      </c>
      <c r="AS147" s="37">
        <f t="shared" si="73"/>
        <v>0</v>
      </c>
      <c r="AT147" s="37"/>
      <c r="AU147" s="27">
        <f t="shared" si="75"/>
        <v>0</v>
      </c>
      <c r="AV147" s="27">
        <f t="shared" si="76"/>
        <v>0</v>
      </c>
      <c r="AW147" s="37"/>
      <c r="AX147" s="27">
        <f t="shared" si="123"/>
        <v>0</v>
      </c>
      <c r="AY147" s="27">
        <f t="shared" si="124"/>
        <v>0</v>
      </c>
      <c r="AZ147" s="37"/>
      <c r="BA147" s="137">
        <f t="shared" si="125"/>
        <v>0</v>
      </c>
      <c r="BB147" s="137">
        <f t="shared" si="126"/>
        <v>0</v>
      </c>
      <c r="BC147" s="37"/>
      <c r="BD147" s="136">
        <f t="shared" si="127"/>
        <v>0</v>
      </c>
      <c r="BE147" s="136">
        <f t="shared" si="128"/>
        <v>0</v>
      </c>
      <c r="BF147" s="37"/>
      <c r="BG147" s="137">
        <f t="shared" si="129"/>
        <v>0</v>
      </c>
      <c r="BH147" s="137">
        <f t="shared" si="130"/>
        <v>0</v>
      </c>
      <c r="BI147" s="37"/>
      <c r="BJ147" s="137">
        <f t="shared" si="131"/>
        <v>0</v>
      </c>
      <c r="BK147" s="137">
        <f t="shared" si="132"/>
        <v>0</v>
      </c>
      <c r="BL147" s="37"/>
      <c r="BM147" s="137">
        <f t="shared" si="140"/>
        <v>0</v>
      </c>
      <c r="BN147" s="137">
        <f t="shared" si="133"/>
        <v>0</v>
      </c>
      <c r="BO147" s="54">
        <f t="shared" si="134"/>
        <v>9</v>
      </c>
      <c r="BP147" s="138">
        <f t="shared" ca="1" si="135"/>
        <v>364.77</v>
      </c>
      <c r="BQ147" s="143">
        <f t="shared" ca="1" si="136"/>
        <v>0</v>
      </c>
      <c r="BR147" s="143">
        <f t="shared" si="137"/>
        <v>0</v>
      </c>
      <c r="BS147" s="138">
        <f t="shared" ca="1" si="138"/>
        <v>0</v>
      </c>
      <c r="BT147" s="142">
        <f t="shared" ca="1" si="139"/>
        <v>0</v>
      </c>
      <c r="BU147" s="30"/>
      <c r="BV147" s="54">
        <f t="shared" si="120"/>
        <v>0</v>
      </c>
      <c r="BW147" s="59" t="str">
        <f t="shared" si="105"/>
        <v>NÃO MEDIDO</v>
      </c>
      <c r="BY147" s="62"/>
      <c r="BZ147" s="62"/>
    </row>
    <row r="148" spans="1:78" s="79" customFormat="1" ht="60" customHeight="1" x14ac:dyDescent="0.2">
      <c r="A148" s="43" t="s">
        <v>29</v>
      </c>
      <c r="B148" s="43"/>
      <c r="C148" s="63" t="s">
        <v>319</v>
      </c>
      <c r="D148" s="73" t="s">
        <v>320</v>
      </c>
      <c r="E148" s="80" t="s">
        <v>54</v>
      </c>
      <c r="F148" s="50">
        <v>5.3</v>
      </c>
      <c r="G148" s="48">
        <v>-5.3</v>
      </c>
      <c r="H148" s="49">
        <v>0</v>
      </c>
      <c r="I148" s="49">
        <v>0</v>
      </c>
      <c r="J148" s="49">
        <v>0</v>
      </c>
      <c r="K148" s="50">
        <f t="shared" si="121"/>
        <v>0</v>
      </c>
      <c r="L148" s="65">
        <v>67.459999999999994</v>
      </c>
      <c r="M148" s="66">
        <f t="shared" si="119"/>
        <v>0</v>
      </c>
      <c r="N148" s="52"/>
      <c r="O148" s="53">
        <f t="shared" si="122"/>
        <v>0</v>
      </c>
      <c r="P148" s="37"/>
      <c r="Q148" s="37">
        <f t="shared" si="106"/>
        <v>0</v>
      </c>
      <c r="R148" s="37">
        <f t="shared" si="107"/>
        <v>0</v>
      </c>
      <c r="S148" s="37"/>
      <c r="T148" s="37">
        <f t="shared" si="77"/>
        <v>0</v>
      </c>
      <c r="U148" s="37">
        <f t="shared" si="78"/>
        <v>0</v>
      </c>
      <c r="V148" s="37"/>
      <c r="W148" s="37">
        <f t="shared" si="108"/>
        <v>0</v>
      </c>
      <c r="X148" s="37">
        <f t="shared" si="79"/>
        <v>0</v>
      </c>
      <c r="Y148" s="37"/>
      <c r="Z148" s="37">
        <f t="shared" si="109"/>
        <v>0</v>
      </c>
      <c r="AA148" s="37">
        <f t="shared" si="110"/>
        <v>0</v>
      </c>
      <c r="AB148" s="37"/>
      <c r="AC148" s="37">
        <f t="shared" si="111"/>
        <v>0</v>
      </c>
      <c r="AD148" s="37">
        <f t="shared" si="80"/>
        <v>0</v>
      </c>
      <c r="AE148" s="37"/>
      <c r="AF148" s="37">
        <f t="shared" si="112"/>
        <v>0</v>
      </c>
      <c r="AG148" s="37">
        <f t="shared" si="113"/>
        <v>0</v>
      </c>
      <c r="AH148" s="37"/>
      <c r="AI148" s="37">
        <f t="shared" si="114"/>
        <v>0</v>
      </c>
      <c r="AJ148" s="37">
        <f t="shared" si="115"/>
        <v>0</v>
      </c>
      <c r="AK148" s="37"/>
      <c r="AL148" s="37">
        <f t="shared" si="116"/>
        <v>0</v>
      </c>
      <c r="AM148" s="37">
        <f t="shared" si="117"/>
        <v>0</v>
      </c>
      <c r="AN148" s="37"/>
      <c r="AO148" s="37">
        <f t="shared" si="81"/>
        <v>0</v>
      </c>
      <c r="AP148" s="37">
        <f t="shared" si="82"/>
        <v>0</v>
      </c>
      <c r="AQ148" s="37"/>
      <c r="AR148" s="37">
        <f t="shared" si="86"/>
        <v>0</v>
      </c>
      <c r="AS148" s="37">
        <f t="shared" si="73"/>
        <v>0</v>
      </c>
      <c r="AT148" s="37"/>
      <c r="AU148" s="27">
        <f t="shared" si="75"/>
        <v>0</v>
      </c>
      <c r="AV148" s="27">
        <f t="shared" si="76"/>
        <v>0</v>
      </c>
      <c r="AW148" s="37"/>
      <c r="AX148" s="27">
        <f t="shared" si="123"/>
        <v>0</v>
      </c>
      <c r="AY148" s="27">
        <f t="shared" si="124"/>
        <v>0</v>
      </c>
      <c r="AZ148" s="37"/>
      <c r="BA148" s="137">
        <f t="shared" si="125"/>
        <v>0</v>
      </c>
      <c r="BB148" s="137">
        <f t="shared" si="126"/>
        <v>0</v>
      </c>
      <c r="BC148" s="37"/>
      <c r="BD148" s="136">
        <f t="shared" si="127"/>
        <v>0</v>
      </c>
      <c r="BE148" s="136">
        <f t="shared" si="128"/>
        <v>0</v>
      </c>
      <c r="BF148" s="37"/>
      <c r="BG148" s="137">
        <f t="shared" si="129"/>
        <v>0</v>
      </c>
      <c r="BH148" s="137">
        <f t="shared" si="130"/>
        <v>0</v>
      </c>
      <c r="BI148" s="37"/>
      <c r="BJ148" s="137">
        <f t="shared" si="131"/>
        <v>0</v>
      </c>
      <c r="BK148" s="137">
        <f t="shared" si="132"/>
        <v>0</v>
      </c>
      <c r="BL148" s="37"/>
      <c r="BM148" s="137">
        <f t="shared" si="140"/>
        <v>0</v>
      </c>
      <c r="BN148" s="137">
        <f t="shared" si="133"/>
        <v>0</v>
      </c>
      <c r="BO148" s="54">
        <f t="shared" si="134"/>
        <v>0</v>
      </c>
      <c r="BP148" s="138">
        <f t="shared" ca="1" si="135"/>
        <v>0</v>
      </c>
      <c r="BQ148" s="143">
        <f t="shared" ca="1" si="136"/>
        <v>0</v>
      </c>
      <c r="BR148" s="143">
        <f t="shared" si="137"/>
        <v>0</v>
      </c>
      <c r="BS148" s="138">
        <f t="shared" ca="1" si="138"/>
        <v>0</v>
      </c>
      <c r="BT148" s="142">
        <f t="shared" ca="1" si="139"/>
        <v>0</v>
      </c>
      <c r="BU148" s="30"/>
      <c r="BV148" s="54">
        <f t="shared" si="120"/>
        <v>0</v>
      </c>
      <c r="BW148" s="59" t="str">
        <f t="shared" si="105"/>
        <v>NÃO MEDIDO</v>
      </c>
      <c r="BY148" s="62"/>
      <c r="BZ148" s="62"/>
    </row>
    <row r="149" spans="1:78" s="79" customFormat="1" ht="60" customHeight="1" x14ac:dyDescent="0.2">
      <c r="A149" s="43" t="s">
        <v>29</v>
      </c>
      <c r="B149" s="43"/>
      <c r="C149" s="63" t="s">
        <v>321</v>
      </c>
      <c r="D149" s="73" t="s">
        <v>322</v>
      </c>
      <c r="E149" s="80" t="s">
        <v>54</v>
      </c>
      <c r="F149" s="50">
        <v>4</v>
      </c>
      <c r="G149" s="48">
        <v>-4</v>
      </c>
      <c r="H149" s="49">
        <v>0</v>
      </c>
      <c r="I149" s="49">
        <v>0</v>
      </c>
      <c r="J149" s="49">
        <v>0</v>
      </c>
      <c r="K149" s="50">
        <f t="shared" si="121"/>
        <v>0</v>
      </c>
      <c r="L149" s="65">
        <v>35.299999999999997</v>
      </c>
      <c r="M149" s="66">
        <f t="shared" si="119"/>
        <v>0</v>
      </c>
      <c r="N149" s="52"/>
      <c r="O149" s="53">
        <f t="shared" si="122"/>
        <v>0</v>
      </c>
      <c r="P149" s="37"/>
      <c r="Q149" s="37">
        <f t="shared" si="106"/>
        <v>0</v>
      </c>
      <c r="R149" s="37">
        <f t="shared" si="107"/>
        <v>0</v>
      </c>
      <c r="S149" s="37"/>
      <c r="T149" s="37">
        <f t="shared" si="77"/>
        <v>0</v>
      </c>
      <c r="U149" s="37">
        <f t="shared" si="78"/>
        <v>0</v>
      </c>
      <c r="V149" s="37"/>
      <c r="W149" s="37">
        <f t="shared" si="108"/>
        <v>0</v>
      </c>
      <c r="X149" s="37">
        <f t="shared" si="79"/>
        <v>0</v>
      </c>
      <c r="Y149" s="37"/>
      <c r="Z149" s="37">
        <f t="shared" si="109"/>
        <v>0</v>
      </c>
      <c r="AA149" s="37">
        <f t="shared" si="110"/>
        <v>0</v>
      </c>
      <c r="AB149" s="37"/>
      <c r="AC149" s="37">
        <f t="shared" si="111"/>
        <v>0</v>
      </c>
      <c r="AD149" s="37">
        <f t="shared" si="80"/>
        <v>0</v>
      </c>
      <c r="AE149" s="37"/>
      <c r="AF149" s="37">
        <f t="shared" si="112"/>
        <v>0</v>
      </c>
      <c r="AG149" s="37">
        <f t="shared" si="113"/>
        <v>0</v>
      </c>
      <c r="AH149" s="37"/>
      <c r="AI149" s="37">
        <f t="shared" si="114"/>
        <v>0</v>
      </c>
      <c r="AJ149" s="37">
        <f t="shared" si="115"/>
        <v>0</v>
      </c>
      <c r="AK149" s="37"/>
      <c r="AL149" s="37">
        <f t="shared" si="116"/>
        <v>0</v>
      </c>
      <c r="AM149" s="37">
        <f t="shared" si="117"/>
        <v>0</v>
      </c>
      <c r="AN149" s="37"/>
      <c r="AO149" s="37">
        <f t="shared" si="81"/>
        <v>0</v>
      </c>
      <c r="AP149" s="37">
        <f t="shared" si="82"/>
        <v>0</v>
      </c>
      <c r="AQ149" s="37"/>
      <c r="AR149" s="37">
        <f t="shared" si="86"/>
        <v>0</v>
      </c>
      <c r="AS149" s="37">
        <f t="shared" si="73"/>
        <v>0</v>
      </c>
      <c r="AT149" s="37"/>
      <c r="AU149" s="27">
        <f t="shared" si="75"/>
        <v>0</v>
      </c>
      <c r="AV149" s="27">
        <f t="shared" si="76"/>
        <v>0</v>
      </c>
      <c r="AW149" s="37"/>
      <c r="AX149" s="27">
        <f t="shared" si="123"/>
        <v>0</v>
      </c>
      <c r="AY149" s="27">
        <f t="shared" si="124"/>
        <v>0</v>
      </c>
      <c r="AZ149" s="37"/>
      <c r="BA149" s="137">
        <f t="shared" si="125"/>
        <v>0</v>
      </c>
      <c r="BB149" s="137">
        <f t="shared" si="126"/>
        <v>0</v>
      </c>
      <c r="BC149" s="37"/>
      <c r="BD149" s="136">
        <f t="shared" si="127"/>
        <v>0</v>
      </c>
      <c r="BE149" s="136">
        <f t="shared" si="128"/>
        <v>0</v>
      </c>
      <c r="BF149" s="37"/>
      <c r="BG149" s="137">
        <f t="shared" si="129"/>
        <v>0</v>
      </c>
      <c r="BH149" s="137">
        <f t="shared" si="130"/>
        <v>0</v>
      </c>
      <c r="BI149" s="37"/>
      <c r="BJ149" s="137">
        <f t="shared" si="131"/>
        <v>0</v>
      </c>
      <c r="BK149" s="137">
        <f t="shared" si="132"/>
        <v>0</v>
      </c>
      <c r="BL149" s="37"/>
      <c r="BM149" s="137">
        <f t="shared" si="140"/>
        <v>0</v>
      </c>
      <c r="BN149" s="137">
        <f t="shared" si="133"/>
        <v>0</v>
      </c>
      <c r="BO149" s="54">
        <f t="shared" si="134"/>
        <v>0</v>
      </c>
      <c r="BP149" s="138">
        <f t="shared" ca="1" si="135"/>
        <v>0</v>
      </c>
      <c r="BQ149" s="143">
        <f t="shared" ca="1" si="136"/>
        <v>0</v>
      </c>
      <c r="BR149" s="143">
        <f t="shared" si="137"/>
        <v>0</v>
      </c>
      <c r="BS149" s="138">
        <f t="shared" ca="1" si="138"/>
        <v>0</v>
      </c>
      <c r="BT149" s="142">
        <f t="shared" ca="1" si="139"/>
        <v>0</v>
      </c>
      <c r="BU149" s="30"/>
      <c r="BV149" s="54">
        <f t="shared" si="120"/>
        <v>0</v>
      </c>
      <c r="BW149" s="59" t="str">
        <f t="shared" si="105"/>
        <v>NÃO MEDIDO</v>
      </c>
      <c r="BY149" s="62"/>
      <c r="BZ149" s="62"/>
    </row>
    <row r="150" spans="1:78" s="79" customFormat="1" ht="30" customHeight="1" x14ac:dyDescent="0.2">
      <c r="A150" s="43" t="s">
        <v>29</v>
      </c>
      <c r="B150" s="43"/>
      <c r="C150" s="63" t="s">
        <v>323</v>
      </c>
      <c r="D150" s="73" t="s">
        <v>324</v>
      </c>
      <c r="E150" s="80" t="s">
        <v>59</v>
      </c>
      <c r="F150" s="50">
        <v>4.5999999999999996</v>
      </c>
      <c r="G150" s="48">
        <v>-4.5999999999999996</v>
      </c>
      <c r="H150" s="49">
        <v>0</v>
      </c>
      <c r="I150" s="49">
        <v>0</v>
      </c>
      <c r="J150" s="49">
        <v>0</v>
      </c>
      <c r="K150" s="50">
        <f t="shared" si="121"/>
        <v>0</v>
      </c>
      <c r="L150" s="65">
        <v>265.77</v>
      </c>
      <c r="M150" s="66">
        <f t="shared" si="119"/>
        <v>0</v>
      </c>
      <c r="N150" s="52"/>
      <c r="O150" s="53">
        <f t="shared" si="122"/>
        <v>0</v>
      </c>
      <c r="P150" s="37"/>
      <c r="Q150" s="37">
        <f t="shared" si="106"/>
        <v>0</v>
      </c>
      <c r="R150" s="37">
        <f t="shared" si="107"/>
        <v>0</v>
      </c>
      <c r="S150" s="37"/>
      <c r="T150" s="37">
        <f t="shared" si="77"/>
        <v>0</v>
      </c>
      <c r="U150" s="37">
        <f t="shared" si="78"/>
        <v>0</v>
      </c>
      <c r="V150" s="37"/>
      <c r="W150" s="37">
        <f t="shared" si="108"/>
        <v>0</v>
      </c>
      <c r="X150" s="37">
        <f t="shared" si="79"/>
        <v>0</v>
      </c>
      <c r="Y150" s="37"/>
      <c r="Z150" s="37">
        <f t="shared" si="109"/>
        <v>0</v>
      </c>
      <c r="AA150" s="37">
        <f t="shared" si="110"/>
        <v>0</v>
      </c>
      <c r="AB150" s="37"/>
      <c r="AC150" s="37">
        <f t="shared" si="111"/>
        <v>0</v>
      </c>
      <c r="AD150" s="37">
        <f t="shared" si="80"/>
        <v>0</v>
      </c>
      <c r="AE150" s="37"/>
      <c r="AF150" s="37">
        <f t="shared" si="112"/>
        <v>0</v>
      </c>
      <c r="AG150" s="37">
        <f t="shared" si="113"/>
        <v>0</v>
      </c>
      <c r="AH150" s="37"/>
      <c r="AI150" s="37">
        <f t="shared" si="114"/>
        <v>0</v>
      </c>
      <c r="AJ150" s="37">
        <f t="shared" si="115"/>
        <v>0</v>
      </c>
      <c r="AK150" s="37"/>
      <c r="AL150" s="37">
        <f t="shared" si="116"/>
        <v>0</v>
      </c>
      <c r="AM150" s="37">
        <f t="shared" si="117"/>
        <v>0</v>
      </c>
      <c r="AN150" s="37"/>
      <c r="AO150" s="37">
        <f t="shared" si="81"/>
        <v>0</v>
      </c>
      <c r="AP150" s="37">
        <f t="shared" si="82"/>
        <v>0</v>
      </c>
      <c r="AQ150" s="37"/>
      <c r="AR150" s="37">
        <f t="shared" si="86"/>
        <v>0</v>
      </c>
      <c r="AS150" s="37">
        <f t="shared" si="73"/>
        <v>0</v>
      </c>
      <c r="AT150" s="37"/>
      <c r="AU150" s="27">
        <f t="shared" si="75"/>
        <v>0</v>
      </c>
      <c r="AV150" s="27">
        <f t="shared" si="76"/>
        <v>0</v>
      </c>
      <c r="AW150" s="37"/>
      <c r="AX150" s="27">
        <f t="shared" si="123"/>
        <v>0</v>
      </c>
      <c r="AY150" s="27">
        <f t="shared" si="124"/>
        <v>0</v>
      </c>
      <c r="AZ150" s="37"/>
      <c r="BA150" s="137">
        <f t="shared" si="125"/>
        <v>0</v>
      </c>
      <c r="BB150" s="137">
        <f t="shared" si="126"/>
        <v>0</v>
      </c>
      <c r="BC150" s="37"/>
      <c r="BD150" s="136">
        <f t="shared" si="127"/>
        <v>0</v>
      </c>
      <c r="BE150" s="136">
        <f t="shared" si="128"/>
        <v>0</v>
      </c>
      <c r="BF150" s="37"/>
      <c r="BG150" s="137">
        <f t="shared" si="129"/>
        <v>0</v>
      </c>
      <c r="BH150" s="137">
        <f t="shared" si="130"/>
        <v>0</v>
      </c>
      <c r="BI150" s="37"/>
      <c r="BJ150" s="137">
        <f t="shared" si="131"/>
        <v>0</v>
      </c>
      <c r="BK150" s="137">
        <f t="shared" si="132"/>
        <v>0</v>
      </c>
      <c r="BL150" s="37"/>
      <c r="BM150" s="137">
        <f t="shared" si="140"/>
        <v>0</v>
      </c>
      <c r="BN150" s="137">
        <f t="shared" si="133"/>
        <v>0</v>
      </c>
      <c r="BO150" s="54">
        <f t="shared" si="134"/>
        <v>0</v>
      </c>
      <c r="BP150" s="138">
        <f t="shared" ca="1" si="135"/>
        <v>0</v>
      </c>
      <c r="BQ150" s="143">
        <f t="shared" ca="1" si="136"/>
        <v>0</v>
      </c>
      <c r="BR150" s="143">
        <f t="shared" si="137"/>
        <v>0</v>
      </c>
      <c r="BS150" s="138">
        <f t="shared" ca="1" si="138"/>
        <v>0</v>
      </c>
      <c r="BT150" s="142">
        <f t="shared" ca="1" si="139"/>
        <v>0</v>
      </c>
      <c r="BU150" s="30"/>
      <c r="BV150" s="54">
        <f t="shared" si="120"/>
        <v>0</v>
      </c>
      <c r="BW150" s="59" t="str">
        <f t="shared" si="105"/>
        <v>NÃO MEDIDO</v>
      </c>
      <c r="BY150" s="62"/>
      <c r="BZ150" s="62"/>
    </row>
    <row r="151" spans="1:78" s="79" customFormat="1" ht="74.25" customHeight="1" x14ac:dyDescent="0.2">
      <c r="A151" s="43" t="s">
        <v>29</v>
      </c>
      <c r="B151" s="43"/>
      <c r="C151" s="63" t="s">
        <v>325</v>
      </c>
      <c r="D151" s="73" t="s">
        <v>326</v>
      </c>
      <c r="E151" s="80" t="s">
        <v>54</v>
      </c>
      <c r="F151" s="50">
        <v>27</v>
      </c>
      <c r="G151" s="48">
        <v>0</v>
      </c>
      <c r="H151" s="49">
        <v>0</v>
      </c>
      <c r="I151" s="49">
        <v>-27</v>
      </c>
      <c r="J151" s="49">
        <v>0</v>
      </c>
      <c r="K151" s="50">
        <f t="shared" si="121"/>
        <v>0</v>
      </c>
      <c r="L151" s="65">
        <v>47.21</v>
      </c>
      <c r="M151" s="66">
        <f t="shared" si="119"/>
        <v>0</v>
      </c>
      <c r="N151" s="52"/>
      <c r="O151" s="53">
        <f t="shared" si="122"/>
        <v>0</v>
      </c>
      <c r="P151" s="37"/>
      <c r="Q151" s="37">
        <f t="shared" si="106"/>
        <v>0</v>
      </c>
      <c r="R151" s="37">
        <f t="shared" si="107"/>
        <v>0</v>
      </c>
      <c r="S151" s="37"/>
      <c r="T151" s="37">
        <f t="shared" si="77"/>
        <v>0</v>
      </c>
      <c r="U151" s="37">
        <f t="shared" si="78"/>
        <v>0</v>
      </c>
      <c r="V151" s="37"/>
      <c r="W151" s="37">
        <f t="shared" si="108"/>
        <v>0</v>
      </c>
      <c r="X151" s="37">
        <f t="shared" si="79"/>
        <v>0</v>
      </c>
      <c r="Y151" s="37"/>
      <c r="Z151" s="37">
        <f t="shared" si="109"/>
        <v>0</v>
      </c>
      <c r="AA151" s="37">
        <f t="shared" si="110"/>
        <v>0</v>
      </c>
      <c r="AB151" s="37"/>
      <c r="AC151" s="37">
        <f t="shared" si="111"/>
        <v>0</v>
      </c>
      <c r="AD151" s="37">
        <f t="shared" si="80"/>
        <v>0</v>
      </c>
      <c r="AE151" s="37"/>
      <c r="AF151" s="37">
        <f t="shared" si="112"/>
        <v>0</v>
      </c>
      <c r="AG151" s="37">
        <f t="shared" si="113"/>
        <v>0</v>
      </c>
      <c r="AH151" s="37"/>
      <c r="AI151" s="37">
        <f t="shared" si="114"/>
        <v>0</v>
      </c>
      <c r="AJ151" s="37">
        <f t="shared" si="115"/>
        <v>0</v>
      </c>
      <c r="AK151" s="37"/>
      <c r="AL151" s="37">
        <f t="shared" si="116"/>
        <v>0</v>
      </c>
      <c r="AM151" s="37">
        <f t="shared" si="117"/>
        <v>0</v>
      </c>
      <c r="AN151" s="37"/>
      <c r="AO151" s="37">
        <f t="shared" si="81"/>
        <v>0</v>
      </c>
      <c r="AP151" s="37">
        <f t="shared" si="82"/>
        <v>0</v>
      </c>
      <c r="AQ151" s="37"/>
      <c r="AR151" s="37">
        <f t="shared" si="86"/>
        <v>0</v>
      </c>
      <c r="AS151" s="37">
        <f t="shared" ref="AS151:AS214" si="141">ROUND($AQ151*$N151,2)</f>
        <v>0</v>
      </c>
      <c r="AT151" s="37"/>
      <c r="AU151" s="27">
        <f t="shared" si="75"/>
        <v>0</v>
      </c>
      <c r="AV151" s="27">
        <f t="shared" si="76"/>
        <v>0</v>
      </c>
      <c r="AW151" s="37"/>
      <c r="AX151" s="27">
        <f t="shared" si="123"/>
        <v>0</v>
      </c>
      <c r="AY151" s="27">
        <f t="shared" si="124"/>
        <v>0</v>
      </c>
      <c r="AZ151" s="37"/>
      <c r="BA151" s="137">
        <f t="shared" si="125"/>
        <v>0</v>
      </c>
      <c r="BB151" s="137">
        <f t="shared" si="126"/>
        <v>0</v>
      </c>
      <c r="BC151" s="37"/>
      <c r="BD151" s="136">
        <f t="shared" si="127"/>
        <v>0</v>
      </c>
      <c r="BE151" s="136">
        <f t="shared" si="128"/>
        <v>0</v>
      </c>
      <c r="BF151" s="37"/>
      <c r="BG151" s="137">
        <f t="shared" si="129"/>
        <v>0</v>
      </c>
      <c r="BH151" s="137">
        <f t="shared" si="130"/>
        <v>0</v>
      </c>
      <c r="BI151" s="37"/>
      <c r="BJ151" s="137">
        <f t="shared" si="131"/>
        <v>0</v>
      </c>
      <c r="BK151" s="137">
        <f t="shared" si="132"/>
        <v>0</v>
      </c>
      <c r="BL151" s="37"/>
      <c r="BM151" s="137">
        <f t="shared" si="140"/>
        <v>0</v>
      </c>
      <c r="BN151" s="137">
        <f t="shared" si="133"/>
        <v>0</v>
      </c>
      <c r="BO151" s="54">
        <f t="shared" si="134"/>
        <v>0</v>
      </c>
      <c r="BP151" s="138">
        <f t="shared" ca="1" si="135"/>
        <v>0</v>
      </c>
      <c r="BQ151" s="143">
        <f t="shared" ca="1" si="136"/>
        <v>0</v>
      </c>
      <c r="BR151" s="143">
        <f t="shared" si="137"/>
        <v>0</v>
      </c>
      <c r="BS151" s="138">
        <f t="shared" ca="1" si="138"/>
        <v>0</v>
      </c>
      <c r="BT151" s="142">
        <f t="shared" ca="1" si="139"/>
        <v>0</v>
      </c>
      <c r="BU151" s="30"/>
      <c r="BV151" s="54">
        <f t="shared" si="120"/>
        <v>0</v>
      </c>
      <c r="BW151" s="59" t="str">
        <f t="shared" si="105"/>
        <v>NÃO MEDIDO</v>
      </c>
      <c r="BY151" s="62"/>
      <c r="BZ151" s="62"/>
    </row>
    <row r="152" spans="1:78" s="79" customFormat="1" ht="50.25" customHeight="1" x14ac:dyDescent="0.2">
      <c r="A152" s="43" t="s">
        <v>29</v>
      </c>
      <c r="B152" s="43"/>
      <c r="C152" s="44" t="s">
        <v>327</v>
      </c>
      <c r="D152" s="73" t="s">
        <v>328</v>
      </c>
      <c r="E152" s="80" t="s">
        <v>54</v>
      </c>
      <c r="F152" s="50">
        <v>95.5</v>
      </c>
      <c r="G152" s="48">
        <v>0</v>
      </c>
      <c r="H152" s="49">
        <v>0</v>
      </c>
      <c r="I152" s="49">
        <v>-18.46</v>
      </c>
      <c r="J152" s="49">
        <v>0</v>
      </c>
      <c r="K152" s="50">
        <f t="shared" si="121"/>
        <v>77.040000000000006</v>
      </c>
      <c r="L152" s="65">
        <v>108.01</v>
      </c>
      <c r="M152" s="66">
        <f t="shared" si="119"/>
        <v>8321.1</v>
      </c>
      <c r="N152" s="52"/>
      <c r="O152" s="53">
        <f t="shared" si="122"/>
        <v>0</v>
      </c>
      <c r="P152" s="37">
        <v>77.040000000000006</v>
      </c>
      <c r="Q152" s="82">
        <f t="shared" si="106"/>
        <v>8321.09</v>
      </c>
      <c r="R152" s="37">
        <f t="shared" si="107"/>
        <v>0</v>
      </c>
      <c r="S152" s="37"/>
      <c r="T152" s="37">
        <f t="shared" si="77"/>
        <v>0</v>
      </c>
      <c r="U152" s="37">
        <f t="shared" si="78"/>
        <v>0</v>
      </c>
      <c r="V152" s="37"/>
      <c r="W152" s="37">
        <f t="shared" si="108"/>
        <v>0</v>
      </c>
      <c r="X152" s="37">
        <f t="shared" si="79"/>
        <v>0</v>
      </c>
      <c r="Y152" s="37"/>
      <c r="Z152" s="37">
        <f t="shared" si="109"/>
        <v>0</v>
      </c>
      <c r="AA152" s="37">
        <f t="shared" si="110"/>
        <v>0</v>
      </c>
      <c r="AB152" s="37"/>
      <c r="AC152" s="37">
        <f t="shared" si="111"/>
        <v>0</v>
      </c>
      <c r="AD152" s="37">
        <f t="shared" si="80"/>
        <v>0</v>
      </c>
      <c r="AE152" s="37"/>
      <c r="AF152" s="37">
        <f t="shared" si="112"/>
        <v>0</v>
      </c>
      <c r="AG152" s="37">
        <f t="shared" si="113"/>
        <v>0</v>
      </c>
      <c r="AH152" s="37"/>
      <c r="AI152" s="37">
        <f t="shared" si="114"/>
        <v>0</v>
      </c>
      <c r="AJ152" s="37">
        <f t="shared" si="115"/>
        <v>0</v>
      </c>
      <c r="AK152" s="37"/>
      <c r="AL152" s="37">
        <f t="shared" si="116"/>
        <v>0</v>
      </c>
      <c r="AM152" s="37">
        <f t="shared" si="117"/>
        <v>0</v>
      </c>
      <c r="AN152" s="37"/>
      <c r="AO152" s="37">
        <f t="shared" si="81"/>
        <v>0</v>
      </c>
      <c r="AP152" s="37">
        <f t="shared" si="82"/>
        <v>0</v>
      </c>
      <c r="AQ152" s="37"/>
      <c r="AR152" s="37">
        <f t="shared" si="86"/>
        <v>0</v>
      </c>
      <c r="AS152" s="37">
        <f t="shared" si="141"/>
        <v>0</v>
      </c>
      <c r="AT152" s="37"/>
      <c r="AU152" s="27">
        <f t="shared" ref="AU152:AU215" si="142">ROUND($AT152*$L152,2)</f>
        <v>0</v>
      </c>
      <c r="AV152" s="27">
        <f t="shared" ref="AV152:AV215" si="143">ROUND($AT152*$N152,2)</f>
        <v>0</v>
      </c>
      <c r="AW152" s="37"/>
      <c r="AX152" s="27">
        <f t="shared" si="123"/>
        <v>0</v>
      </c>
      <c r="AY152" s="27">
        <f t="shared" si="124"/>
        <v>0</v>
      </c>
      <c r="AZ152" s="37"/>
      <c r="BA152" s="137">
        <f t="shared" si="125"/>
        <v>0</v>
      </c>
      <c r="BB152" s="137">
        <f t="shared" si="126"/>
        <v>0</v>
      </c>
      <c r="BC152" s="37"/>
      <c r="BD152" s="136">
        <f t="shared" si="127"/>
        <v>0</v>
      </c>
      <c r="BE152" s="136">
        <f t="shared" si="128"/>
        <v>0</v>
      </c>
      <c r="BF152" s="37"/>
      <c r="BG152" s="137">
        <f t="shared" si="129"/>
        <v>0</v>
      </c>
      <c r="BH152" s="137">
        <f t="shared" si="130"/>
        <v>0</v>
      </c>
      <c r="BI152" s="37"/>
      <c r="BJ152" s="137">
        <f t="shared" si="131"/>
        <v>0</v>
      </c>
      <c r="BK152" s="137">
        <f t="shared" si="132"/>
        <v>0</v>
      </c>
      <c r="BL152" s="37"/>
      <c r="BM152" s="137">
        <f t="shared" si="140"/>
        <v>0</v>
      </c>
      <c r="BN152" s="137">
        <f t="shared" si="133"/>
        <v>0</v>
      </c>
      <c r="BO152" s="54">
        <f t="shared" si="134"/>
        <v>77.040000000000006</v>
      </c>
      <c r="BP152" s="138">
        <f t="shared" ca="1" si="135"/>
        <v>8321.09</v>
      </c>
      <c r="BQ152" s="143">
        <f t="shared" ca="1" si="136"/>
        <v>0</v>
      </c>
      <c r="BR152" s="143">
        <f t="shared" si="137"/>
        <v>0</v>
      </c>
      <c r="BS152" s="138">
        <f t="shared" ca="1" si="138"/>
        <v>0.01</v>
      </c>
      <c r="BT152" s="142">
        <f t="shared" ca="1" si="139"/>
        <v>0</v>
      </c>
      <c r="BU152" s="30"/>
      <c r="BV152" s="54">
        <f t="shared" si="120"/>
        <v>0</v>
      </c>
      <c r="BW152" s="59" t="str">
        <f t="shared" si="105"/>
        <v>NÃO MEDIDO</v>
      </c>
      <c r="BY152" s="62"/>
      <c r="BZ152" s="62"/>
    </row>
    <row r="153" spans="1:78" s="79" customFormat="1" ht="41.25" customHeight="1" x14ac:dyDescent="0.2">
      <c r="A153" s="43" t="s">
        <v>29</v>
      </c>
      <c r="B153" s="43"/>
      <c r="C153" s="63" t="s">
        <v>329</v>
      </c>
      <c r="D153" s="45" t="s">
        <v>330</v>
      </c>
      <c r="E153" s="80" t="s">
        <v>54</v>
      </c>
      <c r="F153" s="50">
        <v>52</v>
      </c>
      <c r="G153" s="48">
        <v>-52</v>
      </c>
      <c r="H153" s="49">
        <v>0</v>
      </c>
      <c r="I153" s="49">
        <v>0</v>
      </c>
      <c r="J153" s="49">
        <v>0</v>
      </c>
      <c r="K153" s="50">
        <f t="shared" si="121"/>
        <v>0</v>
      </c>
      <c r="L153" s="65">
        <v>122.23</v>
      </c>
      <c r="M153" s="66">
        <f t="shared" si="119"/>
        <v>0</v>
      </c>
      <c r="N153" s="52"/>
      <c r="O153" s="53">
        <f t="shared" si="122"/>
        <v>0</v>
      </c>
      <c r="P153" s="37"/>
      <c r="Q153" s="37">
        <f t="shared" si="106"/>
        <v>0</v>
      </c>
      <c r="R153" s="37">
        <f t="shared" si="107"/>
        <v>0</v>
      </c>
      <c r="S153" s="37"/>
      <c r="T153" s="37">
        <f t="shared" ref="T153:T250" si="144">ROUND($S153*$L153,2)</f>
        <v>0</v>
      </c>
      <c r="U153" s="37">
        <f t="shared" ref="U153:U250" si="145">ROUND($S153*$N153,2)</f>
        <v>0</v>
      </c>
      <c r="V153" s="37"/>
      <c r="W153" s="37">
        <f t="shared" si="108"/>
        <v>0</v>
      </c>
      <c r="X153" s="37">
        <f t="shared" ref="X153:X244" si="146">ROUND($V153*$N153,2)</f>
        <v>0</v>
      </c>
      <c r="Y153" s="37"/>
      <c r="Z153" s="37">
        <f t="shared" si="109"/>
        <v>0</v>
      </c>
      <c r="AA153" s="37">
        <f t="shared" si="110"/>
        <v>0</v>
      </c>
      <c r="AB153" s="37"/>
      <c r="AC153" s="37">
        <f t="shared" si="111"/>
        <v>0</v>
      </c>
      <c r="AD153" s="37">
        <f t="shared" ref="AD153:AD244" si="147">ROUND($AB153*$N153,2)</f>
        <v>0</v>
      </c>
      <c r="AE153" s="37"/>
      <c r="AF153" s="37">
        <f t="shared" si="112"/>
        <v>0</v>
      </c>
      <c r="AG153" s="37">
        <f t="shared" si="113"/>
        <v>0</v>
      </c>
      <c r="AH153" s="37"/>
      <c r="AI153" s="37">
        <f t="shared" si="114"/>
        <v>0</v>
      </c>
      <c r="AJ153" s="37">
        <f t="shared" si="115"/>
        <v>0</v>
      </c>
      <c r="AK153" s="37"/>
      <c r="AL153" s="37">
        <f t="shared" si="116"/>
        <v>0</v>
      </c>
      <c r="AM153" s="37">
        <f t="shared" si="117"/>
        <v>0</v>
      </c>
      <c r="AN153" s="37"/>
      <c r="AO153" s="37">
        <f t="shared" ref="AO153:AO216" si="148">ROUND($AN153*$L153,2)</f>
        <v>0</v>
      </c>
      <c r="AP153" s="37">
        <f t="shared" ref="AP153:AP216" si="149">ROUND($AN153*$N153,2)</f>
        <v>0</v>
      </c>
      <c r="AQ153" s="37"/>
      <c r="AR153" s="37">
        <f t="shared" si="86"/>
        <v>0</v>
      </c>
      <c r="AS153" s="37">
        <f t="shared" si="141"/>
        <v>0</v>
      </c>
      <c r="AT153" s="37"/>
      <c r="AU153" s="27">
        <f t="shared" si="142"/>
        <v>0</v>
      </c>
      <c r="AV153" s="27">
        <f t="shared" si="143"/>
        <v>0</v>
      </c>
      <c r="AW153" s="37"/>
      <c r="AX153" s="27">
        <f t="shared" si="123"/>
        <v>0</v>
      </c>
      <c r="AY153" s="27">
        <f t="shared" si="124"/>
        <v>0</v>
      </c>
      <c r="AZ153" s="37"/>
      <c r="BA153" s="137">
        <f t="shared" si="125"/>
        <v>0</v>
      </c>
      <c r="BB153" s="137">
        <f t="shared" si="126"/>
        <v>0</v>
      </c>
      <c r="BC153" s="37"/>
      <c r="BD153" s="136">
        <f t="shared" si="127"/>
        <v>0</v>
      </c>
      <c r="BE153" s="136">
        <f t="shared" si="128"/>
        <v>0</v>
      </c>
      <c r="BF153" s="37"/>
      <c r="BG153" s="137">
        <f t="shared" si="129"/>
        <v>0</v>
      </c>
      <c r="BH153" s="137">
        <f t="shared" si="130"/>
        <v>0</v>
      </c>
      <c r="BI153" s="37"/>
      <c r="BJ153" s="137">
        <f t="shared" si="131"/>
        <v>0</v>
      </c>
      <c r="BK153" s="137">
        <f t="shared" si="132"/>
        <v>0</v>
      </c>
      <c r="BL153" s="37"/>
      <c r="BM153" s="137">
        <f t="shared" si="140"/>
        <v>0</v>
      </c>
      <c r="BN153" s="137">
        <f t="shared" si="133"/>
        <v>0</v>
      </c>
      <c r="BO153" s="54">
        <f t="shared" si="134"/>
        <v>0</v>
      </c>
      <c r="BP153" s="138">
        <f t="shared" ca="1" si="135"/>
        <v>0</v>
      </c>
      <c r="BQ153" s="143">
        <f t="shared" ca="1" si="136"/>
        <v>0</v>
      </c>
      <c r="BR153" s="143">
        <f t="shared" si="137"/>
        <v>0</v>
      </c>
      <c r="BS153" s="138">
        <f t="shared" ca="1" si="138"/>
        <v>0</v>
      </c>
      <c r="BT153" s="142">
        <f t="shared" ca="1" si="139"/>
        <v>0</v>
      </c>
      <c r="BU153" s="30"/>
      <c r="BV153" s="54">
        <f t="shared" si="120"/>
        <v>0</v>
      </c>
      <c r="BW153" s="59" t="str">
        <f t="shared" si="105"/>
        <v>NÃO MEDIDO</v>
      </c>
      <c r="BY153" s="62"/>
      <c r="BZ153" s="62"/>
    </row>
    <row r="154" spans="1:78" s="79" customFormat="1" ht="36" customHeight="1" x14ac:dyDescent="0.2">
      <c r="A154" s="43" t="s">
        <v>29</v>
      </c>
      <c r="B154" s="43"/>
      <c r="C154" s="63" t="s">
        <v>331</v>
      </c>
      <c r="D154" s="73" t="s">
        <v>332</v>
      </c>
      <c r="E154" s="80" t="s">
        <v>59</v>
      </c>
      <c r="F154" s="50">
        <v>1.5</v>
      </c>
      <c r="G154" s="48">
        <v>0</v>
      </c>
      <c r="H154" s="49">
        <v>0</v>
      </c>
      <c r="I154" s="49">
        <v>0</v>
      </c>
      <c r="J154" s="49">
        <v>-1.5</v>
      </c>
      <c r="K154" s="50">
        <f t="shared" si="121"/>
        <v>0</v>
      </c>
      <c r="L154" s="65">
        <v>574.02</v>
      </c>
      <c r="M154" s="66">
        <f t="shared" si="119"/>
        <v>0</v>
      </c>
      <c r="N154" s="52"/>
      <c r="O154" s="53">
        <f t="shared" si="122"/>
        <v>0</v>
      </c>
      <c r="P154" s="37"/>
      <c r="Q154" s="37">
        <f t="shared" si="106"/>
        <v>0</v>
      </c>
      <c r="R154" s="37">
        <f t="shared" si="107"/>
        <v>0</v>
      </c>
      <c r="S154" s="37"/>
      <c r="T154" s="37">
        <f t="shared" si="144"/>
        <v>0</v>
      </c>
      <c r="U154" s="37">
        <f t="shared" si="145"/>
        <v>0</v>
      </c>
      <c r="V154" s="37"/>
      <c r="W154" s="37">
        <f t="shared" si="108"/>
        <v>0</v>
      </c>
      <c r="X154" s="37">
        <f t="shared" si="146"/>
        <v>0</v>
      </c>
      <c r="Y154" s="37"/>
      <c r="Z154" s="37">
        <f t="shared" si="109"/>
        <v>0</v>
      </c>
      <c r="AA154" s="37">
        <f t="shared" si="110"/>
        <v>0</v>
      </c>
      <c r="AB154" s="37"/>
      <c r="AC154" s="37">
        <f t="shared" si="111"/>
        <v>0</v>
      </c>
      <c r="AD154" s="37">
        <f t="shared" si="147"/>
        <v>0</v>
      </c>
      <c r="AE154" s="37"/>
      <c r="AF154" s="37">
        <f t="shared" si="112"/>
        <v>0</v>
      </c>
      <c r="AG154" s="37">
        <f t="shared" si="113"/>
        <v>0</v>
      </c>
      <c r="AH154" s="37"/>
      <c r="AI154" s="37">
        <f t="shared" si="114"/>
        <v>0</v>
      </c>
      <c r="AJ154" s="37">
        <f t="shared" si="115"/>
        <v>0</v>
      </c>
      <c r="AK154" s="37"/>
      <c r="AL154" s="37">
        <f t="shared" si="116"/>
        <v>0</v>
      </c>
      <c r="AM154" s="37">
        <f t="shared" si="117"/>
        <v>0</v>
      </c>
      <c r="AN154" s="37"/>
      <c r="AO154" s="37">
        <f t="shared" si="148"/>
        <v>0</v>
      </c>
      <c r="AP154" s="37">
        <f t="shared" si="149"/>
        <v>0</v>
      </c>
      <c r="AQ154" s="37"/>
      <c r="AR154" s="37">
        <f t="shared" ref="AR154:AR217" si="150">ROUND($AQ154*$L154,2)</f>
        <v>0</v>
      </c>
      <c r="AS154" s="37">
        <f t="shared" si="141"/>
        <v>0</v>
      </c>
      <c r="AT154" s="37"/>
      <c r="AU154" s="27">
        <f t="shared" si="142"/>
        <v>0</v>
      </c>
      <c r="AV154" s="27">
        <f t="shared" si="143"/>
        <v>0</v>
      </c>
      <c r="AW154" s="37"/>
      <c r="AX154" s="27">
        <f t="shared" si="123"/>
        <v>0</v>
      </c>
      <c r="AY154" s="27">
        <f t="shared" si="124"/>
        <v>0</v>
      </c>
      <c r="AZ154" s="37"/>
      <c r="BA154" s="137">
        <f t="shared" si="125"/>
        <v>0</v>
      </c>
      <c r="BB154" s="137">
        <f t="shared" si="126"/>
        <v>0</v>
      </c>
      <c r="BC154" s="37"/>
      <c r="BD154" s="136">
        <f t="shared" si="127"/>
        <v>0</v>
      </c>
      <c r="BE154" s="136">
        <f t="shared" si="128"/>
        <v>0</v>
      </c>
      <c r="BF154" s="37"/>
      <c r="BG154" s="137">
        <f t="shared" si="129"/>
        <v>0</v>
      </c>
      <c r="BH154" s="137">
        <f t="shared" si="130"/>
        <v>0</v>
      </c>
      <c r="BI154" s="37"/>
      <c r="BJ154" s="137">
        <f t="shared" si="131"/>
        <v>0</v>
      </c>
      <c r="BK154" s="137">
        <f t="shared" si="132"/>
        <v>0</v>
      </c>
      <c r="BL154" s="37"/>
      <c r="BM154" s="137">
        <f t="shared" si="140"/>
        <v>0</v>
      </c>
      <c r="BN154" s="137">
        <f t="shared" si="133"/>
        <v>0</v>
      </c>
      <c r="BO154" s="54">
        <f t="shared" si="134"/>
        <v>0</v>
      </c>
      <c r="BP154" s="138">
        <f t="shared" ca="1" si="135"/>
        <v>0</v>
      </c>
      <c r="BQ154" s="143">
        <f t="shared" ca="1" si="136"/>
        <v>0</v>
      </c>
      <c r="BR154" s="143">
        <f t="shared" si="137"/>
        <v>0</v>
      </c>
      <c r="BS154" s="138">
        <f t="shared" ca="1" si="138"/>
        <v>0</v>
      </c>
      <c r="BT154" s="142">
        <f t="shared" ca="1" si="139"/>
        <v>0</v>
      </c>
      <c r="BU154" s="30"/>
      <c r="BV154" s="54">
        <f t="shared" si="120"/>
        <v>0</v>
      </c>
      <c r="BW154" s="59" t="str">
        <f t="shared" si="105"/>
        <v>NÃO MEDIDO</v>
      </c>
      <c r="BY154" s="62"/>
      <c r="BZ154" s="62"/>
    </row>
    <row r="155" spans="1:78" s="79" customFormat="1" ht="54.75" customHeight="1" x14ac:dyDescent="0.2">
      <c r="A155" s="43" t="s">
        <v>29</v>
      </c>
      <c r="B155" s="43"/>
      <c r="C155" s="63" t="s">
        <v>333</v>
      </c>
      <c r="D155" s="73" t="s">
        <v>334</v>
      </c>
      <c r="E155" s="80" t="s">
        <v>54</v>
      </c>
      <c r="F155" s="50">
        <v>27</v>
      </c>
      <c r="G155" s="48">
        <v>-17</v>
      </c>
      <c r="H155" s="49">
        <v>0</v>
      </c>
      <c r="I155" s="49">
        <v>-10</v>
      </c>
      <c r="J155" s="49">
        <v>0</v>
      </c>
      <c r="K155" s="50">
        <f t="shared" si="121"/>
        <v>0</v>
      </c>
      <c r="L155" s="65">
        <v>112.87</v>
      </c>
      <c r="M155" s="66">
        <f t="shared" si="119"/>
        <v>0</v>
      </c>
      <c r="N155" s="52"/>
      <c r="O155" s="53">
        <f t="shared" si="122"/>
        <v>0</v>
      </c>
      <c r="P155" s="37"/>
      <c r="Q155" s="37">
        <f t="shared" si="106"/>
        <v>0</v>
      </c>
      <c r="R155" s="37">
        <f t="shared" si="107"/>
        <v>0</v>
      </c>
      <c r="S155" s="37"/>
      <c r="T155" s="37">
        <f t="shared" si="144"/>
        <v>0</v>
      </c>
      <c r="U155" s="37">
        <f t="shared" si="145"/>
        <v>0</v>
      </c>
      <c r="V155" s="37"/>
      <c r="W155" s="37">
        <f t="shared" si="108"/>
        <v>0</v>
      </c>
      <c r="X155" s="37">
        <f t="shared" si="146"/>
        <v>0</v>
      </c>
      <c r="Y155" s="37"/>
      <c r="Z155" s="37">
        <f t="shared" si="109"/>
        <v>0</v>
      </c>
      <c r="AA155" s="37">
        <f t="shared" si="110"/>
        <v>0</v>
      </c>
      <c r="AB155" s="37"/>
      <c r="AC155" s="37">
        <f t="shared" si="111"/>
        <v>0</v>
      </c>
      <c r="AD155" s="37">
        <f t="shared" si="147"/>
        <v>0</v>
      </c>
      <c r="AE155" s="37"/>
      <c r="AF155" s="37">
        <f t="shared" si="112"/>
        <v>0</v>
      </c>
      <c r="AG155" s="37">
        <f t="shared" si="113"/>
        <v>0</v>
      </c>
      <c r="AH155" s="37"/>
      <c r="AI155" s="37">
        <f t="shared" si="114"/>
        <v>0</v>
      </c>
      <c r="AJ155" s="37">
        <f t="shared" si="115"/>
        <v>0</v>
      </c>
      <c r="AK155" s="37"/>
      <c r="AL155" s="37">
        <f t="shared" si="116"/>
        <v>0</v>
      </c>
      <c r="AM155" s="37">
        <f t="shared" si="117"/>
        <v>0</v>
      </c>
      <c r="AN155" s="37"/>
      <c r="AO155" s="37">
        <f t="shared" si="148"/>
        <v>0</v>
      </c>
      <c r="AP155" s="37">
        <f t="shared" si="149"/>
        <v>0</v>
      </c>
      <c r="AQ155" s="37"/>
      <c r="AR155" s="37">
        <f t="shared" si="150"/>
        <v>0</v>
      </c>
      <c r="AS155" s="37">
        <f t="shared" si="141"/>
        <v>0</v>
      </c>
      <c r="AT155" s="37"/>
      <c r="AU155" s="27">
        <f t="shared" si="142"/>
        <v>0</v>
      </c>
      <c r="AV155" s="27">
        <f t="shared" si="143"/>
        <v>0</v>
      </c>
      <c r="AW155" s="37"/>
      <c r="AX155" s="27">
        <f t="shared" si="123"/>
        <v>0</v>
      </c>
      <c r="AY155" s="27">
        <f t="shared" si="124"/>
        <v>0</v>
      </c>
      <c r="AZ155" s="37"/>
      <c r="BA155" s="137">
        <f t="shared" si="125"/>
        <v>0</v>
      </c>
      <c r="BB155" s="137">
        <f t="shared" si="126"/>
        <v>0</v>
      </c>
      <c r="BC155" s="37"/>
      <c r="BD155" s="136">
        <f t="shared" si="127"/>
        <v>0</v>
      </c>
      <c r="BE155" s="136">
        <f t="shared" si="128"/>
        <v>0</v>
      </c>
      <c r="BF155" s="37"/>
      <c r="BG155" s="137">
        <f t="shared" si="129"/>
        <v>0</v>
      </c>
      <c r="BH155" s="137">
        <f t="shared" si="130"/>
        <v>0</v>
      </c>
      <c r="BI155" s="37"/>
      <c r="BJ155" s="137">
        <f t="shared" si="131"/>
        <v>0</v>
      </c>
      <c r="BK155" s="137">
        <f t="shared" si="132"/>
        <v>0</v>
      </c>
      <c r="BL155" s="37"/>
      <c r="BM155" s="137">
        <f t="shared" si="140"/>
        <v>0</v>
      </c>
      <c r="BN155" s="137">
        <f t="shared" si="133"/>
        <v>0</v>
      </c>
      <c r="BO155" s="54">
        <f t="shared" si="134"/>
        <v>0</v>
      </c>
      <c r="BP155" s="138">
        <f t="shared" ca="1" si="135"/>
        <v>0</v>
      </c>
      <c r="BQ155" s="143">
        <f t="shared" ca="1" si="136"/>
        <v>0</v>
      </c>
      <c r="BR155" s="143">
        <f t="shared" si="137"/>
        <v>0</v>
      </c>
      <c r="BS155" s="138">
        <f t="shared" ca="1" si="138"/>
        <v>0</v>
      </c>
      <c r="BT155" s="142">
        <f t="shared" ca="1" si="139"/>
        <v>0</v>
      </c>
      <c r="BU155" s="30"/>
      <c r="BV155" s="54">
        <f t="shared" si="120"/>
        <v>0</v>
      </c>
      <c r="BW155" s="59" t="str">
        <f t="shared" ref="BW155:BW177" si="151">IF(BV155&lt;&gt;0,"MEDIDO","NÃO MEDIDO")</f>
        <v>NÃO MEDIDO</v>
      </c>
      <c r="BY155" s="62"/>
      <c r="BZ155" s="62"/>
    </row>
    <row r="156" spans="1:78" s="79" customFormat="1" ht="54.75" customHeight="1" x14ac:dyDescent="0.2">
      <c r="A156" s="43" t="s">
        <v>29</v>
      </c>
      <c r="B156" s="43"/>
      <c r="C156" s="63" t="s">
        <v>335</v>
      </c>
      <c r="D156" s="73" t="s">
        <v>336</v>
      </c>
      <c r="E156" s="80" t="s">
        <v>54</v>
      </c>
      <c r="F156" s="50">
        <v>27</v>
      </c>
      <c r="G156" s="48">
        <v>-17</v>
      </c>
      <c r="H156" s="49">
        <v>0</v>
      </c>
      <c r="I156" s="49">
        <v>-10</v>
      </c>
      <c r="J156" s="49">
        <v>0</v>
      </c>
      <c r="K156" s="50">
        <f t="shared" si="121"/>
        <v>0</v>
      </c>
      <c r="L156" s="65">
        <v>43.96</v>
      </c>
      <c r="M156" s="66">
        <f t="shared" si="119"/>
        <v>0</v>
      </c>
      <c r="N156" s="52"/>
      <c r="O156" s="53">
        <f t="shared" si="122"/>
        <v>0</v>
      </c>
      <c r="P156" s="37"/>
      <c r="Q156" s="37">
        <f t="shared" si="106"/>
        <v>0</v>
      </c>
      <c r="R156" s="37">
        <f t="shared" si="107"/>
        <v>0</v>
      </c>
      <c r="S156" s="37"/>
      <c r="T156" s="37">
        <f t="shared" si="144"/>
        <v>0</v>
      </c>
      <c r="U156" s="37">
        <f t="shared" si="145"/>
        <v>0</v>
      </c>
      <c r="V156" s="37"/>
      <c r="W156" s="37">
        <f t="shared" ref="W156:W247" si="152">ROUND($V156*$L156,2)</f>
        <v>0</v>
      </c>
      <c r="X156" s="37">
        <f t="shared" si="146"/>
        <v>0</v>
      </c>
      <c r="Y156" s="37"/>
      <c r="Z156" s="37">
        <f t="shared" ref="Z156:Z247" si="153">ROUND($Y156*$L156,2)</f>
        <v>0</v>
      </c>
      <c r="AA156" s="37">
        <f t="shared" ref="AA156:AA247" si="154">ROUND($Y156*$N156,2)</f>
        <v>0</v>
      </c>
      <c r="AB156" s="37"/>
      <c r="AC156" s="37">
        <f t="shared" ref="AC156:AC247" si="155">ROUND($AB156*$L156,2)</f>
        <v>0</v>
      </c>
      <c r="AD156" s="37">
        <f t="shared" si="147"/>
        <v>0</v>
      </c>
      <c r="AE156" s="37"/>
      <c r="AF156" s="37">
        <f t="shared" ref="AF156:AF247" si="156">ROUND($AE156*$L156,2)</f>
        <v>0</v>
      </c>
      <c r="AG156" s="37">
        <f t="shared" ref="AG156:AG247" si="157">ROUND($AE156*$N156,2)</f>
        <v>0</v>
      </c>
      <c r="AH156" s="37"/>
      <c r="AI156" s="37">
        <f t="shared" ref="AI156:AI247" si="158">ROUND($AH156*$L156,2)</f>
        <v>0</v>
      </c>
      <c r="AJ156" s="37">
        <f t="shared" ref="AJ156:AJ247" si="159">ROUND($AH156*$N156,2)</f>
        <v>0</v>
      </c>
      <c r="AK156" s="37"/>
      <c r="AL156" s="37">
        <f t="shared" si="116"/>
        <v>0</v>
      </c>
      <c r="AM156" s="37">
        <f t="shared" si="117"/>
        <v>0</v>
      </c>
      <c r="AN156" s="37"/>
      <c r="AO156" s="37">
        <f t="shared" si="148"/>
        <v>0</v>
      </c>
      <c r="AP156" s="37">
        <f t="shared" si="149"/>
        <v>0</v>
      </c>
      <c r="AQ156" s="37"/>
      <c r="AR156" s="37">
        <f t="shared" si="150"/>
        <v>0</v>
      </c>
      <c r="AS156" s="37">
        <f t="shared" si="141"/>
        <v>0</v>
      </c>
      <c r="AT156" s="37"/>
      <c r="AU156" s="27">
        <f t="shared" si="142"/>
        <v>0</v>
      </c>
      <c r="AV156" s="27">
        <f t="shared" si="143"/>
        <v>0</v>
      </c>
      <c r="AW156" s="37"/>
      <c r="AX156" s="27">
        <f t="shared" si="123"/>
        <v>0</v>
      </c>
      <c r="AY156" s="27">
        <f t="shared" si="124"/>
        <v>0</v>
      </c>
      <c r="AZ156" s="37"/>
      <c r="BA156" s="137">
        <f t="shared" si="125"/>
        <v>0</v>
      </c>
      <c r="BB156" s="137">
        <f t="shared" si="126"/>
        <v>0</v>
      </c>
      <c r="BC156" s="37"/>
      <c r="BD156" s="136">
        <f t="shared" si="127"/>
        <v>0</v>
      </c>
      <c r="BE156" s="136">
        <f t="shared" si="128"/>
        <v>0</v>
      </c>
      <c r="BF156" s="37"/>
      <c r="BG156" s="137">
        <f t="shared" si="129"/>
        <v>0</v>
      </c>
      <c r="BH156" s="137">
        <f t="shared" si="130"/>
        <v>0</v>
      </c>
      <c r="BI156" s="37"/>
      <c r="BJ156" s="137">
        <f t="shared" si="131"/>
        <v>0</v>
      </c>
      <c r="BK156" s="137">
        <f t="shared" si="132"/>
        <v>0</v>
      </c>
      <c r="BL156" s="37"/>
      <c r="BM156" s="137">
        <f t="shared" si="140"/>
        <v>0</v>
      </c>
      <c r="BN156" s="137">
        <f t="shared" si="133"/>
        <v>0</v>
      </c>
      <c r="BO156" s="54">
        <f t="shared" si="134"/>
        <v>0</v>
      </c>
      <c r="BP156" s="138">
        <f t="shared" ca="1" si="135"/>
        <v>0</v>
      </c>
      <c r="BQ156" s="143">
        <f t="shared" ca="1" si="136"/>
        <v>0</v>
      </c>
      <c r="BR156" s="143">
        <f t="shared" si="137"/>
        <v>0</v>
      </c>
      <c r="BS156" s="138">
        <f t="shared" ca="1" si="138"/>
        <v>0</v>
      </c>
      <c r="BT156" s="142">
        <f t="shared" ca="1" si="139"/>
        <v>0</v>
      </c>
      <c r="BU156" s="30"/>
      <c r="BV156" s="54">
        <f t="shared" si="120"/>
        <v>0</v>
      </c>
      <c r="BW156" s="59" t="str">
        <f t="shared" si="151"/>
        <v>NÃO MEDIDO</v>
      </c>
      <c r="BY156" s="62"/>
      <c r="BZ156" s="62"/>
    </row>
    <row r="157" spans="1:78" s="79" customFormat="1" ht="54.75" customHeight="1" x14ac:dyDescent="0.2">
      <c r="A157" s="43" t="s">
        <v>29</v>
      </c>
      <c r="B157" s="43"/>
      <c r="C157" s="63" t="s">
        <v>337</v>
      </c>
      <c r="D157" s="73" t="s">
        <v>338</v>
      </c>
      <c r="E157" s="80" t="s">
        <v>54</v>
      </c>
      <c r="F157" s="50">
        <v>6</v>
      </c>
      <c r="G157" s="48">
        <v>-6</v>
      </c>
      <c r="H157" s="49">
        <v>0</v>
      </c>
      <c r="I157" s="49">
        <v>0</v>
      </c>
      <c r="J157" s="49">
        <v>0</v>
      </c>
      <c r="K157" s="50">
        <f t="shared" si="121"/>
        <v>0</v>
      </c>
      <c r="L157" s="65">
        <v>553.26</v>
      </c>
      <c r="M157" s="66">
        <f t="shared" si="119"/>
        <v>0</v>
      </c>
      <c r="N157" s="52"/>
      <c r="O157" s="53">
        <f t="shared" si="122"/>
        <v>0</v>
      </c>
      <c r="P157" s="37"/>
      <c r="Q157" s="37">
        <f t="shared" ref="Q157:Q254" si="160">ROUND($P157*$L157,2)</f>
        <v>0</v>
      </c>
      <c r="R157" s="37">
        <f t="shared" ref="R157:R254" si="161">ROUND($P157*$N157,2)</f>
        <v>0</v>
      </c>
      <c r="S157" s="37"/>
      <c r="T157" s="37">
        <f t="shared" si="144"/>
        <v>0</v>
      </c>
      <c r="U157" s="37">
        <f t="shared" si="145"/>
        <v>0</v>
      </c>
      <c r="V157" s="37"/>
      <c r="W157" s="37">
        <f t="shared" si="152"/>
        <v>0</v>
      </c>
      <c r="X157" s="37">
        <f t="shared" si="146"/>
        <v>0</v>
      </c>
      <c r="Y157" s="37"/>
      <c r="Z157" s="37">
        <f t="shared" si="153"/>
        <v>0</v>
      </c>
      <c r="AA157" s="37">
        <f t="shared" si="154"/>
        <v>0</v>
      </c>
      <c r="AB157" s="37"/>
      <c r="AC157" s="37">
        <f t="shared" si="155"/>
        <v>0</v>
      </c>
      <c r="AD157" s="37">
        <f t="shared" si="147"/>
        <v>0</v>
      </c>
      <c r="AE157" s="37"/>
      <c r="AF157" s="37">
        <f t="shared" si="156"/>
        <v>0</v>
      </c>
      <c r="AG157" s="37">
        <f t="shared" si="157"/>
        <v>0</v>
      </c>
      <c r="AH157" s="37"/>
      <c r="AI157" s="37">
        <f t="shared" si="158"/>
        <v>0</v>
      </c>
      <c r="AJ157" s="37">
        <f t="shared" si="159"/>
        <v>0</v>
      </c>
      <c r="AK157" s="37"/>
      <c r="AL157" s="37">
        <f t="shared" si="116"/>
        <v>0</v>
      </c>
      <c r="AM157" s="37">
        <f t="shared" si="117"/>
        <v>0</v>
      </c>
      <c r="AN157" s="37"/>
      <c r="AO157" s="37">
        <f t="shared" si="148"/>
        <v>0</v>
      </c>
      <c r="AP157" s="37">
        <f t="shared" si="149"/>
        <v>0</v>
      </c>
      <c r="AQ157" s="37"/>
      <c r="AR157" s="37">
        <f t="shared" si="150"/>
        <v>0</v>
      </c>
      <c r="AS157" s="37">
        <f t="shared" si="141"/>
        <v>0</v>
      </c>
      <c r="AT157" s="37"/>
      <c r="AU157" s="27">
        <f t="shared" si="142"/>
        <v>0</v>
      </c>
      <c r="AV157" s="27">
        <f t="shared" si="143"/>
        <v>0</v>
      </c>
      <c r="AW157" s="37"/>
      <c r="AX157" s="27">
        <f t="shared" si="123"/>
        <v>0</v>
      </c>
      <c r="AY157" s="27">
        <f t="shared" si="124"/>
        <v>0</v>
      </c>
      <c r="AZ157" s="37"/>
      <c r="BA157" s="137">
        <f t="shared" si="125"/>
        <v>0</v>
      </c>
      <c r="BB157" s="137">
        <f t="shared" si="126"/>
        <v>0</v>
      </c>
      <c r="BC157" s="37"/>
      <c r="BD157" s="136">
        <f t="shared" si="127"/>
        <v>0</v>
      </c>
      <c r="BE157" s="136">
        <f t="shared" si="128"/>
        <v>0</v>
      </c>
      <c r="BF157" s="37"/>
      <c r="BG157" s="137">
        <f t="shared" si="129"/>
        <v>0</v>
      </c>
      <c r="BH157" s="137">
        <f t="shared" si="130"/>
        <v>0</v>
      </c>
      <c r="BI157" s="37"/>
      <c r="BJ157" s="137">
        <f t="shared" si="131"/>
        <v>0</v>
      </c>
      <c r="BK157" s="137">
        <f t="shared" si="132"/>
        <v>0</v>
      </c>
      <c r="BL157" s="37"/>
      <c r="BM157" s="137">
        <f t="shared" si="140"/>
        <v>0</v>
      </c>
      <c r="BN157" s="137">
        <f t="shared" si="133"/>
        <v>0</v>
      </c>
      <c r="BO157" s="54">
        <f t="shared" si="134"/>
        <v>0</v>
      </c>
      <c r="BP157" s="138">
        <f t="shared" ca="1" si="135"/>
        <v>0</v>
      </c>
      <c r="BQ157" s="143">
        <f t="shared" ca="1" si="136"/>
        <v>0</v>
      </c>
      <c r="BR157" s="143">
        <f t="shared" si="137"/>
        <v>0</v>
      </c>
      <c r="BS157" s="138">
        <f t="shared" ca="1" si="138"/>
        <v>0</v>
      </c>
      <c r="BT157" s="142">
        <f t="shared" ca="1" si="139"/>
        <v>0</v>
      </c>
      <c r="BU157" s="30"/>
      <c r="BV157" s="54">
        <f t="shared" si="120"/>
        <v>0</v>
      </c>
      <c r="BW157" s="59" t="str">
        <f t="shared" si="151"/>
        <v>NÃO MEDIDO</v>
      </c>
      <c r="BY157" s="62"/>
      <c r="BZ157" s="62"/>
    </row>
    <row r="158" spans="1:78" s="79" customFormat="1" ht="54.75" customHeight="1" x14ac:dyDescent="0.2">
      <c r="A158" s="43" t="s">
        <v>29</v>
      </c>
      <c r="B158" s="43"/>
      <c r="C158" s="63" t="s">
        <v>339</v>
      </c>
      <c r="D158" s="73" t="s">
        <v>340</v>
      </c>
      <c r="E158" s="80" t="s">
        <v>55</v>
      </c>
      <c r="F158" s="50">
        <v>5</v>
      </c>
      <c r="G158" s="48">
        <v>-5</v>
      </c>
      <c r="H158" s="49">
        <v>0</v>
      </c>
      <c r="I158" s="49">
        <v>0</v>
      </c>
      <c r="J158" s="49">
        <v>0</v>
      </c>
      <c r="K158" s="50">
        <f t="shared" si="121"/>
        <v>0</v>
      </c>
      <c r="L158" s="65">
        <v>424.7</v>
      </c>
      <c r="M158" s="66">
        <f t="shared" si="119"/>
        <v>0</v>
      </c>
      <c r="N158" s="52"/>
      <c r="O158" s="53">
        <f t="shared" si="122"/>
        <v>0</v>
      </c>
      <c r="P158" s="37"/>
      <c r="Q158" s="37">
        <f t="shared" si="160"/>
        <v>0</v>
      </c>
      <c r="R158" s="37">
        <f t="shared" si="161"/>
        <v>0</v>
      </c>
      <c r="S158" s="37"/>
      <c r="T158" s="37">
        <f t="shared" si="144"/>
        <v>0</v>
      </c>
      <c r="U158" s="37">
        <f t="shared" si="145"/>
        <v>0</v>
      </c>
      <c r="V158" s="37"/>
      <c r="W158" s="37">
        <f t="shared" si="152"/>
        <v>0</v>
      </c>
      <c r="X158" s="37">
        <f t="shared" si="146"/>
        <v>0</v>
      </c>
      <c r="Y158" s="37"/>
      <c r="Z158" s="37">
        <f t="shared" si="153"/>
        <v>0</v>
      </c>
      <c r="AA158" s="37">
        <f t="shared" si="154"/>
        <v>0</v>
      </c>
      <c r="AB158" s="37"/>
      <c r="AC158" s="37">
        <f t="shared" si="155"/>
        <v>0</v>
      </c>
      <c r="AD158" s="37">
        <f t="shared" si="147"/>
        <v>0</v>
      </c>
      <c r="AE158" s="37"/>
      <c r="AF158" s="37">
        <f t="shared" si="156"/>
        <v>0</v>
      </c>
      <c r="AG158" s="37">
        <f t="shared" si="157"/>
        <v>0</v>
      </c>
      <c r="AH158" s="37"/>
      <c r="AI158" s="37">
        <f t="shared" si="158"/>
        <v>0</v>
      </c>
      <c r="AJ158" s="37">
        <f t="shared" si="159"/>
        <v>0</v>
      </c>
      <c r="AK158" s="37"/>
      <c r="AL158" s="37">
        <f t="shared" si="116"/>
        <v>0</v>
      </c>
      <c r="AM158" s="37">
        <f t="shared" si="117"/>
        <v>0</v>
      </c>
      <c r="AN158" s="37"/>
      <c r="AO158" s="37">
        <f t="shared" si="148"/>
        <v>0</v>
      </c>
      <c r="AP158" s="37">
        <f t="shared" si="149"/>
        <v>0</v>
      </c>
      <c r="AQ158" s="37"/>
      <c r="AR158" s="37">
        <f t="shared" si="150"/>
        <v>0</v>
      </c>
      <c r="AS158" s="37">
        <f t="shared" si="141"/>
        <v>0</v>
      </c>
      <c r="AT158" s="37"/>
      <c r="AU158" s="27">
        <f t="shared" si="142"/>
        <v>0</v>
      </c>
      <c r="AV158" s="27">
        <f t="shared" si="143"/>
        <v>0</v>
      </c>
      <c r="AW158" s="37"/>
      <c r="AX158" s="27">
        <f t="shared" si="123"/>
        <v>0</v>
      </c>
      <c r="AY158" s="27">
        <f t="shared" si="124"/>
        <v>0</v>
      </c>
      <c r="AZ158" s="37"/>
      <c r="BA158" s="137">
        <f t="shared" si="125"/>
        <v>0</v>
      </c>
      <c r="BB158" s="137">
        <f t="shared" si="126"/>
        <v>0</v>
      </c>
      <c r="BC158" s="37"/>
      <c r="BD158" s="136">
        <f t="shared" si="127"/>
        <v>0</v>
      </c>
      <c r="BE158" s="136">
        <f t="shared" si="128"/>
        <v>0</v>
      </c>
      <c r="BF158" s="37"/>
      <c r="BG158" s="137">
        <f t="shared" si="129"/>
        <v>0</v>
      </c>
      <c r="BH158" s="137">
        <f t="shared" si="130"/>
        <v>0</v>
      </c>
      <c r="BI158" s="37"/>
      <c r="BJ158" s="137">
        <f t="shared" si="131"/>
        <v>0</v>
      </c>
      <c r="BK158" s="137">
        <f t="shared" si="132"/>
        <v>0</v>
      </c>
      <c r="BL158" s="37"/>
      <c r="BM158" s="137">
        <f t="shared" si="140"/>
        <v>0</v>
      </c>
      <c r="BN158" s="137">
        <f t="shared" si="133"/>
        <v>0</v>
      </c>
      <c r="BO158" s="54">
        <f t="shared" si="134"/>
        <v>0</v>
      </c>
      <c r="BP158" s="138">
        <f t="shared" ca="1" si="135"/>
        <v>0</v>
      </c>
      <c r="BQ158" s="143">
        <f t="shared" ca="1" si="136"/>
        <v>0</v>
      </c>
      <c r="BR158" s="143">
        <f t="shared" si="137"/>
        <v>0</v>
      </c>
      <c r="BS158" s="138">
        <f t="shared" ca="1" si="138"/>
        <v>0</v>
      </c>
      <c r="BT158" s="142">
        <f t="shared" ca="1" si="139"/>
        <v>0</v>
      </c>
      <c r="BU158" s="30"/>
      <c r="BV158" s="54">
        <f t="shared" si="120"/>
        <v>0</v>
      </c>
      <c r="BW158" s="59" t="str">
        <f t="shared" si="151"/>
        <v>NÃO MEDIDO</v>
      </c>
      <c r="BY158" s="62"/>
      <c r="BZ158" s="62"/>
    </row>
    <row r="159" spans="1:78" s="79" customFormat="1" ht="54.75" customHeight="1" x14ac:dyDescent="0.2">
      <c r="A159" s="43" t="s">
        <v>29</v>
      </c>
      <c r="B159" s="43"/>
      <c r="C159" s="63" t="s">
        <v>341</v>
      </c>
      <c r="D159" s="73" t="s">
        <v>342</v>
      </c>
      <c r="E159" s="80" t="s">
        <v>55</v>
      </c>
      <c r="F159" s="50">
        <v>2</v>
      </c>
      <c r="G159" s="48">
        <v>-2</v>
      </c>
      <c r="H159" s="49">
        <v>0</v>
      </c>
      <c r="I159" s="49">
        <v>0</v>
      </c>
      <c r="J159" s="49">
        <v>0</v>
      </c>
      <c r="K159" s="50">
        <f t="shared" si="121"/>
        <v>0</v>
      </c>
      <c r="L159" s="65">
        <v>533.16</v>
      </c>
      <c r="M159" s="66">
        <f t="shared" si="119"/>
        <v>0</v>
      </c>
      <c r="N159" s="52"/>
      <c r="O159" s="53">
        <f t="shared" si="122"/>
        <v>0</v>
      </c>
      <c r="P159" s="37"/>
      <c r="Q159" s="37">
        <f t="shared" si="160"/>
        <v>0</v>
      </c>
      <c r="R159" s="37">
        <f t="shared" si="161"/>
        <v>0</v>
      </c>
      <c r="S159" s="37"/>
      <c r="T159" s="37">
        <f t="shared" si="144"/>
        <v>0</v>
      </c>
      <c r="U159" s="37">
        <f t="shared" si="145"/>
        <v>0</v>
      </c>
      <c r="V159" s="37"/>
      <c r="W159" s="37">
        <f t="shared" si="152"/>
        <v>0</v>
      </c>
      <c r="X159" s="37">
        <f t="shared" si="146"/>
        <v>0</v>
      </c>
      <c r="Y159" s="37"/>
      <c r="Z159" s="37">
        <f t="shared" si="153"/>
        <v>0</v>
      </c>
      <c r="AA159" s="37">
        <f t="shared" si="154"/>
        <v>0</v>
      </c>
      <c r="AB159" s="37"/>
      <c r="AC159" s="37">
        <f t="shared" si="155"/>
        <v>0</v>
      </c>
      <c r="AD159" s="37">
        <f t="shared" si="147"/>
        <v>0</v>
      </c>
      <c r="AE159" s="37"/>
      <c r="AF159" s="37">
        <f t="shared" si="156"/>
        <v>0</v>
      </c>
      <c r="AG159" s="37">
        <f t="shared" si="157"/>
        <v>0</v>
      </c>
      <c r="AH159" s="37"/>
      <c r="AI159" s="37">
        <f t="shared" si="158"/>
        <v>0</v>
      </c>
      <c r="AJ159" s="37">
        <f t="shared" si="159"/>
        <v>0</v>
      </c>
      <c r="AK159" s="37"/>
      <c r="AL159" s="37">
        <f t="shared" si="116"/>
        <v>0</v>
      </c>
      <c r="AM159" s="37">
        <f t="shared" si="117"/>
        <v>0</v>
      </c>
      <c r="AN159" s="37"/>
      <c r="AO159" s="37">
        <f t="shared" si="148"/>
        <v>0</v>
      </c>
      <c r="AP159" s="37">
        <f t="shared" si="149"/>
        <v>0</v>
      </c>
      <c r="AQ159" s="37"/>
      <c r="AR159" s="37">
        <f t="shared" si="150"/>
        <v>0</v>
      </c>
      <c r="AS159" s="37">
        <f t="shared" si="141"/>
        <v>0</v>
      </c>
      <c r="AT159" s="37"/>
      <c r="AU159" s="27">
        <f t="shared" si="142"/>
        <v>0</v>
      </c>
      <c r="AV159" s="27">
        <f t="shared" si="143"/>
        <v>0</v>
      </c>
      <c r="AW159" s="37"/>
      <c r="AX159" s="27">
        <f t="shared" si="123"/>
        <v>0</v>
      </c>
      <c r="AY159" s="27">
        <f t="shared" si="124"/>
        <v>0</v>
      </c>
      <c r="AZ159" s="37"/>
      <c r="BA159" s="137">
        <f t="shared" si="125"/>
        <v>0</v>
      </c>
      <c r="BB159" s="137">
        <f t="shared" si="126"/>
        <v>0</v>
      </c>
      <c r="BC159" s="37"/>
      <c r="BD159" s="136">
        <f t="shared" si="127"/>
        <v>0</v>
      </c>
      <c r="BE159" s="136">
        <f t="shared" si="128"/>
        <v>0</v>
      </c>
      <c r="BF159" s="37"/>
      <c r="BG159" s="137">
        <f t="shared" si="129"/>
        <v>0</v>
      </c>
      <c r="BH159" s="137">
        <f t="shared" si="130"/>
        <v>0</v>
      </c>
      <c r="BI159" s="37"/>
      <c r="BJ159" s="137">
        <f t="shared" si="131"/>
        <v>0</v>
      </c>
      <c r="BK159" s="137">
        <f t="shared" si="132"/>
        <v>0</v>
      </c>
      <c r="BL159" s="37"/>
      <c r="BM159" s="137">
        <f t="shared" si="140"/>
        <v>0</v>
      </c>
      <c r="BN159" s="137">
        <f t="shared" si="133"/>
        <v>0</v>
      </c>
      <c r="BO159" s="54">
        <f t="shared" si="134"/>
        <v>0</v>
      </c>
      <c r="BP159" s="138">
        <f t="shared" ca="1" si="135"/>
        <v>0</v>
      </c>
      <c r="BQ159" s="143">
        <f t="shared" ca="1" si="136"/>
        <v>0</v>
      </c>
      <c r="BR159" s="143">
        <f t="shared" si="137"/>
        <v>0</v>
      </c>
      <c r="BS159" s="138">
        <f t="shared" ca="1" si="138"/>
        <v>0</v>
      </c>
      <c r="BT159" s="142">
        <f t="shared" ca="1" si="139"/>
        <v>0</v>
      </c>
      <c r="BU159" s="30"/>
      <c r="BV159" s="54">
        <f t="shared" si="120"/>
        <v>0</v>
      </c>
      <c r="BW159" s="59" t="str">
        <f t="shared" si="151"/>
        <v>NÃO MEDIDO</v>
      </c>
      <c r="BY159" s="62"/>
      <c r="BZ159" s="62"/>
    </row>
    <row r="160" spans="1:78" s="79" customFormat="1" ht="54.75" customHeight="1" x14ac:dyDescent="0.2">
      <c r="A160" s="43" t="s">
        <v>29</v>
      </c>
      <c r="B160" s="43"/>
      <c r="C160" s="63" t="s">
        <v>343</v>
      </c>
      <c r="D160" s="73" t="s">
        <v>344</v>
      </c>
      <c r="E160" s="80" t="s">
        <v>55</v>
      </c>
      <c r="F160" s="50">
        <v>2</v>
      </c>
      <c r="G160" s="48">
        <v>-2</v>
      </c>
      <c r="H160" s="49">
        <v>0</v>
      </c>
      <c r="I160" s="49">
        <v>0</v>
      </c>
      <c r="J160" s="49">
        <v>0</v>
      </c>
      <c r="K160" s="50">
        <f t="shared" si="121"/>
        <v>0</v>
      </c>
      <c r="L160" s="65">
        <v>355.24</v>
      </c>
      <c r="M160" s="66">
        <f t="shared" si="119"/>
        <v>0</v>
      </c>
      <c r="N160" s="52"/>
      <c r="O160" s="53">
        <f t="shared" si="122"/>
        <v>0</v>
      </c>
      <c r="P160" s="37"/>
      <c r="Q160" s="37">
        <f t="shared" si="160"/>
        <v>0</v>
      </c>
      <c r="R160" s="37">
        <f t="shared" si="161"/>
        <v>0</v>
      </c>
      <c r="S160" s="37"/>
      <c r="T160" s="37">
        <f t="shared" si="144"/>
        <v>0</v>
      </c>
      <c r="U160" s="37">
        <f t="shared" si="145"/>
        <v>0</v>
      </c>
      <c r="V160" s="37"/>
      <c r="W160" s="37">
        <f t="shared" si="152"/>
        <v>0</v>
      </c>
      <c r="X160" s="37">
        <f t="shared" si="146"/>
        <v>0</v>
      </c>
      <c r="Y160" s="37"/>
      <c r="Z160" s="37">
        <f t="shared" si="153"/>
        <v>0</v>
      </c>
      <c r="AA160" s="37">
        <f t="shared" si="154"/>
        <v>0</v>
      </c>
      <c r="AB160" s="37"/>
      <c r="AC160" s="37">
        <f t="shared" si="155"/>
        <v>0</v>
      </c>
      <c r="AD160" s="37">
        <f t="shared" si="147"/>
        <v>0</v>
      </c>
      <c r="AE160" s="37"/>
      <c r="AF160" s="37">
        <f t="shared" si="156"/>
        <v>0</v>
      </c>
      <c r="AG160" s="37">
        <f t="shared" si="157"/>
        <v>0</v>
      </c>
      <c r="AH160" s="37"/>
      <c r="AI160" s="37">
        <f t="shared" si="158"/>
        <v>0</v>
      </c>
      <c r="AJ160" s="37">
        <f t="shared" si="159"/>
        <v>0</v>
      </c>
      <c r="AK160" s="37"/>
      <c r="AL160" s="37">
        <f t="shared" si="116"/>
        <v>0</v>
      </c>
      <c r="AM160" s="37">
        <f t="shared" si="117"/>
        <v>0</v>
      </c>
      <c r="AN160" s="37"/>
      <c r="AO160" s="37">
        <f t="shared" si="148"/>
        <v>0</v>
      </c>
      <c r="AP160" s="37">
        <f t="shared" si="149"/>
        <v>0</v>
      </c>
      <c r="AQ160" s="37"/>
      <c r="AR160" s="37">
        <f t="shared" si="150"/>
        <v>0</v>
      </c>
      <c r="AS160" s="37">
        <f t="shared" si="141"/>
        <v>0</v>
      </c>
      <c r="AT160" s="37"/>
      <c r="AU160" s="27">
        <f t="shared" si="142"/>
        <v>0</v>
      </c>
      <c r="AV160" s="27">
        <f t="shared" si="143"/>
        <v>0</v>
      </c>
      <c r="AW160" s="37"/>
      <c r="AX160" s="27">
        <f t="shared" si="123"/>
        <v>0</v>
      </c>
      <c r="AY160" s="27">
        <f t="shared" si="124"/>
        <v>0</v>
      </c>
      <c r="AZ160" s="37"/>
      <c r="BA160" s="137">
        <f t="shared" si="125"/>
        <v>0</v>
      </c>
      <c r="BB160" s="137">
        <f t="shared" si="126"/>
        <v>0</v>
      </c>
      <c r="BC160" s="37"/>
      <c r="BD160" s="136">
        <f t="shared" si="127"/>
        <v>0</v>
      </c>
      <c r="BE160" s="136">
        <f t="shared" si="128"/>
        <v>0</v>
      </c>
      <c r="BF160" s="37"/>
      <c r="BG160" s="137">
        <f t="shared" si="129"/>
        <v>0</v>
      </c>
      <c r="BH160" s="137">
        <f t="shared" si="130"/>
        <v>0</v>
      </c>
      <c r="BI160" s="37"/>
      <c r="BJ160" s="137">
        <f t="shared" si="131"/>
        <v>0</v>
      </c>
      <c r="BK160" s="137">
        <f t="shared" si="132"/>
        <v>0</v>
      </c>
      <c r="BL160" s="37"/>
      <c r="BM160" s="137">
        <f t="shared" si="140"/>
        <v>0</v>
      </c>
      <c r="BN160" s="137">
        <f t="shared" si="133"/>
        <v>0</v>
      </c>
      <c r="BO160" s="54">
        <f t="shared" si="134"/>
        <v>0</v>
      </c>
      <c r="BP160" s="138">
        <f t="shared" ca="1" si="135"/>
        <v>0</v>
      </c>
      <c r="BQ160" s="143">
        <f t="shared" ca="1" si="136"/>
        <v>0</v>
      </c>
      <c r="BR160" s="143">
        <f t="shared" si="137"/>
        <v>0</v>
      </c>
      <c r="BS160" s="138">
        <f t="shared" ca="1" si="138"/>
        <v>0</v>
      </c>
      <c r="BT160" s="142">
        <f t="shared" ca="1" si="139"/>
        <v>0</v>
      </c>
      <c r="BU160" s="30"/>
      <c r="BV160" s="54">
        <f t="shared" si="120"/>
        <v>0</v>
      </c>
      <c r="BW160" s="59" t="str">
        <f t="shared" si="151"/>
        <v>NÃO MEDIDO</v>
      </c>
      <c r="BY160" s="62"/>
      <c r="BZ160" s="62"/>
    </row>
    <row r="161" spans="1:80" s="79" customFormat="1" ht="54.75" customHeight="1" x14ac:dyDescent="0.2">
      <c r="A161" s="43" t="s">
        <v>29</v>
      </c>
      <c r="B161" s="43"/>
      <c r="C161" s="63" t="s">
        <v>345</v>
      </c>
      <c r="D161" s="73" t="s">
        <v>346</v>
      </c>
      <c r="E161" s="80" t="s">
        <v>55</v>
      </c>
      <c r="F161" s="50">
        <v>2</v>
      </c>
      <c r="G161" s="48">
        <v>-2</v>
      </c>
      <c r="H161" s="49">
        <v>0</v>
      </c>
      <c r="I161" s="49">
        <v>0</v>
      </c>
      <c r="J161" s="49">
        <v>0</v>
      </c>
      <c r="K161" s="50">
        <f t="shared" si="121"/>
        <v>0</v>
      </c>
      <c r="L161" s="65">
        <v>361.78</v>
      </c>
      <c r="M161" s="66">
        <f t="shared" si="119"/>
        <v>0</v>
      </c>
      <c r="N161" s="52"/>
      <c r="O161" s="53">
        <f t="shared" si="122"/>
        <v>0</v>
      </c>
      <c r="P161" s="37"/>
      <c r="Q161" s="37">
        <f t="shared" si="160"/>
        <v>0</v>
      </c>
      <c r="R161" s="37">
        <f t="shared" si="161"/>
        <v>0</v>
      </c>
      <c r="S161" s="37"/>
      <c r="T161" s="37">
        <f t="shared" si="144"/>
        <v>0</v>
      </c>
      <c r="U161" s="37">
        <f t="shared" si="145"/>
        <v>0</v>
      </c>
      <c r="V161" s="37"/>
      <c r="W161" s="37">
        <f t="shared" si="152"/>
        <v>0</v>
      </c>
      <c r="X161" s="37">
        <f t="shared" si="146"/>
        <v>0</v>
      </c>
      <c r="Y161" s="37"/>
      <c r="Z161" s="37">
        <f t="shared" si="153"/>
        <v>0</v>
      </c>
      <c r="AA161" s="37">
        <f t="shared" si="154"/>
        <v>0</v>
      </c>
      <c r="AB161" s="37"/>
      <c r="AC161" s="37">
        <f t="shared" si="155"/>
        <v>0</v>
      </c>
      <c r="AD161" s="37">
        <f t="shared" si="147"/>
        <v>0</v>
      </c>
      <c r="AE161" s="37"/>
      <c r="AF161" s="37">
        <f t="shared" si="156"/>
        <v>0</v>
      </c>
      <c r="AG161" s="37">
        <f t="shared" si="157"/>
        <v>0</v>
      </c>
      <c r="AH161" s="37"/>
      <c r="AI161" s="37">
        <f t="shared" si="158"/>
        <v>0</v>
      </c>
      <c r="AJ161" s="37">
        <f t="shared" si="159"/>
        <v>0</v>
      </c>
      <c r="AK161" s="37"/>
      <c r="AL161" s="37">
        <f t="shared" si="116"/>
        <v>0</v>
      </c>
      <c r="AM161" s="37">
        <f t="shared" si="117"/>
        <v>0</v>
      </c>
      <c r="AN161" s="37"/>
      <c r="AO161" s="37">
        <f t="shared" si="148"/>
        <v>0</v>
      </c>
      <c r="AP161" s="37">
        <f t="shared" si="149"/>
        <v>0</v>
      </c>
      <c r="AQ161" s="37"/>
      <c r="AR161" s="37">
        <f t="shared" si="150"/>
        <v>0</v>
      </c>
      <c r="AS161" s="37">
        <f t="shared" si="141"/>
        <v>0</v>
      </c>
      <c r="AT161" s="37"/>
      <c r="AU161" s="27">
        <f t="shared" si="142"/>
        <v>0</v>
      </c>
      <c r="AV161" s="27">
        <f t="shared" si="143"/>
        <v>0</v>
      </c>
      <c r="AW161" s="37"/>
      <c r="AX161" s="27">
        <f t="shared" si="123"/>
        <v>0</v>
      </c>
      <c r="AY161" s="27">
        <f t="shared" si="124"/>
        <v>0</v>
      </c>
      <c r="AZ161" s="37"/>
      <c r="BA161" s="137">
        <f t="shared" si="125"/>
        <v>0</v>
      </c>
      <c r="BB161" s="137">
        <f t="shared" si="126"/>
        <v>0</v>
      </c>
      <c r="BC161" s="37"/>
      <c r="BD161" s="136">
        <f t="shared" si="127"/>
        <v>0</v>
      </c>
      <c r="BE161" s="136">
        <f t="shared" si="128"/>
        <v>0</v>
      </c>
      <c r="BF161" s="37"/>
      <c r="BG161" s="137">
        <f t="shared" si="129"/>
        <v>0</v>
      </c>
      <c r="BH161" s="137">
        <f t="shared" si="130"/>
        <v>0</v>
      </c>
      <c r="BI161" s="37"/>
      <c r="BJ161" s="137">
        <f t="shared" si="131"/>
        <v>0</v>
      </c>
      <c r="BK161" s="137">
        <f t="shared" si="132"/>
        <v>0</v>
      </c>
      <c r="BL161" s="37"/>
      <c r="BM161" s="137">
        <f t="shared" si="140"/>
        <v>0</v>
      </c>
      <c r="BN161" s="137">
        <f t="shared" si="133"/>
        <v>0</v>
      </c>
      <c r="BO161" s="54">
        <f t="shared" si="134"/>
        <v>0</v>
      </c>
      <c r="BP161" s="138">
        <f t="shared" ca="1" si="135"/>
        <v>0</v>
      </c>
      <c r="BQ161" s="143">
        <f t="shared" ca="1" si="136"/>
        <v>0</v>
      </c>
      <c r="BR161" s="143">
        <f t="shared" si="137"/>
        <v>0</v>
      </c>
      <c r="BS161" s="138">
        <f t="shared" ca="1" si="138"/>
        <v>0</v>
      </c>
      <c r="BT161" s="142">
        <f t="shared" ca="1" si="139"/>
        <v>0</v>
      </c>
      <c r="BU161" s="30"/>
      <c r="BV161" s="54">
        <f t="shared" si="120"/>
        <v>0</v>
      </c>
      <c r="BW161" s="59" t="str">
        <f t="shared" si="151"/>
        <v>NÃO MEDIDO</v>
      </c>
      <c r="BY161" s="62"/>
      <c r="BZ161" s="62"/>
    </row>
    <row r="162" spans="1:80" s="79" customFormat="1" ht="54.75" customHeight="1" x14ac:dyDescent="0.2">
      <c r="A162" s="43" t="s">
        <v>29</v>
      </c>
      <c r="B162" s="43"/>
      <c r="C162" s="63" t="s">
        <v>347</v>
      </c>
      <c r="D162" s="73" t="s">
        <v>348</v>
      </c>
      <c r="E162" s="80" t="s">
        <v>55</v>
      </c>
      <c r="F162" s="50">
        <v>2</v>
      </c>
      <c r="G162" s="48">
        <v>-2</v>
      </c>
      <c r="H162" s="49">
        <v>0</v>
      </c>
      <c r="I162" s="49">
        <v>0</v>
      </c>
      <c r="J162" s="49">
        <v>0</v>
      </c>
      <c r="K162" s="50">
        <f t="shared" si="121"/>
        <v>0</v>
      </c>
      <c r="L162" s="65">
        <v>88.47</v>
      </c>
      <c r="M162" s="66">
        <f t="shared" si="119"/>
        <v>0</v>
      </c>
      <c r="N162" s="52"/>
      <c r="O162" s="53">
        <f t="shared" si="122"/>
        <v>0</v>
      </c>
      <c r="P162" s="37"/>
      <c r="Q162" s="37">
        <f t="shared" si="160"/>
        <v>0</v>
      </c>
      <c r="R162" s="37">
        <f t="shared" si="161"/>
        <v>0</v>
      </c>
      <c r="S162" s="37"/>
      <c r="T162" s="37">
        <f t="shared" si="144"/>
        <v>0</v>
      </c>
      <c r="U162" s="37">
        <f t="shared" si="145"/>
        <v>0</v>
      </c>
      <c r="V162" s="37"/>
      <c r="W162" s="37">
        <f t="shared" si="152"/>
        <v>0</v>
      </c>
      <c r="X162" s="37">
        <f t="shared" si="146"/>
        <v>0</v>
      </c>
      <c r="Y162" s="37"/>
      <c r="Z162" s="37">
        <f t="shared" si="153"/>
        <v>0</v>
      </c>
      <c r="AA162" s="37">
        <f t="shared" si="154"/>
        <v>0</v>
      </c>
      <c r="AB162" s="37"/>
      <c r="AC162" s="37">
        <f t="shared" si="155"/>
        <v>0</v>
      </c>
      <c r="AD162" s="37">
        <f t="shared" si="147"/>
        <v>0</v>
      </c>
      <c r="AE162" s="37"/>
      <c r="AF162" s="37">
        <f t="shared" si="156"/>
        <v>0</v>
      </c>
      <c r="AG162" s="37">
        <f t="shared" si="157"/>
        <v>0</v>
      </c>
      <c r="AH162" s="37"/>
      <c r="AI162" s="37">
        <f t="shared" si="158"/>
        <v>0</v>
      </c>
      <c r="AJ162" s="37">
        <f t="shared" si="159"/>
        <v>0</v>
      </c>
      <c r="AK162" s="37"/>
      <c r="AL162" s="37">
        <f t="shared" si="116"/>
        <v>0</v>
      </c>
      <c r="AM162" s="37">
        <f t="shared" si="117"/>
        <v>0</v>
      </c>
      <c r="AN162" s="37"/>
      <c r="AO162" s="37">
        <f t="shared" si="148"/>
        <v>0</v>
      </c>
      <c r="AP162" s="37">
        <f t="shared" si="149"/>
        <v>0</v>
      </c>
      <c r="AQ162" s="37"/>
      <c r="AR162" s="37">
        <f t="shared" si="150"/>
        <v>0</v>
      </c>
      <c r="AS162" s="37">
        <f t="shared" si="141"/>
        <v>0</v>
      </c>
      <c r="AT162" s="37"/>
      <c r="AU162" s="27">
        <f t="shared" si="142"/>
        <v>0</v>
      </c>
      <c r="AV162" s="27">
        <f t="shared" si="143"/>
        <v>0</v>
      </c>
      <c r="AW162" s="37"/>
      <c r="AX162" s="27">
        <f t="shared" si="123"/>
        <v>0</v>
      </c>
      <c r="AY162" s="27">
        <f t="shared" si="124"/>
        <v>0</v>
      </c>
      <c r="AZ162" s="37"/>
      <c r="BA162" s="137">
        <f t="shared" si="125"/>
        <v>0</v>
      </c>
      <c r="BB162" s="137">
        <f t="shared" si="126"/>
        <v>0</v>
      </c>
      <c r="BC162" s="37"/>
      <c r="BD162" s="136">
        <f t="shared" si="127"/>
        <v>0</v>
      </c>
      <c r="BE162" s="136">
        <f t="shared" si="128"/>
        <v>0</v>
      </c>
      <c r="BF162" s="37"/>
      <c r="BG162" s="137">
        <f t="shared" si="129"/>
        <v>0</v>
      </c>
      <c r="BH162" s="137">
        <f t="shared" si="130"/>
        <v>0</v>
      </c>
      <c r="BI162" s="37"/>
      <c r="BJ162" s="137">
        <f t="shared" si="131"/>
        <v>0</v>
      </c>
      <c r="BK162" s="137">
        <f t="shared" si="132"/>
        <v>0</v>
      </c>
      <c r="BL162" s="37"/>
      <c r="BM162" s="137">
        <f t="shared" si="140"/>
        <v>0</v>
      </c>
      <c r="BN162" s="137">
        <f t="shared" si="133"/>
        <v>0</v>
      </c>
      <c r="BO162" s="54">
        <f t="shared" si="134"/>
        <v>0</v>
      </c>
      <c r="BP162" s="138">
        <f t="shared" ca="1" si="135"/>
        <v>0</v>
      </c>
      <c r="BQ162" s="143">
        <f t="shared" ca="1" si="136"/>
        <v>0</v>
      </c>
      <c r="BR162" s="143">
        <f t="shared" si="137"/>
        <v>0</v>
      </c>
      <c r="BS162" s="138">
        <f t="shared" ca="1" si="138"/>
        <v>0</v>
      </c>
      <c r="BT162" s="142">
        <f t="shared" ca="1" si="139"/>
        <v>0</v>
      </c>
      <c r="BU162" s="30"/>
      <c r="BV162" s="54">
        <f t="shared" si="120"/>
        <v>0</v>
      </c>
      <c r="BW162" s="59" t="str">
        <f t="shared" si="151"/>
        <v>NÃO MEDIDO</v>
      </c>
      <c r="BY162" s="62"/>
      <c r="BZ162" s="62"/>
    </row>
    <row r="163" spans="1:80" s="79" customFormat="1" ht="54.75" customHeight="1" x14ac:dyDescent="0.2">
      <c r="A163" s="43" t="s">
        <v>29</v>
      </c>
      <c r="B163" s="43"/>
      <c r="C163" s="63" t="s">
        <v>349</v>
      </c>
      <c r="D163" s="73" t="s">
        <v>350</v>
      </c>
      <c r="E163" s="80" t="s">
        <v>54</v>
      </c>
      <c r="F163" s="50">
        <v>21</v>
      </c>
      <c r="G163" s="48">
        <v>0</v>
      </c>
      <c r="H163" s="49">
        <v>0</v>
      </c>
      <c r="I163" s="49">
        <v>-21</v>
      </c>
      <c r="J163" s="49">
        <v>0</v>
      </c>
      <c r="K163" s="50">
        <f t="shared" si="121"/>
        <v>0</v>
      </c>
      <c r="L163" s="65">
        <v>50.06</v>
      </c>
      <c r="M163" s="66">
        <f t="shared" si="119"/>
        <v>0</v>
      </c>
      <c r="N163" s="52"/>
      <c r="O163" s="53">
        <f t="shared" si="122"/>
        <v>0</v>
      </c>
      <c r="P163" s="37"/>
      <c r="Q163" s="37">
        <f t="shared" si="160"/>
        <v>0</v>
      </c>
      <c r="R163" s="37">
        <f t="shared" si="161"/>
        <v>0</v>
      </c>
      <c r="S163" s="37"/>
      <c r="T163" s="37">
        <f t="shared" si="144"/>
        <v>0</v>
      </c>
      <c r="U163" s="37">
        <f t="shared" si="145"/>
        <v>0</v>
      </c>
      <c r="V163" s="37"/>
      <c r="W163" s="37">
        <f t="shared" si="152"/>
        <v>0</v>
      </c>
      <c r="X163" s="37">
        <f t="shared" si="146"/>
        <v>0</v>
      </c>
      <c r="Y163" s="37"/>
      <c r="Z163" s="37">
        <f t="shared" si="153"/>
        <v>0</v>
      </c>
      <c r="AA163" s="37">
        <f t="shared" si="154"/>
        <v>0</v>
      </c>
      <c r="AB163" s="37"/>
      <c r="AC163" s="37">
        <f t="shared" si="155"/>
        <v>0</v>
      </c>
      <c r="AD163" s="37">
        <f t="shared" si="147"/>
        <v>0</v>
      </c>
      <c r="AE163" s="37"/>
      <c r="AF163" s="37">
        <f t="shared" si="156"/>
        <v>0</v>
      </c>
      <c r="AG163" s="37">
        <f t="shared" si="157"/>
        <v>0</v>
      </c>
      <c r="AH163" s="37"/>
      <c r="AI163" s="37">
        <f t="shared" si="158"/>
        <v>0</v>
      </c>
      <c r="AJ163" s="37">
        <f t="shared" si="159"/>
        <v>0</v>
      </c>
      <c r="AK163" s="37"/>
      <c r="AL163" s="37">
        <f t="shared" si="116"/>
        <v>0</v>
      </c>
      <c r="AM163" s="37">
        <f t="shared" si="117"/>
        <v>0</v>
      </c>
      <c r="AN163" s="37"/>
      <c r="AO163" s="37">
        <f t="shared" si="148"/>
        <v>0</v>
      </c>
      <c r="AP163" s="37">
        <f t="shared" si="149"/>
        <v>0</v>
      </c>
      <c r="AQ163" s="37"/>
      <c r="AR163" s="37">
        <f t="shared" si="150"/>
        <v>0</v>
      </c>
      <c r="AS163" s="37">
        <f t="shared" si="141"/>
        <v>0</v>
      </c>
      <c r="AT163" s="37"/>
      <c r="AU163" s="27">
        <f t="shared" si="142"/>
        <v>0</v>
      </c>
      <c r="AV163" s="27">
        <f t="shared" si="143"/>
        <v>0</v>
      </c>
      <c r="AW163" s="37"/>
      <c r="AX163" s="27">
        <f t="shared" si="123"/>
        <v>0</v>
      </c>
      <c r="AY163" s="27">
        <f t="shared" si="124"/>
        <v>0</v>
      </c>
      <c r="AZ163" s="37"/>
      <c r="BA163" s="137">
        <f t="shared" si="125"/>
        <v>0</v>
      </c>
      <c r="BB163" s="137">
        <f t="shared" si="126"/>
        <v>0</v>
      </c>
      <c r="BC163" s="37"/>
      <c r="BD163" s="136">
        <f t="shared" si="127"/>
        <v>0</v>
      </c>
      <c r="BE163" s="136">
        <f t="shared" si="128"/>
        <v>0</v>
      </c>
      <c r="BF163" s="37"/>
      <c r="BG163" s="137">
        <f t="shared" si="129"/>
        <v>0</v>
      </c>
      <c r="BH163" s="137">
        <f t="shared" si="130"/>
        <v>0</v>
      </c>
      <c r="BI163" s="37"/>
      <c r="BJ163" s="137">
        <f t="shared" si="131"/>
        <v>0</v>
      </c>
      <c r="BK163" s="137">
        <f t="shared" si="132"/>
        <v>0</v>
      </c>
      <c r="BL163" s="37"/>
      <c r="BM163" s="137">
        <f t="shared" si="140"/>
        <v>0</v>
      </c>
      <c r="BN163" s="137">
        <f t="shared" si="133"/>
        <v>0</v>
      </c>
      <c r="BO163" s="54">
        <f t="shared" si="134"/>
        <v>0</v>
      </c>
      <c r="BP163" s="138">
        <f t="shared" ca="1" si="135"/>
        <v>0</v>
      </c>
      <c r="BQ163" s="143">
        <f t="shared" ca="1" si="136"/>
        <v>0</v>
      </c>
      <c r="BR163" s="143">
        <f t="shared" si="137"/>
        <v>0</v>
      </c>
      <c r="BS163" s="138">
        <f t="shared" ca="1" si="138"/>
        <v>0</v>
      </c>
      <c r="BT163" s="142">
        <f t="shared" ca="1" si="139"/>
        <v>0</v>
      </c>
      <c r="BU163" s="30"/>
      <c r="BV163" s="54">
        <f t="shared" si="120"/>
        <v>0</v>
      </c>
      <c r="BW163" s="59" t="str">
        <f t="shared" si="151"/>
        <v>NÃO MEDIDO</v>
      </c>
      <c r="BY163" s="62"/>
      <c r="BZ163" s="62"/>
    </row>
    <row r="164" spans="1:80" s="79" customFormat="1" ht="30" customHeight="1" x14ac:dyDescent="0.2">
      <c r="A164" s="43" t="s">
        <v>29</v>
      </c>
      <c r="B164" s="43"/>
      <c r="C164" s="63" t="s">
        <v>351</v>
      </c>
      <c r="D164" s="73" t="s">
        <v>352</v>
      </c>
      <c r="E164" s="80" t="s">
        <v>55</v>
      </c>
      <c r="F164" s="50">
        <v>3</v>
      </c>
      <c r="G164" s="48">
        <v>-3</v>
      </c>
      <c r="H164" s="49">
        <v>0</v>
      </c>
      <c r="I164" s="49">
        <v>0</v>
      </c>
      <c r="J164" s="49">
        <v>0</v>
      </c>
      <c r="K164" s="50">
        <f t="shared" si="121"/>
        <v>0</v>
      </c>
      <c r="L164" s="65">
        <v>489.52</v>
      </c>
      <c r="M164" s="66">
        <f t="shared" si="119"/>
        <v>0</v>
      </c>
      <c r="N164" s="52"/>
      <c r="O164" s="53">
        <f t="shared" si="122"/>
        <v>0</v>
      </c>
      <c r="P164" s="37"/>
      <c r="Q164" s="37">
        <f t="shared" si="160"/>
        <v>0</v>
      </c>
      <c r="R164" s="37">
        <f t="shared" si="161"/>
        <v>0</v>
      </c>
      <c r="S164" s="37"/>
      <c r="T164" s="37">
        <f t="shared" si="144"/>
        <v>0</v>
      </c>
      <c r="U164" s="37">
        <f t="shared" si="145"/>
        <v>0</v>
      </c>
      <c r="V164" s="37"/>
      <c r="W164" s="37">
        <f t="shared" si="152"/>
        <v>0</v>
      </c>
      <c r="X164" s="37">
        <f t="shared" si="146"/>
        <v>0</v>
      </c>
      <c r="Y164" s="37"/>
      <c r="Z164" s="37">
        <f t="shared" si="153"/>
        <v>0</v>
      </c>
      <c r="AA164" s="37">
        <f t="shared" si="154"/>
        <v>0</v>
      </c>
      <c r="AB164" s="37"/>
      <c r="AC164" s="37">
        <f t="shared" si="155"/>
        <v>0</v>
      </c>
      <c r="AD164" s="37">
        <f t="shared" si="147"/>
        <v>0</v>
      </c>
      <c r="AE164" s="37"/>
      <c r="AF164" s="37">
        <f t="shared" si="156"/>
        <v>0</v>
      </c>
      <c r="AG164" s="37">
        <f t="shared" si="157"/>
        <v>0</v>
      </c>
      <c r="AH164" s="37"/>
      <c r="AI164" s="37">
        <f t="shared" si="158"/>
        <v>0</v>
      </c>
      <c r="AJ164" s="37">
        <f t="shared" si="159"/>
        <v>0</v>
      </c>
      <c r="AK164" s="37"/>
      <c r="AL164" s="37">
        <f t="shared" si="116"/>
        <v>0</v>
      </c>
      <c r="AM164" s="37">
        <f t="shared" si="117"/>
        <v>0</v>
      </c>
      <c r="AN164" s="37"/>
      <c r="AO164" s="37">
        <f t="shared" si="148"/>
        <v>0</v>
      </c>
      <c r="AP164" s="37">
        <f t="shared" si="149"/>
        <v>0</v>
      </c>
      <c r="AQ164" s="37"/>
      <c r="AR164" s="37">
        <f t="shared" si="150"/>
        <v>0</v>
      </c>
      <c r="AS164" s="37">
        <f t="shared" si="141"/>
        <v>0</v>
      </c>
      <c r="AT164" s="37"/>
      <c r="AU164" s="27">
        <f t="shared" si="142"/>
        <v>0</v>
      </c>
      <c r="AV164" s="27">
        <f t="shared" si="143"/>
        <v>0</v>
      </c>
      <c r="AW164" s="37"/>
      <c r="AX164" s="27">
        <f t="shared" si="123"/>
        <v>0</v>
      </c>
      <c r="AY164" s="27">
        <f t="shared" si="124"/>
        <v>0</v>
      </c>
      <c r="AZ164" s="37"/>
      <c r="BA164" s="137">
        <f t="shared" si="125"/>
        <v>0</v>
      </c>
      <c r="BB164" s="137">
        <f t="shared" si="126"/>
        <v>0</v>
      </c>
      <c r="BC164" s="37"/>
      <c r="BD164" s="136">
        <f t="shared" si="127"/>
        <v>0</v>
      </c>
      <c r="BE164" s="136">
        <f t="shared" si="128"/>
        <v>0</v>
      </c>
      <c r="BF164" s="37"/>
      <c r="BG164" s="137">
        <f t="shared" si="129"/>
        <v>0</v>
      </c>
      <c r="BH164" s="137">
        <f t="shared" si="130"/>
        <v>0</v>
      </c>
      <c r="BI164" s="37"/>
      <c r="BJ164" s="137">
        <f t="shared" si="131"/>
        <v>0</v>
      </c>
      <c r="BK164" s="137">
        <f t="shared" si="132"/>
        <v>0</v>
      </c>
      <c r="BL164" s="37"/>
      <c r="BM164" s="137">
        <f t="shared" si="140"/>
        <v>0</v>
      </c>
      <c r="BN164" s="137">
        <f t="shared" si="133"/>
        <v>0</v>
      </c>
      <c r="BO164" s="54">
        <f t="shared" si="134"/>
        <v>0</v>
      </c>
      <c r="BP164" s="138">
        <f t="shared" ca="1" si="135"/>
        <v>0</v>
      </c>
      <c r="BQ164" s="143">
        <f t="shared" ca="1" si="136"/>
        <v>0</v>
      </c>
      <c r="BR164" s="143">
        <f t="shared" si="137"/>
        <v>0</v>
      </c>
      <c r="BS164" s="138">
        <f t="shared" ca="1" si="138"/>
        <v>0</v>
      </c>
      <c r="BT164" s="142">
        <f t="shared" ca="1" si="139"/>
        <v>0</v>
      </c>
      <c r="BU164" s="30"/>
      <c r="BV164" s="54">
        <f t="shared" si="120"/>
        <v>0</v>
      </c>
      <c r="BW164" s="59" t="str">
        <f t="shared" si="151"/>
        <v>NÃO MEDIDO</v>
      </c>
      <c r="BY164" s="62"/>
      <c r="BZ164" s="62"/>
    </row>
    <row r="165" spans="1:80" s="79" customFormat="1" ht="30" customHeight="1" x14ac:dyDescent="0.2">
      <c r="A165" s="43" t="s">
        <v>29</v>
      </c>
      <c r="B165" s="43"/>
      <c r="C165" s="63" t="s">
        <v>353</v>
      </c>
      <c r="D165" s="73" t="s">
        <v>354</v>
      </c>
      <c r="E165" s="80" t="s">
        <v>55</v>
      </c>
      <c r="F165" s="50">
        <v>3</v>
      </c>
      <c r="G165" s="48">
        <v>-3</v>
      </c>
      <c r="H165" s="49">
        <v>0</v>
      </c>
      <c r="I165" s="49">
        <v>0</v>
      </c>
      <c r="J165" s="49">
        <v>0</v>
      </c>
      <c r="K165" s="50">
        <f t="shared" si="121"/>
        <v>0</v>
      </c>
      <c r="L165" s="65">
        <v>174.19</v>
      </c>
      <c r="M165" s="66">
        <f t="shared" si="119"/>
        <v>0</v>
      </c>
      <c r="N165" s="52"/>
      <c r="O165" s="53">
        <f t="shared" si="122"/>
        <v>0</v>
      </c>
      <c r="P165" s="37"/>
      <c r="Q165" s="37">
        <f t="shared" si="160"/>
        <v>0</v>
      </c>
      <c r="R165" s="37">
        <f t="shared" si="161"/>
        <v>0</v>
      </c>
      <c r="S165" s="37"/>
      <c r="T165" s="37">
        <f t="shared" si="144"/>
        <v>0</v>
      </c>
      <c r="U165" s="37">
        <f t="shared" si="145"/>
        <v>0</v>
      </c>
      <c r="V165" s="37"/>
      <c r="W165" s="37">
        <f t="shared" si="152"/>
        <v>0</v>
      </c>
      <c r="X165" s="37">
        <f t="shared" si="146"/>
        <v>0</v>
      </c>
      <c r="Y165" s="37"/>
      <c r="Z165" s="37">
        <f t="shared" si="153"/>
        <v>0</v>
      </c>
      <c r="AA165" s="37">
        <f t="shared" si="154"/>
        <v>0</v>
      </c>
      <c r="AB165" s="37"/>
      <c r="AC165" s="37">
        <f t="shared" si="155"/>
        <v>0</v>
      </c>
      <c r="AD165" s="37">
        <f t="shared" si="147"/>
        <v>0</v>
      </c>
      <c r="AE165" s="37"/>
      <c r="AF165" s="37">
        <f t="shared" si="156"/>
        <v>0</v>
      </c>
      <c r="AG165" s="37">
        <f t="shared" si="157"/>
        <v>0</v>
      </c>
      <c r="AH165" s="37"/>
      <c r="AI165" s="37">
        <f t="shared" si="158"/>
        <v>0</v>
      </c>
      <c r="AJ165" s="37">
        <f t="shared" si="159"/>
        <v>0</v>
      </c>
      <c r="AK165" s="37"/>
      <c r="AL165" s="37">
        <f t="shared" si="116"/>
        <v>0</v>
      </c>
      <c r="AM165" s="37">
        <f t="shared" si="117"/>
        <v>0</v>
      </c>
      <c r="AN165" s="37"/>
      <c r="AO165" s="37">
        <f t="shared" si="148"/>
        <v>0</v>
      </c>
      <c r="AP165" s="37">
        <f t="shared" si="149"/>
        <v>0</v>
      </c>
      <c r="AQ165" s="37"/>
      <c r="AR165" s="37">
        <f t="shared" si="150"/>
        <v>0</v>
      </c>
      <c r="AS165" s="37">
        <f t="shared" si="141"/>
        <v>0</v>
      </c>
      <c r="AT165" s="37"/>
      <c r="AU165" s="27">
        <f t="shared" si="142"/>
        <v>0</v>
      </c>
      <c r="AV165" s="27">
        <f t="shared" si="143"/>
        <v>0</v>
      </c>
      <c r="AW165" s="37"/>
      <c r="AX165" s="27">
        <f t="shared" si="123"/>
        <v>0</v>
      </c>
      <c r="AY165" s="27">
        <f t="shared" si="124"/>
        <v>0</v>
      </c>
      <c r="AZ165" s="37"/>
      <c r="BA165" s="137">
        <f t="shared" si="125"/>
        <v>0</v>
      </c>
      <c r="BB165" s="137">
        <f t="shared" si="126"/>
        <v>0</v>
      </c>
      <c r="BC165" s="37"/>
      <c r="BD165" s="136">
        <f t="shared" si="127"/>
        <v>0</v>
      </c>
      <c r="BE165" s="136">
        <f t="shared" si="128"/>
        <v>0</v>
      </c>
      <c r="BF165" s="37"/>
      <c r="BG165" s="137">
        <f t="shared" si="129"/>
        <v>0</v>
      </c>
      <c r="BH165" s="137">
        <f t="shared" si="130"/>
        <v>0</v>
      </c>
      <c r="BI165" s="37"/>
      <c r="BJ165" s="137">
        <f t="shared" si="131"/>
        <v>0</v>
      </c>
      <c r="BK165" s="137">
        <f t="shared" si="132"/>
        <v>0</v>
      </c>
      <c r="BL165" s="37"/>
      <c r="BM165" s="137">
        <f t="shared" si="140"/>
        <v>0</v>
      </c>
      <c r="BN165" s="137">
        <f t="shared" si="133"/>
        <v>0</v>
      </c>
      <c r="BO165" s="54">
        <f t="shared" si="134"/>
        <v>0</v>
      </c>
      <c r="BP165" s="138">
        <f t="shared" ca="1" si="135"/>
        <v>0</v>
      </c>
      <c r="BQ165" s="143">
        <f t="shared" ca="1" si="136"/>
        <v>0</v>
      </c>
      <c r="BR165" s="143">
        <f t="shared" si="137"/>
        <v>0</v>
      </c>
      <c r="BS165" s="138">
        <f t="shared" ca="1" si="138"/>
        <v>0</v>
      </c>
      <c r="BT165" s="142">
        <f t="shared" ca="1" si="139"/>
        <v>0</v>
      </c>
      <c r="BU165" s="30"/>
      <c r="BV165" s="54">
        <f t="shared" si="120"/>
        <v>0</v>
      </c>
      <c r="BW165" s="59" t="str">
        <f t="shared" si="151"/>
        <v>NÃO MEDIDO</v>
      </c>
      <c r="BY165" s="62"/>
      <c r="BZ165" s="62"/>
    </row>
    <row r="166" spans="1:80" s="79" customFormat="1" ht="54.75" customHeight="1" x14ac:dyDescent="0.2">
      <c r="A166" s="43" t="s">
        <v>29</v>
      </c>
      <c r="B166" s="43"/>
      <c r="C166" s="63" t="s">
        <v>355</v>
      </c>
      <c r="D166" s="73" t="s">
        <v>356</v>
      </c>
      <c r="E166" s="80" t="s">
        <v>55</v>
      </c>
      <c r="F166" s="50">
        <v>1</v>
      </c>
      <c r="G166" s="48">
        <v>-1</v>
      </c>
      <c r="H166" s="49">
        <v>0</v>
      </c>
      <c r="I166" s="49">
        <v>0</v>
      </c>
      <c r="J166" s="49">
        <v>0</v>
      </c>
      <c r="K166" s="50">
        <f t="shared" si="121"/>
        <v>0</v>
      </c>
      <c r="L166" s="65">
        <v>432.35</v>
      </c>
      <c r="M166" s="66">
        <f t="shared" si="119"/>
        <v>0</v>
      </c>
      <c r="N166" s="52"/>
      <c r="O166" s="53">
        <f t="shared" si="122"/>
        <v>0</v>
      </c>
      <c r="P166" s="37"/>
      <c r="Q166" s="37">
        <f t="shared" si="160"/>
        <v>0</v>
      </c>
      <c r="R166" s="37">
        <f t="shared" si="161"/>
        <v>0</v>
      </c>
      <c r="S166" s="37"/>
      <c r="T166" s="37">
        <f t="shared" si="144"/>
        <v>0</v>
      </c>
      <c r="U166" s="37">
        <f t="shared" si="145"/>
        <v>0</v>
      </c>
      <c r="V166" s="37"/>
      <c r="W166" s="37">
        <f t="shared" si="152"/>
        <v>0</v>
      </c>
      <c r="X166" s="37">
        <f t="shared" si="146"/>
        <v>0</v>
      </c>
      <c r="Y166" s="37"/>
      <c r="Z166" s="37">
        <f t="shared" si="153"/>
        <v>0</v>
      </c>
      <c r="AA166" s="37">
        <f t="shared" si="154"/>
        <v>0</v>
      </c>
      <c r="AB166" s="37"/>
      <c r="AC166" s="37">
        <f t="shared" si="155"/>
        <v>0</v>
      </c>
      <c r="AD166" s="37">
        <f t="shared" si="147"/>
        <v>0</v>
      </c>
      <c r="AE166" s="37"/>
      <c r="AF166" s="37">
        <f t="shared" si="156"/>
        <v>0</v>
      </c>
      <c r="AG166" s="37">
        <f t="shared" si="157"/>
        <v>0</v>
      </c>
      <c r="AH166" s="37"/>
      <c r="AI166" s="37">
        <f t="shared" si="158"/>
        <v>0</v>
      </c>
      <c r="AJ166" s="37">
        <f t="shared" si="159"/>
        <v>0</v>
      </c>
      <c r="AK166" s="37"/>
      <c r="AL166" s="37">
        <f t="shared" si="116"/>
        <v>0</v>
      </c>
      <c r="AM166" s="37">
        <f t="shared" si="117"/>
        <v>0</v>
      </c>
      <c r="AN166" s="37"/>
      <c r="AO166" s="37">
        <f t="shared" si="148"/>
        <v>0</v>
      </c>
      <c r="AP166" s="37">
        <f t="shared" si="149"/>
        <v>0</v>
      </c>
      <c r="AQ166" s="37"/>
      <c r="AR166" s="37">
        <f t="shared" si="150"/>
        <v>0</v>
      </c>
      <c r="AS166" s="37">
        <f t="shared" si="141"/>
        <v>0</v>
      </c>
      <c r="AT166" s="37"/>
      <c r="AU166" s="27">
        <f t="shared" si="142"/>
        <v>0</v>
      </c>
      <c r="AV166" s="27">
        <f t="shared" si="143"/>
        <v>0</v>
      </c>
      <c r="AW166" s="37"/>
      <c r="AX166" s="27">
        <f t="shared" si="123"/>
        <v>0</v>
      </c>
      <c r="AY166" s="27">
        <f t="shared" si="124"/>
        <v>0</v>
      </c>
      <c r="AZ166" s="37"/>
      <c r="BA166" s="137">
        <f t="shared" si="125"/>
        <v>0</v>
      </c>
      <c r="BB166" s="137">
        <f t="shared" si="126"/>
        <v>0</v>
      </c>
      <c r="BC166" s="37"/>
      <c r="BD166" s="136">
        <f t="shared" si="127"/>
        <v>0</v>
      </c>
      <c r="BE166" s="136">
        <f t="shared" si="128"/>
        <v>0</v>
      </c>
      <c r="BF166" s="37"/>
      <c r="BG166" s="137">
        <f t="shared" si="129"/>
        <v>0</v>
      </c>
      <c r="BH166" s="137">
        <f t="shared" si="130"/>
        <v>0</v>
      </c>
      <c r="BI166" s="37"/>
      <c r="BJ166" s="137">
        <f t="shared" si="131"/>
        <v>0</v>
      </c>
      <c r="BK166" s="137">
        <f t="shared" si="132"/>
        <v>0</v>
      </c>
      <c r="BL166" s="37"/>
      <c r="BM166" s="137">
        <f t="shared" si="140"/>
        <v>0</v>
      </c>
      <c r="BN166" s="137">
        <f t="shared" si="133"/>
        <v>0</v>
      </c>
      <c r="BO166" s="54">
        <f t="shared" si="134"/>
        <v>0</v>
      </c>
      <c r="BP166" s="138">
        <f t="shared" ca="1" si="135"/>
        <v>0</v>
      </c>
      <c r="BQ166" s="143">
        <f t="shared" ca="1" si="136"/>
        <v>0</v>
      </c>
      <c r="BR166" s="143">
        <f t="shared" si="137"/>
        <v>0</v>
      </c>
      <c r="BS166" s="138">
        <f t="shared" ca="1" si="138"/>
        <v>0</v>
      </c>
      <c r="BT166" s="142">
        <f t="shared" ca="1" si="139"/>
        <v>0</v>
      </c>
      <c r="BU166" s="30"/>
      <c r="BV166" s="54">
        <f t="shared" si="120"/>
        <v>0</v>
      </c>
      <c r="BW166" s="59" t="str">
        <f t="shared" si="151"/>
        <v>NÃO MEDIDO</v>
      </c>
      <c r="BY166" s="62"/>
      <c r="BZ166" s="62"/>
    </row>
    <row r="167" spans="1:80" s="79" customFormat="1" ht="48.75" customHeight="1" x14ac:dyDescent="0.2">
      <c r="A167" s="43" t="s">
        <v>29</v>
      </c>
      <c r="B167" s="43"/>
      <c r="C167" s="44" t="s">
        <v>357</v>
      </c>
      <c r="D167" s="45" t="s">
        <v>358</v>
      </c>
      <c r="E167" s="80" t="s">
        <v>55</v>
      </c>
      <c r="F167" s="50">
        <v>2.7</v>
      </c>
      <c r="G167" s="48">
        <v>-2.7</v>
      </c>
      <c r="H167" s="49">
        <v>0</v>
      </c>
      <c r="I167" s="49">
        <v>0</v>
      </c>
      <c r="J167" s="49">
        <v>0</v>
      </c>
      <c r="K167" s="50">
        <f t="shared" si="121"/>
        <v>0</v>
      </c>
      <c r="L167" s="65">
        <v>1195.5999999999999</v>
      </c>
      <c r="M167" s="66">
        <f t="shared" si="119"/>
        <v>0</v>
      </c>
      <c r="N167" s="52"/>
      <c r="O167" s="53">
        <f t="shared" si="122"/>
        <v>0</v>
      </c>
      <c r="P167" s="37"/>
      <c r="Q167" s="37">
        <f t="shared" si="160"/>
        <v>0</v>
      </c>
      <c r="R167" s="37">
        <f t="shared" si="161"/>
        <v>0</v>
      </c>
      <c r="S167" s="37"/>
      <c r="T167" s="37">
        <f t="shared" si="144"/>
        <v>0</v>
      </c>
      <c r="U167" s="37">
        <f t="shared" si="145"/>
        <v>0</v>
      </c>
      <c r="V167" s="37"/>
      <c r="W167" s="37">
        <f t="shared" si="152"/>
        <v>0</v>
      </c>
      <c r="X167" s="37">
        <f t="shared" si="146"/>
        <v>0</v>
      </c>
      <c r="Y167" s="37"/>
      <c r="Z167" s="37">
        <f t="shared" si="153"/>
        <v>0</v>
      </c>
      <c r="AA167" s="37">
        <f t="shared" si="154"/>
        <v>0</v>
      </c>
      <c r="AB167" s="37"/>
      <c r="AC167" s="37">
        <f t="shared" si="155"/>
        <v>0</v>
      </c>
      <c r="AD167" s="37">
        <f t="shared" si="147"/>
        <v>0</v>
      </c>
      <c r="AE167" s="37"/>
      <c r="AF167" s="37">
        <f t="shared" si="156"/>
        <v>0</v>
      </c>
      <c r="AG167" s="37">
        <f t="shared" si="157"/>
        <v>0</v>
      </c>
      <c r="AH167" s="37"/>
      <c r="AI167" s="37">
        <f t="shared" si="158"/>
        <v>0</v>
      </c>
      <c r="AJ167" s="37">
        <f t="shared" si="159"/>
        <v>0</v>
      </c>
      <c r="AK167" s="37"/>
      <c r="AL167" s="37">
        <f t="shared" si="116"/>
        <v>0</v>
      </c>
      <c r="AM167" s="37">
        <f t="shared" si="117"/>
        <v>0</v>
      </c>
      <c r="AN167" s="37"/>
      <c r="AO167" s="37">
        <f t="shared" si="148"/>
        <v>0</v>
      </c>
      <c r="AP167" s="37">
        <f t="shared" si="149"/>
        <v>0</v>
      </c>
      <c r="AQ167" s="37"/>
      <c r="AR167" s="37">
        <f t="shared" si="150"/>
        <v>0</v>
      </c>
      <c r="AS167" s="37">
        <f t="shared" si="141"/>
        <v>0</v>
      </c>
      <c r="AT167" s="37"/>
      <c r="AU167" s="27">
        <f t="shared" si="142"/>
        <v>0</v>
      </c>
      <c r="AV167" s="27">
        <f t="shared" si="143"/>
        <v>0</v>
      </c>
      <c r="AW167" s="37"/>
      <c r="AX167" s="27">
        <f t="shared" si="123"/>
        <v>0</v>
      </c>
      <c r="AY167" s="27">
        <f t="shared" si="124"/>
        <v>0</v>
      </c>
      <c r="AZ167" s="37"/>
      <c r="BA167" s="137">
        <f t="shared" si="125"/>
        <v>0</v>
      </c>
      <c r="BB167" s="137">
        <f t="shared" si="126"/>
        <v>0</v>
      </c>
      <c r="BC167" s="37"/>
      <c r="BD167" s="136">
        <f t="shared" si="127"/>
        <v>0</v>
      </c>
      <c r="BE167" s="136">
        <f t="shared" si="128"/>
        <v>0</v>
      </c>
      <c r="BF167" s="37"/>
      <c r="BG167" s="137">
        <f t="shared" si="129"/>
        <v>0</v>
      </c>
      <c r="BH167" s="137">
        <f t="shared" si="130"/>
        <v>0</v>
      </c>
      <c r="BI167" s="37"/>
      <c r="BJ167" s="137">
        <f t="shared" si="131"/>
        <v>0</v>
      </c>
      <c r="BK167" s="137">
        <f t="shared" si="132"/>
        <v>0</v>
      </c>
      <c r="BL167" s="37"/>
      <c r="BM167" s="137">
        <f t="shared" si="140"/>
        <v>0</v>
      </c>
      <c r="BN167" s="137">
        <f t="shared" si="133"/>
        <v>0</v>
      </c>
      <c r="BO167" s="54">
        <f t="shared" si="134"/>
        <v>0</v>
      </c>
      <c r="BP167" s="138">
        <f t="shared" ca="1" si="135"/>
        <v>0</v>
      </c>
      <c r="BQ167" s="143">
        <f t="shared" ca="1" si="136"/>
        <v>0</v>
      </c>
      <c r="BR167" s="143">
        <f t="shared" si="137"/>
        <v>0</v>
      </c>
      <c r="BS167" s="138">
        <f t="shared" ca="1" si="138"/>
        <v>0</v>
      </c>
      <c r="BT167" s="142">
        <f t="shared" ca="1" si="139"/>
        <v>0</v>
      </c>
      <c r="BU167" s="30"/>
      <c r="BV167" s="54">
        <f t="shared" si="120"/>
        <v>0</v>
      </c>
      <c r="BW167" s="59" t="str">
        <f t="shared" si="151"/>
        <v>NÃO MEDIDO</v>
      </c>
      <c r="BY167" s="62"/>
      <c r="BZ167" s="62"/>
      <c r="CB167" s="78"/>
    </row>
    <row r="168" spans="1:80" s="79" customFormat="1" ht="48.75" customHeight="1" x14ac:dyDescent="0.2">
      <c r="A168" s="43" t="s">
        <v>29</v>
      </c>
      <c r="B168" s="43"/>
      <c r="C168" s="44" t="s">
        <v>359</v>
      </c>
      <c r="D168" s="45" t="s">
        <v>360</v>
      </c>
      <c r="E168" s="80" t="s">
        <v>58</v>
      </c>
      <c r="F168" s="50">
        <v>1.5</v>
      </c>
      <c r="G168" s="48">
        <v>-1.5</v>
      </c>
      <c r="H168" s="49">
        <v>0</v>
      </c>
      <c r="I168" s="49">
        <v>0</v>
      </c>
      <c r="J168" s="49">
        <v>0</v>
      </c>
      <c r="K168" s="50">
        <f t="shared" si="121"/>
        <v>0</v>
      </c>
      <c r="L168" s="65">
        <v>798.3</v>
      </c>
      <c r="M168" s="66">
        <f t="shared" si="119"/>
        <v>0</v>
      </c>
      <c r="N168" s="52"/>
      <c r="O168" s="53">
        <f t="shared" si="122"/>
        <v>0</v>
      </c>
      <c r="P168" s="37"/>
      <c r="Q168" s="37">
        <f t="shared" si="160"/>
        <v>0</v>
      </c>
      <c r="R168" s="37">
        <f t="shared" si="161"/>
        <v>0</v>
      </c>
      <c r="S168" s="37"/>
      <c r="T168" s="37">
        <f t="shared" si="144"/>
        <v>0</v>
      </c>
      <c r="U168" s="37">
        <f t="shared" si="145"/>
        <v>0</v>
      </c>
      <c r="V168" s="37"/>
      <c r="W168" s="37">
        <f t="shared" si="152"/>
        <v>0</v>
      </c>
      <c r="X168" s="37">
        <f t="shared" si="146"/>
        <v>0</v>
      </c>
      <c r="Y168" s="37"/>
      <c r="Z168" s="37">
        <f t="shared" si="153"/>
        <v>0</v>
      </c>
      <c r="AA168" s="37">
        <f t="shared" si="154"/>
        <v>0</v>
      </c>
      <c r="AB168" s="37"/>
      <c r="AC168" s="37">
        <f t="shared" si="155"/>
        <v>0</v>
      </c>
      <c r="AD168" s="37">
        <f t="shared" si="147"/>
        <v>0</v>
      </c>
      <c r="AE168" s="37"/>
      <c r="AF168" s="37">
        <f t="shared" si="156"/>
        <v>0</v>
      </c>
      <c r="AG168" s="37">
        <f t="shared" si="157"/>
        <v>0</v>
      </c>
      <c r="AH168" s="37"/>
      <c r="AI168" s="37">
        <f t="shared" si="158"/>
        <v>0</v>
      </c>
      <c r="AJ168" s="37">
        <f t="shared" si="159"/>
        <v>0</v>
      </c>
      <c r="AK168" s="37"/>
      <c r="AL168" s="37">
        <f t="shared" si="116"/>
        <v>0</v>
      </c>
      <c r="AM168" s="37">
        <f t="shared" si="117"/>
        <v>0</v>
      </c>
      <c r="AN168" s="37"/>
      <c r="AO168" s="37">
        <f t="shared" si="148"/>
        <v>0</v>
      </c>
      <c r="AP168" s="37">
        <f t="shared" si="149"/>
        <v>0</v>
      </c>
      <c r="AQ168" s="37"/>
      <c r="AR168" s="37">
        <f t="shared" si="150"/>
        <v>0</v>
      </c>
      <c r="AS168" s="37">
        <f t="shared" si="141"/>
        <v>0</v>
      </c>
      <c r="AT168" s="37"/>
      <c r="AU168" s="27">
        <f t="shared" si="142"/>
        <v>0</v>
      </c>
      <c r="AV168" s="27">
        <f t="shared" si="143"/>
        <v>0</v>
      </c>
      <c r="AW168" s="37"/>
      <c r="AX168" s="27">
        <f t="shared" si="123"/>
        <v>0</v>
      </c>
      <c r="AY168" s="27">
        <f t="shared" si="124"/>
        <v>0</v>
      </c>
      <c r="AZ168" s="37"/>
      <c r="BA168" s="137">
        <f t="shared" si="125"/>
        <v>0</v>
      </c>
      <c r="BB168" s="137">
        <f t="shared" si="126"/>
        <v>0</v>
      </c>
      <c r="BC168" s="37"/>
      <c r="BD168" s="136">
        <f t="shared" si="127"/>
        <v>0</v>
      </c>
      <c r="BE168" s="136">
        <f t="shared" si="128"/>
        <v>0</v>
      </c>
      <c r="BF168" s="37"/>
      <c r="BG168" s="137">
        <f t="shared" si="129"/>
        <v>0</v>
      </c>
      <c r="BH168" s="137">
        <f t="shared" si="130"/>
        <v>0</v>
      </c>
      <c r="BI168" s="37"/>
      <c r="BJ168" s="137">
        <f t="shared" si="131"/>
        <v>0</v>
      </c>
      <c r="BK168" s="137">
        <f t="shared" si="132"/>
        <v>0</v>
      </c>
      <c r="BL168" s="37"/>
      <c r="BM168" s="137">
        <f t="shared" si="140"/>
        <v>0</v>
      </c>
      <c r="BN168" s="137">
        <f t="shared" si="133"/>
        <v>0</v>
      </c>
      <c r="BO168" s="54">
        <f t="shared" si="134"/>
        <v>0</v>
      </c>
      <c r="BP168" s="138">
        <f t="shared" ca="1" si="135"/>
        <v>0</v>
      </c>
      <c r="BQ168" s="143">
        <f t="shared" ca="1" si="136"/>
        <v>0</v>
      </c>
      <c r="BR168" s="143">
        <f t="shared" si="137"/>
        <v>0</v>
      </c>
      <c r="BS168" s="138">
        <f t="shared" ca="1" si="138"/>
        <v>0</v>
      </c>
      <c r="BT168" s="142">
        <f t="shared" ca="1" si="139"/>
        <v>0</v>
      </c>
      <c r="BU168" s="30"/>
      <c r="BV168" s="54">
        <f t="shared" si="120"/>
        <v>0</v>
      </c>
      <c r="BW168" s="59" t="str">
        <f t="shared" si="151"/>
        <v>NÃO MEDIDO</v>
      </c>
      <c r="BY168" s="62"/>
      <c r="BZ168" s="62"/>
      <c r="CB168" s="78"/>
    </row>
    <row r="169" spans="1:80" s="79" customFormat="1" ht="48.75" customHeight="1" x14ac:dyDescent="0.2">
      <c r="A169" s="43" t="s">
        <v>29</v>
      </c>
      <c r="B169" s="43"/>
      <c r="C169" s="44" t="s">
        <v>361</v>
      </c>
      <c r="D169" s="45" t="s">
        <v>362</v>
      </c>
      <c r="E169" s="80" t="s">
        <v>55</v>
      </c>
      <c r="F169" s="50">
        <v>4</v>
      </c>
      <c r="G169" s="48">
        <v>-4</v>
      </c>
      <c r="H169" s="49">
        <v>0</v>
      </c>
      <c r="I169" s="49">
        <v>0</v>
      </c>
      <c r="J169" s="49">
        <v>0</v>
      </c>
      <c r="K169" s="50">
        <f t="shared" si="121"/>
        <v>0</v>
      </c>
      <c r="L169" s="65">
        <v>76.36</v>
      </c>
      <c r="M169" s="66">
        <f t="shared" si="119"/>
        <v>0</v>
      </c>
      <c r="N169" s="52"/>
      <c r="O169" s="53">
        <f t="shared" si="122"/>
        <v>0</v>
      </c>
      <c r="P169" s="37"/>
      <c r="Q169" s="37">
        <f t="shared" si="160"/>
        <v>0</v>
      </c>
      <c r="R169" s="37">
        <f t="shared" si="161"/>
        <v>0</v>
      </c>
      <c r="S169" s="37"/>
      <c r="T169" s="37">
        <f t="shared" si="144"/>
        <v>0</v>
      </c>
      <c r="U169" s="37">
        <f t="shared" si="145"/>
        <v>0</v>
      </c>
      <c r="V169" s="37"/>
      <c r="W169" s="37">
        <f t="shared" si="152"/>
        <v>0</v>
      </c>
      <c r="X169" s="37">
        <f t="shared" si="146"/>
        <v>0</v>
      </c>
      <c r="Y169" s="37"/>
      <c r="Z169" s="37">
        <f t="shared" si="153"/>
        <v>0</v>
      </c>
      <c r="AA169" s="37">
        <f t="shared" si="154"/>
        <v>0</v>
      </c>
      <c r="AB169" s="37"/>
      <c r="AC169" s="37">
        <f t="shared" si="155"/>
        <v>0</v>
      </c>
      <c r="AD169" s="37">
        <f t="shared" si="147"/>
        <v>0</v>
      </c>
      <c r="AE169" s="37"/>
      <c r="AF169" s="37">
        <f t="shared" si="156"/>
        <v>0</v>
      </c>
      <c r="AG169" s="37">
        <f t="shared" si="157"/>
        <v>0</v>
      </c>
      <c r="AH169" s="37"/>
      <c r="AI169" s="37">
        <f t="shared" si="158"/>
        <v>0</v>
      </c>
      <c r="AJ169" s="37">
        <f t="shared" si="159"/>
        <v>0</v>
      </c>
      <c r="AK169" s="37"/>
      <c r="AL169" s="37">
        <f t="shared" si="116"/>
        <v>0</v>
      </c>
      <c r="AM169" s="37">
        <f t="shared" si="117"/>
        <v>0</v>
      </c>
      <c r="AN169" s="37"/>
      <c r="AO169" s="37">
        <f t="shared" si="148"/>
        <v>0</v>
      </c>
      <c r="AP169" s="37">
        <f t="shared" si="149"/>
        <v>0</v>
      </c>
      <c r="AQ169" s="37"/>
      <c r="AR169" s="37">
        <f t="shared" si="150"/>
        <v>0</v>
      </c>
      <c r="AS169" s="37">
        <f t="shared" si="141"/>
        <v>0</v>
      </c>
      <c r="AT169" s="37"/>
      <c r="AU169" s="27">
        <f t="shared" si="142"/>
        <v>0</v>
      </c>
      <c r="AV169" s="27">
        <f t="shared" si="143"/>
        <v>0</v>
      </c>
      <c r="AW169" s="37"/>
      <c r="AX169" s="27">
        <f t="shared" si="123"/>
        <v>0</v>
      </c>
      <c r="AY169" s="27">
        <f t="shared" si="124"/>
        <v>0</v>
      </c>
      <c r="AZ169" s="37"/>
      <c r="BA169" s="137">
        <f t="shared" si="125"/>
        <v>0</v>
      </c>
      <c r="BB169" s="137">
        <f t="shared" si="126"/>
        <v>0</v>
      </c>
      <c r="BC169" s="37"/>
      <c r="BD169" s="136">
        <f t="shared" si="127"/>
        <v>0</v>
      </c>
      <c r="BE169" s="136">
        <f t="shared" si="128"/>
        <v>0</v>
      </c>
      <c r="BF169" s="37"/>
      <c r="BG169" s="137">
        <f t="shared" si="129"/>
        <v>0</v>
      </c>
      <c r="BH169" s="137">
        <f t="shared" si="130"/>
        <v>0</v>
      </c>
      <c r="BI169" s="37"/>
      <c r="BJ169" s="137">
        <f t="shared" si="131"/>
        <v>0</v>
      </c>
      <c r="BK169" s="137">
        <f t="shared" si="132"/>
        <v>0</v>
      </c>
      <c r="BL169" s="37"/>
      <c r="BM169" s="137">
        <f t="shared" si="140"/>
        <v>0</v>
      </c>
      <c r="BN169" s="137">
        <f t="shared" si="133"/>
        <v>0</v>
      </c>
      <c r="BO169" s="54">
        <f t="shared" si="134"/>
        <v>0</v>
      </c>
      <c r="BP169" s="138">
        <f t="shared" ca="1" si="135"/>
        <v>0</v>
      </c>
      <c r="BQ169" s="143">
        <f t="shared" ca="1" si="136"/>
        <v>0</v>
      </c>
      <c r="BR169" s="143">
        <f t="shared" si="137"/>
        <v>0</v>
      </c>
      <c r="BS169" s="138">
        <f t="shared" ca="1" si="138"/>
        <v>0</v>
      </c>
      <c r="BT169" s="142">
        <f t="shared" ca="1" si="139"/>
        <v>0</v>
      </c>
      <c r="BU169" s="30"/>
      <c r="BV169" s="54">
        <f t="shared" si="120"/>
        <v>0</v>
      </c>
      <c r="BW169" s="59" t="str">
        <f t="shared" si="151"/>
        <v>NÃO MEDIDO</v>
      </c>
      <c r="BY169" s="62"/>
      <c r="BZ169" s="62"/>
      <c r="CB169" s="78"/>
    </row>
    <row r="170" spans="1:80" s="79" customFormat="1" ht="48.75" customHeight="1" x14ac:dyDescent="0.2">
      <c r="A170" s="43" t="s">
        <v>29</v>
      </c>
      <c r="B170" s="43"/>
      <c r="C170" s="44" t="s">
        <v>363</v>
      </c>
      <c r="D170" s="45" t="s">
        <v>364</v>
      </c>
      <c r="E170" s="80" t="s">
        <v>55</v>
      </c>
      <c r="F170" s="50">
        <v>4</v>
      </c>
      <c r="G170" s="48">
        <v>-4</v>
      </c>
      <c r="H170" s="49">
        <v>0</v>
      </c>
      <c r="I170" s="49">
        <v>0</v>
      </c>
      <c r="J170" s="49">
        <v>0</v>
      </c>
      <c r="K170" s="50">
        <f t="shared" si="121"/>
        <v>0</v>
      </c>
      <c r="L170" s="65">
        <v>8.2799999999999994</v>
      </c>
      <c r="M170" s="66">
        <f t="shared" si="119"/>
        <v>0</v>
      </c>
      <c r="N170" s="52"/>
      <c r="O170" s="53">
        <f t="shared" si="122"/>
        <v>0</v>
      </c>
      <c r="P170" s="37"/>
      <c r="Q170" s="37">
        <f t="shared" si="160"/>
        <v>0</v>
      </c>
      <c r="R170" s="37">
        <f t="shared" si="161"/>
        <v>0</v>
      </c>
      <c r="S170" s="37"/>
      <c r="T170" s="37">
        <f t="shared" si="144"/>
        <v>0</v>
      </c>
      <c r="U170" s="37">
        <f t="shared" si="145"/>
        <v>0</v>
      </c>
      <c r="V170" s="37"/>
      <c r="W170" s="37">
        <f t="shared" si="152"/>
        <v>0</v>
      </c>
      <c r="X170" s="37">
        <f t="shared" si="146"/>
        <v>0</v>
      </c>
      <c r="Y170" s="37"/>
      <c r="Z170" s="37">
        <f t="shared" si="153"/>
        <v>0</v>
      </c>
      <c r="AA170" s="37">
        <f t="shared" si="154"/>
        <v>0</v>
      </c>
      <c r="AB170" s="37"/>
      <c r="AC170" s="37">
        <f t="shared" si="155"/>
        <v>0</v>
      </c>
      <c r="AD170" s="37">
        <f t="shared" si="147"/>
        <v>0</v>
      </c>
      <c r="AE170" s="37"/>
      <c r="AF170" s="37">
        <f t="shared" si="156"/>
        <v>0</v>
      </c>
      <c r="AG170" s="37">
        <f t="shared" si="157"/>
        <v>0</v>
      </c>
      <c r="AH170" s="37"/>
      <c r="AI170" s="37">
        <f t="shared" si="158"/>
        <v>0</v>
      </c>
      <c r="AJ170" s="37">
        <f t="shared" si="159"/>
        <v>0</v>
      </c>
      <c r="AK170" s="37"/>
      <c r="AL170" s="37">
        <f t="shared" si="116"/>
        <v>0</v>
      </c>
      <c r="AM170" s="37">
        <f t="shared" si="117"/>
        <v>0</v>
      </c>
      <c r="AN170" s="37"/>
      <c r="AO170" s="37">
        <f t="shared" si="148"/>
        <v>0</v>
      </c>
      <c r="AP170" s="37">
        <f t="shared" si="149"/>
        <v>0</v>
      </c>
      <c r="AQ170" s="37"/>
      <c r="AR170" s="37">
        <f t="shared" si="150"/>
        <v>0</v>
      </c>
      <c r="AS170" s="37">
        <f t="shared" si="141"/>
        <v>0</v>
      </c>
      <c r="AT170" s="37"/>
      <c r="AU170" s="27">
        <f t="shared" si="142"/>
        <v>0</v>
      </c>
      <c r="AV170" s="27">
        <f t="shared" si="143"/>
        <v>0</v>
      </c>
      <c r="AW170" s="37"/>
      <c r="AX170" s="27">
        <f t="shared" si="123"/>
        <v>0</v>
      </c>
      <c r="AY170" s="27">
        <f t="shared" si="124"/>
        <v>0</v>
      </c>
      <c r="AZ170" s="37"/>
      <c r="BA170" s="137">
        <f t="shared" si="125"/>
        <v>0</v>
      </c>
      <c r="BB170" s="137">
        <f t="shared" si="126"/>
        <v>0</v>
      </c>
      <c r="BC170" s="37"/>
      <c r="BD170" s="136">
        <f t="shared" si="127"/>
        <v>0</v>
      </c>
      <c r="BE170" s="136">
        <f t="shared" si="128"/>
        <v>0</v>
      </c>
      <c r="BF170" s="37"/>
      <c r="BG170" s="137">
        <f t="shared" si="129"/>
        <v>0</v>
      </c>
      <c r="BH170" s="137">
        <f t="shared" si="130"/>
        <v>0</v>
      </c>
      <c r="BI170" s="37"/>
      <c r="BJ170" s="137">
        <f t="shared" si="131"/>
        <v>0</v>
      </c>
      <c r="BK170" s="137">
        <f t="shared" si="132"/>
        <v>0</v>
      </c>
      <c r="BL170" s="37"/>
      <c r="BM170" s="137">
        <f t="shared" si="140"/>
        <v>0</v>
      </c>
      <c r="BN170" s="137">
        <f t="shared" si="133"/>
        <v>0</v>
      </c>
      <c r="BO170" s="54">
        <f t="shared" si="134"/>
        <v>0</v>
      </c>
      <c r="BP170" s="138">
        <f t="shared" ca="1" si="135"/>
        <v>0</v>
      </c>
      <c r="BQ170" s="143">
        <f t="shared" ca="1" si="136"/>
        <v>0</v>
      </c>
      <c r="BR170" s="143">
        <f t="shared" si="137"/>
        <v>0</v>
      </c>
      <c r="BS170" s="138">
        <f t="shared" ca="1" si="138"/>
        <v>0</v>
      </c>
      <c r="BT170" s="142">
        <f t="shared" ca="1" si="139"/>
        <v>0</v>
      </c>
      <c r="BU170" s="30"/>
      <c r="BV170" s="54">
        <f t="shared" si="120"/>
        <v>0</v>
      </c>
      <c r="BW170" s="59" t="str">
        <f t="shared" si="151"/>
        <v>NÃO MEDIDO</v>
      </c>
      <c r="BY170" s="62"/>
      <c r="BZ170" s="62"/>
      <c r="CB170" s="78"/>
    </row>
    <row r="171" spans="1:80" s="79" customFormat="1" ht="30" customHeight="1" x14ac:dyDescent="0.2">
      <c r="A171" s="43" t="s">
        <v>27</v>
      </c>
      <c r="B171" s="43"/>
      <c r="C171" s="44">
        <v>21000</v>
      </c>
      <c r="D171" s="45" t="s">
        <v>63</v>
      </c>
      <c r="E171" s="80"/>
      <c r="F171" s="50"/>
      <c r="G171" s="48">
        <v>0</v>
      </c>
      <c r="H171" s="49">
        <v>0</v>
      </c>
      <c r="I171" s="49">
        <v>0</v>
      </c>
      <c r="J171" s="49">
        <v>0</v>
      </c>
      <c r="K171" s="50">
        <f t="shared" si="121"/>
        <v>0</v>
      </c>
      <c r="L171" s="65"/>
      <c r="M171" s="66">
        <f t="shared" si="119"/>
        <v>0</v>
      </c>
      <c r="N171" s="52"/>
      <c r="O171" s="53">
        <f t="shared" si="122"/>
        <v>0</v>
      </c>
      <c r="P171" s="37"/>
      <c r="Q171" s="37">
        <f t="shared" si="160"/>
        <v>0</v>
      </c>
      <c r="R171" s="37">
        <f t="shared" si="161"/>
        <v>0</v>
      </c>
      <c r="S171" s="37"/>
      <c r="T171" s="37">
        <f t="shared" si="144"/>
        <v>0</v>
      </c>
      <c r="U171" s="37">
        <f t="shared" si="145"/>
        <v>0</v>
      </c>
      <c r="V171" s="37"/>
      <c r="W171" s="37">
        <f t="shared" si="152"/>
        <v>0</v>
      </c>
      <c r="X171" s="37">
        <f t="shared" si="146"/>
        <v>0</v>
      </c>
      <c r="Y171" s="37"/>
      <c r="Z171" s="37">
        <f t="shared" si="153"/>
        <v>0</v>
      </c>
      <c r="AA171" s="37">
        <f t="shared" si="154"/>
        <v>0</v>
      </c>
      <c r="AB171" s="37"/>
      <c r="AC171" s="37">
        <f t="shared" si="155"/>
        <v>0</v>
      </c>
      <c r="AD171" s="37">
        <f t="shared" si="147"/>
        <v>0</v>
      </c>
      <c r="AE171" s="37"/>
      <c r="AF171" s="37">
        <f t="shared" si="156"/>
        <v>0</v>
      </c>
      <c r="AG171" s="37">
        <f t="shared" si="157"/>
        <v>0</v>
      </c>
      <c r="AH171" s="37"/>
      <c r="AI171" s="37">
        <f t="shared" si="158"/>
        <v>0</v>
      </c>
      <c r="AJ171" s="37">
        <f t="shared" si="159"/>
        <v>0</v>
      </c>
      <c r="AK171" s="37"/>
      <c r="AL171" s="37">
        <f t="shared" si="116"/>
        <v>0</v>
      </c>
      <c r="AM171" s="37">
        <f t="shared" si="117"/>
        <v>0</v>
      </c>
      <c r="AN171" s="37"/>
      <c r="AO171" s="37">
        <f t="shared" si="148"/>
        <v>0</v>
      </c>
      <c r="AP171" s="37">
        <f t="shared" si="149"/>
        <v>0</v>
      </c>
      <c r="AQ171" s="37"/>
      <c r="AR171" s="37">
        <f t="shared" si="150"/>
        <v>0</v>
      </c>
      <c r="AS171" s="37">
        <f t="shared" si="141"/>
        <v>0</v>
      </c>
      <c r="AT171" s="37"/>
      <c r="AU171" s="27">
        <f t="shared" si="142"/>
        <v>0</v>
      </c>
      <c r="AV171" s="27">
        <f t="shared" si="143"/>
        <v>0</v>
      </c>
      <c r="AW171" s="37"/>
      <c r="AX171" s="27">
        <f t="shared" si="123"/>
        <v>0</v>
      </c>
      <c r="AY171" s="27">
        <f t="shared" si="124"/>
        <v>0</v>
      </c>
      <c r="AZ171" s="37"/>
      <c r="BA171" s="137">
        <f t="shared" si="125"/>
        <v>0</v>
      </c>
      <c r="BB171" s="137">
        <f t="shared" si="126"/>
        <v>0</v>
      </c>
      <c r="BC171" s="37"/>
      <c r="BD171" s="136">
        <f t="shared" si="127"/>
        <v>0</v>
      </c>
      <c r="BE171" s="136">
        <f t="shared" si="128"/>
        <v>0</v>
      </c>
      <c r="BF171" s="37"/>
      <c r="BG171" s="137">
        <f t="shared" si="129"/>
        <v>0</v>
      </c>
      <c r="BH171" s="137">
        <f t="shared" si="130"/>
        <v>0</v>
      </c>
      <c r="BI171" s="37"/>
      <c r="BJ171" s="137">
        <f t="shared" si="131"/>
        <v>0</v>
      </c>
      <c r="BK171" s="137">
        <f t="shared" si="132"/>
        <v>0</v>
      </c>
      <c r="BL171" s="37"/>
      <c r="BM171" s="137">
        <f t="shared" si="140"/>
        <v>0</v>
      </c>
      <c r="BN171" s="137">
        <f t="shared" si="133"/>
        <v>0</v>
      </c>
      <c r="BO171" s="54">
        <f t="shared" si="134"/>
        <v>0</v>
      </c>
      <c r="BP171" s="138">
        <f t="shared" ca="1" si="135"/>
        <v>0</v>
      </c>
      <c r="BQ171" s="143">
        <f t="shared" ca="1" si="136"/>
        <v>0</v>
      </c>
      <c r="BR171" s="143">
        <f t="shared" si="137"/>
        <v>0</v>
      </c>
      <c r="BS171" s="138">
        <f t="shared" ca="1" si="138"/>
        <v>0</v>
      </c>
      <c r="BT171" s="142">
        <f t="shared" ca="1" si="139"/>
        <v>0</v>
      </c>
      <c r="BU171" s="30"/>
      <c r="BV171" s="54">
        <f t="shared" si="120"/>
        <v>0</v>
      </c>
      <c r="BW171" s="59" t="str">
        <f>IF(COUNTIF(BW172:BW173,"MEDIDO")&gt;0,"MEDIDO","NÃO MEDIDO")</f>
        <v>NÃO MEDIDO</v>
      </c>
      <c r="BY171" s="62"/>
      <c r="BZ171" s="62"/>
    </row>
    <row r="172" spans="1:80" s="79" customFormat="1" ht="42" customHeight="1" x14ac:dyDescent="0.2">
      <c r="A172" s="43" t="s">
        <v>29</v>
      </c>
      <c r="B172" s="43"/>
      <c r="C172" s="63" t="s">
        <v>365</v>
      </c>
      <c r="D172" s="73" t="s">
        <v>366</v>
      </c>
      <c r="E172" s="80" t="s">
        <v>55</v>
      </c>
      <c r="F172" s="50">
        <v>2</v>
      </c>
      <c r="G172" s="48">
        <v>0</v>
      </c>
      <c r="H172" s="49">
        <v>0</v>
      </c>
      <c r="I172" s="49">
        <v>0</v>
      </c>
      <c r="J172" s="49">
        <v>-1</v>
      </c>
      <c r="K172" s="50">
        <f t="shared" si="121"/>
        <v>1</v>
      </c>
      <c r="L172" s="65">
        <v>210.54</v>
      </c>
      <c r="M172" s="66">
        <f t="shared" si="119"/>
        <v>210.54</v>
      </c>
      <c r="N172" s="52"/>
      <c r="O172" s="53">
        <f t="shared" si="122"/>
        <v>0</v>
      </c>
      <c r="P172" s="37">
        <v>1</v>
      </c>
      <c r="Q172" s="37">
        <f t="shared" si="160"/>
        <v>210.54</v>
      </c>
      <c r="R172" s="37">
        <f t="shared" si="161"/>
        <v>0</v>
      </c>
      <c r="S172" s="37"/>
      <c r="T172" s="37">
        <f t="shared" si="144"/>
        <v>0</v>
      </c>
      <c r="U172" s="37">
        <f t="shared" si="145"/>
        <v>0</v>
      </c>
      <c r="V172" s="37"/>
      <c r="W172" s="37">
        <f t="shared" si="152"/>
        <v>0</v>
      </c>
      <c r="X172" s="37">
        <f t="shared" si="146"/>
        <v>0</v>
      </c>
      <c r="Y172" s="37"/>
      <c r="Z172" s="37">
        <f t="shared" si="153"/>
        <v>0</v>
      </c>
      <c r="AA172" s="37">
        <f t="shared" si="154"/>
        <v>0</v>
      </c>
      <c r="AB172" s="37"/>
      <c r="AC172" s="37">
        <f t="shared" si="155"/>
        <v>0</v>
      </c>
      <c r="AD172" s="37">
        <f t="shared" si="147"/>
        <v>0</v>
      </c>
      <c r="AE172" s="37"/>
      <c r="AF172" s="37">
        <f t="shared" si="156"/>
        <v>0</v>
      </c>
      <c r="AG172" s="37">
        <f t="shared" si="157"/>
        <v>0</v>
      </c>
      <c r="AH172" s="37"/>
      <c r="AI172" s="37">
        <f t="shared" si="158"/>
        <v>0</v>
      </c>
      <c r="AJ172" s="37">
        <f t="shared" si="159"/>
        <v>0</v>
      </c>
      <c r="AK172" s="37"/>
      <c r="AL172" s="37">
        <f t="shared" si="116"/>
        <v>0</v>
      </c>
      <c r="AM172" s="37">
        <f t="shared" si="117"/>
        <v>0</v>
      </c>
      <c r="AN172" s="37"/>
      <c r="AO172" s="37">
        <f t="shared" si="148"/>
        <v>0</v>
      </c>
      <c r="AP172" s="37">
        <f t="shared" si="149"/>
        <v>0</v>
      </c>
      <c r="AQ172" s="37"/>
      <c r="AR172" s="37">
        <f t="shared" si="150"/>
        <v>0</v>
      </c>
      <c r="AS172" s="37">
        <f t="shared" si="141"/>
        <v>0</v>
      </c>
      <c r="AT172" s="37"/>
      <c r="AU172" s="27">
        <f t="shared" si="142"/>
        <v>0</v>
      </c>
      <c r="AV172" s="27">
        <f t="shared" si="143"/>
        <v>0</v>
      </c>
      <c r="AW172" s="37"/>
      <c r="AX172" s="27">
        <f t="shared" si="123"/>
        <v>0</v>
      </c>
      <c r="AY172" s="27">
        <f t="shared" si="124"/>
        <v>0</v>
      </c>
      <c r="AZ172" s="37"/>
      <c r="BA172" s="137">
        <f t="shared" si="125"/>
        <v>0</v>
      </c>
      <c r="BB172" s="137">
        <f t="shared" si="126"/>
        <v>0</v>
      </c>
      <c r="BC172" s="37"/>
      <c r="BD172" s="136">
        <f t="shared" si="127"/>
        <v>0</v>
      </c>
      <c r="BE172" s="136">
        <f t="shared" si="128"/>
        <v>0</v>
      </c>
      <c r="BF172" s="37"/>
      <c r="BG172" s="137">
        <f t="shared" si="129"/>
        <v>0</v>
      </c>
      <c r="BH172" s="137">
        <f t="shared" si="130"/>
        <v>0</v>
      </c>
      <c r="BI172" s="37"/>
      <c r="BJ172" s="137">
        <f t="shared" si="131"/>
        <v>0</v>
      </c>
      <c r="BK172" s="137">
        <f t="shared" si="132"/>
        <v>0</v>
      </c>
      <c r="BL172" s="37"/>
      <c r="BM172" s="137">
        <f t="shared" si="140"/>
        <v>0</v>
      </c>
      <c r="BN172" s="137">
        <f t="shared" si="133"/>
        <v>0</v>
      </c>
      <c r="BO172" s="54">
        <f t="shared" si="134"/>
        <v>1</v>
      </c>
      <c r="BP172" s="138">
        <f t="shared" ca="1" si="135"/>
        <v>210.54</v>
      </c>
      <c r="BQ172" s="143">
        <f t="shared" ca="1" si="136"/>
        <v>0</v>
      </c>
      <c r="BR172" s="143">
        <f t="shared" si="137"/>
        <v>0</v>
      </c>
      <c r="BS172" s="138">
        <f t="shared" ca="1" si="138"/>
        <v>0</v>
      </c>
      <c r="BT172" s="142">
        <f t="shared" ca="1" si="139"/>
        <v>0</v>
      </c>
      <c r="BU172" s="30"/>
      <c r="BV172" s="54">
        <f t="shared" si="120"/>
        <v>0</v>
      </c>
      <c r="BW172" s="59" t="str">
        <f t="shared" si="151"/>
        <v>NÃO MEDIDO</v>
      </c>
      <c r="BY172" s="62"/>
      <c r="BZ172" s="62"/>
    </row>
    <row r="173" spans="1:80" s="79" customFormat="1" ht="30" customHeight="1" x14ac:dyDescent="0.2">
      <c r="A173" s="43" t="s">
        <v>29</v>
      </c>
      <c r="B173" s="43"/>
      <c r="C173" s="44" t="s">
        <v>367</v>
      </c>
      <c r="D173" s="73" t="s">
        <v>368</v>
      </c>
      <c r="E173" s="80" t="s">
        <v>54</v>
      </c>
      <c r="F173" s="50">
        <v>1</v>
      </c>
      <c r="G173" s="48">
        <v>0</v>
      </c>
      <c r="H173" s="49">
        <v>0</v>
      </c>
      <c r="I173" s="49">
        <v>0</v>
      </c>
      <c r="J173" s="49">
        <v>0</v>
      </c>
      <c r="K173" s="50">
        <f t="shared" si="121"/>
        <v>1</v>
      </c>
      <c r="L173" s="65">
        <v>278.75</v>
      </c>
      <c r="M173" s="66">
        <f t="shared" si="119"/>
        <v>278.75</v>
      </c>
      <c r="N173" s="52"/>
      <c r="O173" s="53">
        <f t="shared" si="122"/>
        <v>0</v>
      </c>
      <c r="P173" s="37">
        <v>1</v>
      </c>
      <c r="Q173" s="37">
        <f t="shared" si="160"/>
        <v>278.75</v>
      </c>
      <c r="R173" s="37">
        <f t="shared" si="161"/>
        <v>0</v>
      </c>
      <c r="S173" s="37"/>
      <c r="T173" s="37">
        <f t="shared" si="144"/>
        <v>0</v>
      </c>
      <c r="U173" s="37">
        <f t="shared" si="145"/>
        <v>0</v>
      </c>
      <c r="V173" s="37"/>
      <c r="W173" s="37">
        <f t="shared" si="152"/>
        <v>0</v>
      </c>
      <c r="X173" s="37">
        <f t="shared" si="146"/>
        <v>0</v>
      </c>
      <c r="Y173" s="37"/>
      <c r="Z173" s="37">
        <f t="shared" si="153"/>
        <v>0</v>
      </c>
      <c r="AA173" s="37">
        <f t="shared" si="154"/>
        <v>0</v>
      </c>
      <c r="AB173" s="37"/>
      <c r="AC173" s="37">
        <f t="shared" si="155"/>
        <v>0</v>
      </c>
      <c r="AD173" s="37">
        <f t="shared" si="147"/>
        <v>0</v>
      </c>
      <c r="AE173" s="37"/>
      <c r="AF173" s="37">
        <f t="shared" si="156"/>
        <v>0</v>
      </c>
      <c r="AG173" s="37">
        <f t="shared" si="157"/>
        <v>0</v>
      </c>
      <c r="AH173" s="37"/>
      <c r="AI173" s="37">
        <f t="shared" si="158"/>
        <v>0</v>
      </c>
      <c r="AJ173" s="37">
        <f t="shared" si="159"/>
        <v>0</v>
      </c>
      <c r="AK173" s="37"/>
      <c r="AL173" s="37">
        <f t="shared" si="116"/>
        <v>0</v>
      </c>
      <c r="AM173" s="37">
        <f t="shared" si="117"/>
        <v>0</v>
      </c>
      <c r="AN173" s="37"/>
      <c r="AO173" s="37">
        <f t="shared" si="148"/>
        <v>0</v>
      </c>
      <c r="AP173" s="37">
        <f t="shared" si="149"/>
        <v>0</v>
      </c>
      <c r="AQ173" s="37"/>
      <c r="AR173" s="37">
        <f t="shared" si="150"/>
        <v>0</v>
      </c>
      <c r="AS173" s="37">
        <f t="shared" si="141"/>
        <v>0</v>
      </c>
      <c r="AT173" s="37"/>
      <c r="AU173" s="27">
        <f t="shared" si="142"/>
        <v>0</v>
      </c>
      <c r="AV173" s="27">
        <f t="shared" si="143"/>
        <v>0</v>
      </c>
      <c r="AW173" s="37"/>
      <c r="AX173" s="27">
        <f t="shared" si="123"/>
        <v>0</v>
      </c>
      <c r="AY173" s="27">
        <f t="shared" si="124"/>
        <v>0</v>
      </c>
      <c r="AZ173" s="37"/>
      <c r="BA173" s="137">
        <f t="shared" si="125"/>
        <v>0</v>
      </c>
      <c r="BB173" s="137">
        <f t="shared" si="126"/>
        <v>0</v>
      </c>
      <c r="BC173" s="37"/>
      <c r="BD173" s="136">
        <f t="shared" si="127"/>
        <v>0</v>
      </c>
      <c r="BE173" s="136">
        <f t="shared" si="128"/>
        <v>0</v>
      </c>
      <c r="BF173" s="37"/>
      <c r="BG173" s="137">
        <f t="shared" si="129"/>
        <v>0</v>
      </c>
      <c r="BH173" s="137">
        <f t="shared" si="130"/>
        <v>0</v>
      </c>
      <c r="BI173" s="37"/>
      <c r="BJ173" s="137">
        <f t="shared" si="131"/>
        <v>0</v>
      </c>
      <c r="BK173" s="137">
        <f t="shared" si="132"/>
        <v>0</v>
      </c>
      <c r="BL173" s="37"/>
      <c r="BM173" s="137">
        <f t="shared" si="140"/>
        <v>0</v>
      </c>
      <c r="BN173" s="137">
        <f t="shared" si="133"/>
        <v>0</v>
      </c>
      <c r="BO173" s="54">
        <f t="shared" si="134"/>
        <v>1</v>
      </c>
      <c r="BP173" s="138">
        <f t="shared" ca="1" si="135"/>
        <v>278.75</v>
      </c>
      <c r="BQ173" s="143">
        <f t="shared" ca="1" si="136"/>
        <v>0</v>
      </c>
      <c r="BR173" s="143">
        <f t="shared" si="137"/>
        <v>0</v>
      </c>
      <c r="BS173" s="138">
        <f t="shared" ca="1" si="138"/>
        <v>0</v>
      </c>
      <c r="BT173" s="142">
        <f t="shared" ca="1" si="139"/>
        <v>0</v>
      </c>
      <c r="BU173" s="30"/>
      <c r="BV173" s="54">
        <f t="shared" si="120"/>
        <v>0</v>
      </c>
      <c r="BW173" s="59" t="str">
        <f t="shared" si="151"/>
        <v>NÃO MEDIDO</v>
      </c>
      <c r="BY173" s="62"/>
      <c r="BZ173" s="62"/>
    </row>
    <row r="174" spans="1:80" s="79" customFormat="1" ht="30" customHeight="1" x14ac:dyDescent="0.2">
      <c r="A174" s="43" t="s">
        <v>27</v>
      </c>
      <c r="B174" s="43"/>
      <c r="C174" s="44" t="s">
        <v>492</v>
      </c>
      <c r="D174" s="73" t="s">
        <v>493</v>
      </c>
      <c r="E174" s="80"/>
      <c r="F174" s="50"/>
      <c r="G174" s="48"/>
      <c r="H174" s="49">
        <v>0</v>
      </c>
      <c r="I174" s="49">
        <v>0</v>
      </c>
      <c r="J174" s="49">
        <v>0</v>
      </c>
      <c r="K174" s="50">
        <f t="shared" si="121"/>
        <v>0</v>
      </c>
      <c r="L174" s="65"/>
      <c r="M174" s="66">
        <f t="shared" si="119"/>
        <v>0</v>
      </c>
      <c r="N174" s="52"/>
      <c r="O174" s="53">
        <f t="shared" si="122"/>
        <v>0</v>
      </c>
      <c r="P174" s="37"/>
      <c r="Q174" s="37"/>
      <c r="R174" s="37"/>
      <c r="S174" s="37"/>
      <c r="T174" s="37"/>
      <c r="U174" s="37"/>
      <c r="V174" s="37"/>
      <c r="W174" s="37">
        <f t="shared" si="152"/>
        <v>0</v>
      </c>
      <c r="X174" s="37">
        <f t="shared" si="146"/>
        <v>0</v>
      </c>
      <c r="Y174" s="37"/>
      <c r="Z174" s="37">
        <f t="shared" si="153"/>
        <v>0</v>
      </c>
      <c r="AA174" s="37">
        <f t="shared" si="154"/>
        <v>0</v>
      </c>
      <c r="AB174" s="37"/>
      <c r="AC174" s="37">
        <f t="shared" si="155"/>
        <v>0</v>
      </c>
      <c r="AD174" s="37">
        <f t="shared" si="147"/>
        <v>0</v>
      </c>
      <c r="AE174" s="37"/>
      <c r="AF174" s="37">
        <f t="shared" si="156"/>
        <v>0</v>
      </c>
      <c r="AG174" s="37">
        <f t="shared" si="157"/>
        <v>0</v>
      </c>
      <c r="AH174" s="37"/>
      <c r="AI174" s="37">
        <f t="shared" si="158"/>
        <v>0</v>
      </c>
      <c r="AJ174" s="37">
        <f t="shared" si="159"/>
        <v>0</v>
      </c>
      <c r="AK174" s="37"/>
      <c r="AL174" s="37">
        <f t="shared" si="116"/>
        <v>0</v>
      </c>
      <c r="AM174" s="37">
        <f t="shared" si="117"/>
        <v>0</v>
      </c>
      <c r="AN174" s="37"/>
      <c r="AO174" s="37">
        <f t="shared" si="148"/>
        <v>0</v>
      </c>
      <c r="AP174" s="37">
        <f t="shared" si="149"/>
        <v>0</v>
      </c>
      <c r="AQ174" s="37"/>
      <c r="AR174" s="37">
        <f t="shared" si="150"/>
        <v>0</v>
      </c>
      <c r="AS174" s="37">
        <f t="shared" si="141"/>
        <v>0</v>
      </c>
      <c r="AT174" s="37"/>
      <c r="AU174" s="27">
        <f t="shared" si="142"/>
        <v>0</v>
      </c>
      <c r="AV174" s="27">
        <f t="shared" si="143"/>
        <v>0</v>
      </c>
      <c r="AW174" s="37"/>
      <c r="AX174" s="27">
        <f t="shared" si="123"/>
        <v>0</v>
      </c>
      <c r="AY174" s="27">
        <f t="shared" si="124"/>
        <v>0</v>
      </c>
      <c r="AZ174" s="37"/>
      <c r="BA174" s="137">
        <f t="shared" si="125"/>
        <v>0</v>
      </c>
      <c r="BB174" s="137">
        <f t="shared" si="126"/>
        <v>0</v>
      </c>
      <c r="BC174" s="37"/>
      <c r="BD174" s="136">
        <f t="shared" si="127"/>
        <v>0</v>
      </c>
      <c r="BE174" s="136">
        <f t="shared" si="128"/>
        <v>0</v>
      </c>
      <c r="BF174" s="37"/>
      <c r="BG174" s="137">
        <f t="shared" si="129"/>
        <v>0</v>
      </c>
      <c r="BH174" s="137">
        <f t="shared" si="130"/>
        <v>0</v>
      </c>
      <c r="BI174" s="37"/>
      <c r="BJ174" s="137">
        <f t="shared" si="131"/>
        <v>0</v>
      </c>
      <c r="BK174" s="137">
        <f t="shared" si="132"/>
        <v>0</v>
      </c>
      <c r="BL174" s="37"/>
      <c r="BM174" s="137">
        <f t="shared" si="140"/>
        <v>0</v>
      </c>
      <c r="BN174" s="137">
        <f t="shared" si="133"/>
        <v>0</v>
      </c>
      <c r="BO174" s="54">
        <f t="shared" si="134"/>
        <v>0</v>
      </c>
      <c r="BP174" s="138">
        <f t="shared" ca="1" si="135"/>
        <v>0</v>
      </c>
      <c r="BQ174" s="143">
        <f t="shared" ca="1" si="136"/>
        <v>0</v>
      </c>
      <c r="BR174" s="143">
        <f t="shared" si="137"/>
        <v>0</v>
      </c>
      <c r="BS174" s="138">
        <f t="shared" ca="1" si="138"/>
        <v>0</v>
      </c>
      <c r="BT174" s="142">
        <f t="shared" ca="1" si="139"/>
        <v>0</v>
      </c>
      <c r="BU174" s="30"/>
      <c r="BV174" s="54">
        <f t="shared" si="120"/>
        <v>0</v>
      </c>
      <c r="BW174" s="59" t="str">
        <f>IF(COUNTIF(BW175:BW177,"MEDIDO")&gt;0,"MEDIDO","NÃO MEDIDO")</f>
        <v>NÃO MEDIDO</v>
      </c>
      <c r="BY174" s="62"/>
      <c r="BZ174" s="62"/>
    </row>
    <row r="175" spans="1:80" s="79" customFormat="1" ht="30" customHeight="1" x14ac:dyDescent="0.2">
      <c r="A175" s="43" t="s">
        <v>27</v>
      </c>
      <c r="B175" s="43"/>
      <c r="C175" s="44" t="s">
        <v>494</v>
      </c>
      <c r="D175" s="73" t="s">
        <v>495</v>
      </c>
      <c r="E175" s="80"/>
      <c r="F175" s="50"/>
      <c r="G175" s="48"/>
      <c r="H175" s="49">
        <v>0</v>
      </c>
      <c r="I175" s="49">
        <v>0</v>
      </c>
      <c r="J175" s="49">
        <v>0</v>
      </c>
      <c r="K175" s="50">
        <f t="shared" si="121"/>
        <v>0</v>
      </c>
      <c r="L175" s="65"/>
      <c r="M175" s="66">
        <f t="shared" si="119"/>
        <v>0</v>
      </c>
      <c r="N175" s="52"/>
      <c r="O175" s="53">
        <f t="shared" si="122"/>
        <v>0</v>
      </c>
      <c r="P175" s="37"/>
      <c r="Q175" s="37"/>
      <c r="R175" s="37"/>
      <c r="S175" s="37"/>
      <c r="T175" s="37"/>
      <c r="U175" s="37"/>
      <c r="V175" s="37"/>
      <c r="W175" s="37">
        <f t="shared" si="152"/>
        <v>0</v>
      </c>
      <c r="X175" s="37">
        <f t="shared" si="146"/>
        <v>0</v>
      </c>
      <c r="Y175" s="37"/>
      <c r="Z175" s="37">
        <f t="shared" si="153"/>
        <v>0</v>
      </c>
      <c r="AA175" s="37">
        <f t="shared" si="154"/>
        <v>0</v>
      </c>
      <c r="AB175" s="37"/>
      <c r="AC175" s="37">
        <f t="shared" si="155"/>
        <v>0</v>
      </c>
      <c r="AD175" s="37">
        <f t="shared" si="147"/>
        <v>0</v>
      </c>
      <c r="AE175" s="37"/>
      <c r="AF175" s="37">
        <f t="shared" si="156"/>
        <v>0</v>
      </c>
      <c r="AG175" s="37">
        <f t="shared" si="157"/>
        <v>0</v>
      </c>
      <c r="AH175" s="37"/>
      <c r="AI175" s="37">
        <f t="shared" si="158"/>
        <v>0</v>
      </c>
      <c r="AJ175" s="37">
        <f t="shared" si="159"/>
        <v>0</v>
      </c>
      <c r="AK175" s="37"/>
      <c r="AL175" s="37">
        <f t="shared" si="116"/>
        <v>0</v>
      </c>
      <c r="AM175" s="37">
        <f t="shared" si="117"/>
        <v>0</v>
      </c>
      <c r="AN175" s="37"/>
      <c r="AO175" s="37">
        <f t="shared" si="148"/>
        <v>0</v>
      </c>
      <c r="AP175" s="37">
        <f t="shared" si="149"/>
        <v>0</v>
      </c>
      <c r="AQ175" s="37"/>
      <c r="AR175" s="37">
        <f t="shared" si="150"/>
        <v>0</v>
      </c>
      <c r="AS175" s="37">
        <f t="shared" si="141"/>
        <v>0</v>
      </c>
      <c r="AT175" s="37"/>
      <c r="AU175" s="27">
        <f t="shared" si="142"/>
        <v>0</v>
      </c>
      <c r="AV175" s="27">
        <f t="shared" si="143"/>
        <v>0</v>
      </c>
      <c r="AW175" s="37"/>
      <c r="AX175" s="27">
        <f t="shared" si="123"/>
        <v>0</v>
      </c>
      <c r="AY175" s="27">
        <f t="shared" si="124"/>
        <v>0</v>
      </c>
      <c r="AZ175" s="37"/>
      <c r="BA175" s="137">
        <f t="shared" si="125"/>
        <v>0</v>
      </c>
      <c r="BB175" s="137">
        <f t="shared" si="126"/>
        <v>0</v>
      </c>
      <c r="BC175" s="37"/>
      <c r="BD175" s="136">
        <f t="shared" si="127"/>
        <v>0</v>
      </c>
      <c r="BE175" s="136">
        <f t="shared" si="128"/>
        <v>0</v>
      </c>
      <c r="BF175" s="37"/>
      <c r="BG175" s="137">
        <f t="shared" si="129"/>
        <v>0</v>
      </c>
      <c r="BH175" s="137">
        <f t="shared" si="130"/>
        <v>0</v>
      </c>
      <c r="BI175" s="37"/>
      <c r="BJ175" s="137">
        <f t="shared" si="131"/>
        <v>0</v>
      </c>
      <c r="BK175" s="137">
        <f t="shared" si="132"/>
        <v>0</v>
      </c>
      <c r="BL175" s="37"/>
      <c r="BM175" s="137">
        <f t="shared" si="140"/>
        <v>0</v>
      </c>
      <c r="BN175" s="137">
        <f t="shared" si="133"/>
        <v>0</v>
      </c>
      <c r="BO175" s="54">
        <f t="shared" si="134"/>
        <v>0</v>
      </c>
      <c r="BP175" s="138">
        <f t="shared" ca="1" si="135"/>
        <v>0</v>
      </c>
      <c r="BQ175" s="143">
        <f t="shared" ca="1" si="136"/>
        <v>0</v>
      </c>
      <c r="BR175" s="143">
        <f t="shared" si="137"/>
        <v>0</v>
      </c>
      <c r="BS175" s="138">
        <f t="shared" ca="1" si="138"/>
        <v>0</v>
      </c>
      <c r="BT175" s="142">
        <f t="shared" ca="1" si="139"/>
        <v>0</v>
      </c>
      <c r="BU175" s="30"/>
      <c r="BV175" s="54">
        <f t="shared" si="120"/>
        <v>0</v>
      </c>
      <c r="BW175" s="59" t="str">
        <f>IF(COUNTIF(BW176:BW177,"MEDIDO")&gt;0,"MEDIDO","NÃO MEDIDO")</f>
        <v>NÃO MEDIDO</v>
      </c>
      <c r="BY175" s="62"/>
      <c r="BZ175" s="62"/>
    </row>
    <row r="176" spans="1:80" s="79" customFormat="1" ht="30" customHeight="1" x14ac:dyDescent="0.2">
      <c r="A176" s="43" t="s">
        <v>508</v>
      </c>
      <c r="B176" s="43"/>
      <c r="C176" s="44" t="s">
        <v>496</v>
      </c>
      <c r="D176" s="73" t="s">
        <v>497</v>
      </c>
      <c r="E176" s="80" t="s">
        <v>59</v>
      </c>
      <c r="F176" s="50"/>
      <c r="G176" s="48">
        <v>90.59</v>
      </c>
      <c r="H176" s="49">
        <v>0</v>
      </c>
      <c r="I176" s="49">
        <v>0</v>
      </c>
      <c r="J176" s="49">
        <v>0</v>
      </c>
      <c r="K176" s="50">
        <f t="shared" si="121"/>
        <v>90.59</v>
      </c>
      <c r="L176" s="65">
        <v>58.8</v>
      </c>
      <c r="M176" s="66">
        <f t="shared" si="119"/>
        <v>5326.69</v>
      </c>
      <c r="N176" s="52"/>
      <c r="O176" s="53">
        <f t="shared" si="122"/>
        <v>0</v>
      </c>
      <c r="P176" s="37"/>
      <c r="Q176" s="37"/>
      <c r="R176" s="37"/>
      <c r="S176" s="37"/>
      <c r="T176" s="37"/>
      <c r="U176" s="37"/>
      <c r="V176" s="37"/>
      <c r="W176" s="37">
        <f t="shared" si="152"/>
        <v>0</v>
      </c>
      <c r="X176" s="37">
        <f t="shared" si="146"/>
        <v>0</v>
      </c>
      <c r="Y176" s="37"/>
      <c r="Z176" s="37">
        <f t="shared" si="153"/>
        <v>0</v>
      </c>
      <c r="AA176" s="37">
        <f t="shared" si="154"/>
        <v>0</v>
      </c>
      <c r="AB176" s="37"/>
      <c r="AC176" s="37">
        <f t="shared" si="155"/>
        <v>0</v>
      </c>
      <c r="AD176" s="37">
        <f t="shared" si="147"/>
        <v>0</v>
      </c>
      <c r="AE176" s="37"/>
      <c r="AF176" s="37">
        <f>ROUND($AE176*$L176,2)</f>
        <v>0</v>
      </c>
      <c r="AG176" s="37">
        <f>ROUND($AE176*$N176,2)</f>
        <v>0</v>
      </c>
      <c r="AH176" s="37"/>
      <c r="AI176" s="37">
        <f t="shared" si="158"/>
        <v>0</v>
      </c>
      <c r="AJ176" s="37">
        <f t="shared" si="159"/>
        <v>0</v>
      </c>
      <c r="AK176" s="37"/>
      <c r="AL176" s="37">
        <f t="shared" si="116"/>
        <v>0</v>
      </c>
      <c r="AM176" s="37">
        <f t="shared" si="117"/>
        <v>0</v>
      </c>
      <c r="AN176" s="37"/>
      <c r="AO176" s="37">
        <f t="shared" si="148"/>
        <v>0</v>
      </c>
      <c r="AP176" s="37">
        <f t="shared" si="149"/>
        <v>0</v>
      </c>
      <c r="AQ176" s="37"/>
      <c r="AR176" s="37">
        <f t="shared" si="150"/>
        <v>0</v>
      </c>
      <c r="AS176" s="37">
        <f t="shared" si="141"/>
        <v>0</v>
      </c>
      <c r="AT176" s="37"/>
      <c r="AU176" s="27">
        <f t="shared" si="142"/>
        <v>0</v>
      </c>
      <c r="AV176" s="27">
        <f t="shared" si="143"/>
        <v>0</v>
      </c>
      <c r="AW176" s="37"/>
      <c r="AX176" s="27">
        <f t="shared" si="123"/>
        <v>0</v>
      </c>
      <c r="AY176" s="27">
        <f t="shared" si="124"/>
        <v>0</v>
      </c>
      <c r="AZ176" s="37"/>
      <c r="BA176" s="137">
        <f t="shared" si="125"/>
        <v>0</v>
      </c>
      <c r="BB176" s="137">
        <f t="shared" si="126"/>
        <v>0</v>
      </c>
      <c r="BC176" s="37"/>
      <c r="BD176" s="136">
        <f t="shared" si="127"/>
        <v>0</v>
      </c>
      <c r="BE176" s="136">
        <f t="shared" si="128"/>
        <v>0</v>
      </c>
      <c r="BF176" s="37"/>
      <c r="BG176" s="137">
        <f t="shared" si="129"/>
        <v>0</v>
      </c>
      <c r="BH176" s="137">
        <f t="shared" si="130"/>
        <v>0</v>
      </c>
      <c r="BI176" s="37">
        <v>89.14</v>
      </c>
      <c r="BJ176" s="137">
        <f t="shared" si="131"/>
        <v>5241.43</v>
      </c>
      <c r="BK176" s="137">
        <f t="shared" si="132"/>
        <v>0</v>
      </c>
      <c r="BL176" s="37"/>
      <c r="BM176" s="137">
        <f t="shared" si="140"/>
        <v>0</v>
      </c>
      <c r="BN176" s="137">
        <f t="shared" si="133"/>
        <v>0</v>
      </c>
      <c r="BO176" s="54">
        <f t="shared" si="134"/>
        <v>89.14</v>
      </c>
      <c r="BP176" s="138">
        <f t="shared" ca="1" si="135"/>
        <v>5241.43</v>
      </c>
      <c r="BQ176" s="143">
        <f t="shared" ca="1" si="136"/>
        <v>0</v>
      </c>
      <c r="BR176" s="143">
        <f t="shared" si="137"/>
        <v>1.45</v>
      </c>
      <c r="BS176" s="138">
        <f t="shared" ca="1" si="138"/>
        <v>85.26</v>
      </c>
      <c r="BT176" s="142">
        <f t="shared" ca="1" si="139"/>
        <v>0</v>
      </c>
      <c r="BU176" s="30"/>
      <c r="BV176" s="54">
        <f t="shared" si="120"/>
        <v>0</v>
      </c>
      <c r="BW176" s="59" t="str">
        <f t="shared" si="151"/>
        <v>NÃO MEDIDO</v>
      </c>
      <c r="BY176" s="62"/>
      <c r="BZ176" s="62"/>
    </row>
    <row r="177" spans="1:78" s="79" customFormat="1" ht="60" customHeight="1" x14ac:dyDescent="0.2">
      <c r="A177" s="43" t="s">
        <v>508</v>
      </c>
      <c r="B177" s="43"/>
      <c r="C177" s="44" t="s">
        <v>498</v>
      </c>
      <c r="D177" s="73" t="s">
        <v>499</v>
      </c>
      <c r="E177" s="80" t="s">
        <v>59</v>
      </c>
      <c r="F177" s="50"/>
      <c r="G177" s="48">
        <v>117.76</v>
      </c>
      <c r="H177" s="49">
        <v>0</v>
      </c>
      <c r="I177" s="49">
        <v>0</v>
      </c>
      <c r="J177" s="49">
        <v>0</v>
      </c>
      <c r="K177" s="50">
        <f t="shared" si="121"/>
        <v>117.76</v>
      </c>
      <c r="L177" s="65">
        <v>50.15</v>
      </c>
      <c r="M177" s="66">
        <f t="shared" si="119"/>
        <v>5905.66</v>
      </c>
      <c r="N177" s="52"/>
      <c r="O177" s="53">
        <f t="shared" si="122"/>
        <v>0</v>
      </c>
      <c r="P177" s="37"/>
      <c r="Q177" s="37"/>
      <c r="R177" s="37"/>
      <c r="S177" s="37"/>
      <c r="T177" s="37"/>
      <c r="U177" s="37"/>
      <c r="V177" s="37"/>
      <c r="W177" s="37">
        <f t="shared" si="152"/>
        <v>0</v>
      </c>
      <c r="X177" s="37">
        <f t="shared" si="146"/>
        <v>0</v>
      </c>
      <c r="Y177" s="37"/>
      <c r="Z177" s="37">
        <f t="shared" si="153"/>
        <v>0</v>
      </c>
      <c r="AA177" s="37">
        <f t="shared" si="154"/>
        <v>0</v>
      </c>
      <c r="AB177" s="37"/>
      <c r="AC177" s="37">
        <f>ROUND($AB177*$L177,2)</f>
        <v>0</v>
      </c>
      <c r="AD177" s="37">
        <f>ROUND($AB177*$N177,2)</f>
        <v>0</v>
      </c>
      <c r="AE177" s="37"/>
      <c r="AF177" s="37">
        <f t="shared" si="156"/>
        <v>0</v>
      </c>
      <c r="AG177" s="37">
        <f t="shared" si="157"/>
        <v>0</v>
      </c>
      <c r="AH177" s="37"/>
      <c r="AI177" s="37">
        <f t="shared" si="158"/>
        <v>0</v>
      </c>
      <c r="AJ177" s="37">
        <f t="shared" si="159"/>
        <v>0</v>
      </c>
      <c r="AK177" s="37"/>
      <c r="AL177" s="37">
        <f t="shared" si="116"/>
        <v>0</v>
      </c>
      <c r="AM177" s="37">
        <f t="shared" si="117"/>
        <v>0</v>
      </c>
      <c r="AN177" s="37"/>
      <c r="AO177" s="37">
        <f t="shared" si="148"/>
        <v>0</v>
      </c>
      <c r="AP177" s="37">
        <f t="shared" si="149"/>
        <v>0</v>
      </c>
      <c r="AQ177" s="37"/>
      <c r="AR177" s="37">
        <f t="shared" si="150"/>
        <v>0</v>
      </c>
      <c r="AS177" s="37">
        <f t="shared" si="141"/>
        <v>0</v>
      </c>
      <c r="AT177" s="37"/>
      <c r="AU177" s="27">
        <f t="shared" si="142"/>
        <v>0</v>
      </c>
      <c r="AV177" s="27">
        <f t="shared" si="143"/>
        <v>0</v>
      </c>
      <c r="AW177" s="37"/>
      <c r="AX177" s="27">
        <f t="shared" si="123"/>
        <v>0</v>
      </c>
      <c r="AY177" s="27">
        <f t="shared" si="124"/>
        <v>0</v>
      </c>
      <c r="AZ177" s="37"/>
      <c r="BA177" s="137">
        <f t="shared" si="125"/>
        <v>0</v>
      </c>
      <c r="BB177" s="137">
        <f t="shared" si="126"/>
        <v>0</v>
      </c>
      <c r="BC177" s="37"/>
      <c r="BD177" s="136">
        <f t="shared" si="127"/>
        <v>0</v>
      </c>
      <c r="BE177" s="136">
        <f t="shared" si="128"/>
        <v>0</v>
      </c>
      <c r="BF177" s="37"/>
      <c r="BG177" s="137">
        <f t="shared" si="129"/>
        <v>0</v>
      </c>
      <c r="BH177" s="137">
        <f t="shared" si="130"/>
        <v>0</v>
      </c>
      <c r="BI177" s="37">
        <v>115.88</v>
      </c>
      <c r="BJ177" s="137">
        <f t="shared" si="131"/>
        <v>5811.38</v>
      </c>
      <c r="BK177" s="137">
        <f t="shared" si="132"/>
        <v>0</v>
      </c>
      <c r="BL177" s="37"/>
      <c r="BM177" s="137">
        <f t="shared" si="140"/>
        <v>0</v>
      </c>
      <c r="BN177" s="137">
        <f t="shared" si="133"/>
        <v>0</v>
      </c>
      <c r="BO177" s="54">
        <f t="shared" si="134"/>
        <v>115.88</v>
      </c>
      <c r="BP177" s="138">
        <f t="shared" ca="1" si="135"/>
        <v>5811.38</v>
      </c>
      <c r="BQ177" s="143">
        <f t="shared" ca="1" si="136"/>
        <v>0</v>
      </c>
      <c r="BR177" s="143">
        <f t="shared" si="137"/>
        <v>1.88</v>
      </c>
      <c r="BS177" s="138">
        <f t="shared" ca="1" si="138"/>
        <v>94.28</v>
      </c>
      <c r="BT177" s="142">
        <f t="shared" ca="1" si="139"/>
        <v>0</v>
      </c>
      <c r="BU177" s="30"/>
      <c r="BV177" s="54">
        <f t="shared" si="120"/>
        <v>0</v>
      </c>
      <c r="BW177" s="59" t="str">
        <f t="shared" si="151"/>
        <v>NÃO MEDIDO</v>
      </c>
      <c r="BY177" s="62"/>
      <c r="BZ177" s="62"/>
    </row>
    <row r="178" spans="1:78" s="79" customFormat="1" ht="30" customHeight="1" x14ac:dyDescent="0.2">
      <c r="A178" s="43" t="s">
        <v>27</v>
      </c>
      <c r="B178" s="43"/>
      <c r="C178" s="63">
        <v>4</v>
      </c>
      <c r="D178" s="73" t="s">
        <v>64</v>
      </c>
      <c r="E178" s="80"/>
      <c r="F178" s="50"/>
      <c r="G178" s="48">
        <v>0</v>
      </c>
      <c r="H178" s="49">
        <v>0</v>
      </c>
      <c r="I178" s="49">
        <v>0</v>
      </c>
      <c r="J178" s="49">
        <v>0</v>
      </c>
      <c r="K178" s="50">
        <f t="shared" si="121"/>
        <v>0</v>
      </c>
      <c r="L178" s="65"/>
      <c r="M178" s="66">
        <f t="shared" si="119"/>
        <v>0</v>
      </c>
      <c r="N178" s="52"/>
      <c r="O178" s="53">
        <f t="shared" si="122"/>
        <v>0</v>
      </c>
      <c r="P178" s="37"/>
      <c r="Q178" s="37">
        <f t="shared" si="160"/>
        <v>0</v>
      </c>
      <c r="R178" s="37">
        <f t="shared" si="161"/>
        <v>0</v>
      </c>
      <c r="S178" s="37"/>
      <c r="T178" s="37">
        <f t="shared" si="144"/>
        <v>0</v>
      </c>
      <c r="U178" s="37">
        <f t="shared" si="145"/>
        <v>0</v>
      </c>
      <c r="V178" s="37"/>
      <c r="W178" s="37">
        <f t="shared" si="152"/>
        <v>0</v>
      </c>
      <c r="X178" s="37">
        <f t="shared" si="146"/>
        <v>0</v>
      </c>
      <c r="Y178" s="37"/>
      <c r="Z178" s="37">
        <f t="shared" si="153"/>
        <v>0</v>
      </c>
      <c r="AA178" s="37">
        <f t="shared" si="154"/>
        <v>0</v>
      </c>
      <c r="AB178" s="37"/>
      <c r="AC178" s="37">
        <f t="shared" si="155"/>
        <v>0</v>
      </c>
      <c r="AD178" s="37">
        <f t="shared" si="147"/>
        <v>0</v>
      </c>
      <c r="AE178" s="37"/>
      <c r="AF178" s="37">
        <f t="shared" si="156"/>
        <v>0</v>
      </c>
      <c r="AG178" s="37">
        <f t="shared" si="157"/>
        <v>0</v>
      </c>
      <c r="AH178" s="37"/>
      <c r="AI178" s="37">
        <f t="shared" si="158"/>
        <v>0</v>
      </c>
      <c r="AJ178" s="37">
        <f t="shared" si="159"/>
        <v>0</v>
      </c>
      <c r="AK178" s="37"/>
      <c r="AL178" s="37">
        <f t="shared" si="116"/>
        <v>0</v>
      </c>
      <c r="AM178" s="37">
        <f t="shared" si="117"/>
        <v>0</v>
      </c>
      <c r="AN178" s="37"/>
      <c r="AO178" s="37">
        <f t="shared" si="148"/>
        <v>0</v>
      </c>
      <c r="AP178" s="37">
        <f t="shared" si="149"/>
        <v>0</v>
      </c>
      <c r="AQ178" s="37"/>
      <c r="AR178" s="37">
        <f t="shared" si="150"/>
        <v>0</v>
      </c>
      <c r="AS178" s="37">
        <f t="shared" si="141"/>
        <v>0</v>
      </c>
      <c r="AT178" s="37"/>
      <c r="AU178" s="27">
        <f t="shared" si="142"/>
        <v>0</v>
      </c>
      <c r="AV178" s="27">
        <f t="shared" si="143"/>
        <v>0</v>
      </c>
      <c r="AW178" s="37"/>
      <c r="AX178" s="27">
        <f t="shared" si="123"/>
        <v>0</v>
      </c>
      <c r="AY178" s="27">
        <f t="shared" si="124"/>
        <v>0</v>
      </c>
      <c r="AZ178" s="37"/>
      <c r="BA178" s="137">
        <f t="shared" si="125"/>
        <v>0</v>
      </c>
      <c r="BB178" s="137">
        <f t="shared" si="126"/>
        <v>0</v>
      </c>
      <c r="BC178" s="37"/>
      <c r="BD178" s="136">
        <f t="shared" si="127"/>
        <v>0</v>
      </c>
      <c r="BE178" s="136">
        <f t="shared" si="128"/>
        <v>0</v>
      </c>
      <c r="BF178" s="37"/>
      <c r="BG178" s="137">
        <f t="shared" si="129"/>
        <v>0</v>
      </c>
      <c r="BH178" s="137">
        <f t="shared" si="130"/>
        <v>0</v>
      </c>
      <c r="BI178" s="37"/>
      <c r="BJ178" s="137">
        <f t="shared" si="131"/>
        <v>0</v>
      </c>
      <c r="BK178" s="137">
        <f t="shared" si="132"/>
        <v>0</v>
      </c>
      <c r="BL178" s="37"/>
      <c r="BM178" s="137">
        <f t="shared" si="140"/>
        <v>0</v>
      </c>
      <c r="BN178" s="137">
        <f t="shared" si="133"/>
        <v>0</v>
      </c>
      <c r="BO178" s="54">
        <f t="shared" si="134"/>
        <v>0</v>
      </c>
      <c r="BP178" s="138">
        <f t="shared" ca="1" si="135"/>
        <v>0</v>
      </c>
      <c r="BQ178" s="143">
        <f t="shared" ca="1" si="136"/>
        <v>0</v>
      </c>
      <c r="BR178" s="143">
        <f t="shared" si="137"/>
        <v>0</v>
      </c>
      <c r="BS178" s="138">
        <f t="shared" ca="1" si="138"/>
        <v>0</v>
      </c>
      <c r="BT178" s="142">
        <f t="shared" ca="1" si="139"/>
        <v>0</v>
      </c>
      <c r="BU178" s="30"/>
      <c r="BV178" s="54">
        <f t="shared" si="120"/>
        <v>0</v>
      </c>
      <c r="BW178" s="59" t="str">
        <f>IF(COUNTIF(BW179:BW210,"MEDIDO")&gt;0,"MEDIDO","NÃO MEDIDO")</f>
        <v>MEDIDO</v>
      </c>
      <c r="BY178" s="62"/>
      <c r="BZ178" s="62"/>
    </row>
    <row r="179" spans="1:78" s="79" customFormat="1" ht="30" customHeight="1" x14ac:dyDescent="0.2">
      <c r="A179" s="43" t="s">
        <v>27</v>
      </c>
      <c r="B179" s="43"/>
      <c r="C179" s="63">
        <v>40100</v>
      </c>
      <c r="D179" s="73" t="s">
        <v>65</v>
      </c>
      <c r="E179" s="80"/>
      <c r="F179" s="50"/>
      <c r="G179" s="48">
        <v>0</v>
      </c>
      <c r="H179" s="49">
        <v>0</v>
      </c>
      <c r="I179" s="49">
        <v>0</v>
      </c>
      <c r="J179" s="49">
        <v>0</v>
      </c>
      <c r="K179" s="50">
        <f t="shared" si="121"/>
        <v>0</v>
      </c>
      <c r="L179" s="65"/>
      <c r="M179" s="66">
        <f t="shared" si="119"/>
        <v>0</v>
      </c>
      <c r="N179" s="52"/>
      <c r="O179" s="53">
        <f t="shared" si="122"/>
        <v>0</v>
      </c>
      <c r="P179" s="37"/>
      <c r="Q179" s="37">
        <f t="shared" si="160"/>
        <v>0</v>
      </c>
      <c r="R179" s="37">
        <f t="shared" si="161"/>
        <v>0</v>
      </c>
      <c r="S179" s="37"/>
      <c r="T179" s="37">
        <f t="shared" si="144"/>
        <v>0</v>
      </c>
      <c r="U179" s="37">
        <f t="shared" si="145"/>
        <v>0</v>
      </c>
      <c r="V179" s="37"/>
      <c r="W179" s="37">
        <f t="shared" si="152"/>
        <v>0</v>
      </c>
      <c r="X179" s="37">
        <f t="shared" si="146"/>
        <v>0</v>
      </c>
      <c r="Y179" s="37"/>
      <c r="Z179" s="37">
        <f t="shared" si="153"/>
        <v>0</v>
      </c>
      <c r="AA179" s="37">
        <f t="shared" si="154"/>
        <v>0</v>
      </c>
      <c r="AB179" s="37"/>
      <c r="AC179" s="37">
        <f t="shared" si="155"/>
        <v>0</v>
      </c>
      <c r="AD179" s="37">
        <f t="shared" si="147"/>
        <v>0</v>
      </c>
      <c r="AE179" s="37"/>
      <c r="AF179" s="37">
        <f t="shared" si="156"/>
        <v>0</v>
      </c>
      <c r="AG179" s="37">
        <f t="shared" si="157"/>
        <v>0</v>
      </c>
      <c r="AH179" s="37"/>
      <c r="AI179" s="37">
        <f t="shared" si="158"/>
        <v>0</v>
      </c>
      <c r="AJ179" s="37">
        <f t="shared" si="159"/>
        <v>0</v>
      </c>
      <c r="AK179" s="37"/>
      <c r="AL179" s="37">
        <f t="shared" si="116"/>
        <v>0</v>
      </c>
      <c r="AM179" s="37">
        <f t="shared" si="117"/>
        <v>0</v>
      </c>
      <c r="AN179" s="37"/>
      <c r="AO179" s="37">
        <f t="shared" si="148"/>
        <v>0</v>
      </c>
      <c r="AP179" s="37">
        <f t="shared" si="149"/>
        <v>0</v>
      </c>
      <c r="AQ179" s="37"/>
      <c r="AR179" s="37">
        <f t="shared" si="150"/>
        <v>0</v>
      </c>
      <c r="AS179" s="37">
        <f t="shared" si="141"/>
        <v>0</v>
      </c>
      <c r="AT179" s="37"/>
      <c r="AU179" s="27">
        <f t="shared" si="142"/>
        <v>0</v>
      </c>
      <c r="AV179" s="27">
        <f t="shared" si="143"/>
        <v>0</v>
      </c>
      <c r="AW179" s="37"/>
      <c r="AX179" s="27">
        <f t="shared" si="123"/>
        <v>0</v>
      </c>
      <c r="AY179" s="27">
        <f t="shared" si="124"/>
        <v>0</v>
      </c>
      <c r="AZ179" s="37"/>
      <c r="BA179" s="137">
        <f t="shared" si="125"/>
        <v>0</v>
      </c>
      <c r="BB179" s="137">
        <f t="shared" si="126"/>
        <v>0</v>
      </c>
      <c r="BC179" s="37"/>
      <c r="BD179" s="136">
        <f t="shared" si="127"/>
        <v>0</v>
      </c>
      <c r="BE179" s="136">
        <f t="shared" si="128"/>
        <v>0</v>
      </c>
      <c r="BF179" s="37"/>
      <c r="BG179" s="137">
        <f t="shared" si="129"/>
        <v>0</v>
      </c>
      <c r="BH179" s="137">
        <f t="shared" si="130"/>
        <v>0</v>
      </c>
      <c r="BI179" s="37"/>
      <c r="BJ179" s="137">
        <f t="shared" si="131"/>
        <v>0</v>
      </c>
      <c r="BK179" s="137">
        <f t="shared" si="132"/>
        <v>0</v>
      </c>
      <c r="BL179" s="37"/>
      <c r="BM179" s="137">
        <f t="shared" si="140"/>
        <v>0</v>
      </c>
      <c r="BN179" s="137">
        <f t="shared" si="133"/>
        <v>0</v>
      </c>
      <c r="BO179" s="54">
        <f t="shared" si="134"/>
        <v>0</v>
      </c>
      <c r="BP179" s="138">
        <f t="shared" ca="1" si="135"/>
        <v>0</v>
      </c>
      <c r="BQ179" s="143">
        <f t="shared" ca="1" si="136"/>
        <v>0</v>
      </c>
      <c r="BR179" s="143">
        <f t="shared" si="137"/>
        <v>0</v>
      </c>
      <c r="BS179" s="138">
        <f t="shared" ca="1" si="138"/>
        <v>0</v>
      </c>
      <c r="BT179" s="142">
        <f t="shared" ca="1" si="139"/>
        <v>0</v>
      </c>
      <c r="BU179" s="30"/>
      <c r="BV179" s="54">
        <f t="shared" si="120"/>
        <v>0</v>
      </c>
      <c r="BW179" s="59" t="str">
        <f>IF(COUNTIF(BW180:BW182,"MEDIDO")&gt;0,"MEDIDO","NÃO MEDIDO")</f>
        <v>NÃO MEDIDO</v>
      </c>
      <c r="BY179" s="62"/>
      <c r="BZ179" s="62"/>
    </row>
    <row r="180" spans="1:78" s="79" customFormat="1" ht="68.25" customHeight="1" x14ac:dyDescent="0.2">
      <c r="A180" s="43" t="s">
        <v>29</v>
      </c>
      <c r="B180" s="43"/>
      <c r="C180" s="44" t="s">
        <v>369</v>
      </c>
      <c r="D180" s="73" t="s">
        <v>370</v>
      </c>
      <c r="E180" s="80" t="s">
        <v>59</v>
      </c>
      <c r="F180" s="50">
        <v>83.5</v>
      </c>
      <c r="G180" s="48">
        <v>0</v>
      </c>
      <c r="H180" s="49">
        <v>0</v>
      </c>
      <c r="I180" s="49">
        <v>0</v>
      </c>
      <c r="J180" s="49">
        <v>0</v>
      </c>
      <c r="K180" s="50">
        <f t="shared" si="121"/>
        <v>83.5</v>
      </c>
      <c r="L180" s="65">
        <v>87.06</v>
      </c>
      <c r="M180" s="66">
        <f t="shared" si="119"/>
        <v>7269.51</v>
      </c>
      <c r="N180" s="52"/>
      <c r="O180" s="53">
        <f t="shared" si="122"/>
        <v>0</v>
      </c>
      <c r="P180" s="37"/>
      <c r="Q180" s="37">
        <f t="shared" si="160"/>
        <v>0</v>
      </c>
      <c r="R180" s="37">
        <f t="shared" si="161"/>
        <v>0</v>
      </c>
      <c r="S180" s="37"/>
      <c r="T180" s="37">
        <f t="shared" si="144"/>
        <v>0</v>
      </c>
      <c r="U180" s="37">
        <f t="shared" si="145"/>
        <v>0</v>
      </c>
      <c r="V180" s="37"/>
      <c r="W180" s="37">
        <f t="shared" si="152"/>
        <v>0</v>
      </c>
      <c r="X180" s="37">
        <f t="shared" si="146"/>
        <v>0</v>
      </c>
      <c r="Y180" s="37"/>
      <c r="Z180" s="37">
        <f t="shared" si="153"/>
        <v>0</v>
      </c>
      <c r="AA180" s="37">
        <f t="shared" si="154"/>
        <v>0</v>
      </c>
      <c r="AB180" s="37"/>
      <c r="AC180" s="37">
        <f t="shared" si="155"/>
        <v>0</v>
      </c>
      <c r="AD180" s="37">
        <f t="shared" si="147"/>
        <v>0</v>
      </c>
      <c r="AE180" s="37"/>
      <c r="AF180" s="37">
        <f t="shared" si="156"/>
        <v>0</v>
      </c>
      <c r="AG180" s="37">
        <f t="shared" si="157"/>
        <v>0</v>
      </c>
      <c r="AH180" s="37"/>
      <c r="AI180" s="37">
        <f t="shared" si="158"/>
        <v>0</v>
      </c>
      <c r="AJ180" s="37">
        <f t="shared" si="159"/>
        <v>0</v>
      </c>
      <c r="AK180" s="37"/>
      <c r="AL180" s="37">
        <f t="shared" si="116"/>
        <v>0</v>
      </c>
      <c r="AM180" s="37">
        <f t="shared" si="117"/>
        <v>0</v>
      </c>
      <c r="AN180" s="37"/>
      <c r="AO180" s="37">
        <f t="shared" si="148"/>
        <v>0</v>
      </c>
      <c r="AP180" s="37">
        <f t="shared" si="149"/>
        <v>0</v>
      </c>
      <c r="AQ180" s="37"/>
      <c r="AR180" s="37">
        <f t="shared" si="150"/>
        <v>0</v>
      </c>
      <c r="AS180" s="37">
        <f t="shared" si="141"/>
        <v>0</v>
      </c>
      <c r="AT180" s="37"/>
      <c r="AU180" s="27">
        <f t="shared" si="142"/>
        <v>0</v>
      </c>
      <c r="AV180" s="27">
        <f t="shared" si="143"/>
        <v>0</v>
      </c>
      <c r="AW180" s="37"/>
      <c r="AX180" s="27">
        <f t="shared" si="123"/>
        <v>0</v>
      </c>
      <c r="AY180" s="27">
        <f t="shared" si="124"/>
        <v>0</v>
      </c>
      <c r="AZ180" s="37"/>
      <c r="BA180" s="137">
        <f t="shared" si="125"/>
        <v>0</v>
      </c>
      <c r="BB180" s="137">
        <f t="shared" si="126"/>
        <v>0</v>
      </c>
      <c r="BC180" s="37"/>
      <c r="BD180" s="136">
        <f t="shared" si="127"/>
        <v>0</v>
      </c>
      <c r="BE180" s="136">
        <f t="shared" si="128"/>
        <v>0</v>
      </c>
      <c r="BF180" s="37"/>
      <c r="BG180" s="137">
        <f t="shared" si="129"/>
        <v>0</v>
      </c>
      <c r="BH180" s="137">
        <f t="shared" si="130"/>
        <v>0</v>
      </c>
      <c r="BI180" s="37"/>
      <c r="BJ180" s="137">
        <f t="shared" si="131"/>
        <v>0</v>
      </c>
      <c r="BK180" s="137">
        <f t="shared" si="132"/>
        <v>0</v>
      </c>
      <c r="BL180" s="37"/>
      <c r="BM180" s="137">
        <f t="shared" si="140"/>
        <v>0</v>
      </c>
      <c r="BN180" s="137">
        <f t="shared" si="133"/>
        <v>0</v>
      </c>
      <c r="BO180" s="54">
        <f t="shared" si="134"/>
        <v>0</v>
      </c>
      <c r="BP180" s="138">
        <f t="shared" ca="1" si="135"/>
        <v>0</v>
      </c>
      <c r="BQ180" s="143">
        <f t="shared" ca="1" si="136"/>
        <v>0</v>
      </c>
      <c r="BR180" s="143">
        <f t="shared" si="137"/>
        <v>83.5</v>
      </c>
      <c r="BS180" s="138">
        <f t="shared" ca="1" si="138"/>
        <v>7269.51</v>
      </c>
      <c r="BT180" s="142">
        <f t="shared" ca="1" si="139"/>
        <v>0</v>
      </c>
      <c r="BU180" s="30"/>
      <c r="BV180" s="54">
        <f t="shared" si="120"/>
        <v>0</v>
      </c>
      <c r="BW180" s="59" t="str">
        <f t="shared" ref="BW180:BW184" si="162">IF(BV180&lt;&gt;0,"MEDIDO","NÃO MEDIDO")</f>
        <v>NÃO MEDIDO</v>
      </c>
      <c r="BY180" s="62"/>
      <c r="BZ180" s="62"/>
    </row>
    <row r="181" spans="1:78" s="79" customFormat="1" ht="45" customHeight="1" x14ac:dyDescent="0.2">
      <c r="A181" s="43" t="s">
        <v>29</v>
      </c>
      <c r="B181" s="43"/>
      <c r="C181" s="63" t="s">
        <v>371</v>
      </c>
      <c r="D181" s="73" t="s">
        <v>372</v>
      </c>
      <c r="E181" s="80" t="s">
        <v>59</v>
      </c>
      <c r="F181" s="50">
        <v>10.5</v>
      </c>
      <c r="G181" s="48">
        <v>0</v>
      </c>
      <c r="H181" s="49">
        <v>0</v>
      </c>
      <c r="I181" s="49">
        <v>0</v>
      </c>
      <c r="J181" s="49">
        <v>0</v>
      </c>
      <c r="K181" s="50">
        <f t="shared" si="121"/>
        <v>10.5</v>
      </c>
      <c r="L181" s="65">
        <v>63.07</v>
      </c>
      <c r="M181" s="66">
        <f t="shared" si="119"/>
        <v>662.24</v>
      </c>
      <c r="N181" s="52"/>
      <c r="O181" s="53">
        <f t="shared" si="122"/>
        <v>0</v>
      </c>
      <c r="P181" s="37"/>
      <c r="Q181" s="37">
        <f t="shared" si="160"/>
        <v>0</v>
      </c>
      <c r="R181" s="37">
        <f t="shared" si="161"/>
        <v>0</v>
      </c>
      <c r="S181" s="37"/>
      <c r="T181" s="37">
        <f t="shared" si="144"/>
        <v>0</v>
      </c>
      <c r="U181" s="37">
        <f t="shared" si="145"/>
        <v>0</v>
      </c>
      <c r="V181" s="37"/>
      <c r="W181" s="37">
        <f t="shared" si="152"/>
        <v>0</v>
      </c>
      <c r="X181" s="37">
        <f t="shared" si="146"/>
        <v>0</v>
      </c>
      <c r="Y181" s="37"/>
      <c r="Z181" s="37">
        <f t="shared" si="153"/>
        <v>0</v>
      </c>
      <c r="AA181" s="37">
        <f t="shared" si="154"/>
        <v>0</v>
      </c>
      <c r="AB181" s="37"/>
      <c r="AC181" s="37">
        <f t="shared" si="155"/>
        <v>0</v>
      </c>
      <c r="AD181" s="37">
        <f t="shared" si="147"/>
        <v>0</v>
      </c>
      <c r="AE181" s="37"/>
      <c r="AF181" s="37">
        <f t="shared" si="156"/>
        <v>0</v>
      </c>
      <c r="AG181" s="37">
        <f t="shared" si="157"/>
        <v>0</v>
      </c>
      <c r="AH181" s="37"/>
      <c r="AI181" s="37">
        <f t="shared" si="158"/>
        <v>0</v>
      </c>
      <c r="AJ181" s="37">
        <f t="shared" si="159"/>
        <v>0</v>
      </c>
      <c r="AK181" s="37"/>
      <c r="AL181" s="37">
        <f t="shared" si="116"/>
        <v>0</v>
      </c>
      <c r="AM181" s="37">
        <f t="shared" si="117"/>
        <v>0</v>
      </c>
      <c r="AN181" s="37"/>
      <c r="AO181" s="37">
        <f t="shared" si="148"/>
        <v>0</v>
      </c>
      <c r="AP181" s="37">
        <f t="shared" si="149"/>
        <v>0</v>
      </c>
      <c r="AQ181" s="37">
        <v>0.85</v>
      </c>
      <c r="AR181" s="37">
        <f t="shared" si="150"/>
        <v>53.61</v>
      </c>
      <c r="AS181" s="37">
        <f t="shared" si="141"/>
        <v>0</v>
      </c>
      <c r="AT181" s="37"/>
      <c r="AU181" s="27">
        <f t="shared" si="142"/>
        <v>0</v>
      </c>
      <c r="AV181" s="27">
        <f t="shared" si="143"/>
        <v>0</v>
      </c>
      <c r="AW181" s="37"/>
      <c r="AX181" s="27">
        <f t="shared" si="123"/>
        <v>0</v>
      </c>
      <c r="AY181" s="27">
        <f t="shared" si="124"/>
        <v>0</v>
      </c>
      <c r="AZ181" s="37">
        <v>4</v>
      </c>
      <c r="BA181" s="137">
        <f t="shared" si="125"/>
        <v>252.28</v>
      </c>
      <c r="BB181" s="137">
        <f t="shared" si="126"/>
        <v>0</v>
      </c>
      <c r="BC181" s="37">
        <v>4</v>
      </c>
      <c r="BD181" s="136">
        <f t="shared" si="127"/>
        <v>252.28</v>
      </c>
      <c r="BE181" s="136">
        <f t="shared" si="128"/>
        <v>0</v>
      </c>
      <c r="BF181" s="37">
        <v>1.65</v>
      </c>
      <c r="BG181" s="137">
        <f t="shared" si="129"/>
        <v>104.07</v>
      </c>
      <c r="BH181" s="137">
        <f t="shared" si="130"/>
        <v>0</v>
      </c>
      <c r="BI181" s="37"/>
      <c r="BJ181" s="137">
        <f t="shared" si="131"/>
        <v>0</v>
      </c>
      <c r="BK181" s="137">
        <f t="shared" si="132"/>
        <v>0</v>
      </c>
      <c r="BL181" s="37"/>
      <c r="BM181" s="137">
        <f t="shared" si="140"/>
        <v>0</v>
      </c>
      <c r="BN181" s="137">
        <f t="shared" si="133"/>
        <v>0</v>
      </c>
      <c r="BO181" s="54">
        <f t="shared" si="134"/>
        <v>10.5</v>
      </c>
      <c r="BP181" s="138">
        <f t="shared" ca="1" si="135"/>
        <v>662.24</v>
      </c>
      <c r="BQ181" s="143">
        <f t="shared" ca="1" si="136"/>
        <v>0</v>
      </c>
      <c r="BR181" s="143">
        <f t="shared" si="137"/>
        <v>0</v>
      </c>
      <c r="BS181" s="138">
        <f t="shared" ca="1" si="138"/>
        <v>0</v>
      </c>
      <c r="BT181" s="142">
        <f t="shared" ca="1" si="139"/>
        <v>0</v>
      </c>
      <c r="BU181" s="30"/>
      <c r="BV181" s="54">
        <f t="shared" si="120"/>
        <v>0</v>
      </c>
      <c r="BW181" s="59" t="str">
        <f t="shared" si="162"/>
        <v>NÃO MEDIDO</v>
      </c>
      <c r="BY181" s="62"/>
      <c r="BZ181" s="62"/>
    </row>
    <row r="182" spans="1:78" s="79" customFormat="1" ht="67.5" customHeight="1" x14ac:dyDescent="0.2">
      <c r="A182" s="43" t="s">
        <v>29</v>
      </c>
      <c r="B182" s="43"/>
      <c r="C182" s="63" t="s">
        <v>142</v>
      </c>
      <c r="D182" s="73" t="s">
        <v>143</v>
      </c>
      <c r="E182" s="80" t="s">
        <v>31</v>
      </c>
      <c r="F182" s="50">
        <v>8</v>
      </c>
      <c r="G182" s="48">
        <v>0</v>
      </c>
      <c r="H182" s="49">
        <v>0</v>
      </c>
      <c r="I182" s="49">
        <v>0</v>
      </c>
      <c r="J182" s="49">
        <v>0</v>
      </c>
      <c r="K182" s="50">
        <f t="shared" si="121"/>
        <v>8</v>
      </c>
      <c r="L182" s="65">
        <v>2801.32</v>
      </c>
      <c r="M182" s="66">
        <f t="shared" si="119"/>
        <v>22410.560000000001</v>
      </c>
      <c r="N182" s="52"/>
      <c r="O182" s="53">
        <f t="shared" si="122"/>
        <v>0</v>
      </c>
      <c r="P182" s="37"/>
      <c r="Q182" s="37">
        <f t="shared" si="160"/>
        <v>0</v>
      </c>
      <c r="R182" s="37">
        <f t="shared" si="161"/>
        <v>0</v>
      </c>
      <c r="S182" s="37"/>
      <c r="T182" s="37">
        <f t="shared" si="144"/>
        <v>0</v>
      </c>
      <c r="U182" s="37">
        <f t="shared" si="145"/>
        <v>0</v>
      </c>
      <c r="V182" s="37"/>
      <c r="W182" s="37">
        <f t="shared" si="152"/>
        <v>0</v>
      </c>
      <c r="X182" s="37">
        <f t="shared" si="146"/>
        <v>0</v>
      </c>
      <c r="Y182" s="37"/>
      <c r="Z182" s="37">
        <f t="shared" si="153"/>
        <v>0</v>
      </c>
      <c r="AA182" s="37">
        <f t="shared" si="154"/>
        <v>0</v>
      </c>
      <c r="AB182" s="37"/>
      <c r="AC182" s="37">
        <f t="shared" si="155"/>
        <v>0</v>
      </c>
      <c r="AD182" s="37">
        <f t="shared" si="147"/>
        <v>0</v>
      </c>
      <c r="AE182" s="37"/>
      <c r="AF182" s="37">
        <f t="shared" si="156"/>
        <v>0</v>
      </c>
      <c r="AG182" s="37">
        <f t="shared" si="157"/>
        <v>0</v>
      </c>
      <c r="AH182" s="37"/>
      <c r="AI182" s="37">
        <f t="shared" si="158"/>
        <v>0</v>
      </c>
      <c r="AJ182" s="37">
        <f t="shared" si="159"/>
        <v>0</v>
      </c>
      <c r="AK182" s="37">
        <v>3</v>
      </c>
      <c r="AL182" s="37">
        <f t="shared" si="116"/>
        <v>8403.9599999999991</v>
      </c>
      <c r="AM182" s="37">
        <f t="shared" si="117"/>
        <v>0</v>
      </c>
      <c r="AN182" s="37">
        <v>1</v>
      </c>
      <c r="AO182" s="37">
        <f t="shared" si="148"/>
        <v>2801.32</v>
      </c>
      <c r="AP182" s="37">
        <f t="shared" si="149"/>
        <v>0</v>
      </c>
      <c r="AQ182" s="37"/>
      <c r="AR182" s="37">
        <f t="shared" si="150"/>
        <v>0</v>
      </c>
      <c r="AS182" s="37">
        <f t="shared" si="141"/>
        <v>0</v>
      </c>
      <c r="AT182" s="37"/>
      <c r="AU182" s="27">
        <f t="shared" si="142"/>
        <v>0</v>
      </c>
      <c r="AV182" s="27">
        <f t="shared" si="143"/>
        <v>0</v>
      </c>
      <c r="AW182" s="37">
        <v>3</v>
      </c>
      <c r="AX182" s="136">
        <f t="shared" si="123"/>
        <v>8403.9599999999991</v>
      </c>
      <c r="AY182" s="136">
        <f t="shared" si="124"/>
        <v>0</v>
      </c>
      <c r="AZ182" s="37">
        <v>1</v>
      </c>
      <c r="BA182" s="137">
        <f t="shared" si="125"/>
        <v>2801.32</v>
      </c>
      <c r="BB182" s="137">
        <f t="shared" si="126"/>
        <v>0</v>
      </c>
      <c r="BC182" s="37"/>
      <c r="BD182" s="136">
        <f t="shared" si="127"/>
        <v>0</v>
      </c>
      <c r="BE182" s="136">
        <f t="shared" si="128"/>
        <v>0</v>
      </c>
      <c r="BF182" s="37"/>
      <c r="BG182" s="137">
        <f t="shared" si="129"/>
        <v>0</v>
      </c>
      <c r="BH182" s="137">
        <f t="shared" si="130"/>
        <v>0</v>
      </c>
      <c r="BI182" s="37"/>
      <c r="BJ182" s="137">
        <f t="shared" si="131"/>
        <v>0</v>
      </c>
      <c r="BK182" s="137">
        <f t="shared" si="132"/>
        <v>0</v>
      </c>
      <c r="BL182" s="37"/>
      <c r="BM182" s="137">
        <f t="shared" si="140"/>
        <v>0</v>
      </c>
      <c r="BN182" s="137">
        <f t="shared" si="133"/>
        <v>0</v>
      </c>
      <c r="BO182" s="54">
        <f t="shared" si="134"/>
        <v>8</v>
      </c>
      <c r="BP182" s="138">
        <f t="shared" ca="1" si="135"/>
        <v>22410.560000000001</v>
      </c>
      <c r="BQ182" s="143">
        <f t="shared" ca="1" si="136"/>
        <v>0</v>
      </c>
      <c r="BR182" s="143">
        <f t="shared" si="137"/>
        <v>0</v>
      </c>
      <c r="BS182" s="138">
        <f t="shared" ca="1" si="138"/>
        <v>0</v>
      </c>
      <c r="BT182" s="142">
        <f t="shared" ca="1" si="139"/>
        <v>0</v>
      </c>
      <c r="BU182" s="30"/>
      <c r="BV182" s="54">
        <f t="shared" si="120"/>
        <v>0</v>
      </c>
      <c r="BW182" s="59" t="str">
        <f t="shared" si="162"/>
        <v>NÃO MEDIDO</v>
      </c>
      <c r="BY182" s="62"/>
      <c r="BZ182" s="62"/>
    </row>
    <row r="183" spans="1:78" s="79" customFormat="1" ht="30" customHeight="1" x14ac:dyDescent="0.2">
      <c r="A183" s="43" t="s">
        <v>27</v>
      </c>
      <c r="B183" s="43"/>
      <c r="C183" s="63">
        <v>40200</v>
      </c>
      <c r="D183" s="45" t="s">
        <v>66</v>
      </c>
      <c r="E183" s="80"/>
      <c r="F183" s="50"/>
      <c r="G183" s="48">
        <v>0</v>
      </c>
      <c r="H183" s="49">
        <v>0</v>
      </c>
      <c r="I183" s="49">
        <v>0</v>
      </c>
      <c r="J183" s="49">
        <v>0</v>
      </c>
      <c r="K183" s="50">
        <f t="shared" si="121"/>
        <v>0</v>
      </c>
      <c r="L183" s="65"/>
      <c r="M183" s="66">
        <f t="shared" si="119"/>
        <v>0</v>
      </c>
      <c r="N183" s="52"/>
      <c r="O183" s="53">
        <f t="shared" si="122"/>
        <v>0</v>
      </c>
      <c r="P183" s="37"/>
      <c r="Q183" s="37">
        <f t="shared" si="160"/>
        <v>0</v>
      </c>
      <c r="R183" s="37">
        <f t="shared" si="161"/>
        <v>0</v>
      </c>
      <c r="S183" s="37"/>
      <c r="T183" s="37">
        <f t="shared" si="144"/>
        <v>0</v>
      </c>
      <c r="U183" s="37">
        <f t="shared" si="145"/>
        <v>0</v>
      </c>
      <c r="V183" s="37"/>
      <c r="W183" s="37">
        <f t="shared" si="152"/>
        <v>0</v>
      </c>
      <c r="X183" s="37">
        <f t="shared" si="146"/>
        <v>0</v>
      </c>
      <c r="Y183" s="37"/>
      <c r="Z183" s="37">
        <f t="shared" si="153"/>
        <v>0</v>
      </c>
      <c r="AA183" s="37">
        <f t="shared" si="154"/>
        <v>0</v>
      </c>
      <c r="AB183" s="37"/>
      <c r="AC183" s="37">
        <f t="shared" si="155"/>
        <v>0</v>
      </c>
      <c r="AD183" s="37">
        <f t="shared" si="147"/>
        <v>0</v>
      </c>
      <c r="AE183" s="37"/>
      <c r="AF183" s="37">
        <f t="shared" si="156"/>
        <v>0</v>
      </c>
      <c r="AG183" s="37">
        <f t="shared" si="157"/>
        <v>0</v>
      </c>
      <c r="AH183" s="37"/>
      <c r="AI183" s="37">
        <f t="shared" si="158"/>
        <v>0</v>
      </c>
      <c r="AJ183" s="37">
        <f t="shared" si="159"/>
        <v>0</v>
      </c>
      <c r="AK183" s="37"/>
      <c r="AL183" s="37">
        <f t="shared" si="116"/>
        <v>0</v>
      </c>
      <c r="AM183" s="37">
        <f t="shared" si="117"/>
        <v>0</v>
      </c>
      <c r="AN183" s="37"/>
      <c r="AO183" s="37">
        <f t="shared" si="148"/>
        <v>0</v>
      </c>
      <c r="AP183" s="37">
        <f t="shared" si="149"/>
        <v>0</v>
      </c>
      <c r="AQ183" s="37"/>
      <c r="AR183" s="37">
        <f t="shared" si="150"/>
        <v>0</v>
      </c>
      <c r="AS183" s="37">
        <f t="shared" si="141"/>
        <v>0</v>
      </c>
      <c r="AT183" s="37"/>
      <c r="AU183" s="27">
        <f t="shared" si="142"/>
        <v>0</v>
      </c>
      <c r="AV183" s="27">
        <f t="shared" si="143"/>
        <v>0</v>
      </c>
      <c r="AW183" s="37"/>
      <c r="AX183" s="27">
        <f t="shared" si="123"/>
        <v>0</v>
      </c>
      <c r="AY183" s="27">
        <f t="shared" si="124"/>
        <v>0</v>
      </c>
      <c r="AZ183" s="37"/>
      <c r="BA183" s="137">
        <f t="shared" si="125"/>
        <v>0</v>
      </c>
      <c r="BB183" s="137">
        <f t="shared" si="126"/>
        <v>0</v>
      </c>
      <c r="BC183" s="37"/>
      <c r="BD183" s="136">
        <f t="shared" si="127"/>
        <v>0</v>
      </c>
      <c r="BE183" s="136">
        <f t="shared" si="128"/>
        <v>0</v>
      </c>
      <c r="BF183" s="37"/>
      <c r="BG183" s="137">
        <f t="shared" si="129"/>
        <v>0</v>
      </c>
      <c r="BH183" s="137">
        <f t="shared" si="130"/>
        <v>0</v>
      </c>
      <c r="BI183" s="37"/>
      <c r="BJ183" s="137">
        <f t="shared" si="131"/>
        <v>0</v>
      </c>
      <c r="BK183" s="137">
        <f t="shared" si="132"/>
        <v>0</v>
      </c>
      <c r="BL183" s="37"/>
      <c r="BM183" s="137">
        <f t="shared" si="140"/>
        <v>0</v>
      </c>
      <c r="BN183" s="137">
        <f t="shared" si="133"/>
        <v>0</v>
      </c>
      <c r="BO183" s="54">
        <f t="shared" si="134"/>
        <v>0</v>
      </c>
      <c r="BP183" s="138">
        <f t="shared" ca="1" si="135"/>
        <v>0</v>
      </c>
      <c r="BQ183" s="143">
        <f t="shared" ca="1" si="136"/>
        <v>0</v>
      </c>
      <c r="BR183" s="143">
        <f t="shared" si="137"/>
        <v>0</v>
      </c>
      <c r="BS183" s="138">
        <f t="shared" ca="1" si="138"/>
        <v>0</v>
      </c>
      <c r="BT183" s="142">
        <f t="shared" ca="1" si="139"/>
        <v>0</v>
      </c>
      <c r="BU183" s="30"/>
      <c r="BV183" s="54">
        <f t="shared" si="120"/>
        <v>0</v>
      </c>
      <c r="BW183" s="59" t="str">
        <f>IF(COUNTIF(BW184:BW184,"MEDIDO")&gt;0,"MEDIDO","NÃO MEDIDO")</f>
        <v>NÃO MEDIDO</v>
      </c>
      <c r="BY183" s="62"/>
      <c r="BZ183" s="62"/>
    </row>
    <row r="184" spans="1:78" s="79" customFormat="1" ht="54.75" customHeight="1" x14ac:dyDescent="0.2">
      <c r="A184" s="43" t="s">
        <v>29</v>
      </c>
      <c r="B184" s="43"/>
      <c r="C184" s="44" t="s">
        <v>373</v>
      </c>
      <c r="D184" s="73" t="s">
        <v>374</v>
      </c>
      <c r="E184" s="80" t="s">
        <v>481</v>
      </c>
      <c r="F184" s="50">
        <v>6308</v>
      </c>
      <c r="G184" s="48">
        <v>0</v>
      </c>
      <c r="H184" s="49">
        <v>0</v>
      </c>
      <c r="I184" s="49">
        <v>0</v>
      </c>
      <c r="J184" s="49">
        <v>0</v>
      </c>
      <c r="K184" s="50">
        <f t="shared" si="121"/>
        <v>6308</v>
      </c>
      <c r="L184" s="65">
        <v>0.82</v>
      </c>
      <c r="M184" s="66">
        <f t="shared" si="119"/>
        <v>5172.5600000000004</v>
      </c>
      <c r="N184" s="52"/>
      <c r="O184" s="53">
        <f t="shared" si="122"/>
        <v>0</v>
      </c>
      <c r="P184" s="37"/>
      <c r="Q184" s="37">
        <f t="shared" si="160"/>
        <v>0</v>
      </c>
      <c r="R184" s="37">
        <f t="shared" si="161"/>
        <v>0</v>
      </c>
      <c r="S184" s="37"/>
      <c r="T184" s="37">
        <f t="shared" si="144"/>
        <v>0</v>
      </c>
      <c r="U184" s="37">
        <f t="shared" si="145"/>
        <v>0</v>
      </c>
      <c r="V184" s="37"/>
      <c r="W184" s="37">
        <f t="shared" si="152"/>
        <v>0</v>
      </c>
      <c r="X184" s="37">
        <f t="shared" si="146"/>
        <v>0</v>
      </c>
      <c r="Y184" s="37"/>
      <c r="Z184" s="37">
        <f t="shared" si="153"/>
        <v>0</v>
      </c>
      <c r="AA184" s="37">
        <f t="shared" si="154"/>
        <v>0</v>
      </c>
      <c r="AB184" s="37"/>
      <c r="AC184" s="37">
        <f t="shared" si="155"/>
        <v>0</v>
      </c>
      <c r="AD184" s="37">
        <f t="shared" si="147"/>
        <v>0</v>
      </c>
      <c r="AE184" s="37"/>
      <c r="AF184" s="37">
        <f t="shared" si="156"/>
        <v>0</v>
      </c>
      <c r="AG184" s="37">
        <f t="shared" si="157"/>
        <v>0</v>
      </c>
      <c r="AH184" s="37"/>
      <c r="AI184" s="37">
        <f t="shared" si="158"/>
        <v>0</v>
      </c>
      <c r="AJ184" s="37">
        <f t="shared" si="159"/>
        <v>0</v>
      </c>
      <c r="AK184" s="37"/>
      <c r="AL184" s="37">
        <f t="shared" si="116"/>
        <v>0</v>
      </c>
      <c r="AM184" s="37">
        <f t="shared" si="117"/>
        <v>0</v>
      </c>
      <c r="AN184" s="37"/>
      <c r="AO184" s="37">
        <f t="shared" si="148"/>
        <v>0</v>
      </c>
      <c r="AP184" s="37">
        <f t="shared" si="149"/>
        <v>0</v>
      </c>
      <c r="AQ184" s="37"/>
      <c r="AR184" s="37">
        <f t="shared" si="150"/>
        <v>0</v>
      </c>
      <c r="AS184" s="37">
        <f t="shared" si="141"/>
        <v>0</v>
      </c>
      <c r="AT184" s="37"/>
      <c r="AU184" s="27">
        <f t="shared" si="142"/>
        <v>0</v>
      </c>
      <c r="AV184" s="27">
        <f t="shared" si="143"/>
        <v>0</v>
      </c>
      <c r="AW184" s="37"/>
      <c r="AX184" s="27">
        <f t="shared" si="123"/>
        <v>0</v>
      </c>
      <c r="AY184" s="27">
        <f t="shared" si="124"/>
        <v>0</v>
      </c>
      <c r="AZ184" s="37"/>
      <c r="BA184" s="137">
        <f t="shared" si="125"/>
        <v>0</v>
      </c>
      <c r="BB184" s="137">
        <f t="shared" si="126"/>
        <v>0</v>
      </c>
      <c r="BC184" s="37"/>
      <c r="BD184" s="136">
        <f t="shared" si="127"/>
        <v>0</v>
      </c>
      <c r="BE184" s="136">
        <f t="shared" si="128"/>
        <v>0</v>
      </c>
      <c r="BF184" s="37"/>
      <c r="BG184" s="137">
        <f t="shared" si="129"/>
        <v>0</v>
      </c>
      <c r="BH184" s="137">
        <f t="shared" si="130"/>
        <v>0</v>
      </c>
      <c r="BI184" s="37"/>
      <c r="BJ184" s="137">
        <f t="shared" si="131"/>
        <v>0</v>
      </c>
      <c r="BK184" s="137">
        <f t="shared" si="132"/>
        <v>0</v>
      </c>
      <c r="BL184" s="37"/>
      <c r="BM184" s="137">
        <f t="shared" si="140"/>
        <v>0</v>
      </c>
      <c r="BN184" s="137">
        <f t="shared" si="133"/>
        <v>0</v>
      </c>
      <c r="BO184" s="54">
        <f t="shared" si="134"/>
        <v>0</v>
      </c>
      <c r="BP184" s="138">
        <f t="shared" ca="1" si="135"/>
        <v>0</v>
      </c>
      <c r="BQ184" s="143">
        <f t="shared" ca="1" si="136"/>
        <v>0</v>
      </c>
      <c r="BR184" s="143">
        <f t="shared" si="137"/>
        <v>6308</v>
      </c>
      <c r="BS184" s="138">
        <f t="shared" ca="1" si="138"/>
        <v>5172.5600000000004</v>
      </c>
      <c r="BT184" s="142">
        <f t="shared" ca="1" si="139"/>
        <v>0</v>
      </c>
      <c r="BU184" s="30"/>
      <c r="BV184" s="54">
        <f t="shared" si="120"/>
        <v>0</v>
      </c>
      <c r="BW184" s="59" t="str">
        <f t="shared" si="162"/>
        <v>NÃO MEDIDO</v>
      </c>
      <c r="BY184" s="62"/>
      <c r="BZ184" s="62"/>
    </row>
    <row r="185" spans="1:78" s="79" customFormat="1" ht="30" customHeight="1" x14ac:dyDescent="0.2">
      <c r="A185" s="43" t="s">
        <v>27</v>
      </c>
      <c r="B185" s="43"/>
      <c r="C185" s="44" t="s">
        <v>375</v>
      </c>
      <c r="D185" s="73" t="s">
        <v>376</v>
      </c>
      <c r="E185" s="80"/>
      <c r="F185" s="50"/>
      <c r="G185" s="48">
        <v>0</v>
      </c>
      <c r="H185" s="49">
        <v>0</v>
      </c>
      <c r="I185" s="49">
        <v>0</v>
      </c>
      <c r="J185" s="49">
        <v>0</v>
      </c>
      <c r="K185" s="50">
        <f t="shared" si="121"/>
        <v>0</v>
      </c>
      <c r="L185" s="65"/>
      <c r="M185" s="66">
        <f t="shared" si="119"/>
        <v>0</v>
      </c>
      <c r="N185" s="52"/>
      <c r="O185" s="53">
        <f t="shared" si="122"/>
        <v>0</v>
      </c>
      <c r="P185" s="37"/>
      <c r="Q185" s="37">
        <f t="shared" si="160"/>
        <v>0</v>
      </c>
      <c r="R185" s="37">
        <f t="shared" si="161"/>
        <v>0</v>
      </c>
      <c r="S185" s="37"/>
      <c r="T185" s="37">
        <f t="shared" si="144"/>
        <v>0</v>
      </c>
      <c r="U185" s="37">
        <f t="shared" si="145"/>
        <v>0</v>
      </c>
      <c r="V185" s="37"/>
      <c r="W185" s="37">
        <f t="shared" si="152"/>
        <v>0</v>
      </c>
      <c r="X185" s="37">
        <f t="shared" si="146"/>
        <v>0</v>
      </c>
      <c r="Y185" s="37"/>
      <c r="Z185" s="37">
        <f t="shared" si="153"/>
        <v>0</v>
      </c>
      <c r="AA185" s="37">
        <f t="shared" si="154"/>
        <v>0</v>
      </c>
      <c r="AB185" s="37"/>
      <c r="AC185" s="37">
        <f t="shared" si="155"/>
        <v>0</v>
      </c>
      <c r="AD185" s="37">
        <f t="shared" si="147"/>
        <v>0</v>
      </c>
      <c r="AE185" s="37"/>
      <c r="AF185" s="37">
        <f t="shared" si="156"/>
        <v>0</v>
      </c>
      <c r="AG185" s="37">
        <f t="shared" si="157"/>
        <v>0</v>
      </c>
      <c r="AH185" s="37"/>
      <c r="AI185" s="37">
        <f t="shared" si="158"/>
        <v>0</v>
      </c>
      <c r="AJ185" s="37">
        <f t="shared" si="159"/>
        <v>0</v>
      </c>
      <c r="AK185" s="37"/>
      <c r="AL185" s="37">
        <f t="shared" si="116"/>
        <v>0</v>
      </c>
      <c r="AM185" s="37">
        <f t="shared" si="117"/>
        <v>0</v>
      </c>
      <c r="AN185" s="37"/>
      <c r="AO185" s="37">
        <f t="shared" si="148"/>
        <v>0</v>
      </c>
      <c r="AP185" s="37">
        <f t="shared" si="149"/>
        <v>0</v>
      </c>
      <c r="AQ185" s="37"/>
      <c r="AR185" s="37">
        <f t="shared" si="150"/>
        <v>0</v>
      </c>
      <c r="AS185" s="37">
        <f t="shared" si="141"/>
        <v>0</v>
      </c>
      <c r="AT185" s="37"/>
      <c r="AU185" s="27">
        <f t="shared" si="142"/>
        <v>0</v>
      </c>
      <c r="AV185" s="27">
        <f t="shared" si="143"/>
        <v>0</v>
      </c>
      <c r="AW185" s="37"/>
      <c r="AX185" s="27">
        <f t="shared" si="123"/>
        <v>0</v>
      </c>
      <c r="AY185" s="27">
        <f t="shared" si="124"/>
        <v>0</v>
      </c>
      <c r="AZ185" s="37"/>
      <c r="BA185" s="137">
        <f t="shared" si="125"/>
        <v>0</v>
      </c>
      <c r="BB185" s="137">
        <f t="shared" si="126"/>
        <v>0</v>
      </c>
      <c r="BC185" s="37"/>
      <c r="BD185" s="136">
        <f t="shared" si="127"/>
        <v>0</v>
      </c>
      <c r="BE185" s="136">
        <f t="shared" si="128"/>
        <v>0</v>
      </c>
      <c r="BF185" s="37"/>
      <c r="BG185" s="137">
        <f t="shared" si="129"/>
        <v>0</v>
      </c>
      <c r="BH185" s="137">
        <f t="shared" si="130"/>
        <v>0</v>
      </c>
      <c r="BI185" s="37"/>
      <c r="BJ185" s="137">
        <f t="shared" si="131"/>
        <v>0</v>
      </c>
      <c r="BK185" s="137">
        <f t="shared" si="132"/>
        <v>0</v>
      </c>
      <c r="BL185" s="37"/>
      <c r="BM185" s="137">
        <f t="shared" si="140"/>
        <v>0</v>
      </c>
      <c r="BN185" s="137">
        <f t="shared" si="133"/>
        <v>0</v>
      </c>
      <c r="BO185" s="54">
        <f t="shared" si="134"/>
        <v>0</v>
      </c>
      <c r="BP185" s="138">
        <f t="shared" ca="1" si="135"/>
        <v>0</v>
      </c>
      <c r="BQ185" s="143">
        <f t="shared" ca="1" si="136"/>
        <v>0</v>
      </c>
      <c r="BR185" s="143">
        <f t="shared" si="137"/>
        <v>0</v>
      </c>
      <c r="BS185" s="138">
        <f t="shared" ca="1" si="138"/>
        <v>0</v>
      </c>
      <c r="BT185" s="142">
        <f t="shared" ca="1" si="139"/>
        <v>0</v>
      </c>
      <c r="BU185" s="30"/>
      <c r="BV185" s="54">
        <f t="shared" si="120"/>
        <v>0</v>
      </c>
      <c r="BW185" s="59" t="str">
        <f>IF(COUNTIF(BW186:BW193,"MEDIDO")&gt;0,"MEDIDO","NÃO MEDIDO")</f>
        <v>NÃO MEDIDO</v>
      </c>
      <c r="BY185" s="62"/>
      <c r="BZ185" s="62"/>
    </row>
    <row r="186" spans="1:78" s="79" customFormat="1" ht="60" customHeight="1" x14ac:dyDescent="0.2">
      <c r="A186" s="43" t="s">
        <v>29</v>
      </c>
      <c r="B186" s="43"/>
      <c r="C186" s="63" t="s">
        <v>377</v>
      </c>
      <c r="D186" s="73" t="s">
        <v>378</v>
      </c>
      <c r="E186" s="80" t="s">
        <v>55</v>
      </c>
      <c r="F186" s="50">
        <v>12</v>
      </c>
      <c r="G186" s="48">
        <v>0</v>
      </c>
      <c r="H186" s="49">
        <v>-12</v>
      </c>
      <c r="I186" s="49">
        <v>0</v>
      </c>
      <c r="J186" s="49">
        <v>0</v>
      </c>
      <c r="K186" s="50">
        <f t="shared" si="121"/>
        <v>0</v>
      </c>
      <c r="L186" s="65">
        <v>5859.28</v>
      </c>
      <c r="M186" s="66">
        <f t="shared" si="119"/>
        <v>0</v>
      </c>
      <c r="N186" s="52"/>
      <c r="O186" s="53">
        <f t="shared" si="122"/>
        <v>0</v>
      </c>
      <c r="P186" s="37"/>
      <c r="Q186" s="37">
        <f t="shared" si="160"/>
        <v>0</v>
      </c>
      <c r="R186" s="37">
        <f t="shared" si="161"/>
        <v>0</v>
      </c>
      <c r="S186" s="37"/>
      <c r="T186" s="37">
        <f t="shared" si="144"/>
        <v>0</v>
      </c>
      <c r="U186" s="37">
        <f t="shared" si="145"/>
        <v>0</v>
      </c>
      <c r="V186" s="37"/>
      <c r="W186" s="37">
        <f t="shared" si="152"/>
        <v>0</v>
      </c>
      <c r="X186" s="37">
        <f t="shared" si="146"/>
        <v>0</v>
      </c>
      <c r="Y186" s="37"/>
      <c r="Z186" s="37">
        <f t="shared" si="153"/>
        <v>0</v>
      </c>
      <c r="AA186" s="37">
        <f t="shared" si="154"/>
        <v>0</v>
      </c>
      <c r="AB186" s="37"/>
      <c r="AC186" s="37">
        <f t="shared" si="155"/>
        <v>0</v>
      </c>
      <c r="AD186" s="37">
        <f t="shared" si="147"/>
        <v>0</v>
      </c>
      <c r="AE186" s="37"/>
      <c r="AF186" s="37">
        <f t="shared" si="156"/>
        <v>0</v>
      </c>
      <c r="AG186" s="37">
        <f t="shared" si="157"/>
        <v>0</v>
      </c>
      <c r="AH186" s="37"/>
      <c r="AI186" s="37">
        <f t="shared" si="158"/>
        <v>0</v>
      </c>
      <c r="AJ186" s="37">
        <f t="shared" si="159"/>
        <v>0</v>
      </c>
      <c r="AK186" s="37"/>
      <c r="AL186" s="37">
        <f t="shared" ref="AL186:AL190" si="163">ROUND($AK186*$L186,2)</f>
        <v>0</v>
      </c>
      <c r="AM186" s="37">
        <f t="shared" ref="AM186:AM190" si="164">ROUND($AK186*$N186,2)</f>
        <v>0</v>
      </c>
      <c r="AN186" s="37"/>
      <c r="AO186" s="37">
        <f t="shared" si="148"/>
        <v>0</v>
      </c>
      <c r="AP186" s="37">
        <f t="shared" si="149"/>
        <v>0</v>
      </c>
      <c r="AQ186" s="37"/>
      <c r="AR186" s="37">
        <f t="shared" si="150"/>
        <v>0</v>
      </c>
      <c r="AS186" s="37">
        <f t="shared" si="141"/>
        <v>0</v>
      </c>
      <c r="AT186" s="37"/>
      <c r="AU186" s="27">
        <f t="shared" si="142"/>
        <v>0</v>
      </c>
      <c r="AV186" s="27">
        <f t="shared" si="143"/>
        <v>0</v>
      </c>
      <c r="AW186" s="37"/>
      <c r="AX186" s="27">
        <f t="shared" si="123"/>
        <v>0</v>
      </c>
      <c r="AY186" s="27">
        <f t="shared" si="124"/>
        <v>0</v>
      </c>
      <c r="AZ186" s="37"/>
      <c r="BA186" s="137">
        <f t="shared" si="125"/>
        <v>0</v>
      </c>
      <c r="BB186" s="137">
        <f t="shared" si="126"/>
        <v>0</v>
      </c>
      <c r="BC186" s="37"/>
      <c r="BD186" s="136">
        <f t="shared" si="127"/>
        <v>0</v>
      </c>
      <c r="BE186" s="136">
        <f t="shared" si="128"/>
        <v>0</v>
      </c>
      <c r="BF186" s="37"/>
      <c r="BG186" s="137">
        <f t="shared" si="129"/>
        <v>0</v>
      </c>
      <c r="BH186" s="137">
        <f t="shared" si="130"/>
        <v>0</v>
      </c>
      <c r="BI186" s="37"/>
      <c r="BJ186" s="137">
        <f t="shared" si="131"/>
        <v>0</v>
      </c>
      <c r="BK186" s="137">
        <f t="shared" si="132"/>
        <v>0</v>
      </c>
      <c r="BL186" s="37"/>
      <c r="BM186" s="137">
        <f t="shared" si="140"/>
        <v>0</v>
      </c>
      <c r="BN186" s="137">
        <f t="shared" si="133"/>
        <v>0</v>
      </c>
      <c r="BO186" s="54">
        <f t="shared" si="134"/>
        <v>0</v>
      </c>
      <c r="BP186" s="138">
        <f t="shared" ca="1" si="135"/>
        <v>0</v>
      </c>
      <c r="BQ186" s="143">
        <f t="shared" ca="1" si="136"/>
        <v>0</v>
      </c>
      <c r="BR186" s="143">
        <f t="shared" si="137"/>
        <v>0</v>
      </c>
      <c r="BS186" s="138">
        <f t="shared" ca="1" si="138"/>
        <v>0</v>
      </c>
      <c r="BT186" s="142">
        <f t="shared" ca="1" si="139"/>
        <v>0</v>
      </c>
      <c r="BU186" s="30"/>
      <c r="BV186" s="54">
        <f t="shared" si="120"/>
        <v>0</v>
      </c>
      <c r="BW186" s="59" t="str">
        <f>IF(BV186&lt;&gt;0,"MEDIDO","NÃO MEDIDO")</f>
        <v>NÃO MEDIDO</v>
      </c>
      <c r="BY186" s="62"/>
      <c r="BZ186" s="62"/>
    </row>
    <row r="187" spans="1:78" s="79" customFormat="1" ht="47.25" customHeight="1" x14ac:dyDescent="0.2">
      <c r="A187" s="43" t="s">
        <v>29</v>
      </c>
      <c r="B187" s="43"/>
      <c r="C187" s="44" t="s">
        <v>379</v>
      </c>
      <c r="D187" s="45" t="s">
        <v>380</v>
      </c>
      <c r="E187" s="80" t="s">
        <v>55</v>
      </c>
      <c r="F187" s="50">
        <v>2</v>
      </c>
      <c r="G187" s="48">
        <v>0</v>
      </c>
      <c r="H187" s="49">
        <v>-2</v>
      </c>
      <c r="I187" s="49">
        <v>0</v>
      </c>
      <c r="J187" s="49">
        <v>0</v>
      </c>
      <c r="K187" s="50">
        <f t="shared" si="121"/>
        <v>0</v>
      </c>
      <c r="L187" s="65">
        <v>119.07</v>
      </c>
      <c r="M187" s="66">
        <f t="shared" si="119"/>
        <v>0</v>
      </c>
      <c r="N187" s="52"/>
      <c r="O187" s="53">
        <f t="shared" si="122"/>
        <v>0</v>
      </c>
      <c r="P187" s="37"/>
      <c r="Q187" s="37">
        <f t="shared" si="160"/>
        <v>0</v>
      </c>
      <c r="R187" s="37">
        <f t="shared" si="161"/>
        <v>0</v>
      </c>
      <c r="S187" s="37"/>
      <c r="T187" s="37">
        <f t="shared" si="144"/>
        <v>0</v>
      </c>
      <c r="U187" s="37">
        <f t="shared" si="145"/>
        <v>0</v>
      </c>
      <c r="V187" s="37"/>
      <c r="W187" s="37">
        <f t="shared" si="152"/>
        <v>0</v>
      </c>
      <c r="X187" s="37">
        <f t="shared" si="146"/>
        <v>0</v>
      </c>
      <c r="Y187" s="37"/>
      <c r="Z187" s="37">
        <f t="shared" si="153"/>
        <v>0</v>
      </c>
      <c r="AA187" s="37">
        <f t="shared" si="154"/>
        <v>0</v>
      </c>
      <c r="AB187" s="37"/>
      <c r="AC187" s="37">
        <f t="shared" si="155"/>
        <v>0</v>
      </c>
      <c r="AD187" s="37">
        <f t="shared" si="147"/>
        <v>0</v>
      </c>
      <c r="AE187" s="37"/>
      <c r="AF187" s="37">
        <f t="shared" si="156"/>
        <v>0</v>
      </c>
      <c r="AG187" s="37">
        <f t="shared" si="157"/>
        <v>0</v>
      </c>
      <c r="AH187" s="37"/>
      <c r="AI187" s="37">
        <f t="shared" si="158"/>
        <v>0</v>
      </c>
      <c r="AJ187" s="37">
        <f t="shared" si="159"/>
        <v>0</v>
      </c>
      <c r="AK187" s="37"/>
      <c r="AL187" s="37">
        <f t="shared" si="163"/>
        <v>0</v>
      </c>
      <c r="AM187" s="37">
        <f t="shared" si="164"/>
        <v>0</v>
      </c>
      <c r="AN187" s="37"/>
      <c r="AO187" s="37">
        <f t="shared" si="148"/>
        <v>0</v>
      </c>
      <c r="AP187" s="37">
        <f t="shared" si="149"/>
        <v>0</v>
      </c>
      <c r="AQ187" s="37"/>
      <c r="AR187" s="37">
        <f t="shared" si="150"/>
        <v>0</v>
      </c>
      <c r="AS187" s="37">
        <f t="shared" si="141"/>
        <v>0</v>
      </c>
      <c r="AT187" s="37"/>
      <c r="AU187" s="27">
        <f t="shared" si="142"/>
        <v>0</v>
      </c>
      <c r="AV187" s="27">
        <f t="shared" si="143"/>
        <v>0</v>
      </c>
      <c r="AW187" s="37"/>
      <c r="AX187" s="27">
        <f t="shared" si="123"/>
        <v>0</v>
      </c>
      <c r="AY187" s="27">
        <f t="shared" si="124"/>
        <v>0</v>
      </c>
      <c r="AZ187" s="37"/>
      <c r="BA187" s="137">
        <f t="shared" si="125"/>
        <v>0</v>
      </c>
      <c r="BB187" s="137">
        <f t="shared" si="126"/>
        <v>0</v>
      </c>
      <c r="BC187" s="37"/>
      <c r="BD187" s="136">
        <f t="shared" si="127"/>
        <v>0</v>
      </c>
      <c r="BE187" s="136">
        <f t="shared" si="128"/>
        <v>0</v>
      </c>
      <c r="BF187" s="37"/>
      <c r="BG187" s="137">
        <f t="shared" si="129"/>
        <v>0</v>
      </c>
      <c r="BH187" s="137">
        <f t="shared" si="130"/>
        <v>0</v>
      </c>
      <c r="BI187" s="37"/>
      <c r="BJ187" s="137">
        <f t="shared" si="131"/>
        <v>0</v>
      </c>
      <c r="BK187" s="137">
        <f t="shared" si="132"/>
        <v>0</v>
      </c>
      <c r="BL187" s="37"/>
      <c r="BM187" s="137">
        <f t="shared" si="140"/>
        <v>0</v>
      </c>
      <c r="BN187" s="137">
        <f t="shared" si="133"/>
        <v>0</v>
      </c>
      <c r="BO187" s="54">
        <f t="shared" si="134"/>
        <v>0</v>
      </c>
      <c r="BP187" s="138">
        <f t="shared" ca="1" si="135"/>
        <v>0</v>
      </c>
      <c r="BQ187" s="143">
        <f t="shared" ca="1" si="136"/>
        <v>0</v>
      </c>
      <c r="BR187" s="143">
        <f t="shared" si="137"/>
        <v>0</v>
      </c>
      <c r="BS187" s="138">
        <f t="shared" ca="1" si="138"/>
        <v>0</v>
      </c>
      <c r="BT187" s="142">
        <f t="shared" ca="1" si="139"/>
        <v>0</v>
      </c>
      <c r="BU187" s="30"/>
      <c r="BV187" s="54">
        <f t="shared" si="120"/>
        <v>0</v>
      </c>
      <c r="BW187" s="59" t="str">
        <f t="shared" ref="BW187:BW208" si="165">IF(BV187&lt;&gt;0,"MEDIDO","NÃO MEDIDO")</f>
        <v>NÃO MEDIDO</v>
      </c>
      <c r="BY187" s="62"/>
      <c r="BZ187" s="62"/>
    </row>
    <row r="188" spans="1:78" s="79" customFormat="1" ht="32.25" customHeight="1" x14ac:dyDescent="0.2">
      <c r="A188" s="43" t="s">
        <v>29</v>
      </c>
      <c r="B188" s="43"/>
      <c r="C188" s="63" t="s">
        <v>381</v>
      </c>
      <c r="D188" s="45" t="s">
        <v>382</v>
      </c>
      <c r="E188" s="80" t="s">
        <v>55</v>
      </c>
      <c r="F188" s="50">
        <v>2</v>
      </c>
      <c r="G188" s="48">
        <v>0</v>
      </c>
      <c r="H188" s="49">
        <v>-2</v>
      </c>
      <c r="I188" s="49">
        <v>0</v>
      </c>
      <c r="J188" s="49">
        <v>0</v>
      </c>
      <c r="K188" s="50">
        <f t="shared" si="121"/>
        <v>0</v>
      </c>
      <c r="L188" s="65">
        <v>37.97</v>
      </c>
      <c r="M188" s="66">
        <f t="shared" si="119"/>
        <v>0</v>
      </c>
      <c r="N188" s="52"/>
      <c r="O188" s="53">
        <f t="shared" si="122"/>
        <v>0</v>
      </c>
      <c r="P188" s="37"/>
      <c r="Q188" s="37">
        <f t="shared" si="160"/>
        <v>0</v>
      </c>
      <c r="R188" s="37">
        <f t="shared" si="161"/>
        <v>0</v>
      </c>
      <c r="S188" s="37"/>
      <c r="T188" s="37">
        <f t="shared" si="144"/>
        <v>0</v>
      </c>
      <c r="U188" s="37">
        <f t="shared" si="145"/>
        <v>0</v>
      </c>
      <c r="V188" s="37"/>
      <c r="W188" s="37">
        <f t="shared" si="152"/>
        <v>0</v>
      </c>
      <c r="X188" s="37">
        <f t="shared" si="146"/>
        <v>0</v>
      </c>
      <c r="Y188" s="37"/>
      <c r="Z188" s="37">
        <f t="shared" si="153"/>
        <v>0</v>
      </c>
      <c r="AA188" s="37">
        <f t="shared" si="154"/>
        <v>0</v>
      </c>
      <c r="AB188" s="37"/>
      <c r="AC188" s="37">
        <f t="shared" si="155"/>
        <v>0</v>
      </c>
      <c r="AD188" s="37">
        <f t="shared" si="147"/>
        <v>0</v>
      </c>
      <c r="AE188" s="37"/>
      <c r="AF188" s="37">
        <f t="shared" si="156"/>
        <v>0</v>
      </c>
      <c r="AG188" s="37">
        <f t="shared" si="157"/>
        <v>0</v>
      </c>
      <c r="AH188" s="37"/>
      <c r="AI188" s="37">
        <f t="shared" si="158"/>
        <v>0</v>
      </c>
      <c r="AJ188" s="37">
        <f t="shared" si="159"/>
        <v>0</v>
      </c>
      <c r="AK188" s="37"/>
      <c r="AL188" s="37">
        <f t="shared" si="163"/>
        <v>0</v>
      </c>
      <c r="AM188" s="37">
        <f t="shared" si="164"/>
        <v>0</v>
      </c>
      <c r="AN188" s="37"/>
      <c r="AO188" s="37">
        <f t="shared" si="148"/>
        <v>0</v>
      </c>
      <c r="AP188" s="37">
        <f t="shared" si="149"/>
        <v>0</v>
      </c>
      <c r="AQ188" s="37"/>
      <c r="AR188" s="37">
        <f t="shared" si="150"/>
        <v>0</v>
      </c>
      <c r="AS188" s="37">
        <f t="shared" si="141"/>
        <v>0</v>
      </c>
      <c r="AT188" s="37"/>
      <c r="AU188" s="27">
        <f t="shared" si="142"/>
        <v>0</v>
      </c>
      <c r="AV188" s="27">
        <f t="shared" si="143"/>
        <v>0</v>
      </c>
      <c r="AW188" s="37"/>
      <c r="AX188" s="27">
        <f t="shared" si="123"/>
        <v>0</v>
      </c>
      <c r="AY188" s="27">
        <f t="shared" si="124"/>
        <v>0</v>
      </c>
      <c r="AZ188" s="37"/>
      <c r="BA188" s="137">
        <f t="shared" si="125"/>
        <v>0</v>
      </c>
      <c r="BB188" s="137">
        <f t="shared" si="126"/>
        <v>0</v>
      </c>
      <c r="BC188" s="37"/>
      <c r="BD188" s="136">
        <f t="shared" si="127"/>
        <v>0</v>
      </c>
      <c r="BE188" s="136">
        <f t="shared" si="128"/>
        <v>0</v>
      </c>
      <c r="BF188" s="37"/>
      <c r="BG188" s="137">
        <f t="shared" si="129"/>
        <v>0</v>
      </c>
      <c r="BH188" s="137">
        <f t="shared" si="130"/>
        <v>0</v>
      </c>
      <c r="BI188" s="37"/>
      <c r="BJ188" s="137">
        <f t="shared" si="131"/>
        <v>0</v>
      </c>
      <c r="BK188" s="137">
        <f t="shared" si="132"/>
        <v>0</v>
      </c>
      <c r="BL188" s="37"/>
      <c r="BM188" s="137">
        <f t="shared" si="140"/>
        <v>0</v>
      </c>
      <c r="BN188" s="137">
        <f t="shared" si="133"/>
        <v>0</v>
      </c>
      <c r="BO188" s="54">
        <f t="shared" si="134"/>
        <v>0</v>
      </c>
      <c r="BP188" s="138">
        <f t="shared" ca="1" si="135"/>
        <v>0</v>
      </c>
      <c r="BQ188" s="143">
        <f t="shared" ca="1" si="136"/>
        <v>0</v>
      </c>
      <c r="BR188" s="143">
        <f t="shared" si="137"/>
        <v>0</v>
      </c>
      <c r="BS188" s="138">
        <f t="shared" ca="1" si="138"/>
        <v>0</v>
      </c>
      <c r="BT188" s="142">
        <f t="shared" ca="1" si="139"/>
        <v>0</v>
      </c>
      <c r="BU188" s="30"/>
      <c r="BV188" s="54">
        <f t="shared" si="120"/>
        <v>0</v>
      </c>
      <c r="BW188" s="59" t="str">
        <f t="shared" si="165"/>
        <v>NÃO MEDIDO</v>
      </c>
      <c r="BY188" s="62"/>
      <c r="BZ188" s="62"/>
    </row>
    <row r="189" spans="1:78" s="79" customFormat="1" ht="51.75" customHeight="1" x14ac:dyDescent="0.2">
      <c r="A189" s="43" t="s">
        <v>29</v>
      </c>
      <c r="B189" s="43"/>
      <c r="C189" s="63" t="s">
        <v>383</v>
      </c>
      <c r="D189" s="45" t="s">
        <v>384</v>
      </c>
      <c r="E189" s="80" t="s">
        <v>55</v>
      </c>
      <c r="F189" s="50">
        <v>3</v>
      </c>
      <c r="G189" s="48">
        <v>0</v>
      </c>
      <c r="H189" s="49">
        <v>-3</v>
      </c>
      <c r="I189" s="49">
        <v>0</v>
      </c>
      <c r="J189" s="49">
        <v>0</v>
      </c>
      <c r="K189" s="50">
        <f t="shared" si="121"/>
        <v>0</v>
      </c>
      <c r="L189" s="65">
        <v>250.5</v>
      </c>
      <c r="M189" s="66">
        <f t="shared" si="119"/>
        <v>0</v>
      </c>
      <c r="N189" s="52"/>
      <c r="O189" s="53">
        <f t="shared" si="122"/>
        <v>0</v>
      </c>
      <c r="P189" s="37"/>
      <c r="Q189" s="37">
        <f t="shared" si="160"/>
        <v>0</v>
      </c>
      <c r="R189" s="37">
        <f t="shared" si="161"/>
        <v>0</v>
      </c>
      <c r="S189" s="37"/>
      <c r="T189" s="37">
        <f t="shared" si="144"/>
        <v>0</v>
      </c>
      <c r="U189" s="37">
        <f t="shared" si="145"/>
        <v>0</v>
      </c>
      <c r="V189" s="37"/>
      <c r="W189" s="37">
        <f t="shared" si="152"/>
        <v>0</v>
      </c>
      <c r="X189" s="37">
        <f t="shared" si="146"/>
        <v>0</v>
      </c>
      <c r="Y189" s="37"/>
      <c r="Z189" s="37">
        <f t="shared" si="153"/>
        <v>0</v>
      </c>
      <c r="AA189" s="37">
        <f t="shared" si="154"/>
        <v>0</v>
      </c>
      <c r="AB189" s="37"/>
      <c r="AC189" s="37">
        <f t="shared" si="155"/>
        <v>0</v>
      </c>
      <c r="AD189" s="37">
        <f t="shared" si="147"/>
        <v>0</v>
      </c>
      <c r="AE189" s="37"/>
      <c r="AF189" s="37">
        <f t="shared" si="156"/>
        <v>0</v>
      </c>
      <c r="AG189" s="37">
        <f t="shared" si="157"/>
        <v>0</v>
      </c>
      <c r="AH189" s="37"/>
      <c r="AI189" s="37">
        <f t="shared" si="158"/>
        <v>0</v>
      </c>
      <c r="AJ189" s="37">
        <f t="shared" si="159"/>
        <v>0</v>
      </c>
      <c r="AK189" s="37"/>
      <c r="AL189" s="37">
        <f t="shared" si="163"/>
        <v>0</v>
      </c>
      <c r="AM189" s="37">
        <f t="shared" si="164"/>
        <v>0</v>
      </c>
      <c r="AN189" s="37"/>
      <c r="AO189" s="37">
        <f t="shared" si="148"/>
        <v>0</v>
      </c>
      <c r="AP189" s="37">
        <f t="shared" si="149"/>
        <v>0</v>
      </c>
      <c r="AQ189" s="37"/>
      <c r="AR189" s="37">
        <f t="shared" si="150"/>
        <v>0</v>
      </c>
      <c r="AS189" s="37">
        <f t="shared" si="141"/>
        <v>0</v>
      </c>
      <c r="AT189" s="37"/>
      <c r="AU189" s="27">
        <f t="shared" si="142"/>
        <v>0</v>
      </c>
      <c r="AV189" s="27">
        <f t="shared" si="143"/>
        <v>0</v>
      </c>
      <c r="AW189" s="37"/>
      <c r="AX189" s="27">
        <f t="shared" si="123"/>
        <v>0</v>
      </c>
      <c r="AY189" s="27">
        <f t="shared" si="124"/>
        <v>0</v>
      </c>
      <c r="AZ189" s="37"/>
      <c r="BA189" s="137">
        <f t="shared" si="125"/>
        <v>0</v>
      </c>
      <c r="BB189" s="137">
        <f t="shared" si="126"/>
        <v>0</v>
      </c>
      <c r="BC189" s="37"/>
      <c r="BD189" s="136">
        <f t="shared" si="127"/>
        <v>0</v>
      </c>
      <c r="BE189" s="136">
        <f t="shared" si="128"/>
        <v>0</v>
      </c>
      <c r="BF189" s="37"/>
      <c r="BG189" s="137">
        <f t="shared" si="129"/>
        <v>0</v>
      </c>
      <c r="BH189" s="137">
        <f t="shared" si="130"/>
        <v>0</v>
      </c>
      <c r="BI189" s="37"/>
      <c r="BJ189" s="137">
        <f t="shared" si="131"/>
        <v>0</v>
      </c>
      <c r="BK189" s="137">
        <f t="shared" si="132"/>
        <v>0</v>
      </c>
      <c r="BL189" s="37"/>
      <c r="BM189" s="137">
        <f t="shared" si="140"/>
        <v>0</v>
      </c>
      <c r="BN189" s="137">
        <f t="shared" si="133"/>
        <v>0</v>
      </c>
      <c r="BO189" s="54">
        <f t="shared" si="134"/>
        <v>0</v>
      </c>
      <c r="BP189" s="138">
        <f t="shared" ca="1" si="135"/>
        <v>0</v>
      </c>
      <c r="BQ189" s="143">
        <f t="shared" ca="1" si="136"/>
        <v>0</v>
      </c>
      <c r="BR189" s="143">
        <f t="shared" si="137"/>
        <v>0</v>
      </c>
      <c r="BS189" s="138">
        <f t="shared" ca="1" si="138"/>
        <v>0</v>
      </c>
      <c r="BT189" s="142">
        <f t="shared" ca="1" si="139"/>
        <v>0</v>
      </c>
      <c r="BU189" s="30"/>
      <c r="BV189" s="54">
        <f t="shared" si="120"/>
        <v>0</v>
      </c>
      <c r="BW189" s="59" t="str">
        <f t="shared" si="165"/>
        <v>NÃO MEDIDO</v>
      </c>
      <c r="BY189" s="62"/>
      <c r="BZ189" s="62"/>
    </row>
    <row r="190" spans="1:78" s="79" customFormat="1" ht="32.25" customHeight="1" x14ac:dyDescent="0.2">
      <c r="A190" s="43" t="s">
        <v>29</v>
      </c>
      <c r="B190" s="43"/>
      <c r="C190" s="63" t="s">
        <v>385</v>
      </c>
      <c r="D190" s="45" t="s">
        <v>386</v>
      </c>
      <c r="E190" s="80" t="s">
        <v>121</v>
      </c>
      <c r="F190" s="50">
        <v>1</v>
      </c>
      <c r="G190" s="48">
        <v>0</v>
      </c>
      <c r="H190" s="49">
        <v>0</v>
      </c>
      <c r="I190" s="49">
        <v>0</v>
      </c>
      <c r="J190" s="49">
        <v>-1</v>
      </c>
      <c r="K190" s="50">
        <f t="shared" si="121"/>
        <v>0</v>
      </c>
      <c r="L190" s="65">
        <v>144.46</v>
      </c>
      <c r="M190" s="66">
        <f t="shared" si="119"/>
        <v>0</v>
      </c>
      <c r="N190" s="52"/>
      <c r="O190" s="53">
        <f t="shared" si="122"/>
        <v>0</v>
      </c>
      <c r="P190" s="37"/>
      <c r="Q190" s="37">
        <f t="shared" si="160"/>
        <v>0</v>
      </c>
      <c r="R190" s="37">
        <f t="shared" si="161"/>
        <v>0</v>
      </c>
      <c r="S190" s="37"/>
      <c r="T190" s="37">
        <f t="shared" si="144"/>
        <v>0</v>
      </c>
      <c r="U190" s="37">
        <f t="shared" si="145"/>
        <v>0</v>
      </c>
      <c r="V190" s="37"/>
      <c r="W190" s="37">
        <f t="shared" si="152"/>
        <v>0</v>
      </c>
      <c r="X190" s="37">
        <f t="shared" si="146"/>
        <v>0</v>
      </c>
      <c r="Y190" s="37"/>
      <c r="Z190" s="37">
        <f t="shared" si="153"/>
        <v>0</v>
      </c>
      <c r="AA190" s="37">
        <f t="shared" si="154"/>
        <v>0</v>
      </c>
      <c r="AB190" s="37"/>
      <c r="AC190" s="37">
        <f t="shared" si="155"/>
        <v>0</v>
      </c>
      <c r="AD190" s="37">
        <f t="shared" si="147"/>
        <v>0</v>
      </c>
      <c r="AE190" s="37"/>
      <c r="AF190" s="37">
        <f t="shared" si="156"/>
        <v>0</v>
      </c>
      <c r="AG190" s="37">
        <f t="shared" si="157"/>
        <v>0</v>
      </c>
      <c r="AH190" s="37"/>
      <c r="AI190" s="37">
        <f t="shared" si="158"/>
        <v>0</v>
      </c>
      <c r="AJ190" s="37">
        <f t="shared" si="159"/>
        <v>0</v>
      </c>
      <c r="AK190" s="37"/>
      <c r="AL190" s="37">
        <f t="shared" si="163"/>
        <v>0</v>
      </c>
      <c r="AM190" s="37">
        <f t="shared" si="164"/>
        <v>0</v>
      </c>
      <c r="AN190" s="37"/>
      <c r="AO190" s="37">
        <f t="shared" si="148"/>
        <v>0</v>
      </c>
      <c r="AP190" s="37">
        <f t="shared" si="149"/>
        <v>0</v>
      </c>
      <c r="AQ190" s="37"/>
      <c r="AR190" s="37">
        <f t="shared" si="150"/>
        <v>0</v>
      </c>
      <c r="AS190" s="37">
        <f t="shared" si="141"/>
        <v>0</v>
      </c>
      <c r="AT190" s="37"/>
      <c r="AU190" s="27">
        <f t="shared" si="142"/>
        <v>0</v>
      </c>
      <c r="AV190" s="27">
        <f t="shared" si="143"/>
        <v>0</v>
      </c>
      <c r="AW190" s="37"/>
      <c r="AX190" s="27">
        <f t="shared" si="123"/>
        <v>0</v>
      </c>
      <c r="AY190" s="27">
        <f t="shared" si="124"/>
        <v>0</v>
      </c>
      <c r="AZ190" s="37"/>
      <c r="BA190" s="137">
        <f t="shared" si="125"/>
        <v>0</v>
      </c>
      <c r="BB190" s="137">
        <f t="shared" si="126"/>
        <v>0</v>
      </c>
      <c r="BC190" s="37"/>
      <c r="BD190" s="136">
        <f t="shared" si="127"/>
        <v>0</v>
      </c>
      <c r="BE190" s="136">
        <f t="shared" si="128"/>
        <v>0</v>
      </c>
      <c r="BF190" s="37"/>
      <c r="BG190" s="137">
        <f t="shared" si="129"/>
        <v>0</v>
      </c>
      <c r="BH190" s="137">
        <f t="shared" si="130"/>
        <v>0</v>
      </c>
      <c r="BI190" s="37"/>
      <c r="BJ190" s="137">
        <f t="shared" si="131"/>
        <v>0</v>
      </c>
      <c r="BK190" s="137">
        <f t="shared" si="132"/>
        <v>0</v>
      </c>
      <c r="BL190" s="37"/>
      <c r="BM190" s="137">
        <f t="shared" si="140"/>
        <v>0</v>
      </c>
      <c r="BN190" s="137">
        <f t="shared" si="133"/>
        <v>0</v>
      </c>
      <c r="BO190" s="54">
        <f t="shared" si="134"/>
        <v>0</v>
      </c>
      <c r="BP190" s="138">
        <f t="shared" ca="1" si="135"/>
        <v>0</v>
      </c>
      <c r="BQ190" s="143">
        <f t="shared" ca="1" si="136"/>
        <v>0</v>
      </c>
      <c r="BR190" s="143">
        <f t="shared" si="137"/>
        <v>0</v>
      </c>
      <c r="BS190" s="138">
        <f t="shared" ca="1" si="138"/>
        <v>0</v>
      </c>
      <c r="BT190" s="142">
        <f t="shared" ca="1" si="139"/>
        <v>0</v>
      </c>
      <c r="BU190" s="30"/>
      <c r="BV190" s="54">
        <f t="shared" si="120"/>
        <v>0</v>
      </c>
      <c r="BW190" s="59" t="str">
        <f t="shared" si="165"/>
        <v>NÃO MEDIDO</v>
      </c>
      <c r="BY190" s="62"/>
      <c r="BZ190" s="62"/>
    </row>
    <row r="191" spans="1:78" s="79" customFormat="1" ht="32.25" customHeight="1" x14ac:dyDescent="0.2">
      <c r="A191" s="43" t="s">
        <v>508</v>
      </c>
      <c r="B191" s="43"/>
      <c r="C191" s="63" t="s">
        <v>517</v>
      </c>
      <c r="D191" s="45" t="s">
        <v>518</v>
      </c>
      <c r="E191" s="80" t="s">
        <v>571</v>
      </c>
      <c r="F191" s="50"/>
      <c r="G191" s="48"/>
      <c r="H191" s="49">
        <v>4</v>
      </c>
      <c r="I191" s="49">
        <v>-4</v>
      </c>
      <c r="J191" s="49">
        <v>0</v>
      </c>
      <c r="K191" s="50">
        <f t="shared" si="121"/>
        <v>0</v>
      </c>
      <c r="L191" s="65">
        <v>5842.47</v>
      </c>
      <c r="M191" s="66">
        <f t="shared" si="119"/>
        <v>0</v>
      </c>
      <c r="N191" s="52"/>
      <c r="O191" s="53">
        <f t="shared" si="122"/>
        <v>0</v>
      </c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>
        <f t="shared" si="148"/>
        <v>0</v>
      </c>
      <c r="AP191" s="37">
        <f t="shared" si="149"/>
        <v>0</v>
      </c>
      <c r="AQ191" s="37"/>
      <c r="AR191" s="37">
        <f t="shared" si="150"/>
        <v>0</v>
      </c>
      <c r="AS191" s="37">
        <f t="shared" si="141"/>
        <v>0</v>
      </c>
      <c r="AT191" s="37"/>
      <c r="AU191" s="27">
        <f t="shared" si="142"/>
        <v>0</v>
      </c>
      <c r="AV191" s="27">
        <f t="shared" si="143"/>
        <v>0</v>
      </c>
      <c r="AW191" s="37"/>
      <c r="AX191" s="27">
        <f t="shared" si="123"/>
        <v>0</v>
      </c>
      <c r="AY191" s="27">
        <f t="shared" si="124"/>
        <v>0</v>
      </c>
      <c r="AZ191" s="37"/>
      <c r="BA191" s="137">
        <f t="shared" si="125"/>
        <v>0</v>
      </c>
      <c r="BB191" s="137">
        <f t="shared" si="126"/>
        <v>0</v>
      </c>
      <c r="BC191" s="37"/>
      <c r="BD191" s="136">
        <f t="shared" si="127"/>
        <v>0</v>
      </c>
      <c r="BE191" s="136">
        <f t="shared" si="128"/>
        <v>0</v>
      </c>
      <c r="BF191" s="37"/>
      <c r="BG191" s="137">
        <f t="shared" si="129"/>
        <v>0</v>
      </c>
      <c r="BH191" s="137">
        <f t="shared" si="130"/>
        <v>0</v>
      </c>
      <c r="BI191" s="37"/>
      <c r="BJ191" s="137">
        <f t="shared" si="131"/>
        <v>0</v>
      </c>
      <c r="BK191" s="137">
        <f t="shared" si="132"/>
        <v>0</v>
      </c>
      <c r="BL191" s="37"/>
      <c r="BM191" s="137">
        <f t="shared" si="140"/>
        <v>0</v>
      </c>
      <c r="BN191" s="137">
        <f t="shared" si="133"/>
        <v>0</v>
      </c>
      <c r="BO191" s="54">
        <f t="shared" si="134"/>
        <v>0</v>
      </c>
      <c r="BP191" s="138">
        <f t="shared" ca="1" si="135"/>
        <v>0</v>
      </c>
      <c r="BQ191" s="143">
        <f t="shared" ca="1" si="136"/>
        <v>0</v>
      </c>
      <c r="BR191" s="143">
        <f t="shared" si="137"/>
        <v>0</v>
      </c>
      <c r="BS191" s="138">
        <f t="shared" ca="1" si="138"/>
        <v>0</v>
      </c>
      <c r="BT191" s="142">
        <f t="shared" ca="1" si="139"/>
        <v>0</v>
      </c>
      <c r="BU191" s="30"/>
      <c r="BV191" s="54">
        <f t="shared" si="120"/>
        <v>0</v>
      </c>
      <c r="BW191" s="59" t="str">
        <f t="shared" si="165"/>
        <v>NÃO MEDIDO</v>
      </c>
      <c r="BY191" s="62"/>
      <c r="BZ191" s="62"/>
    </row>
    <row r="192" spans="1:78" s="79" customFormat="1" ht="32.25" customHeight="1" x14ac:dyDescent="0.2">
      <c r="A192" s="43" t="s">
        <v>508</v>
      </c>
      <c r="B192" s="43"/>
      <c r="C192" s="63" t="s">
        <v>519</v>
      </c>
      <c r="D192" s="45" t="s">
        <v>520</v>
      </c>
      <c r="E192" s="80" t="s">
        <v>55</v>
      </c>
      <c r="F192" s="50"/>
      <c r="G192" s="48"/>
      <c r="H192" s="49">
        <v>1</v>
      </c>
      <c r="I192" s="49">
        <v>-1</v>
      </c>
      <c r="J192" s="49">
        <v>0</v>
      </c>
      <c r="K192" s="50">
        <f t="shared" si="121"/>
        <v>0</v>
      </c>
      <c r="L192" s="65">
        <v>269.74</v>
      </c>
      <c r="M192" s="66">
        <f t="shared" si="119"/>
        <v>0</v>
      </c>
      <c r="N192" s="52"/>
      <c r="O192" s="53">
        <f t="shared" si="122"/>
        <v>0</v>
      </c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>
        <f t="shared" si="148"/>
        <v>0</v>
      </c>
      <c r="AP192" s="37">
        <f t="shared" si="149"/>
        <v>0</v>
      </c>
      <c r="AQ192" s="37"/>
      <c r="AR192" s="37">
        <f t="shared" si="150"/>
        <v>0</v>
      </c>
      <c r="AS192" s="37">
        <f t="shared" si="141"/>
        <v>0</v>
      </c>
      <c r="AT192" s="37"/>
      <c r="AU192" s="27">
        <f t="shared" si="142"/>
        <v>0</v>
      </c>
      <c r="AV192" s="27">
        <f t="shared" si="143"/>
        <v>0</v>
      </c>
      <c r="AW192" s="37"/>
      <c r="AX192" s="27">
        <f t="shared" si="123"/>
        <v>0</v>
      </c>
      <c r="AY192" s="27">
        <f t="shared" si="124"/>
        <v>0</v>
      </c>
      <c r="AZ192" s="37"/>
      <c r="BA192" s="137">
        <f t="shared" si="125"/>
        <v>0</v>
      </c>
      <c r="BB192" s="137">
        <f t="shared" si="126"/>
        <v>0</v>
      </c>
      <c r="BC192" s="37"/>
      <c r="BD192" s="136">
        <f t="shared" si="127"/>
        <v>0</v>
      </c>
      <c r="BE192" s="136">
        <f t="shared" si="128"/>
        <v>0</v>
      </c>
      <c r="BF192" s="37"/>
      <c r="BG192" s="137">
        <f t="shared" si="129"/>
        <v>0</v>
      </c>
      <c r="BH192" s="137">
        <f t="shared" si="130"/>
        <v>0</v>
      </c>
      <c r="BI192" s="37"/>
      <c r="BJ192" s="137">
        <f t="shared" si="131"/>
        <v>0</v>
      </c>
      <c r="BK192" s="137">
        <f t="shared" si="132"/>
        <v>0</v>
      </c>
      <c r="BL192" s="37"/>
      <c r="BM192" s="137">
        <f t="shared" si="140"/>
        <v>0</v>
      </c>
      <c r="BN192" s="137">
        <f t="shared" si="133"/>
        <v>0</v>
      </c>
      <c r="BO192" s="54">
        <f t="shared" si="134"/>
        <v>0</v>
      </c>
      <c r="BP192" s="138">
        <f t="shared" ca="1" si="135"/>
        <v>0</v>
      </c>
      <c r="BQ192" s="143">
        <f t="shared" ca="1" si="136"/>
        <v>0</v>
      </c>
      <c r="BR192" s="143">
        <f t="shared" si="137"/>
        <v>0</v>
      </c>
      <c r="BS192" s="138">
        <f t="shared" ca="1" si="138"/>
        <v>0</v>
      </c>
      <c r="BT192" s="142">
        <f t="shared" ca="1" si="139"/>
        <v>0</v>
      </c>
      <c r="BU192" s="30"/>
      <c r="BV192" s="54">
        <f t="shared" si="120"/>
        <v>0</v>
      </c>
      <c r="BW192" s="59" t="str">
        <f t="shared" si="165"/>
        <v>NÃO MEDIDO</v>
      </c>
      <c r="BY192" s="62"/>
      <c r="BZ192" s="62"/>
    </row>
    <row r="193" spans="1:78" s="79" customFormat="1" ht="32.25" customHeight="1" x14ac:dyDescent="0.2">
      <c r="A193" s="43" t="s">
        <v>508</v>
      </c>
      <c r="B193" s="43"/>
      <c r="C193" s="63" t="s">
        <v>521</v>
      </c>
      <c r="D193" s="45" t="s">
        <v>522</v>
      </c>
      <c r="E193" s="80" t="s">
        <v>55</v>
      </c>
      <c r="F193" s="50"/>
      <c r="G193" s="48"/>
      <c r="H193" s="49">
        <v>1</v>
      </c>
      <c r="I193" s="49">
        <v>-1</v>
      </c>
      <c r="J193" s="49">
        <v>0</v>
      </c>
      <c r="K193" s="50">
        <f t="shared" si="121"/>
        <v>0</v>
      </c>
      <c r="L193" s="65">
        <v>26.77</v>
      </c>
      <c r="M193" s="66">
        <f t="shared" si="119"/>
        <v>0</v>
      </c>
      <c r="N193" s="52"/>
      <c r="O193" s="53">
        <f t="shared" si="122"/>
        <v>0</v>
      </c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>
        <f t="shared" si="148"/>
        <v>0</v>
      </c>
      <c r="AP193" s="37">
        <f t="shared" si="149"/>
        <v>0</v>
      </c>
      <c r="AQ193" s="37"/>
      <c r="AR193" s="37">
        <f t="shared" si="150"/>
        <v>0</v>
      </c>
      <c r="AS193" s="37">
        <f t="shared" si="141"/>
        <v>0</v>
      </c>
      <c r="AT193" s="37"/>
      <c r="AU193" s="27">
        <f t="shared" si="142"/>
        <v>0</v>
      </c>
      <c r="AV193" s="27">
        <f t="shared" si="143"/>
        <v>0</v>
      </c>
      <c r="AW193" s="37"/>
      <c r="AX193" s="27">
        <f t="shared" si="123"/>
        <v>0</v>
      </c>
      <c r="AY193" s="27">
        <f t="shared" si="124"/>
        <v>0</v>
      </c>
      <c r="AZ193" s="37"/>
      <c r="BA193" s="137">
        <f t="shared" si="125"/>
        <v>0</v>
      </c>
      <c r="BB193" s="137">
        <f t="shared" si="126"/>
        <v>0</v>
      </c>
      <c r="BC193" s="37"/>
      <c r="BD193" s="136">
        <f t="shared" si="127"/>
        <v>0</v>
      </c>
      <c r="BE193" s="136">
        <f t="shared" si="128"/>
        <v>0</v>
      </c>
      <c r="BF193" s="37"/>
      <c r="BG193" s="137">
        <f t="shared" si="129"/>
        <v>0</v>
      </c>
      <c r="BH193" s="137">
        <f t="shared" si="130"/>
        <v>0</v>
      </c>
      <c r="BI193" s="37"/>
      <c r="BJ193" s="137">
        <f t="shared" si="131"/>
        <v>0</v>
      </c>
      <c r="BK193" s="137">
        <f t="shared" si="132"/>
        <v>0</v>
      </c>
      <c r="BL193" s="37"/>
      <c r="BM193" s="137">
        <f t="shared" si="140"/>
        <v>0</v>
      </c>
      <c r="BN193" s="137">
        <f t="shared" si="133"/>
        <v>0</v>
      </c>
      <c r="BO193" s="54">
        <f t="shared" si="134"/>
        <v>0</v>
      </c>
      <c r="BP193" s="138">
        <f t="shared" ca="1" si="135"/>
        <v>0</v>
      </c>
      <c r="BQ193" s="143">
        <f t="shared" ca="1" si="136"/>
        <v>0</v>
      </c>
      <c r="BR193" s="143">
        <f t="shared" si="137"/>
        <v>0</v>
      </c>
      <c r="BS193" s="138">
        <f t="shared" ca="1" si="138"/>
        <v>0</v>
      </c>
      <c r="BT193" s="142">
        <f t="shared" ca="1" si="139"/>
        <v>0</v>
      </c>
      <c r="BU193" s="30"/>
      <c r="BV193" s="54">
        <f t="shared" si="120"/>
        <v>0</v>
      </c>
      <c r="BW193" s="59" t="str">
        <f t="shared" si="165"/>
        <v>NÃO MEDIDO</v>
      </c>
      <c r="BY193" s="62"/>
      <c r="BZ193" s="62"/>
    </row>
    <row r="194" spans="1:78" s="79" customFormat="1" ht="30" customHeight="1" x14ac:dyDescent="0.2">
      <c r="A194" s="43" t="s">
        <v>27</v>
      </c>
      <c r="B194" s="43"/>
      <c r="C194" s="63">
        <v>40600</v>
      </c>
      <c r="D194" s="73" t="s">
        <v>67</v>
      </c>
      <c r="E194" s="80"/>
      <c r="F194" s="50"/>
      <c r="G194" s="48">
        <v>0</v>
      </c>
      <c r="H194" s="49">
        <v>0</v>
      </c>
      <c r="I194" s="49">
        <v>0</v>
      </c>
      <c r="J194" s="49">
        <v>0</v>
      </c>
      <c r="K194" s="50">
        <f t="shared" si="121"/>
        <v>0</v>
      </c>
      <c r="L194" s="65"/>
      <c r="M194" s="66">
        <f t="shared" si="119"/>
        <v>0</v>
      </c>
      <c r="N194" s="52"/>
      <c r="O194" s="53">
        <f t="shared" si="122"/>
        <v>0</v>
      </c>
      <c r="P194" s="37"/>
      <c r="Q194" s="37">
        <f t="shared" si="160"/>
        <v>0</v>
      </c>
      <c r="R194" s="37">
        <f t="shared" si="161"/>
        <v>0</v>
      </c>
      <c r="S194" s="37"/>
      <c r="T194" s="37">
        <f t="shared" si="144"/>
        <v>0</v>
      </c>
      <c r="U194" s="37">
        <f t="shared" si="145"/>
        <v>0</v>
      </c>
      <c r="V194" s="37"/>
      <c r="W194" s="37">
        <f t="shared" si="152"/>
        <v>0</v>
      </c>
      <c r="X194" s="37">
        <f t="shared" si="146"/>
        <v>0</v>
      </c>
      <c r="Y194" s="37"/>
      <c r="Z194" s="37">
        <f t="shared" si="153"/>
        <v>0</v>
      </c>
      <c r="AA194" s="37">
        <f t="shared" si="154"/>
        <v>0</v>
      </c>
      <c r="AB194" s="37"/>
      <c r="AC194" s="37">
        <f t="shared" si="155"/>
        <v>0</v>
      </c>
      <c r="AD194" s="37">
        <f t="shared" si="147"/>
        <v>0</v>
      </c>
      <c r="AE194" s="37"/>
      <c r="AF194" s="37">
        <f t="shared" si="156"/>
        <v>0</v>
      </c>
      <c r="AG194" s="37">
        <f t="shared" si="157"/>
        <v>0</v>
      </c>
      <c r="AH194" s="37"/>
      <c r="AI194" s="37">
        <f t="shared" si="158"/>
        <v>0</v>
      </c>
      <c r="AJ194" s="37">
        <f t="shared" si="159"/>
        <v>0</v>
      </c>
      <c r="AK194" s="37"/>
      <c r="AL194" s="37">
        <f t="shared" ref="AL194:AL210" si="166">ROUND($AK194*$L194,2)</f>
        <v>0</v>
      </c>
      <c r="AM194" s="37">
        <f t="shared" ref="AM194:AM210" si="167">ROUND($AK194*$N194,2)</f>
        <v>0</v>
      </c>
      <c r="AN194" s="37"/>
      <c r="AO194" s="37">
        <f t="shared" si="148"/>
        <v>0</v>
      </c>
      <c r="AP194" s="37">
        <f t="shared" si="149"/>
        <v>0</v>
      </c>
      <c r="AQ194" s="37"/>
      <c r="AR194" s="37">
        <f t="shared" si="150"/>
        <v>0</v>
      </c>
      <c r="AS194" s="37">
        <f t="shared" si="141"/>
        <v>0</v>
      </c>
      <c r="AT194" s="37"/>
      <c r="AU194" s="27">
        <f t="shared" si="142"/>
        <v>0</v>
      </c>
      <c r="AV194" s="27">
        <f t="shared" si="143"/>
        <v>0</v>
      </c>
      <c r="AW194" s="37"/>
      <c r="AX194" s="27">
        <f t="shared" si="123"/>
        <v>0</v>
      </c>
      <c r="AY194" s="27">
        <f t="shared" si="124"/>
        <v>0</v>
      </c>
      <c r="AZ194" s="37"/>
      <c r="BA194" s="137">
        <f t="shared" si="125"/>
        <v>0</v>
      </c>
      <c r="BB194" s="137">
        <f t="shared" si="126"/>
        <v>0</v>
      </c>
      <c r="BC194" s="37"/>
      <c r="BD194" s="136">
        <f t="shared" si="127"/>
        <v>0</v>
      </c>
      <c r="BE194" s="136">
        <f t="shared" si="128"/>
        <v>0</v>
      </c>
      <c r="BF194" s="37"/>
      <c r="BG194" s="137">
        <f t="shared" si="129"/>
        <v>0</v>
      </c>
      <c r="BH194" s="137">
        <f t="shared" si="130"/>
        <v>0</v>
      </c>
      <c r="BI194" s="37"/>
      <c r="BJ194" s="137">
        <f t="shared" si="131"/>
        <v>0</v>
      </c>
      <c r="BK194" s="137">
        <f t="shared" si="132"/>
        <v>0</v>
      </c>
      <c r="BL194" s="37"/>
      <c r="BM194" s="137">
        <f t="shared" si="140"/>
        <v>0</v>
      </c>
      <c r="BN194" s="137">
        <f t="shared" si="133"/>
        <v>0</v>
      </c>
      <c r="BO194" s="54">
        <f t="shared" si="134"/>
        <v>0</v>
      </c>
      <c r="BP194" s="138">
        <f t="shared" ca="1" si="135"/>
        <v>0</v>
      </c>
      <c r="BQ194" s="143">
        <f t="shared" ca="1" si="136"/>
        <v>0</v>
      </c>
      <c r="BR194" s="143">
        <f t="shared" si="137"/>
        <v>0</v>
      </c>
      <c r="BS194" s="138">
        <f t="shared" ca="1" si="138"/>
        <v>0</v>
      </c>
      <c r="BT194" s="142">
        <f t="shared" ca="1" si="139"/>
        <v>0</v>
      </c>
      <c r="BU194" s="30"/>
      <c r="BV194" s="54">
        <f t="shared" si="120"/>
        <v>0</v>
      </c>
      <c r="BW194" s="59" t="str">
        <f>IF(COUNTIF(BW195:BW198,"MEDIDO")&gt;0,"MEDIDO","NÃO MEDIDO")</f>
        <v>NÃO MEDIDO</v>
      </c>
      <c r="BY194" s="62"/>
      <c r="BZ194" s="62"/>
    </row>
    <row r="195" spans="1:78" s="79" customFormat="1" ht="53.25" customHeight="1" x14ac:dyDescent="0.2">
      <c r="A195" s="43" t="s">
        <v>29</v>
      </c>
      <c r="B195" s="43"/>
      <c r="C195" s="63" t="s">
        <v>387</v>
      </c>
      <c r="D195" s="73" t="s">
        <v>388</v>
      </c>
      <c r="E195" s="80" t="s">
        <v>54</v>
      </c>
      <c r="F195" s="50">
        <v>80</v>
      </c>
      <c r="G195" s="48">
        <v>0</v>
      </c>
      <c r="H195" s="49">
        <v>0</v>
      </c>
      <c r="I195" s="49">
        <v>0</v>
      </c>
      <c r="J195" s="49">
        <v>-80</v>
      </c>
      <c r="K195" s="50">
        <f t="shared" si="121"/>
        <v>0</v>
      </c>
      <c r="L195" s="65">
        <v>1.1499999999999999</v>
      </c>
      <c r="M195" s="66">
        <f t="shared" si="119"/>
        <v>0</v>
      </c>
      <c r="N195" s="52"/>
      <c r="O195" s="53">
        <f t="shared" si="122"/>
        <v>0</v>
      </c>
      <c r="P195" s="37"/>
      <c r="Q195" s="37">
        <f t="shared" si="160"/>
        <v>0</v>
      </c>
      <c r="R195" s="37">
        <f t="shared" si="161"/>
        <v>0</v>
      </c>
      <c r="S195" s="37"/>
      <c r="T195" s="37">
        <f t="shared" si="144"/>
        <v>0</v>
      </c>
      <c r="U195" s="37">
        <f t="shared" si="145"/>
        <v>0</v>
      </c>
      <c r="V195" s="37"/>
      <c r="W195" s="37">
        <f t="shared" si="152"/>
        <v>0</v>
      </c>
      <c r="X195" s="37">
        <f t="shared" si="146"/>
        <v>0</v>
      </c>
      <c r="Y195" s="37"/>
      <c r="Z195" s="37">
        <f t="shared" si="153"/>
        <v>0</v>
      </c>
      <c r="AA195" s="37">
        <f t="shared" si="154"/>
        <v>0</v>
      </c>
      <c r="AB195" s="37"/>
      <c r="AC195" s="37">
        <f t="shared" si="155"/>
        <v>0</v>
      </c>
      <c r="AD195" s="37">
        <f t="shared" si="147"/>
        <v>0</v>
      </c>
      <c r="AE195" s="37"/>
      <c r="AF195" s="37">
        <f t="shared" si="156"/>
        <v>0</v>
      </c>
      <c r="AG195" s="37">
        <f t="shared" si="157"/>
        <v>0</v>
      </c>
      <c r="AH195" s="37"/>
      <c r="AI195" s="37">
        <f t="shared" si="158"/>
        <v>0</v>
      </c>
      <c r="AJ195" s="37">
        <f t="shared" si="159"/>
        <v>0</v>
      </c>
      <c r="AK195" s="37"/>
      <c r="AL195" s="37">
        <f t="shared" si="166"/>
        <v>0</v>
      </c>
      <c r="AM195" s="37">
        <f t="shared" si="167"/>
        <v>0</v>
      </c>
      <c r="AN195" s="37"/>
      <c r="AO195" s="37">
        <f t="shared" si="148"/>
        <v>0</v>
      </c>
      <c r="AP195" s="37">
        <f t="shared" si="149"/>
        <v>0</v>
      </c>
      <c r="AQ195" s="37"/>
      <c r="AR195" s="37">
        <f t="shared" si="150"/>
        <v>0</v>
      </c>
      <c r="AS195" s="37">
        <f t="shared" si="141"/>
        <v>0</v>
      </c>
      <c r="AT195" s="37"/>
      <c r="AU195" s="27">
        <f t="shared" si="142"/>
        <v>0</v>
      </c>
      <c r="AV195" s="27">
        <f t="shared" si="143"/>
        <v>0</v>
      </c>
      <c r="AW195" s="37"/>
      <c r="AX195" s="27">
        <f t="shared" si="123"/>
        <v>0</v>
      </c>
      <c r="AY195" s="27">
        <f t="shared" si="124"/>
        <v>0</v>
      </c>
      <c r="AZ195" s="37"/>
      <c r="BA195" s="137">
        <f t="shared" si="125"/>
        <v>0</v>
      </c>
      <c r="BB195" s="137">
        <f t="shared" si="126"/>
        <v>0</v>
      </c>
      <c r="BC195" s="37"/>
      <c r="BD195" s="136">
        <f t="shared" si="127"/>
        <v>0</v>
      </c>
      <c r="BE195" s="136">
        <f t="shared" si="128"/>
        <v>0</v>
      </c>
      <c r="BF195" s="37"/>
      <c r="BG195" s="137">
        <f t="shared" si="129"/>
        <v>0</v>
      </c>
      <c r="BH195" s="137">
        <f t="shared" si="130"/>
        <v>0</v>
      </c>
      <c r="BI195" s="37"/>
      <c r="BJ195" s="137">
        <f t="shared" si="131"/>
        <v>0</v>
      </c>
      <c r="BK195" s="137">
        <f t="shared" si="132"/>
        <v>0</v>
      </c>
      <c r="BL195" s="37"/>
      <c r="BM195" s="137">
        <f t="shared" si="140"/>
        <v>0</v>
      </c>
      <c r="BN195" s="137">
        <f t="shared" si="133"/>
        <v>0</v>
      </c>
      <c r="BO195" s="54">
        <f t="shared" si="134"/>
        <v>0</v>
      </c>
      <c r="BP195" s="138">
        <f t="shared" ca="1" si="135"/>
        <v>0</v>
      </c>
      <c r="BQ195" s="143">
        <f t="shared" ca="1" si="136"/>
        <v>0</v>
      </c>
      <c r="BR195" s="143">
        <f t="shared" si="137"/>
        <v>0</v>
      </c>
      <c r="BS195" s="138">
        <f t="shared" ca="1" si="138"/>
        <v>0</v>
      </c>
      <c r="BT195" s="142">
        <f t="shared" ca="1" si="139"/>
        <v>0</v>
      </c>
      <c r="BU195" s="30"/>
      <c r="BV195" s="54">
        <f t="shared" si="120"/>
        <v>0</v>
      </c>
      <c r="BW195" s="59" t="str">
        <f t="shared" si="165"/>
        <v>NÃO MEDIDO</v>
      </c>
      <c r="BY195" s="62"/>
      <c r="BZ195" s="62"/>
    </row>
    <row r="196" spans="1:78" s="79" customFormat="1" ht="54.75" customHeight="1" x14ac:dyDescent="0.2">
      <c r="A196" s="43" t="s">
        <v>29</v>
      </c>
      <c r="B196" s="43"/>
      <c r="C196" s="63" t="s">
        <v>389</v>
      </c>
      <c r="D196" s="73" t="s">
        <v>390</v>
      </c>
      <c r="E196" s="80" t="s">
        <v>54</v>
      </c>
      <c r="F196" s="50">
        <v>4114</v>
      </c>
      <c r="G196" s="48">
        <v>0</v>
      </c>
      <c r="H196" s="49">
        <v>0</v>
      </c>
      <c r="I196" s="49">
        <v>0</v>
      </c>
      <c r="J196" s="49">
        <v>-1021.14</v>
      </c>
      <c r="K196" s="50">
        <f t="shared" si="121"/>
        <v>3092.86</v>
      </c>
      <c r="L196" s="65">
        <v>27</v>
      </c>
      <c r="M196" s="66">
        <f t="shared" si="119"/>
        <v>83507.22</v>
      </c>
      <c r="N196" s="52"/>
      <c r="O196" s="53">
        <f t="shared" si="122"/>
        <v>0</v>
      </c>
      <c r="P196" s="37"/>
      <c r="Q196" s="37">
        <f t="shared" si="160"/>
        <v>0</v>
      </c>
      <c r="R196" s="37">
        <f t="shared" si="161"/>
        <v>0</v>
      </c>
      <c r="S196" s="37">
        <v>1369.86</v>
      </c>
      <c r="T196" s="37">
        <f t="shared" si="144"/>
        <v>36986.22</v>
      </c>
      <c r="U196" s="37">
        <f t="shared" si="145"/>
        <v>0</v>
      </c>
      <c r="V196" s="37">
        <v>596.6</v>
      </c>
      <c r="W196" s="37">
        <f t="shared" si="152"/>
        <v>16108.2</v>
      </c>
      <c r="X196" s="37">
        <f t="shared" si="146"/>
        <v>0</v>
      </c>
      <c r="Y196" s="37">
        <v>239.91</v>
      </c>
      <c r="Z196" s="37">
        <f t="shared" si="153"/>
        <v>6477.57</v>
      </c>
      <c r="AA196" s="37">
        <f t="shared" si="154"/>
        <v>0</v>
      </c>
      <c r="AB196" s="37">
        <v>886.49</v>
      </c>
      <c r="AC196" s="37">
        <f t="shared" si="155"/>
        <v>23935.23</v>
      </c>
      <c r="AD196" s="37">
        <f t="shared" si="147"/>
        <v>0</v>
      </c>
      <c r="AE196" s="37"/>
      <c r="AF196" s="37">
        <f t="shared" si="156"/>
        <v>0</v>
      </c>
      <c r="AG196" s="37">
        <f t="shared" si="157"/>
        <v>0</v>
      </c>
      <c r="AH196" s="37"/>
      <c r="AI196" s="37">
        <f t="shared" si="158"/>
        <v>0</v>
      </c>
      <c r="AJ196" s="37">
        <f t="shared" si="159"/>
        <v>0</v>
      </c>
      <c r="AK196" s="37"/>
      <c r="AL196" s="37">
        <f t="shared" si="166"/>
        <v>0</v>
      </c>
      <c r="AM196" s="37">
        <f t="shared" si="167"/>
        <v>0</v>
      </c>
      <c r="AN196" s="37"/>
      <c r="AO196" s="37">
        <f t="shared" si="148"/>
        <v>0</v>
      </c>
      <c r="AP196" s="37">
        <f t="shared" si="149"/>
        <v>0</v>
      </c>
      <c r="AQ196" s="37"/>
      <c r="AR196" s="37">
        <f t="shared" si="150"/>
        <v>0</v>
      </c>
      <c r="AS196" s="37">
        <f t="shared" si="141"/>
        <v>0</v>
      </c>
      <c r="AT196" s="37"/>
      <c r="AU196" s="27">
        <f t="shared" si="142"/>
        <v>0</v>
      </c>
      <c r="AV196" s="27">
        <f t="shared" si="143"/>
        <v>0</v>
      </c>
      <c r="AW196" s="37"/>
      <c r="AX196" s="27">
        <f t="shared" si="123"/>
        <v>0</v>
      </c>
      <c r="AY196" s="27">
        <f t="shared" si="124"/>
        <v>0</v>
      </c>
      <c r="AZ196" s="37"/>
      <c r="BA196" s="137">
        <f t="shared" si="125"/>
        <v>0</v>
      </c>
      <c r="BB196" s="137">
        <f t="shared" si="126"/>
        <v>0</v>
      </c>
      <c r="BC196" s="37"/>
      <c r="BD196" s="136">
        <f t="shared" si="127"/>
        <v>0</v>
      </c>
      <c r="BE196" s="136">
        <f t="shared" si="128"/>
        <v>0</v>
      </c>
      <c r="BF196" s="37"/>
      <c r="BG196" s="137">
        <f t="shared" si="129"/>
        <v>0</v>
      </c>
      <c r="BH196" s="137">
        <f t="shared" si="130"/>
        <v>0</v>
      </c>
      <c r="BI196" s="37"/>
      <c r="BJ196" s="137">
        <f t="shared" si="131"/>
        <v>0</v>
      </c>
      <c r="BK196" s="137">
        <f t="shared" si="132"/>
        <v>0</v>
      </c>
      <c r="BL196" s="37"/>
      <c r="BM196" s="137">
        <f t="shared" si="140"/>
        <v>0</v>
      </c>
      <c r="BN196" s="137">
        <f t="shared" si="133"/>
        <v>0</v>
      </c>
      <c r="BO196" s="54">
        <f t="shared" si="134"/>
        <v>3092.86</v>
      </c>
      <c r="BP196" s="138">
        <f t="shared" ca="1" si="135"/>
        <v>83507.22</v>
      </c>
      <c r="BQ196" s="143">
        <f t="shared" ca="1" si="136"/>
        <v>0</v>
      </c>
      <c r="BR196" s="143">
        <f t="shared" si="137"/>
        <v>0</v>
      </c>
      <c r="BS196" s="138">
        <f t="shared" ca="1" si="138"/>
        <v>0</v>
      </c>
      <c r="BT196" s="142">
        <f t="shared" ca="1" si="139"/>
        <v>0</v>
      </c>
      <c r="BU196" s="30"/>
      <c r="BV196" s="54">
        <f t="shared" si="120"/>
        <v>0</v>
      </c>
      <c r="BW196" s="59" t="str">
        <f t="shared" si="165"/>
        <v>NÃO MEDIDO</v>
      </c>
      <c r="BY196" s="62"/>
      <c r="BZ196" s="62"/>
    </row>
    <row r="197" spans="1:78" s="79" customFormat="1" ht="55.5" customHeight="1" x14ac:dyDescent="0.2">
      <c r="A197" s="43" t="s">
        <v>29</v>
      </c>
      <c r="B197" s="43"/>
      <c r="C197" s="63" t="s">
        <v>391</v>
      </c>
      <c r="D197" s="73" t="s">
        <v>392</v>
      </c>
      <c r="E197" s="80" t="s">
        <v>54</v>
      </c>
      <c r="F197" s="50">
        <v>421.5</v>
      </c>
      <c r="G197" s="48">
        <v>0</v>
      </c>
      <c r="H197" s="49">
        <v>0</v>
      </c>
      <c r="I197" s="49">
        <v>0</v>
      </c>
      <c r="J197" s="49">
        <v>-0.3</v>
      </c>
      <c r="K197" s="50">
        <f t="shared" si="121"/>
        <v>421.2</v>
      </c>
      <c r="L197" s="65">
        <v>19.739999999999998</v>
      </c>
      <c r="M197" s="66">
        <f t="shared" si="119"/>
        <v>8314.49</v>
      </c>
      <c r="N197" s="52"/>
      <c r="O197" s="53">
        <f t="shared" si="122"/>
        <v>0</v>
      </c>
      <c r="P197" s="37"/>
      <c r="Q197" s="37">
        <f t="shared" si="160"/>
        <v>0</v>
      </c>
      <c r="R197" s="37">
        <f t="shared" si="161"/>
        <v>0</v>
      </c>
      <c r="S197" s="37">
        <v>226.8</v>
      </c>
      <c r="T197" s="37">
        <f t="shared" si="144"/>
        <v>4477.03</v>
      </c>
      <c r="U197" s="37">
        <f t="shared" si="145"/>
        <v>0</v>
      </c>
      <c r="V197" s="37">
        <v>32.4</v>
      </c>
      <c r="W197" s="37">
        <f t="shared" si="152"/>
        <v>639.58000000000004</v>
      </c>
      <c r="X197" s="37">
        <f t="shared" si="146"/>
        <v>0</v>
      </c>
      <c r="Y197" s="37">
        <v>64.8</v>
      </c>
      <c r="Z197" s="37">
        <f t="shared" si="153"/>
        <v>1279.1500000000001</v>
      </c>
      <c r="AA197" s="37">
        <f t="shared" si="154"/>
        <v>0</v>
      </c>
      <c r="AB197" s="37"/>
      <c r="AC197" s="37">
        <f t="shared" si="155"/>
        <v>0</v>
      </c>
      <c r="AD197" s="37">
        <f t="shared" si="147"/>
        <v>0</v>
      </c>
      <c r="AE197" s="37">
        <v>97.2</v>
      </c>
      <c r="AF197" s="37">
        <f t="shared" si="156"/>
        <v>1918.73</v>
      </c>
      <c r="AG197" s="37">
        <f t="shared" si="157"/>
        <v>0</v>
      </c>
      <c r="AH197" s="37"/>
      <c r="AI197" s="37">
        <f t="shared" si="158"/>
        <v>0</v>
      </c>
      <c r="AJ197" s="37">
        <f t="shared" si="159"/>
        <v>0</v>
      </c>
      <c r="AK197" s="37"/>
      <c r="AL197" s="37">
        <f t="shared" si="166"/>
        <v>0</v>
      </c>
      <c r="AM197" s="37">
        <f t="shared" si="167"/>
        <v>0</v>
      </c>
      <c r="AN197" s="37"/>
      <c r="AO197" s="37">
        <f t="shared" si="148"/>
        <v>0</v>
      </c>
      <c r="AP197" s="37">
        <f t="shared" si="149"/>
        <v>0</v>
      </c>
      <c r="AQ197" s="37"/>
      <c r="AR197" s="37">
        <f t="shared" si="150"/>
        <v>0</v>
      </c>
      <c r="AS197" s="37">
        <f t="shared" si="141"/>
        <v>0</v>
      </c>
      <c r="AT197" s="37"/>
      <c r="AU197" s="27">
        <f t="shared" si="142"/>
        <v>0</v>
      </c>
      <c r="AV197" s="27">
        <f t="shared" si="143"/>
        <v>0</v>
      </c>
      <c r="AW197" s="37"/>
      <c r="AX197" s="27">
        <f t="shared" si="123"/>
        <v>0</v>
      </c>
      <c r="AY197" s="27">
        <f t="shared" si="124"/>
        <v>0</v>
      </c>
      <c r="AZ197" s="37"/>
      <c r="BA197" s="137">
        <f t="shared" si="125"/>
        <v>0</v>
      </c>
      <c r="BB197" s="137">
        <f t="shared" si="126"/>
        <v>0</v>
      </c>
      <c r="BC197" s="37"/>
      <c r="BD197" s="136">
        <f t="shared" si="127"/>
        <v>0</v>
      </c>
      <c r="BE197" s="136">
        <f t="shared" si="128"/>
        <v>0</v>
      </c>
      <c r="BF197" s="37"/>
      <c r="BG197" s="137">
        <f t="shared" si="129"/>
        <v>0</v>
      </c>
      <c r="BH197" s="137">
        <f t="shared" si="130"/>
        <v>0</v>
      </c>
      <c r="BI197" s="37"/>
      <c r="BJ197" s="137">
        <f t="shared" si="131"/>
        <v>0</v>
      </c>
      <c r="BK197" s="137">
        <f t="shared" si="132"/>
        <v>0</v>
      </c>
      <c r="BL197" s="37"/>
      <c r="BM197" s="137">
        <f t="shared" si="140"/>
        <v>0</v>
      </c>
      <c r="BN197" s="137">
        <f t="shared" si="133"/>
        <v>0</v>
      </c>
      <c r="BO197" s="54">
        <f t="shared" si="134"/>
        <v>421.2</v>
      </c>
      <c r="BP197" s="138">
        <f t="shared" ca="1" si="135"/>
        <v>8314.49</v>
      </c>
      <c r="BQ197" s="143">
        <f t="shared" ca="1" si="136"/>
        <v>0</v>
      </c>
      <c r="BR197" s="143">
        <f t="shared" si="137"/>
        <v>0</v>
      </c>
      <c r="BS197" s="138">
        <f t="shared" ca="1" si="138"/>
        <v>0</v>
      </c>
      <c r="BT197" s="142">
        <f t="shared" ca="1" si="139"/>
        <v>0</v>
      </c>
      <c r="BU197" s="30"/>
      <c r="BV197" s="54">
        <f t="shared" si="120"/>
        <v>0</v>
      </c>
      <c r="BW197" s="59" t="str">
        <f t="shared" si="165"/>
        <v>NÃO MEDIDO</v>
      </c>
      <c r="BY197" s="62"/>
      <c r="BZ197" s="62"/>
    </row>
    <row r="198" spans="1:78" s="79" customFormat="1" ht="75.75" customHeight="1" x14ac:dyDescent="0.2">
      <c r="A198" s="43" t="s">
        <v>29</v>
      </c>
      <c r="B198" s="43"/>
      <c r="C198" s="63" t="s">
        <v>393</v>
      </c>
      <c r="D198" s="73" t="s">
        <v>394</v>
      </c>
      <c r="E198" s="80" t="s">
        <v>54</v>
      </c>
      <c r="F198" s="50">
        <v>130</v>
      </c>
      <c r="G198" s="48">
        <v>0</v>
      </c>
      <c r="H198" s="49">
        <v>0</v>
      </c>
      <c r="I198" s="49">
        <v>0</v>
      </c>
      <c r="J198" s="49">
        <v>0</v>
      </c>
      <c r="K198" s="50">
        <f t="shared" si="121"/>
        <v>130</v>
      </c>
      <c r="L198" s="65">
        <v>3.71</v>
      </c>
      <c r="M198" s="66">
        <f t="shared" si="119"/>
        <v>482.3</v>
      </c>
      <c r="N198" s="52"/>
      <c r="O198" s="53">
        <f t="shared" si="122"/>
        <v>0</v>
      </c>
      <c r="P198" s="37"/>
      <c r="Q198" s="37">
        <f t="shared" si="160"/>
        <v>0</v>
      </c>
      <c r="R198" s="37">
        <f t="shared" si="161"/>
        <v>0</v>
      </c>
      <c r="S198" s="37"/>
      <c r="T198" s="37">
        <f t="shared" si="144"/>
        <v>0</v>
      </c>
      <c r="U198" s="37">
        <f t="shared" si="145"/>
        <v>0</v>
      </c>
      <c r="V198" s="37"/>
      <c r="W198" s="37">
        <f t="shared" si="152"/>
        <v>0</v>
      </c>
      <c r="X198" s="37">
        <f t="shared" si="146"/>
        <v>0</v>
      </c>
      <c r="Y198" s="37">
        <v>43.08</v>
      </c>
      <c r="Z198" s="37">
        <f t="shared" si="153"/>
        <v>159.83000000000001</v>
      </c>
      <c r="AA198" s="37">
        <f t="shared" si="154"/>
        <v>0</v>
      </c>
      <c r="AB198" s="37"/>
      <c r="AC198" s="37">
        <f t="shared" si="155"/>
        <v>0</v>
      </c>
      <c r="AD198" s="37">
        <f t="shared" si="147"/>
        <v>0</v>
      </c>
      <c r="AE198" s="37"/>
      <c r="AF198" s="37">
        <f t="shared" si="156"/>
        <v>0</v>
      </c>
      <c r="AG198" s="37">
        <f t="shared" si="157"/>
        <v>0</v>
      </c>
      <c r="AH198" s="37"/>
      <c r="AI198" s="37">
        <f t="shared" si="158"/>
        <v>0</v>
      </c>
      <c r="AJ198" s="37">
        <f t="shared" si="159"/>
        <v>0</v>
      </c>
      <c r="AK198" s="37"/>
      <c r="AL198" s="37">
        <f t="shared" si="166"/>
        <v>0</v>
      </c>
      <c r="AM198" s="37">
        <f t="shared" si="167"/>
        <v>0</v>
      </c>
      <c r="AN198" s="37"/>
      <c r="AO198" s="37">
        <f t="shared" si="148"/>
        <v>0</v>
      </c>
      <c r="AP198" s="37">
        <f t="shared" si="149"/>
        <v>0</v>
      </c>
      <c r="AQ198" s="37"/>
      <c r="AR198" s="37">
        <f t="shared" si="150"/>
        <v>0</v>
      </c>
      <c r="AS198" s="37">
        <f t="shared" si="141"/>
        <v>0</v>
      </c>
      <c r="AT198" s="37"/>
      <c r="AU198" s="27">
        <f t="shared" si="142"/>
        <v>0</v>
      </c>
      <c r="AV198" s="27">
        <f t="shared" si="143"/>
        <v>0</v>
      </c>
      <c r="AW198" s="37"/>
      <c r="AX198" s="27">
        <f t="shared" si="123"/>
        <v>0</v>
      </c>
      <c r="AY198" s="27">
        <f t="shared" si="124"/>
        <v>0</v>
      </c>
      <c r="AZ198" s="37"/>
      <c r="BA198" s="137">
        <f t="shared" si="125"/>
        <v>0</v>
      </c>
      <c r="BB198" s="137">
        <f t="shared" si="126"/>
        <v>0</v>
      </c>
      <c r="BC198" s="37"/>
      <c r="BD198" s="136">
        <f t="shared" si="127"/>
        <v>0</v>
      </c>
      <c r="BE198" s="136">
        <f t="shared" si="128"/>
        <v>0</v>
      </c>
      <c r="BF198" s="37">
        <v>86.16</v>
      </c>
      <c r="BG198" s="137">
        <f t="shared" si="129"/>
        <v>319.64999999999998</v>
      </c>
      <c r="BH198" s="137">
        <f t="shared" si="130"/>
        <v>0</v>
      </c>
      <c r="BI198" s="37"/>
      <c r="BJ198" s="137">
        <f t="shared" si="131"/>
        <v>0</v>
      </c>
      <c r="BK198" s="137">
        <f t="shared" si="132"/>
        <v>0</v>
      </c>
      <c r="BL198" s="37"/>
      <c r="BM198" s="137">
        <f t="shared" si="140"/>
        <v>0</v>
      </c>
      <c r="BN198" s="137">
        <f t="shared" si="133"/>
        <v>0</v>
      </c>
      <c r="BO198" s="54">
        <f t="shared" si="134"/>
        <v>129.24</v>
      </c>
      <c r="BP198" s="138">
        <f t="shared" ca="1" si="135"/>
        <v>479.48</v>
      </c>
      <c r="BQ198" s="143">
        <f t="shared" ca="1" si="136"/>
        <v>0</v>
      </c>
      <c r="BR198" s="143">
        <f t="shared" si="137"/>
        <v>0.76</v>
      </c>
      <c r="BS198" s="138">
        <f t="shared" ca="1" si="138"/>
        <v>2.82</v>
      </c>
      <c r="BT198" s="142">
        <f t="shared" ca="1" si="139"/>
        <v>0</v>
      </c>
      <c r="BU198" s="30"/>
      <c r="BV198" s="54">
        <f t="shared" si="120"/>
        <v>0</v>
      </c>
      <c r="BW198" s="59" t="str">
        <f t="shared" si="165"/>
        <v>NÃO MEDIDO</v>
      </c>
      <c r="BY198" s="62"/>
      <c r="BZ198" s="62"/>
    </row>
    <row r="199" spans="1:78" s="79" customFormat="1" ht="39" customHeight="1" x14ac:dyDescent="0.2">
      <c r="A199" s="43" t="s">
        <v>27</v>
      </c>
      <c r="B199" s="43"/>
      <c r="C199" s="63">
        <v>40700</v>
      </c>
      <c r="D199" s="73" t="s">
        <v>68</v>
      </c>
      <c r="E199" s="80"/>
      <c r="F199" s="50"/>
      <c r="G199" s="48">
        <v>0</v>
      </c>
      <c r="H199" s="49">
        <v>0</v>
      </c>
      <c r="I199" s="49">
        <v>0</v>
      </c>
      <c r="J199" s="49">
        <v>0</v>
      </c>
      <c r="K199" s="50">
        <f t="shared" si="121"/>
        <v>0</v>
      </c>
      <c r="L199" s="65"/>
      <c r="M199" s="66">
        <f t="shared" si="119"/>
        <v>0</v>
      </c>
      <c r="N199" s="52"/>
      <c r="O199" s="53">
        <f t="shared" si="122"/>
        <v>0</v>
      </c>
      <c r="P199" s="37"/>
      <c r="Q199" s="37">
        <f t="shared" si="160"/>
        <v>0</v>
      </c>
      <c r="R199" s="37">
        <f t="shared" si="161"/>
        <v>0</v>
      </c>
      <c r="S199" s="37"/>
      <c r="T199" s="37">
        <f t="shared" si="144"/>
        <v>0</v>
      </c>
      <c r="U199" s="37">
        <f t="shared" si="145"/>
        <v>0</v>
      </c>
      <c r="V199" s="37"/>
      <c r="W199" s="37">
        <f t="shared" si="152"/>
        <v>0</v>
      </c>
      <c r="X199" s="37">
        <f t="shared" si="146"/>
        <v>0</v>
      </c>
      <c r="Y199" s="37"/>
      <c r="Z199" s="37">
        <f t="shared" si="153"/>
        <v>0</v>
      </c>
      <c r="AA199" s="37">
        <f t="shared" si="154"/>
        <v>0</v>
      </c>
      <c r="AB199" s="37"/>
      <c r="AC199" s="37">
        <f t="shared" si="155"/>
        <v>0</v>
      </c>
      <c r="AD199" s="37">
        <f t="shared" si="147"/>
        <v>0</v>
      </c>
      <c r="AE199" s="37"/>
      <c r="AF199" s="37">
        <f t="shared" si="156"/>
        <v>0</v>
      </c>
      <c r="AG199" s="37">
        <f t="shared" si="157"/>
        <v>0</v>
      </c>
      <c r="AH199" s="37"/>
      <c r="AI199" s="37">
        <f t="shared" si="158"/>
        <v>0</v>
      </c>
      <c r="AJ199" s="37">
        <f t="shared" si="159"/>
        <v>0</v>
      </c>
      <c r="AK199" s="37"/>
      <c r="AL199" s="37">
        <f t="shared" si="166"/>
        <v>0</v>
      </c>
      <c r="AM199" s="37">
        <f t="shared" si="167"/>
        <v>0</v>
      </c>
      <c r="AN199" s="37"/>
      <c r="AO199" s="37">
        <f t="shared" si="148"/>
        <v>0</v>
      </c>
      <c r="AP199" s="37">
        <f t="shared" si="149"/>
        <v>0</v>
      </c>
      <c r="AQ199" s="37"/>
      <c r="AR199" s="37">
        <f t="shared" si="150"/>
        <v>0</v>
      </c>
      <c r="AS199" s="37">
        <f t="shared" si="141"/>
        <v>0</v>
      </c>
      <c r="AT199" s="37"/>
      <c r="AU199" s="27">
        <f t="shared" si="142"/>
        <v>0</v>
      </c>
      <c r="AV199" s="27">
        <f t="shared" si="143"/>
        <v>0</v>
      </c>
      <c r="AW199" s="37"/>
      <c r="AX199" s="27">
        <f t="shared" si="123"/>
        <v>0</v>
      </c>
      <c r="AY199" s="27">
        <f t="shared" si="124"/>
        <v>0</v>
      </c>
      <c r="AZ199" s="37"/>
      <c r="BA199" s="137">
        <f t="shared" si="125"/>
        <v>0</v>
      </c>
      <c r="BB199" s="137">
        <f t="shared" si="126"/>
        <v>0</v>
      </c>
      <c r="BC199" s="37"/>
      <c r="BD199" s="136">
        <f t="shared" si="127"/>
        <v>0</v>
      </c>
      <c r="BE199" s="136">
        <f t="shared" si="128"/>
        <v>0</v>
      </c>
      <c r="BF199" s="37"/>
      <c r="BG199" s="137">
        <f t="shared" si="129"/>
        <v>0</v>
      </c>
      <c r="BH199" s="137">
        <f t="shared" si="130"/>
        <v>0</v>
      </c>
      <c r="BI199" s="37"/>
      <c r="BJ199" s="137">
        <f t="shared" si="131"/>
        <v>0</v>
      </c>
      <c r="BK199" s="137">
        <f t="shared" si="132"/>
        <v>0</v>
      </c>
      <c r="BL199" s="37"/>
      <c r="BM199" s="137">
        <f t="shared" si="140"/>
        <v>0</v>
      </c>
      <c r="BN199" s="137">
        <f t="shared" si="133"/>
        <v>0</v>
      </c>
      <c r="BO199" s="54">
        <f t="shared" si="134"/>
        <v>0</v>
      </c>
      <c r="BP199" s="138">
        <f t="shared" ca="1" si="135"/>
        <v>0</v>
      </c>
      <c r="BQ199" s="143">
        <f t="shared" ca="1" si="136"/>
        <v>0</v>
      </c>
      <c r="BR199" s="143">
        <f t="shared" si="137"/>
        <v>0</v>
      </c>
      <c r="BS199" s="138">
        <f t="shared" ca="1" si="138"/>
        <v>0</v>
      </c>
      <c r="BT199" s="142">
        <f t="shared" ca="1" si="139"/>
        <v>0</v>
      </c>
      <c r="BU199" s="30"/>
      <c r="BV199" s="54">
        <f t="shared" si="120"/>
        <v>0</v>
      </c>
      <c r="BW199" s="59" t="str">
        <f>IF(COUNTIF(BW200:BW208,"MEDIDO")&gt;0,"MEDIDO","NÃO MEDIDO")</f>
        <v>MEDIDO</v>
      </c>
      <c r="BY199" s="62"/>
      <c r="BZ199" s="62"/>
    </row>
    <row r="200" spans="1:78" s="79" customFormat="1" ht="70.5" customHeight="1" x14ac:dyDescent="0.2">
      <c r="A200" s="43" t="s">
        <v>29</v>
      </c>
      <c r="B200" s="43"/>
      <c r="C200" s="63" t="s">
        <v>395</v>
      </c>
      <c r="D200" s="73" t="s">
        <v>396</v>
      </c>
      <c r="E200" s="80" t="s">
        <v>58</v>
      </c>
      <c r="F200" s="50">
        <v>1694</v>
      </c>
      <c r="G200" s="48">
        <v>0</v>
      </c>
      <c r="H200" s="49">
        <v>1085.05</v>
      </c>
      <c r="I200" s="49">
        <v>17.34</v>
      </c>
      <c r="J200" s="49">
        <v>296.60000000000002</v>
      </c>
      <c r="K200" s="50">
        <f t="shared" si="121"/>
        <v>3092.99</v>
      </c>
      <c r="L200" s="65">
        <v>49.18</v>
      </c>
      <c r="M200" s="66">
        <f t="shared" si="119"/>
        <v>152113.25</v>
      </c>
      <c r="N200" s="52"/>
      <c r="O200" s="53">
        <f t="shared" si="122"/>
        <v>0</v>
      </c>
      <c r="P200" s="37"/>
      <c r="Q200" s="37">
        <f t="shared" si="160"/>
        <v>0</v>
      </c>
      <c r="R200" s="37">
        <f t="shared" si="161"/>
        <v>0</v>
      </c>
      <c r="S200" s="37">
        <v>88.7</v>
      </c>
      <c r="T200" s="37">
        <f t="shared" si="144"/>
        <v>4362.2700000000004</v>
      </c>
      <c r="U200" s="37">
        <f t="shared" si="145"/>
        <v>0</v>
      </c>
      <c r="V200" s="37">
        <v>158.55000000000001</v>
      </c>
      <c r="W200" s="37">
        <f t="shared" si="152"/>
        <v>7797.49</v>
      </c>
      <c r="X200" s="37">
        <f t="shared" si="146"/>
        <v>0</v>
      </c>
      <c r="Y200" s="37">
        <v>224.95</v>
      </c>
      <c r="Z200" s="37">
        <f t="shared" si="153"/>
        <v>11063.04</v>
      </c>
      <c r="AA200" s="37">
        <f t="shared" si="154"/>
        <v>0</v>
      </c>
      <c r="AB200" s="37">
        <v>329.55</v>
      </c>
      <c r="AC200" s="37">
        <f t="shared" si="155"/>
        <v>16207.27</v>
      </c>
      <c r="AD200" s="37">
        <f t="shared" si="147"/>
        <v>0</v>
      </c>
      <c r="AE200" s="37">
        <v>329.55</v>
      </c>
      <c r="AF200" s="37">
        <f t="shared" si="156"/>
        <v>16207.27</v>
      </c>
      <c r="AG200" s="37">
        <f t="shared" si="157"/>
        <v>0</v>
      </c>
      <c r="AH200" s="37">
        <v>329.55</v>
      </c>
      <c r="AI200" s="37">
        <f t="shared" si="158"/>
        <v>16207.27</v>
      </c>
      <c r="AJ200" s="37">
        <f t="shared" si="159"/>
        <v>0</v>
      </c>
      <c r="AK200" s="37">
        <v>329.55</v>
      </c>
      <c r="AL200" s="37">
        <f t="shared" si="166"/>
        <v>16207.27</v>
      </c>
      <c r="AM200" s="37">
        <f t="shared" si="167"/>
        <v>0</v>
      </c>
      <c r="AN200" s="37">
        <v>329.55</v>
      </c>
      <c r="AO200" s="37">
        <f t="shared" si="148"/>
        <v>16207.27</v>
      </c>
      <c r="AP200" s="37">
        <f t="shared" si="149"/>
        <v>0</v>
      </c>
      <c r="AQ200" s="37">
        <v>329.55</v>
      </c>
      <c r="AR200" s="37">
        <f t="shared" si="150"/>
        <v>16207.27</v>
      </c>
      <c r="AS200" s="37">
        <f t="shared" si="141"/>
        <v>0</v>
      </c>
      <c r="AT200" s="37">
        <v>329.55</v>
      </c>
      <c r="AU200" s="27">
        <f>ROUND($AT200*$L200,2)-0.01</f>
        <v>16207.26</v>
      </c>
      <c r="AV200" s="27">
        <f t="shared" si="143"/>
        <v>0</v>
      </c>
      <c r="AW200" s="37"/>
      <c r="AX200" s="27">
        <f t="shared" si="123"/>
        <v>0</v>
      </c>
      <c r="AY200" s="27">
        <f t="shared" si="124"/>
        <v>0</v>
      </c>
      <c r="AZ200" s="37"/>
      <c r="BA200" s="137">
        <f t="shared" si="125"/>
        <v>0</v>
      </c>
      <c r="BB200" s="137">
        <f t="shared" si="126"/>
        <v>0</v>
      </c>
      <c r="BC200" s="37"/>
      <c r="BD200" s="136">
        <f t="shared" si="127"/>
        <v>0</v>
      </c>
      <c r="BE200" s="136">
        <f t="shared" si="128"/>
        <v>0</v>
      </c>
      <c r="BF200" s="37">
        <v>296.60000000000002</v>
      </c>
      <c r="BG200" s="137">
        <f t="shared" si="129"/>
        <v>14586.79</v>
      </c>
      <c r="BH200" s="137">
        <f t="shared" si="130"/>
        <v>0</v>
      </c>
      <c r="BI200" s="37"/>
      <c r="BJ200" s="137">
        <f t="shared" si="131"/>
        <v>0</v>
      </c>
      <c r="BK200" s="137">
        <f t="shared" si="132"/>
        <v>0</v>
      </c>
      <c r="BL200" s="37"/>
      <c r="BM200" s="137">
        <f t="shared" si="140"/>
        <v>0</v>
      </c>
      <c r="BN200" s="137">
        <f t="shared" si="133"/>
        <v>0</v>
      </c>
      <c r="BO200" s="54">
        <f t="shared" si="134"/>
        <v>3075.65</v>
      </c>
      <c r="BP200" s="138">
        <f t="shared" ca="1" si="135"/>
        <v>151260.47</v>
      </c>
      <c r="BQ200" s="143">
        <f t="shared" ca="1" si="136"/>
        <v>0</v>
      </c>
      <c r="BR200" s="143">
        <f t="shared" si="137"/>
        <v>17.34</v>
      </c>
      <c r="BS200" s="138">
        <f t="shared" ca="1" si="138"/>
        <v>852.78</v>
      </c>
      <c r="BT200" s="142">
        <f t="shared" ca="1" si="139"/>
        <v>0</v>
      </c>
      <c r="BU200" s="30"/>
      <c r="BV200" s="54">
        <f t="shared" si="120"/>
        <v>0</v>
      </c>
      <c r="BW200" s="59" t="str">
        <f t="shared" si="165"/>
        <v>NÃO MEDIDO</v>
      </c>
      <c r="BY200" s="62"/>
      <c r="BZ200" s="62"/>
    </row>
    <row r="201" spans="1:78" s="79" customFormat="1" ht="60" customHeight="1" x14ac:dyDescent="0.2">
      <c r="A201" s="43" t="s">
        <v>29</v>
      </c>
      <c r="B201" s="43"/>
      <c r="C201" s="63" t="s">
        <v>397</v>
      </c>
      <c r="D201" s="73" t="s">
        <v>398</v>
      </c>
      <c r="E201" s="80" t="s">
        <v>489</v>
      </c>
      <c r="F201" s="50">
        <v>21459</v>
      </c>
      <c r="G201" s="48">
        <v>0</v>
      </c>
      <c r="H201" s="49">
        <v>8871.89</v>
      </c>
      <c r="I201" s="49">
        <v>-1512.68</v>
      </c>
      <c r="J201" s="49">
        <v>3051.85</v>
      </c>
      <c r="K201" s="50">
        <f t="shared" si="121"/>
        <v>31870.06</v>
      </c>
      <c r="L201" s="65">
        <v>7.17</v>
      </c>
      <c r="M201" s="66">
        <f t="shared" si="119"/>
        <v>228508.32</v>
      </c>
      <c r="N201" s="52"/>
      <c r="O201" s="53">
        <f t="shared" si="122"/>
        <v>0</v>
      </c>
      <c r="P201" s="37"/>
      <c r="Q201" s="37">
        <f t="shared" si="160"/>
        <v>0</v>
      </c>
      <c r="R201" s="37">
        <f t="shared" si="161"/>
        <v>0</v>
      </c>
      <c r="S201" s="37">
        <v>1766.94</v>
      </c>
      <c r="T201" s="37">
        <f t="shared" si="144"/>
        <v>12668.96</v>
      </c>
      <c r="U201" s="37">
        <f t="shared" si="145"/>
        <v>0</v>
      </c>
      <c r="V201" s="37">
        <v>773.56</v>
      </c>
      <c r="W201" s="37">
        <f t="shared" si="152"/>
        <v>5546.43</v>
      </c>
      <c r="X201" s="37">
        <f t="shared" si="146"/>
        <v>0</v>
      </c>
      <c r="Y201" s="37">
        <v>2426.66</v>
      </c>
      <c r="Z201" s="37">
        <f t="shared" si="153"/>
        <v>17399.150000000001</v>
      </c>
      <c r="AA201" s="37">
        <f t="shared" si="154"/>
        <v>0</v>
      </c>
      <c r="AB201" s="37">
        <v>3374.94</v>
      </c>
      <c r="AC201" s="37">
        <f t="shared" si="155"/>
        <v>24198.32</v>
      </c>
      <c r="AD201" s="37">
        <f t="shared" si="147"/>
        <v>0</v>
      </c>
      <c r="AE201" s="37">
        <v>3374.94</v>
      </c>
      <c r="AF201" s="37">
        <f t="shared" si="156"/>
        <v>24198.32</v>
      </c>
      <c r="AG201" s="37">
        <f t="shared" si="157"/>
        <v>0</v>
      </c>
      <c r="AH201" s="37">
        <v>3374.94</v>
      </c>
      <c r="AI201" s="37">
        <f t="shared" si="158"/>
        <v>24198.32</v>
      </c>
      <c r="AJ201" s="37">
        <f t="shared" si="159"/>
        <v>0</v>
      </c>
      <c r="AK201" s="37">
        <v>3374.94</v>
      </c>
      <c r="AL201" s="37">
        <f t="shared" si="166"/>
        <v>24198.32</v>
      </c>
      <c r="AM201" s="37">
        <f t="shared" si="167"/>
        <v>0</v>
      </c>
      <c r="AN201" s="37">
        <v>3390.94</v>
      </c>
      <c r="AO201" s="37">
        <f t="shared" si="148"/>
        <v>24313.040000000001</v>
      </c>
      <c r="AP201" s="37">
        <f t="shared" si="149"/>
        <v>0</v>
      </c>
      <c r="AQ201" s="37">
        <v>3390.94</v>
      </c>
      <c r="AR201" s="37">
        <f t="shared" si="150"/>
        <v>24313.040000000001</v>
      </c>
      <c r="AS201" s="37">
        <f t="shared" si="141"/>
        <v>0</v>
      </c>
      <c r="AT201" s="37">
        <v>3390.94</v>
      </c>
      <c r="AU201" s="27">
        <f t="shared" si="142"/>
        <v>24313.040000000001</v>
      </c>
      <c r="AV201" s="27">
        <f t="shared" si="143"/>
        <v>0</v>
      </c>
      <c r="AW201" s="37"/>
      <c r="AX201" s="27">
        <f t="shared" si="123"/>
        <v>0</v>
      </c>
      <c r="AY201" s="27">
        <f t="shared" si="124"/>
        <v>0</v>
      </c>
      <c r="AZ201" s="37"/>
      <c r="BA201" s="137">
        <f t="shared" si="125"/>
        <v>0</v>
      </c>
      <c r="BB201" s="137">
        <f t="shared" si="126"/>
        <v>0</v>
      </c>
      <c r="BC201" s="37"/>
      <c r="BD201" s="136">
        <f t="shared" si="127"/>
        <v>0</v>
      </c>
      <c r="BE201" s="136">
        <f t="shared" si="128"/>
        <v>0</v>
      </c>
      <c r="BF201" s="37">
        <v>3051.85</v>
      </c>
      <c r="BG201" s="137">
        <f t="shared" si="129"/>
        <v>21881.759999999998</v>
      </c>
      <c r="BH201" s="137">
        <f t="shared" si="130"/>
        <v>0</v>
      </c>
      <c r="BI201" s="37"/>
      <c r="BJ201" s="137">
        <f t="shared" si="131"/>
        <v>0</v>
      </c>
      <c r="BK201" s="137">
        <f t="shared" si="132"/>
        <v>0</v>
      </c>
      <c r="BL201" s="37"/>
      <c r="BM201" s="137">
        <f t="shared" si="140"/>
        <v>0</v>
      </c>
      <c r="BN201" s="137">
        <f t="shared" si="133"/>
        <v>0</v>
      </c>
      <c r="BO201" s="54">
        <f t="shared" si="134"/>
        <v>31691.59</v>
      </c>
      <c r="BP201" s="138">
        <f t="shared" ca="1" si="135"/>
        <v>227228.7</v>
      </c>
      <c r="BQ201" s="143">
        <f t="shared" ca="1" si="136"/>
        <v>0</v>
      </c>
      <c r="BR201" s="143">
        <f t="shared" si="137"/>
        <v>178.47</v>
      </c>
      <c r="BS201" s="138">
        <f t="shared" ca="1" si="138"/>
        <v>1279.6199999999999</v>
      </c>
      <c r="BT201" s="142">
        <f t="shared" ca="1" si="139"/>
        <v>0</v>
      </c>
      <c r="BU201" s="30"/>
      <c r="BV201" s="54">
        <f t="shared" si="120"/>
        <v>0</v>
      </c>
      <c r="BW201" s="59" t="str">
        <f t="shared" si="165"/>
        <v>NÃO MEDIDO</v>
      </c>
      <c r="BY201" s="62"/>
      <c r="BZ201" s="62"/>
    </row>
    <row r="202" spans="1:78" s="79" customFormat="1" ht="60" customHeight="1" x14ac:dyDescent="0.2">
      <c r="A202" s="43" t="s">
        <v>29</v>
      </c>
      <c r="B202" s="43"/>
      <c r="C202" s="63" t="s">
        <v>399</v>
      </c>
      <c r="D202" s="73" t="s">
        <v>400</v>
      </c>
      <c r="E202" s="80" t="s">
        <v>58</v>
      </c>
      <c r="F202" s="50">
        <v>336.5</v>
      </c>
      <c r="G202" s="48">
        <v>0</v>
      </c>
      <c r="H202" s="49">
        <v>0</v>
      </c>
      <c r="I202" s="49">
        <v>0</v>
      </c>
      <c r="J202" s="49">
        <v>-6.95</v>
      </c>
      <c r="K202" s="50">
        <f t="shared" si="121"/>
        <v>329.55</v>
      </c>
      <c r="L202" s="65">
        <v>108.71</v>
      </c>
      <c r="M202" s="66">
        <f t="shared" si="119"/>
        <v>35825.39</v>
      </c>
      <c r="N202" s="52"/>
      <c r="O202" s="53">
        <f t="shared" si="122"/>
        <v>0</v>
      </c>
      <c r="P202" s="37">
        <v>18.809999999999999</v>
      </c>
      <c r="Q202" s="37">
        <f t="shared" si="160"/>
        <v>2044.84</v>
      </c>
      <c r="R202" s="37">
        <f t="shared" si="161"/>
        <v>0</v>
      </c>
      <c r="S202" s="37">
        <v>66.69</v>
      </c>
      <c r="T202" s="37">
        <f t="shared" si="144"/>
        <v>7249.87</v>
      </c>
      <c r="U202" s="37">
        <f t="shared" si="145"/>
        <v>0</v>
      </c>
      <c r="V202" s="37">
        <v>73.05</v>
      </c>
      <c r="W202" s="37">
        <f t="shared" si="152"/>
        <v>7941.27</v>
      </c>
      <c r="X202" s="37">
        <f t="shared" si="146"/>
        <v>0</v>
      </c>
      <c r="Y202" s="37">
        <v>66.400000000000006</v>
      </c>
      <c r="Z202" s="37">
        <f t="shared" si="153"/>
        <v>7218.34</v>
      </c>
      <c r="AA202" s="37">
        <f t="shared" si="154"/>
        <v>0</v>
      </c>
      <c r="AB202" s="37">
        <v>104.6</v>
      </c>
      <c r="AC202" s="37">
        <f t="shared" si="155"/>
        <v>11371.07</v>
      </c>
      <c r="AD202" s="37">
        <f t="shared" si="147"/>
        <v>0</v>
      </c>
      <c r="AE202" s="37"/>
      <c r="AF202" s="37">
        <f t="shared" si="156"/>
        <v>0</v>
      </c>
      <c r="AG202" s="37">
        <f t="shared" si="157"/>
        <v>0</v>
      </c>
      <c r="AH202" s="37"/>
      <c r="AI202" s="37">
        <f t="shared" si="158"/>
        <v>0</v>
      </c>
      <c r="AJ202" s="37">
        <f t="shared" si="159"/>
        <v>0</v>
      </c>
      <c r="AK202" s="37"/>
      <c r="AL202" s="37">
        <f t="shared" si="166"/>
        <v>0</v>
      </c>
      <c r="AM202" s="37">
        <f t="shared" si="167"/>
        <v>0</v>
      </c>
      <c r="AN202" s="37"/>
      <c r="AO202" s="37">
        <f t="shared" si="148"/>
        <v>0</v>
      </c>
      <c r="AP202" s="37">
        <f t="shared" si="149"/>
        <v>0</v>
      </c>
      <c r="AQ202" s="37"/>
      <c r="AR202" s="37">
        <f t="shared" si="150"/>
        <v>0</v>
      </c>
      <c r="AS202" s="37">
        <f t="shared" si="141"/>
        <v>0</v>
      </c>
      <c r="AT202" s="37"/>
      <c r="AU202" s="27">
        <f t="shared" si="142"/>
        <v>0</v>
      </c>
      <c r="AV202" s="27">
        <f t="shared" si="143"/>
        <v>0</v>
      </c>
      <c r="AW202" s="37"/>
      <c r="AX202" s="27">
        <f t="shared" si="123"/>
        <v>0</v>
      </c>
      <c r="AY202" s="27">
        <f t="shared" si="124"/>
        <v>0</v>
      </c>
      <c r="AZ202" s="37"/>
      <c r="BA202" s="137">
        <f t="shared" si="125"/>
        <v>0</v>
      </c>
      <c r="BB202" s="137">
        <f t="shared" si="126"/>
        <v>0</v>
      </c>
      <c r="BC202" s="37"/>
      <c r="BD202" s="136">
        <f t="shared" si="127"/>
        <v>0</v>
      </c>
      <c r="BE202" s="136">
        <f t="shared" si="128"/>
        <v>0</v>
      </c>
      <c r="BF202" s="37"/>
      <c r="BG202" s="137">
        <f t="shared" si="129"/>
        <v>0</v>
      </c>
      <c r="BH202" s="137">
        <f t="shared" si="130"/>
        <v>0</v>
      </c>
      <c r="BI202" s="37"/>
      <c r="BJ202" s="137">
        <f t="shared" si="131"/>
        <v>0</v>
      </c>
      <c r="BK202" s="137">
        <f t="shared" si="132"/>
        <v>0</v>
      </c>
      <c r="BL202" s="37"/>
      <c r="BM202" s="137">
        <f t="shared" si="140"/>
        <v>0</v>
      </c>
      <c r="BN202" s="137">
        <f t="shared" si="133"/>
        <v>0</v>
      </c>
      <c r="BO202" s="54">
        <f t="shared" si="134"/>
        <v>329.55</v>
      </c>
      <c r="BP202" s="138">
        <f t="shared" ca="1" si="135"/>
        <v>35825.39</v>
      </c>
      <c r="BQ202" s="143">
        <f t="shared" ca="1" si="136"/>
        <v>0</v>
      </c>
      <c r="BR202" s="143">
        <f t="shared" si="137"/>
        <v>0</v>
      </c>
      <c r="BS202" s="138">
        <f t="shared" ca="1" si="138"/>
        <v>0</v>
      </c>
      <c r="BT202" s="142">
        <f t="shared" ca="1" si="139"/>
        <v>0</v>
      </c>
      <c r="BU202" s="30"/>
      <c r="BV202" s="54">
        <f t="shared" si="120"/>
        <v>92.15</v>
      </c>
      <c r="BW202" s="59" t="str">
        <f t="shared" si="165"/>
        <v>MEDIDO</v>
      </c>
      <c r="BY202" s="62"/>
      <c r="BZ202" s="62"/>
    </row>
    <row r="203" spans="1:78" s="79" customFormat="1" ht="60" customHeight="1" x14ac:dyDescent="0.2">
      <c r="A203" s="43" t="s">
        <v>29</v>
      </c>
      <c r="B203" s="43"/>
      <c r="C203" s="63" t="s">
        <v>401</v>
      </c>
      <c r="D203" s="73" t="s">
        <v>402</v>
      </c>
      <c r="E203" s="80" t="s">
        <v>58</v>
      </c>
      <c r="F203" s="50">
        <v>336.5</v>
      </c>
      <c r="G203" s="48">
        <v>0</v>
      </c>
      <c r="H203" s="49">
        <v>0</v>
      </c>
      <c r="I203" s="49">
        <v>0</v>
      </c>
      <c r="J203" s="49">
        <v>0</v>
      </c>
      <c r="K203" s="50">
        <f t="shared" si="121"/>
        <v>336.5</v>
      </c>
      <c r="L203" s="65">
        <v>74.430000000000007</v>
      </c>
      <c r="M203" s="66">
        <f t="shared" si="119"/>
        <v>25045.7</v>
      </c>
      <c r="N203" s="52"/>
      <c r="O203" s="53">
        <f t="shared" si="122"/>
        <v>0</v>
      </c>
      <c r="P203" s="37"/>
      <c r="Q203" s="37">
        <f t="shared" si="160"/>
        <v>0</v>
      </c>
      <c r="R203" s="37">
        <f t="shared" si="161"/>
        <v>0</v>
      </c>
      <c r="S203" s="37"/>
      <c r="T203" s="37">
        <f t="shared" si="144"/>
        <v>0</v>
      </c>
      <c r="U203" s="37">
        <f t="shared" si="145"/>
        <v>0</v>
      </c>
      <c r="V203" s="37"/>
      <c r="W203" s="37">
        <f t="shared" si="152"/>
        <v>0</v>
      </c>
      <c r="X203" s="37">
        <f t="shared" si="146"/>
        <v>0</v>
      </c>
      <c r="Y203" s="37"/>
      <c r="Z203" s="37">
        <f t="shared" si="153"/>
        <v>0</v>
      </c>
      <c r="AA203" s="37">
        <f t="shared" si="154"/>
        <v>0</v>
      </c>
      <c r="AB203" s="37"/>
      <c r="AC203" s="37">
        <f t="shared" si="155"/>
        <v>0</v>
      </c>
      <c r="AD203" s="37">
        <f t="shared" si="147"/>
        <v>0</v>
      </c>
      <c r="AE203" s="37"/>
      <c r="AF203" s="37">
        <f t="shared" si="156"/>
        <v>0</v>
      </c>
      <c r="AG203" s="37">
        <f t="shared" si="157"/>
        <v>0</v>
      </c>
      <c r="AH203" s="37"/>
      <c r="AI203" s="37">
        <f t="shared" si="158"/>
        <v>0</v>
      </c>
      <c r="AJ203" s="37">
        <f t="shared" si="159"/>
        <v>0</v>
      </c>
      <c r="AK203" s="37"/>
      <c r="AL203" s="37">
        <f t="shared" si="166"/>
        <v>0</v>
      </c>
      <c r="AM203" s="37">
        <f t="shared" si="167"/>
        <v>0</v>
      </c>
      <c r="AN203" s="37"/>
      <c r="AO203" s="37">
        <f t="shared" si="148"/>
        <v>0</v>
      </c>
      <c r="AP203" s="37">
        <f t="shared" si="149"/>
        <v>0</v>
      </c>
      <c r="AQ203" s="37"/>
      <c r="AR203" s="37">
        <f t="shared" si="150"/>
        <v>0</v>
      </c>
      <c r="AS203" s="37">
        <f t="shared" si="141"/>
        <v>0</v>
      </c>
      <c r="AT203" s="37"/>
      <c r="AU203" s="27">
        <f t="shared" si="142"/>
        <v>0</v>
      </c>
      <c r="AV203" s="27">
        <f t="shared" si="143"/>
        <v>0</v>
      </c>
      <c r="AW203" s="37"/>
      <c r="AX203" s="27">
        <f t="shared" si="123"/>
        <v>0</v>
      </c>
      <c r="AY203" s="27">
        <f t="shared" si="124"/>
        <v>0</v>
      </c>
      <c r="AZ203" s="37"/>
      <c r="BA203" s="137">
        <f t="shared" si="125"/>
        <v>0</v>
      </c>
      <c r="BB203" s="137">
        <f t="shared" si="126"/>
        <v>0</v>
      </c>
      <c r="BC203" s="37"/>
      <c r="BD203" s="136">
        <f t="shared" si="127"/>
        <v>0</v>
      </c>
      <c r="BE203" s="136">
        <f t="shared" si="128"/>
        <v>0</v>
      </c>
      <c r="BF203" s="37"/>
      <c r="BG203" s="137">
        <f t="shared" si="129"/>
        <v>0</v>
      </c>
      <c r="BH203" s="137">
        <f t="shared" si="130"/>
        <v>0</v>
      </c>
      <c r="BI203" s="37">
        <v>237.4</v>
      </c>
      <c r="BJ203" s="137">
        <f t="shared" si="131"/>
        <v>17669.68</v>
      </c>
      <c r="BK203" s="137">
        <f t="shared" si="132"/>
        <v>0</v>
      </c>
      <c r="BL203" s="37">
        <v>92.15</v>
      </c>
      <c r="BM203" s="137">
        <f t="shared" si="140"/>
        <v>6858.72</v>
      </c>
      <c r="BN203" s="137">
        <f t="shared" si="133"/>
        <v>0</v>
      </c>
      <c r="BO203" s="54">
        <f t="shared" si="134"/>
        <v>329.55</v>
      </c>
      <c r="BP203" s="138">
        <f t="shared" ca="1" si="135"/>
        <v>24528.400000000001</v>
      </c>
      <c r="BQ203" s="143">
        <f t="shared" ca="1" si="136"/>
        <v>0</v>
      </c>
      <c r="BR203" s="143">
        <f t="shared" si="137"/>
        <v>6.95</v>
      </c>
      <c r="BS203" s="138">
        <f t="shared" ca="1" si="138"/>
        <v>517.29999999999995</v>
      </c>
      <c r="BT203" s="142">
        <f t="shared" ca="1" si="139"/>
        <v>0</v>
      </c>
      <c r="BU203" s="30"/>
      <c r="BV203" s="54">
        <f t="shared" si="120"/>
        <v>0</v>
      </c>
      <c r="BW203" s="59" t="str">
        <f t="shared" si="165"/>
        <v>NÃO MEDIDO</v>
      </c>
      <c r="BY203" s="62"/>
      <c r="BZ203" s="62"/>
    </row>
    <row r="204" spans="1:78" s="79" customFormat="1" ht="60" customHeight="1" x14ac:dyDescent="0.2">
      <c r="A204" s="43" t="s">
        <v>29</v>
      </c>
      <c r="B204" s="43"/>
      <c r="C204" s="63" t="s">
        <v>403</v>
      </c>
      <c r="D204" s="73" t="s">
        <v>404</v>
      </c>
      <c r="E204" s="80" t="s">
        <v>54</v>
      </c>
      <c r="F204" s="50">
        <v>4223</v>
      </c>
      <c r="G204" s="48">
        <v>0</v>
      </c>
      <c r="H204" s="49">
        <v>0</v>
      </c>
      <c r="I204" s="49">
        <v>0</v>
      </c>
      <c r="J204" s="49">
        <v>-832.06</v>
      </c>
      <c r="K204" s="50">
        <f t="shared" si="121"/>
        <v>3390.94</v>
      </c>
      <c r="L204" s="65">
        <v>13.82</v>
      </c>
      <c r="M204" s="66">
        <f t="shared" si="119"/>
        <v>46862.79</v>
      </c>
      <c r="N204" s="52"/>
      <c r="O204" s="53">
        <f t="shared" si="122"/>
        <v>0</v>
      </c>
      <c r="P204" s="37">
        <v>669.64</v>
      </c>
      <c r="Q204" s="37">
        <f t="shared" si="160"/>
        <v>9254.42</v>
      </c>
      <c r="R204" s="37">
        <f t="shared" si="161"/>
        <v>0</v>
      </c>
      <c r="S204" s="37">
        <v>983.45</v>
      </c>
      <c r="T204" s="37">
        <f t="shared" si="144"/>
        <v>13591.28</v>
      </c>
      <c r="U204" s="37">
        <f t="shared" si="145"/>
        <v>0</v>
      </c>
      <c r="V204" s="37">
        <v>773.56</v>
      </c>
      <c r="W204" s="37">
        <f t="shared" si="152"/>
        <v>10690.6</v>
      </c>
      <c r="X204" s="37">
        <f t="shared" si="146"/>
        <v>0</v>
      </c>
      <c r="Y204" s="37">
        <v>61.8</v>
      </c>
      <c r="Z204" s="37">
        <f t="shared" si="153"/>
        <v>854.08</v>
      </c>
      <c r="AA204" s="37">
        <f t="shared" si="154"/>
        <v>0</v>
      </c>
      <c r="AB204" s="37">
        <v>886.49</v>
      </c>
      <c r="AC204" s="37">
        <f t="shared" si="155"/>
        <v>12251.29</v>
      </c>
      <c r="AD204" s="37">
        <f t="shared" si="147"/>
        <v>0</v>
      </c>
      <c r="AE204" s="37"/>
      <c r="AF204" s="37">
        <f t="shared" si="156"/>
        <v>0</v>
      </c>
      <c r="AG204" s="37">
        <f t="shared" si="157"/>
        <v>0</v>
      </c>
      <c r="AH204" s="37"/>
      <c r="AI204" s="37">
        <f t="shared" si="158"/>
        <v>0</v>
      </c>
      <c r="AJ204" s="37">
        <f t="shared" si="159"/>
        <v>0</v>
      </c>
      <c r="AK204" s="37"/>
      <c r="AL204" s="37">
        <f t="shared" si="166"/>
        <v>0</v>
      </c>
      <c r="AM204" s="37">
        <f t="shared" si="167"/>
        <v>0</v>
      </c>
      <c r="AN204" s="37">
        <v>16</v>
      </c>
      <c r="AO204" s="37">
        <f t="shared" si="148"/>
        <v>221.12</v>
      </c>
      <c r="AP204" s="37">
        <f t="shared" si="149"/>
        <v>0</v>
      </c>
      <c r="AQ204" s="37"/>
      <c r="AR204" s="37">
        <f t="shared" si="150"/>
        <v>0</v>
      </c>
      <c r="AS204" s="37">
        <f t="shared" si="141"/>
        <v>0</v>
      </c>
      <c r="AT204" s="37"/>
      <c r="AU204" s="27">
        <f t="shared" si="142"/>
        <v>0</v>
      </c>
      <c r="AV204" s="27">
        <f t="shared" si="143"/>
        <v>0</v>
      </c>
      <c r="AW204" s="37"/>
      <c r="AX204" s="27">
        <f t="shared" si="123"/>
        <v>0</v>
      </c>
      <c r="AY204" s="27">
        <f t="shared" si="124"/>
        <v>0</v>
      </c>
      <c r="AZ204" s="37"/>
      <c r="BA204" s="137">
        <f t="shared" si="125"/>
        <v>0</v>
      </c>
      <c r="BB204" s="137">
        <f t="shared" si="126"/>
        <v>0</v>
      </c>
      <c r="BC204" s="37"/>
      <c r="BD204" s="136">
        <f t="shared" si="127"/>
        <v>0</v>
      </c>
      <c r="BE204" s="136">
        <f t="shared" si="128"/>
        <v>0</v>
      </c>
      <c r="BF204" s="37"/>
      <c r="BG204" s="137">
        <f t="shared" si="129"/>
        <v>0</v>
      </c>
      <c r="BH204" s="137">
        <f t="shared" si="130"/>
        <v>0</v>
      </c>
      <c r="BI204" s="37"/>
      <c r="BJ204" s="137">
        <f t="shared" si="131"/>
        <v>0</v>
      </c>
      <c r="BK204" s="137">
        <f t="shared" si="132"/>
        <v>0</v>
      </c>
      <c r="BL204" s="37"/>
      <c r="BM204" s="137">
        <f t="shared" si="140"/>
        <v>0</v>
      </c>
      <c r="BN204" s="137">
        <f t="shared" si="133"/>
        <v>0</v>
      </c>
      <c r="BO204" s="54">
        <f t="shared" si="134"/>
        <v>3390.94</v>
      </c>
      <c r="BP204" s="138">
        <f t="shared" ca="1" si="135"/>
        <v>46862.79</v>
      </c>
      <c r="BQ204" s="143">
        <f t="shared" ca="1" si="136"/>
        <v>0</v>
      </c>
      <c r="BR204" s="143">
        <f t="shared" si="137"/>
        <v>0</v>
      </c>
      <c r="BS204" s="138">
        <f t="shared" ca="1" si="138"/>
        <v>0</v>
      </c>
      <c r="BT204" s="142">
        <f t="shared" ca="1" si="139"/>
        <v>0</v>
      </c>
      <c r="BU204" s="30"/>
      <c r="BV204" s="54">
        <f t="shared" si="120"/>
        <v>1076.21</v>
      </c>
      <c r="BW204" s="59" t="str">
        <f t="shared" si="165"/>
        <v>MEDIDO</v>
      </c>
      <c r="BY204" s="62"/>
      <c r="BZ204" s="62"/>
    </row>
    <row r="205" spans="1:78" s="79" customFormat="1" ht="60" customHeight="1" x14ac:dyDescent="0.2">
      <c r="A205" s="43" t="s">
        <v>29</v>
      </c>
      <c r="B205" s="43"/>
      <c r="C205" s="63" t="s">
        <v>405</v>
      </c>
      <c r="D205" s="73" t="s">
        <v>406</v>
      </c>
      <c r="E205" s="80" t="s">
        <v>54</v>
      </c>
      <c r="F205" s="50">
        <v>4223</v>
      </c>
      <c r="G205" s="48">
        <v>0</v>
      </c>
      <c r="H205" s="49">
        <v>0</v>
      </c>
      <c r="I205" s="49">
        <v>0</v>
      </c>
      <c r="J205" s="49">
        <v>0</v>
      </c>
      <c r="K205" s="50">
        <f t="shared" si="121"/>
        <v>4223</v>
      </c>
      <c r="L205" s="65">
        <v>11.57</v>
      </c>
      <c r="M205" s="66">
        <f t="shared" si="119"/>
        <v>48860.11</v>
      </c>
      <c r="N205" s="52"/>
      <c r="O205" s="53">
        <f t="shared" si="122"/>
        <v>0</v>
      </c>
      <c r="P205" s="37"/>
      <c r="Q205" s="37">
        <f t="shared" si="160"/>
        <v>0</v>
      </c>
      <c r="R205" s="37">
        <f t="shared" si="161"/>
        <v>0</v>
      </c>
      <c r="S205" s="37"/>
      <c r="T205" s="37">
        <f t="shared" si="144"/>
        <v>0</v>
      </c>
      <c r="U205" s="37">
        <f t="shared" si="145"/>
        <v>0</v>
      </c>
      <c r="V205" s="37"/>
      <c r="W205" s="37">
        <f t="shared" si="152"/>
        <v>0</v>
      </c>
      <c r="X205" s="37">
        <f t="shared" si="146"/>
        <v>0</v>
      </c>
      <c r="Y205" s="37"/>
      <c r="Z205" s="37">
        <f t="shared" si="153"/>
        <v>0</v>
      </c>
      <c r="AA205" s="37">
        <f t="shared" si="154"/>
        <v>0</v>
      </c>
      <c r="AB205" s="37"/>
      <c r="AC205" s="37">
        <f t="shared" si="155"/>
        <v>0</v>
      </c>
      <c r="AD205" s="37">
        <f t="shared" si="147"/>
        <v>0</v>
      </c>
      <c r="AE205" s="37"/>
      <c r="AF205" s="37">
        <f t="shared" si="156"/>
        <v>0</v>
      </c>
      <c r="AG205" s="37">
        <f t="shared" si="157"/>
        <v>0</v>
      </c>
      <c r="AH205" s="37"/>
      <c r="AI205" s="37">
        <f t="shared" si="158"/>
        <v>0</v>
      </c>
      <c r="AJ205" s="37">
        <f t="shared" si="159"/>
        <v>0</v>
      </c>
      <c r="AK205" s="37"/>
      <c r="AL205" s="37">
        <f t="shared" si="166"/>
        <v>0</v>
      </c>
      <c r="AM205" s="37">
        <f t="shared" si="167"/>
        <v>0</v>
      </c>
      <c r="AN205" s="37"/>
      <c r="AO205" s="37">
        <f t="shared" si="148"/>
        <v>0</v>
      </c>
      <c r="AP205" s="37">
        <f t="shared" si="149"/>
        <v>0</v>
      </c>
      <c r="AQ205" s="37"/>
      <c r="AR205" s="37">
        <f t="shared" si="150"/>
        <v>0</v>
      </c>
      <c r="AS205" s="37">
        <f t="shared" si="141"/>
        <v>0</v>
      </c>
      <c r="AT205" s="37"/>
      <c r="AU205" s="27">
        <f t="shared" si="142"/>
        <v>0</v>
      </c>
      <c r="AV205" s="27">
        <f t="shared" si="143"/>
        <v>0</v>
      </c>
      <c r="AW205" s="37"/>
      <c r="AX205" s="27">
        <f t="shared" si="123"/>
        <v>0</v>
      </c>
      <c r="AY205" s="27">
        <f t="shared" si="124"/>
        <v>0</v>
      </c>
      <c r="AZ205" s="37"/>
      <c r="BA205" s="137">
        <f t="shared" si="125"/>
        <v>0</v>
      </c>
      <c r="BB205" s="137">
        <f t="shared" si="126"/>
        <v>0</v>
      </c>
      <c r="BC205" s="37">
        <v>703.66</v>
      </c>
      <c r="BD205" s="136">
        <f t="shared" si="127"/>
        <v>8141.35</v>
      </c>
      <c r="BE205" s="136">
        <f t="shared" si="128"/>
        <v>0</v>
      </c>
      <c r="BF205" s="37"/>
      <c r="BG205" s="137">
        <f t="shared" si="129"/>
        <v>0</v>
      </c>
      <c r="BH205" s="137">
        <f t="shared" si="130"/>
        <v>0</v>
      </c>
      <c r="BI205" s="37">
        <v>1611.08</v>
      </c>
      <c r="BJ205" s="137">
        <f t="shared" si="131"/>
        <v>18640.2</v>
      </c>
      <c r="BK205" s="137">
        <f t="shared" si="132"/>
        <v>0</v>
      </c>
      <c r="BL205" s="37">
        <v>1076.21</v>
      </c>
      <c r="BM205" s="137">
        <f t="shared" si="140"/>
        <v>12451.75</v>
      </c>
      <c r="BN205" s="137">
        <f t="shared" si="133"/>
        <v>0</v>
      </c>
      <c r="BO205" s="54">
        <f t="shared" si="134"/>
        <v>3390.95</v>
      </c>
      <c r="BP205" s="138">
        <f t="shared" ca="1" si="135"/>
        <v>39233.300000000003</v>
      </c>
      <c r="BQ205" s="143">
        <f t="shared" ca="1" si="136"/>
        <v>0</v>
      </c>
      <c r="BR205" s="143">
        <f t="shared" si="137"/>
        <v>832.05</v>
      </c>
      <c r="BS205" s="138">
        <f t="shared" ca="1" si="138"/>
        <v>9626.81</v>
      </c>
      <c r="BT205" s="142">
        <f t="shared" ca="1" si="139"/>
        <v>0</v>
      </c>
      <c r="BU205" s="30"/>
      <c r="BV205" s="54">
        <f t="shared" si="120"/>
        <v>0</v>
      </c>
      <c r="BW205" s="59" t="str">
        <f t="shared" si="165"/>
        <v>NÃO MEDIDO</v>
      </c>
      <c r="BY205" s="62"/>
      <c r="BZ205" s="62"/>
    </row>
    <row r="206" spans="1:78" s="79" customFormat="1" ht="60" customHeight="1" x14ac:dyDescent="0.2">
      <c r="A206" s="43" t="s">
        <v>29</v>
      </c>
      <c r="B206" s="43"/>
      <c r="C206" s="63" t="s">
        <v>407</v>
      </c>
      <c r="D206" s="73" t="s">
        <v>408</v>
      </c>
      <c r="E206" s="80" t="s">
        <v>55</v>
      </c>
      <c r="F206" s="50">
        <v>16</v>
      </c>
      <c r="G206" s="48">
        <v>0</v>
      </c>
      <c r="H206" s="49">
        <v>0</v>
      </c>
      <c r="I206" s="49">
        <v>0</v>
      </c>
      <c r="J206" s="49">
        <v>-6</v>
      </c>
      <c r="K206" s="50">
        <f t="shared" si="121"/>
        <v>10</v>
      </c>
      <c r="L206" s="65">
        <v>1561.56</v>
      </c>
      <c r="M206" s="66">
        <f t="shared" si="119"/>
        <v>15615.6</v>
      </c>
      <c r="N206" s="52"/>
      <c r="O206" s="53">
        <f t="shared" si="122"/>
        <v>0</v>
      </c>
      <c r="P206" s="37">
        <v>2</v>
      </c>
      <c r="Q206" s="37">
        <f t="shared" si="160"/>
        <v>3123.12</v>
      </c>
      <c r="R206" s="37">
        <f t="shared" si="161"/>
        <v>0</v>
      </c>
      <c r="S206" s="37">
        <v>1</v>
      </c>
      <c r="T206" s="37">
        <f t="shared" si="144"/>
        <v>1561.56</v>
      </c>
      <c r="U206" s="37">
        <f t="shared" si="145"/>
        <v>0</v>
      </c>
      <c r="V206" s="37">
        <v>2</v>
      </c>
      <c r="W206" s="37">
        <f t="shared" si="152"/>
        <v>3123.12</v>
      </c>
      <c r="X206" s="37">
        <f t="shared" si="146"/>
        <v>0</v>
      </c>
      <c r="Y206" s="37"/>
      <c r="Z206" s="37">
        <f t="shared" si="153"/>
        <v>0</v>
      </c>
      <c r="AA206" s="37">
        <f t="shared" si="154"/>
        <v>0</v>
      </c>
      <c r="AB206" s="37"/>
      <c r="AC206" s="37">
        <f t="shared" si="155"/>
        <v>0</v>
      </c>
      <c r="AD206" s="37">
        <f t="shared" si="147"/>
        <v>0</v>
      </c>
      <c r="AE206" s="37"/>
      <c r="AF206" s="37">
        <f t="shared" si="156"/>
        <v>0</v>
      </c>
      <c r="AG206" s="37">
        <f t="shared" si="157"/>
        <v>0</v>
      </c>
      <c r="AH206" s="37"/>
      <c r="AI206" s="37">
        <f t="shared" si="158"/>
        <v>0</v>
      </c>
      <c r="AJ206" s="37">
        <f t="shared" si="159"/>
        <v>0</v>
      </c>
      <c r="AK206" s="37"/>
      <c r="AL206" s="37">
        <f t="shared" si="166"/>
        <v>0</v>
      </c>
      <c r="AM206" s="37">
        <f t="shared" si="167"/>
        <v>0</v>
      </c>
      <c r="AN206" s="37"/>
      <c r="AO206" s="37">
        <f t="shared" si="148"/>
        <v>0</v>
      </c>
      <c r="AP206" s="37">
        <f t="shared" si="149"/>
        <v>0</v>
      </c>
      <c r="AQ206" s="37"/>
      <c r="AR206" s="37">
        <f t="shared" si="150"/>
        <v>0</v>
      </c>
      <c r="AS206" s="37">
        <f t="shared" si="141"/>
        <v>0</v>
      </c>
      <c r="AT206" s="37"/>
      <c r="AU206" s="27">
        <f t="shared" si="142"/>
        <v>0</v>
      </c>
      <c r="AV206" s="27">
        <f t="shared" si="143"/>
        <v>0</v>
      </c>
      <c r="AW206" s="37"/>
      <c r="AX206" s="27">
        <f t="shared" si="123"/>
        <v>0</v>
      </c>
      <c r="AY206" s="27">
        <f t="shared" si="124"/>
        <v>0</v>
      </c>
      <c r="AZ206" s="37"/>
      <c r="BA206" s="137">
        <f t="shared" si="125"/>
        <v>0</v>
      </c>
      <c r="BB206" s="137">
        <f t="shared" si="126"/>
        <v>0</v>
      </c>
      <c r="BC206" s="37"/>
      <c r="BD206" s="136">
        <f t="shared" si="127"/>
        <v>0</v>
      </c>
      <c r="BE206" s="136">
        <f t="shared" si="128"/>
        <v>0</v>
      </c>
      <c r="BF206" s="37"/>
      <c r="BG206" s="137">
        <f t="shared" si="129"/>
        <v>0</v>
      </c>
      <c r="BH206" s="137">
        <f t="shared" si="130"/>
        <v>0</v>
      </c>
      <c r="BI206" s="37">
        <v>5</v>
      </c>
      <c r="BJ206" s="137">
        <f t="shared" si="131"/>
        <v>7807.8</v>
      </c>
      <c r="BK206" s="137">
        <f t="shared" si="132"/>
        <v>0</v>
      </c>
      <c r="BL206" s="37"/>
      <c r="BM206" s="137">
        <f t="shared" si="140"/>
        <v>0</v>
      </c>
      <c r="BN206" s="137">
        <f t="shared" si="133"/>
        <v>0</v>
      </c>
      <c r="BO206" s="54">
        <f t="shared" si="134"/>
        <v>10</v>
      </c>
      <c r="BP206" s="138">
        <f t="shared" ca="1" si="135"/>
        <v>15615.6</v>
      </c>
      <c r="BQ206" s="143">
        <f t="shared" ca="1" si="136"/>
        <v>0</v>
      </c>
      <c r="BR206" s="143">
        <f t="shared" si="137"/>
        <v>0</v>
      </c>
      <c r="BS206" s="138">
        <f t="shared" ca="1" si="138"/>
        <v>0</v>
      </c>
      <c r="BT206" s="142">
        <f t="shared" ca="1" si="139"/>
        <v>0</v>
      </c>
      <c r="BU206" s="30"/>
      <c r="BV206" s="54">
        <f t="shared" si="120"/>
        <v>0</v>
      </c>
      <c r="BW206" s="59" t="str">
        <f t="shared" si="165"/>
        <v>NÃO MEDIDO</v>
      </c>
      <c r="BY206" s="62"/>
      <c r="BZ206" s="62"/>
    </row>
    <row r="207" spans="1:78" s="79" customFormat="1" ht="60" customHeight="1" x14ac:dyDescent="0.2">
      <c r="A207" s="43" t="s">
        <v>508</v>
      </c>
      <c r="B207" s="43"/>
      <c r="C207" s="63" t="s">
        <v>500</v>
      </c>
      <c r="D207" s="73" t="s">
        <v>501</v>
      </c>
      <c r="E207" s="80" t="s">
        <v>506</v>
      </c>
      <c r="F207" s="50"/>
      <c r="G207" s="48">
        <v>1694.52</v>
      </c>
      <c r="H207" s="49">
        <v>0</v>
      </c>
      <c r="I207" s="49">
        <v>403.57</v>
      </c>
      <c r="J207" s="49">
        <v>381.27</v>
      </c>
      <c r="K207" s="50">
        <f t="shared" si="121"/>
        <v>2479.36</v>
      </c>
      <c r="L207" s="65">
        <v>5.86</v>
      </c>
      <c r="M207" s="66">
        <f t="shared" ref="M207:M270" si="168">ROUND((F207*$L207),2)+ROUND((G207*$L207),2)+ROUND((H207*$L207),2)+ROUND((I207*$L207),2)+ROUND((J207*$L207),2)</f>
        <v>14529.05</v>
      </c>
      <c r="N207" s="52"/>
      <c r="O207" s="53">
        <f t="shared" si="122"/>
        <v>0</v>
      </c>
      <c r="P207" s="37"/>
      <c r="Q207" s="37"/>
      <c r="R207" s="37"/>
      <c r="S207" s="37"/>
      <c r="T207" s="37"/>
      <c r="U207" s="37"/>
      <c r="V207" s="37"/>
      <c r="W207" s="37">
        <f t="shared" si="152"/>
        <v>0</v>
      </c>
      <c r="X207" s="37">
        <f t="shared" si="146"/>
        <v>0</v>
      </c>
      <c r="Y207" s="37"/>
      <c r="Z207" s="37">
        <f t="shared" si="153"/>
        <v>0</v>
      </c>
      <c r="AA207" s="37">
        <f t="shared" si="154"/>
        <v>0</v>
      </c>
      <c r="AB207" s="37"/>
      <c r="AC207" s="37">
        <f t="shared" si="155"/>
        <v>0</v>
      </c>
      <c r="AD207" s="37">
        <f t="shared" si="147"/>
        <v>0</v>
      </c>
      <c r="AE207" s="37"/>
      <c r="AF207" s="37">
        <f t="shared" si="156"/>
        <v>0</v>
      </c>
      <c r="AG207" s="37">
        <f t="shared" si="157"/>
        <v>0</v>
      </c>
      <c r="AH207" s="37">
        <v>381.27</v>
      </c>
      <c r="AI207" s="37">
        <f t="shared" si="158"/>
        <v>2234.2399999999998</v>
      </c>
      <c r="AJ207" s="37">
        <f t="shared" si="159"/>
        <v>0</v>
      </c>
      <c r="AK207" s="37">
        <v>423.63</v>
      </c>
      <c r="AL207" s="37">
        <f t="shared" si="166"/>
        <v>2482.4699999999998</v>
      </c>
      <c r="AM207" s="37">
        <f t="shared" si="167"/>
        <v>0</v>
      </c>
      <c r="AN207" s="37">
        <v>423.63</v>
      </c>
      <c r="AO207" s="37">
        <f t="shared" si="148"/>
        <v>2482.4699999999998</v>
      </c>
      <c r="AP207" s="37">
        <f t="shared" si="149"/>
        <v>0</v>
      </c>
      <c r="AQ207" s="37">
        <v>423.63</v>
      </c>
      <c r="AR207" s="37">
        <f t="shared" si="150"/>
        <v>2482.4699999999998</v>
      </c>
      <c r="AS207" s="37">
        <f t="shared" si="141"/>
        <v>0</v>
      </c>
      <c r="AT207" s="37"/>
      <c r="AU207" s="27">
        <f t="shared" si="142"/>
        <v>0</v>
      </c>
      <c r="AV207" s="27">
        <f t="shared" si="143"/>
        <v>0</v>
      </c>
      <c r="AW207" s="37">
        <v>423.63</v>
      </c>
      <c r="AX207" s="137">
        <f t="shared" si="123"/>
        <v>2482.4699999999998</v>
      </c>
      <c r="AY207" s="136">
        <f t="shared" si="124"/>
        <v>0</v>
      </c>
      <c r="AZ207" s="37"/>
      <c r="BA207" s="137">
        <f t="shared" si="125"/>
        <v>0</v>
      </c>
      <c r="BB207" s="137">
        <f t="shared" si="126"/>
        <v>0</v>
      </c>
      <c r="BC207" s="37"/>
      <c r="BD207" s="136">
        <f t="shared" si="127"/>
        <v>0</v>
      </c>
      <c r="BE207" s="136">
        <f t="shared" si="128"/>
        <v>0</v>
      </c>
      <c r="BF207" s="37">
        <v>381.27</v>
      </c>
      <c r="BG207" s="137">
        <f t="shared" si="129"/>
        <v>2234.2399999999998</v>
      </c>
      <c r="BH207" s="137">
        <f t="shared" si="130"/>
        <v>0</v>
      </c>
      <c r="BI207" s="37"/>
      <c r="BJ207" s="137">
        <f t="shared" si="131"/>
        <v>0</v>
      </c>
      <c r="BK207" s="137">
        <f t="shared" si="132"/>
        <v>0</v>
      </c>
      <c r="BL207" s="37"/>
      <c r="BM207" s="137">
        <f t="shared" si="140"/>
        <v>0</v>
      </c>
      <c r="BN207" s="137">
        <f t="shared" si="133"/>
        <v>0</v>
      </c>
      <c r="BO207" s="54">
        <f t="shared" si="134"/>
        <v>2457.06</v>
      </c>
      <c r="BP207" s="138">
        <f t="shared" ca="1" si="135"/>
        <v>14398.36</v>
      </c>
      <c r="BQ207" s="143">
        <f t="shared" ca="1" si="136"/>
        <v>0</v>
      </c>
      <c r="BR207" s="143">
        <f t="shared" si="137"/>
        <v>22.3</v>
      </c>
      <c r="BS207" s="138">
        <f t="shared" ca="1" si="138"/>
        <v>130.69</v>
      </c>
      <c r="BT207" s="142">
        <f t="shared" ca="1" si="139"/>
        <v>0</v>
      </c>
      <c r="BU207" s="30"/>
      <c r="BV207" s="54">
        <f t="shared" si="120"/>
        <v>0</v>
      </c>
      <c r="BW207" s="59" t="str">
        <f t="shared" si="165"/>
        <v>NÃO MEDIDO</v>
      </c>
      <c r="BY207" s="62"/>
      <c r="BZ207" s="62"/>
    </row>
    <row r="208" spans="1:78" s="79" customFormat="1" ht="76.5" customHeight="1" x14ac:dyDescent="0.2">
      <c r="A208" s="43" t="s">
        <v>508</v>
      </c>
      <c r="B208" s="43"/>
      <c r="C208" s="63" t="s">
        <v>502</v>
      </c>
      <c r="D208" s="73" t="s">
        <v>503</v>
      </c>
      <c r="E208" s="80" t="s">
        <v>507</v>
      </c>
      <c r="F208" s="50"/>
      <c r="G208" s="48">
        <v>423.63</v>
      </c>
      <c r="H208" s="49">
        <v>0</v>
      </c>
      <c r="I208" s="49">
        <v>0</v>
      </c>
      <c r="J208" s="49">
        <v>0</v>
      </c>
      <c r="K208" s="50">
        <f t="shared" si="121"/>
        <v>423.63</v>
      </c>
      <c r="L208" s="65">
        <v>11.73</v>
      </c>
      <c r="M208" s="66">
        <f t="shared" si="168"/>
        <v>4969.18</v>
      </c>
      <c r="N208" s="52"/>
      <c r="O208" s="53">
        <f t="shared" si="122"/>
        <v>0</v>
      </c>
      <c r="P208" s="37"/>
      <c r="Q208" s="37"/>
      <c r="R208" s="37"/>
      <c r="S208" s="37"/>
      <c r="T208" s="37"/>
      <c r="U208" s="37"/>
      <c r="V208" s="37"/>
      <c r="W208" s="37">
        <f t="shared" si="152"/>
        <v>0</v>
      </c>
      <c r="X208" s="37">
        <f t="shared" si="146"/>
        <v>0</v>
      </c>
      <c r="Y208" s="37"/>
      <c r="Z208" s="37">
        <f t="shared" si="153"/>
        <v>0</v>
      </c>
      <c r="AA208" s="37">
        <f t="shared" si="154"/>
        <v>0</v>
      </c>
      <c r="AB208" s="37"/>
      <c r="AC208" s="37">
        <f t="shared" si="155"/>
        <v>0</v>
      </c>
      <c r="AD208" s="37">
        <f t="shared" si="147"/>
        <v>0</v>
      </c>
      <c r="AE208" s="37"/>
      <c r="AF208" s="37">
        <f t="shared" si="156"/>
        <v>0</v>
      </c>
      <c r="AG208" s="37">
        <f t="shared" si="157"/>
        <v>0</v>
      </c>
      <c r="AH208" s="37">
        <v>381.27</v>
      </c>
      <c r="AI208" s="37">
        <f t="shared" si="158"/>
        <v>4472.3</v>
      </c>
      <c r="AJ208" s="37">
        <f t="shared" si="159"/>
        <v>0</v>
      </c>
      <c r="AK208" s="37">
        <v>-127.09</v>
      </c>
      <c r="AL208" s="37">
        <f t="shared" si="166"/>
        <v>-1490.77</v>
      </c>
      <c r="AM208" s="37">
        <f t="shared" si="167"/>
        <v>0</v>
      </c>
      <c r="AN208" s="37"/>
      <c r="AO208" s="37">
        <f t="shared" si="148"/>
        <v>0</v>
      </c>
      <c r="AP208" s="37">
        <f t="shared" si="149"/>
        <v>0</v>
      </c>
      <c r="AQ208" s="37"/>
      <c r="AR208" s="37">
        <f t="shared" si="150"/>
        <v>0</v>
      </c>
      <c r="AS208" s="37">
        <f t="shared" si="141"/>
        <v>0</v>
      </c>
      <c r="AT208" s="37"/>
      <c r="AU208" s="27">
        <f t="shared" si="142"/>
        <v>0</v>
      </c>
      <c r="AV208" s="27">
        <f t="shared" si="143"/>
        <v>0</v>
      </c>
      <c r="AW208" s="37"/>
      <c r="AX208" s="27">
        <f t="shared" si="123"/>
        <v>0</v>
      </c>
      <c r="AY208" s="27">
        <f t="shared" si="124"/>
        <v>0</v>
      </c>
      <c r="AZ208" s="37"/>
      <c r="BA208" s="137">
        <f t="shared" si="125"/>
        <v>0</v>
      </c>
      <c r="BB208" s="137">
        <f t="shared" si="126"/>
        <v>0</v>
      </c>
      <c r="BC208" s="37"/>
      <c r="BD208" s="136">
        <f t="shared" si="127"/>
        <v>0</v>
      </c>
      <c r="BE208" s="136">
        <f t="shared" si="128"/>
        <v>0</v>
      </c>
      <c r="BF208" s="37"/>
      <c r="BG208" s="137">
        <f t="shared" si="129"/>
        <v>0</v>
      </c>
      <c r="BH208" s="137">
        <f t="shared" si="130"/>
        <v>0</v>
      </c>
      <c r="BI208" s="37">
        <v>169.45</v>
      </c>
      <c r="BJ208" s="137">
        <f t="shared" si="131"/>
        <v>1987.65</v>
      </c>
      <c r="BK208" s="137">
        <f t="shared" si="132"/>
        <v>0</v>
      </c>
      <c r="BL208" s="37"/>
      <c r="BM208" s="137">
        <f t="shared" si="140"/>
        <v>0</v>
      </c>
      <c r="BN208" s="137">
        <f t="shared" si="133"/>
        <v>0</v>
      </c>
      <c r="BO208" s="54">
        <f t="shared" si="134"/>
        <v>423.63</v>
      </c>
      <c r="BP208" s="138">
        <f t="shared" ca="1" si="135"/>
        <v>4969.18</v>
      </c>
      <c r="BQ208" s="143">
        <f t="shared" ca="1" si="136"/>
        <v>0</v>
      </c>
      <c r="BR208" s="143">
        <f t="shared" si="137"/>
        <v>0</v>
      </c>
      <c r="BS208" s="138">
        <f t="shared" ca="1" si="138"/>
        <v>0</v>
      </c>
      <c r="BT208" s="142">
        <f t="shared" ca="1" si="139"/>
        <v>0</v>
      </c>
      <c r="BU208" s="30"/>
      <c r="BV208" s="54">
        <f t="shared" ref="BV208:BV271" si="169">INDEX($P$11:$BN$286,ROW()-9,MATCH($BV$11,$P$11:$BN$11,0))</f>
        <v>0</v>
      </c>
      <c r="BW208" s="59" t="str">
        <f t="shared" si="165"/>
        <v>NÃO MEDIDO</v>
      </c>
      <c r="BY208" s="62"/>
      <c r="BZ208" s="62"/>
    </row>
    <row r="209" spans="1:78" s="79" customFormat="1" ht="30" customHeight="1" x14ac:dyDescent="0.2">
      <c r="A209" s="43" t="s">
        <v>27</v>
      </c>
      <c r="B209" s="43"/>
      <c r="C209" s="63">
        <v>40800</v>
      </c>
      <c r="D209" s="73" t="s">
        <v>69</v>
      </c>
      <c r="E209" s="80"/>
      <c r="F209" s="50"/>
      <c r="G209" s="48">
        <v>0</v>
      </c>
      <c r="H209" s="49">
        <v>0</v>
      </c>
      <c r="I209" s="49">
        <v>0</v>
      </c>
      <c r="J209" s="49">
        <v>0</v>
      </c>
      <c r="K209" s="50">
        <f t="shared" ref="K209:K272" si="170">F209+G209+H209+I209+J209</f>
        <v>0</v>
      </c>
      <c r="L209" s="65"/>
      <c r="M209" s="66">
        <f t="shared" si="168"/>
        <v>0</v>
      </c>
      <c r="N209" s="52"/>
      <c r="O209" s="53">
        <f t="shared" ref="O209:O272" si="171">ROUND((F209*$N209),2)+ROUND((G209*$N209),2)+ROUND((H209*$N209),2)+ROUND((I209*$N209),2)+ROUND((J209*$N209),2)</f>
        <v>0</v>
      </c>
      <c r="P209" s="37"/>
      <c r="Q209" s="37">
        <f t="shared" si="160"/>
        <v>0</v>
      </c>
      <c r="R209" s="37">
        <f t="shared" si="161"/>
        <v>0</v>
      </c>
      <c r="S209" s="37"/>
      <c r="T209" s="37">
        <f t="shared" si="144"/>
        <v>0</v>
      </c>
      <c r="U209" s="37">
        <f t="shared" si="145"/>
        <v>0</v>
      </c>
      <c r="V209" s="37"/>
      <c r="W209" s="37">
        <f t="shared" si="152"/>
        <v>0</v>
      </c>
      <c r="X209" s="37">
        <f t="shared" si="146"/>
        <v>0</v>
      </c>
      <c r="Y209" s="37"/>
      <c r="Z209" s="37">
        <f t="shared" si="153"/>
        <v>0</v>
      </c>
      <c r="AA209" s="37">
        <f t="shared" si="154"/>
        <v>0</v>
      </c>
      <c r="AB209" s="37"/>
      <c r="AC209" s="37">
        <f t="shared" si="155"/>
        <v>0</v>
      </c>
      <c r="AD209" s="37">
        <f t="shared" si="147"/>
        <v>0</v>
      </c>
      <c r="AE209" s="37"/>
      <c r="AF209" s="37">
        <f t="shared" si="156"/>
        <v>0</v>
      </c>
      <c r="AG209" s="37">
        <f t="shared" si="157"/>
        <v>0</v>
      </c>
      <c r="AH209" s="37"/>
      <c r="AI209" s="37">
        <f t="shared" si="158"/>
        <v>0</v>
      </c>
      <c r="AJ209" s="37">
        <f t="shared" si="159"/>
        <v>0</v>
      </c>
      <c r="AK209" s="37"/>
      <c r="AL209" s="37">
        <f t="shared" si="166"/>
        <v>0</v>
      </c>
      <c r="AM209" s="37">
        <f t="shared" si="167"/>
        <v>0</v>
      </c>
      <c r="AN209" s="37"/>
      <c r="AO209" s="37">
        <f t="shared" si="148"/>
        <v>0</v>
      </c>
      <c r="AP209" s="37">
        <f t="shared" si="149"/>
        <v>0</v>
      </c>
      <c r="AQ209" s="37"/>
      <c r="AR209" s="37">
        <f t="shared" si="150"/>
        <v>0</v>
      </c>
      <c r="AS209" s="37">
        <f t="shared" si="141"/>
        <v>0</v>
      </c>
      <c r="AT209" s="37"/>
      <c r="AU209" s="27">
        <f t="shared" si="142"/>
        <v>0</v>
      </c>
      <c r="AV209" s="27">
        <f t="shared" si="143"/>
        <v>0</v>
      </c>
      <c r="AW209" s="37"/>
      <c r="AX209" s="27">
        <f t="shared" ref="AX209:AX272" si="172">ROUND(AW209*$L209,2)</f>
        <v>0</v>
      </c>
      <c r="AY209" s="27">
        <f t="shared" ref="AY209:AY272" si="173">ROUND(AW209*$N209,2)</f>
        <v>0</v>
      </c>
      <c r="AZ209" s="37"/>
      <c r="BA209" s="137">
        <f t="shared" ref="BA209:BA272" si="174">ROUND(AZ209*$L209,2)</f>
        <v>0</v>
      </c>
      <c r="BB209" s="137">
        <f t="shared" ref="BB209:BB272" si="175">ROUND(AZ209*$N209,2)</f>
        <v>0</v>
      </c>
      <c r="BC209" s="37"/>
      <c r="BD209" s="136">
        <f t="shared" ref="BD209:BD272" si="176">ROUND(BC209*$L209,2)</f>
        <v>0</v>
      </c>
      <c r="BE209" s="136">
        <f t="shared" ref="BE209:BE272" si="177">ROUND(BC209*$N209,2)</f>
        <v>0</v>
      </c>
      <c r="BF209" s="37"/>
      <c r="BG209" s="137">
        <f t="shared" ref="BG209:BG272" si="178">ROUND(BF209*$L209,2)</f>
        <v>0</v>
      </c>
      <c r="BH209" s="137">
        <f t="shared" ref="BH209:BH272" si="179">ROUND(BF209*$N209,2)</f>
        <v>0</v>
      </c>
      <c r="BI209" s="37"/>
      <c r="BJ209" s="137">
        <f t="shared" ref="BJ209:BJ272" si="180">ROUND(BI209*$L209,2)</f>
        <v>0</v>
      </c>
      <c r="BK209" s="137">
        <f t="shared" ref="BK209:BK272" si="181">ROUND(BI209*$N209,2)</f>
        <v>0</v>
      </c>
      <c r="BL209" s="37"/>
      <c r="BM209" s="137">
        <f t="shared" si="140"/>
        <v>0</v>
      </c>
      <c r="BN209" s="137">
        <f t="shared" ref="BN209:BN272" si="182">ROUND(BL209*$N209,2)</f>
        <v>0</v>
      </c>
      <c r="BO209" s="54">
        <f t="shared" ref="BO209:BO272" si="183">SUMIF($P$10:$BN$10,"QUANTIDADE",P209:BN209)</f>
        <v>0</v>
      </c>
      <c r="BP209" s="138">
        <f t="shared" ref="BP209:BP272" ca="1" si="184">SUMIF($P$10:$BN$12,"QUANTIDADE",Q209:BN209)</f>
        <v>0</v>
      </c>
      <c r="BQ209" s="143">
        <f t="shared" ref="BQ209:BQ272" ca="1" si="185">SUMIF($P$11:$BN$12,"SEM DESCONTO",P209:BN209)</f>
        <v>0</v>
      </c>
      <c r="BR209" s="143">
        <f t="shared" ref="BR209:BR272" si="186">K209-BO209</f>
        <v>0</v>
      </c>
      <c r="BS209" s="138">
        <f t="shared" ref="BS209:BS272" ca="1" si="187">M209-BP209</f>
        <v>0</v>
      </c>
      <c r="BT209" s="142">
        <f t="shared" ref="BT209:BT272" ca="1" si="188">O209-BQ209</f>
        <v>0</v>
      </c>
      <c r="BU209" s="30"/>
      <c r="BV209" s="54">
        <f t="shared" si="169"/>
        <v>0</v>
      </c>
      <c r="BW209" s="59" t="str">
        <f>IF(COUNTIF(BW210:BW210,"MEDIDO")&gt;0,"MEDIDO","NÃO MEDIDO")</f>
        <v>NÃO MEDIDO</v>
      </c>
      <c r="BY209" s="62"/>
      <c r="BZ209" s="62"/>
    </row>
    <row r="210" spans="1:78" s="79" customFormat="1" ht="63.75" customHeight="1" x14ac:dyDescent="0.2">
      <c r="A210" s="43" t="s">
        <v>29</v>
      </c>
      <c r="B210" s="43"/>
      <c r="C210" s="63" t="s">
        <v>409</v>
      </c>
      <c r="D210" s="73" t="s">
        <v>410</v>
      </c>
      <c r="E210" s="80" t="s">
        <v>55</v>
      </c>
      <c r="F210" s="50">
        <v>12</v>
      </c>
      <c r="G210" s="48">
        <v>0</v>
      </c>
      <c r="H210" s="49">
        <v>0</v>
      </c>
      <c r="I210" s="49">
        <v>0</v>
      </c>
      <c r="J210" s="49">
        <v>0</v>
      </c>
      <c r="K210" s="50">
        <f t="shared" si="170"/>
        <v>12</v>
      </c>
      <c r="L210" s="65">
        <v>308.87</v>
      </c>
      <c r="M210" s="66">
        <f t="shared" si="168"/>
        <v>3706.44</v>
      </c>
      <c r="N210" s="52"/>
      <c r="O210" s="53">
        <f t="shared" si="171"/>
        <v>0</v>
      </c>
      <c r="P210" s="37"/>
      <c r="Q210" s="37">
        <f t="shared" si="160"/>
        <v>0</v>
      </c>
      <c r="R210" s="37">
        <f t="shared" si="161"/>
        <v>0</v>
      </c>
      <c r="S210" s="37"/>
      <c r="T210" s="37">
        <f t="shared" si="144"/>
        <v>0</v>
      </c>
      <c r="U210" s="37">
        <f t="shared" si="145"/>
        <v>0</v>
      </c>
      <c r="V210" s="37"/>
      <c r="W210" s="37">
        <f t="shared" si="152"/>
        <v>0</v>
      </c>
      <c r="X210" s="37">
        <f t="shared" si="146"/>
        <v>0</v>
      </c>
      <c r="Y210" s="37"/>
      <c r="Z210" s="37">
        <f t="shared" si="153"/>
        <v>0</v>
      </c>
      <c r="AA210" s="37">
        <f t="shared" si="154"/>
        <v>0</v>
      </c>
      <c r="AB210" s="37"/>
      <c r="AC210" s="37">
        <f t="shared" si="155"/>
        <v>0</v>
      </c>
      <c r="AD210" s="37">
        <f t="shared" si="147"/>
        <v>0</v>
      </c>
      <c r="AE210" s="37"/>
      <c r="AF210" s="37">
        <f t="shared" si="156"/>
        <v>0</v>
      </c>
      <c r="AG210" s="37">
        <f t="shared" si="157"/>
        <v>0</v>
      </c>
      <c r="AH210" s="37"/>
      <c r="AI210" s="37">
        <f t="shared" si="158"/>
        <v>0</v>
      </c>
      <c r="AJ210" s="37">
        <f t="shared" si="159"/>
        <v>0</v>
      </c>
      <c r="AK210" s="37"/>
      <c r="AL210" s="37">
        <f t="shared" si="166"/>
        <v>0</v>
      </c>
      <c r="AM210" s="37">
        <f t="shared" si="167"/>
        <v>0</v>
      </c>
      <c r="AN210" s="37">
        <v>3</v>
      </c>
      <c r="AO210" s="37">
        <f t="shared" si="148"/>
        <v>926.61</v>
      </c>
      <c r="AP210" s="37">
        <f t="shared" si="149"/>
        <v>0</v>
      </c>
      <c r="AQ210" s="37">
        <v>1</v>
      </c>
      <c r="AR210" s="37">
        <f t="shared" si="150"/>
        <v>308.87</v>
      </c>
      <c r="AS210" s="37">
        <f t="shared" si="141"/>
        <v>0</v>
      </c>
      <c r="AT210" s="37">
        <v>2</v>
      </c>
      <c r="AU210" s="27">
        <f t="shared" si="142"/>
        <v>617.74</v>
      </c>
      <c r="AV210" s="27">
        <f t="shared" si="143"/>
        <v>0</v>
      </c>
      <c r="AW210" s="37">
        <v>1</v>
      </c>
      <c r="AX210" s="136">
        <f t="shared" si="172"/>
        <v>308.87</v>
      </c>
      <c r="AY210" s="136">
        <f t="shared" si="173"/>
        <v>0</v>
      </c>
      <c r="AZ210" s="37">
        <v>1</v>
      </c>
      <c r="BA210" s="137">
        <f t="shared" si="174"/>
        <v>308.87</v>
      </c>
      <c r="BB210" s="137">
        <f t="shared" si="175"/>
        <v>0</v>
      </c>
      <c r="BC210" s="37">
        <v>1</v>
      </c>
      <c r="BD210" s="136">
        <f t="shared" si="176"/>
        <v>308.87</v>
      </c>
      <c r="BE210" s="136">
        <f t="shared" si="177"/>
        <v>0</v>
      </c>
      <c r="BF210" s="37">
        <v>3</v>
      </c>
      <c r="BG210" s="137">
        <f t="shared" si="178"/>
        <v>926.61</v>
      </c>
      <c r="BH210" s="137">
        <f t="shared" si="179"/>
        <v>0</v>
      </c>
      <c r="BI210" s="37"/>
      <c r="BJ210" s="137">
        <f t="shared" si="180"/>
        <v>0</v>
      </c>
      <c r="BK210" s="137">
        <f t="shared" si="181"/>
        <v>0</v>
      </c>
      <c r="BL210" s="37"/>
      <c r="BM210" s="137">
        <f t="shared" ref="BM210:BM273" si="189">ROUND(BL210*$L210,2)</f>
        <v>0</v>
      </c>
      <c r="BN210" s="137">
        <f t="shared" si="182"/>
        <v>0</v>
      </c>
      <c r="BO210" s="54">
        <f t="shared" si="183"/>
        <v>12</v>
      </c>
      <c r="BP210" s="138">
        <f t="shared" ca="1" si="184"/>
        <v>3706.44</v>
      </c>
      <c r="BQ210" s="143">
        <f t="shared" ca="1" si="185"/>
        <v>0</v>
      </c>
      <c r="BR210" s="143">
        <f t="shared" si="186"/>
        <v>0</v>
      </c>
      <c r="BS210" s="138">
        <f t="shared" ca="1" si="187"/>
        <v>0</v>
      </c>
      <c r="BT210" s="142">
        <f t="shared" ca="1" si="188"/>
        <v>0</v>
      </c>
      <c r="BU210" s="30"/>
      <c r="BV210" s="54">
        <f t="shared" si="169"/>
        <v>0</v>
      </c>
      <c r="BW210" s="59" t="str">
        <f>IF(BV210&lt;&gt;0,"MEDIDO","NÃO MEDIDO")</f>
        <v>NÃO MEDIDO</v>
      </c>
      <c r="BY210" s="62"/>
      <c r="BZ210" s="62"/>
    </row>
    <row r="211" spans="1:78" s="79" customFormat="1" ht="63.75" customHeight="1" x14ac:dyDescent="0.2">
      <c r="A211" s="43" t="s">
        <v>27</v>
      </c>
      <c r="B211" s="43"/>
      <c r="C211" s="63" t="s">
        <v>523</v>
      </c>
      <c r="D211" s="73" t="s">
        <v>524</v>
      </c>
      <c r="E211" s="80"/>
      <c r="F211" s="50"/>
      <c r="G211" s="48"/>
      <c r="H211" s="49">
        <v>0</v>
      </c>
      <c r="I211" s="49">
        <v>0</v>
      </c>
      <c r="J211" s="49">
        <v>0</v>
      </c>
      <c r="K211" s="50">
        <f t="shared" si="170"/>
        <v>0</v>
      </c>
      <c r="L211" s="65"/>
      <c r="M211" s="66">
        <f t="shared" si="168"/>
        <v>0</v>
      </c>
      <c r="N211" s="52"/>
      <c r="O211" s="53">
        <f t="shared" si="171"/>
        <v>0</v>
      </c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>
        <f t="shared" si="148"/>
        <v>0</v>
      </c>
      <c r="AP211" s="37">
        <f t="shared" si="149"/>
        <v>0</v>
      </c>
      <c r="AQ211" s="37"/>
      <c r="AR211" s="37">
        <f t="shared" si="150"/>
        <v>0</v>
      </c>
      <c r="AS211" s="37">
        <f t="shared" si="141"/>
        <v>0</v>
      </c>
      <c r="AT211" s="37"/>
      <c r="AU211" s="27">
        <f t="shared" si="142"/>
        <v>0</v>
      </c>
      <c r="AV211" s="27">
        <f t="shared" si="143"/>
        <v>0</v>
      </c>
      <c r="AW211" s="37"/>
      <c r="AX211" s="27">
        <f t="shared" si="172"/>
        <v>0</v>
      </c>
      <c r="AY211" s="27">
        <f t="shared" si="173"/>
        <v>0</v>
      </c>
      <c r="AZ211" s="37"/>
      <c r="BA211" s="137">
        <f t="shared" si="174"/>
        <v>0</v>
      </c>
      <c r="BB211" s="137">
        <f t="shared" si="175"/>
        <v>0</v>
      </c>
      <c r="BC211" s="37"/>
      <c r="BD211" s="136">
        <f t="shared" si="176"/>
        <v>0</v>
      </c>
      <c r="BE211" s="136">
        <f t="shared" si="177"/>
        <v>0</v>
      </c>
      <c r="BF211" s="37"/>
      <c r="BG211" s="137">
        <f t="shared" si="178"/>
        <v>0</v>
      </c>
      <c r="BH211" s="137">
        <f t="shared" si="179"/>
        <v>0</v>
      </c>
      <c r="BI211" s="37"/>
      <c r="BJ211" s="137">
        <f t="shared" si="180"/>
        <v>0</v>
      </c>
      <c r="BK211" s="137">
        <f t="shared" si="181"/>
        <v>0</v>
      </c>
      <c r="BL211" s="37"/>
      <c r="BM211" s="137">
        <f t="shared" si="189"/>
        <v>0</v>
      </c>
      <c r="BN211" s="137">
        <f t="shared" si="182"/>
        <v>0</v>
      </c>
      <c r="BO211" s="54">
        <f t="shared" si="183"/>
        <v>0</v>
      </c>
      <c r="BP211" s="138">
        <f t="shared" ca="1" si="184"/>
        <v>0</v>
      </c>
      <c r="BQ211" s="143">
        <f t="shared" ca="1" si="185"/>
        <v>0</v>
      </c>
      <c r="BR211" s="143">
        <f t="shared" si="186"/>
        <v>0</v>
      </c>
      <c r="BS211" s="138">
        <f t="shared" ca="1" si="187"/>
        <v>0</v>
      </c>
      <c r="BT211" s="142">
        <f t="shared" ca="1" si="188"/>
        <v>0</v>
      </c>
      <c r="BU211" s="30"/>
      <c r="BV211" s="54">
        <f t="shared" si="169"/>
        <v>0</v>
      </c>
      <c r="BW211" s="59" t="str">
        <f>IF(COUNTIF(BW212:BW223,"MEDIDO")&gt;0,"MEDIDO","NÃO MEDIDO")</f>
        <v>NÃO MEDIDO</v>
      </c>
      <c r="BY211" s="62"/>
      <c r="BZ211" s="62"/>
    </row>
    <row r="212" spans="1:78" s="79" customFormat="1" ht="63.75" customHeight="1" x14ac:dyDescent="0.2">
      <c r="A212" s="43" t="s">
        <v>27</v>
      </c>
      <c r="B212" s="43"/>
      <c r="C212" s="63" t="s">
        <v>525</v>
      </c>
      <c r="D212" s="73" t="s">
        <v>526</v>
      </c>
      <c r="E212" s="80"/>
      <c r="F212" s="50"/>
      <c r="G212" s="48"/>
      <c r="H212" s="49">
        <v>0</v>
      </c>
      <c r="I212" s="49">
        <v>0</v>
      </c>
      <c r="J212" s="49">
        <v>0</v>
      </c>
      <c r="K212" s="50">
        <f t="shared" si="170"/>
        <v>0</v>
      </c>
      <c r="L212" s="65"/>
      <c r="M212" s="66">
        <f t="shared" si="168"/>
        <v>0</v>
      </c>
      <c r="N212" s="52"/>
      <c r="O212" s="53">
        <f t="shared" si="171"/>
        <v>0</v>
      </c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>
        <f t="shared" si="148"/>
        <v>0</v>
      </c>
      <c r="AP212" s="37">
        <f t="shared" si="149"/>
        <v>0</v>
      </c>
      <c r="AQ212" s="37"/>
      <c r="AR212" s="37">
        <f t="shared" si="150"/>
        <v>0</v>
      </c>
      <c r="AS212" s="37">
        <f t="shared" si="141"/>
        <v>0</v>
      </c>
      <c r="AT212" s="37"/>
      <c r="AU212" s="27">
        <f t="shared" si="142"/>
        <v>0</v>
      </c>
      <c r="AV212" s="27">
        <f t="shared" si="143"/>
        <v>0</v>
      </c>
      <c r="AW212" s="37"/>
      <c r="AX212" s="27">
        <f t="shared" si="172"/>
        <v>0</v>
      </c>
      <c r="AY212" s="27">
        <f t="shared" si="173"/>
        <v>0</v>
      </c>
      <c r="AZ212" s="37"/>
      <c r="BA212" s="137">
        <f t="shared" si="174"/>
        <v>0</v>
      </c>
      <c r="BB212" s="137">
        <f t="shared" si="175"/>
        <v>0</v>
      </c>
      <c r="BC212" s="37"/>
      <c r="BD212" s="136">
        <f t="shared" si="176"/>
        <v>0</v>
      </c>
      <c r="BE212" s="136">
        <f t="shared" si="177"/>
        <v>0</v>
      </c>
      <c r="BF212" s="37"/>
      <c r="BG212" s="137">
        <f t="shared" si="178"/>
        <v>0</v>
      </c>
      <c r="BH212" s="137">
        <f t="shared" si="179"/>
        <v>0</v>
      </c>
      <c r="BI212" s="37"/>
      <c r="BJ212" s="137">
        <f t="shared" si="180"/>
        <v>0</v>
      </c>
      <c r="BK212" s="137">
        <f t="shared" si="181"/>
        <v>0</v>
      </c>
      <c r="BL212" s="37"/>
      <c r="BM212" s="137">
        <f t="shared" si="189"/>
        <v>0</v>
      </c>
      <c r="BN212" s="137">
        <f t="shared" si="182"/>
        <v>0</v>
      </c>
      <c r="BO212" s="54">
        <f t="shared" si="183"/>
        <v>0</v>
      </c>
      <c r="BP212" s="138">
        <f t="shared" ca="1" si="184"/>
        <v>0</v>
      </c>
      <c r="BQ212" s="143">
        <f t="shared" ca="1" si="185"/>
        <v>0</v>
      </c>
      <c r="BR212" s="143">
        <f t="shared" si="186"/>
        <v>0</v>
      </c>
      <c r="BS212" s="138">
        <f t="shared" ca="1" si="187"/>
        <v>0</v>
      </c>
      <c r="BT212" s="142">
        <f t="shared" ca="1" si="188"/>
        <v>0</v>
      </c>
      <c r="BU212" s="30"/>
      <c r="BV212" s="54">
        <f t="shared" si="169"/>
        <v>0</v>
      </c>
      <c r="BW212" s="59" t="str">
        <f>IF(COUNTIF(BW213:BW214,"MEDIDO")&gt;0,"MEDIDO","NÃO MEDIDO")</f>
        <v>NÃO MEDIDO</v>
      </c>
      <c r="BY212" s="62"/>
      <c r="BZ212" s="62"/>
    </row>
    <row r="213" spans="1:78" s="79" customFormat="1" ht="63.75" customHeight="1" x14ac:dyDescent="0.2">
      <c r="A213" s="43" t="s">
        <v>514</v>
      </c>
      <c r="B213" s="43"/>
      <c r="C213" s="63" t="s">
        <v>527</v>
      </c>
      <c r="D213" s="73" t="s">
        <v>528</v>
      </c>
      <c r="E213" s="80" t="s">
        <v>58</v>
      </c>
      <c r="F213" s="50"/>
      <c r="G213" s="48"/>
      <c r="H213" s="49">
        <v>342</v>
      </c>
      <c r="I213" s="83">
        <v>-266</v>
      </c>
      <c r="J213" s="83">
        <v>0</v>
      </c>
      <c r="K213" s="50">
        <f t="shared" si="170"/>
        <v>76</v>
      </c>
      <c r="L213" s="65"/>
      <c r="M213" s="66">
        <f t="shared" si="168"/>
        <v>0</v>
      </c>
      <c r="N213" s="52">
        <v>20.02</v>
      </c>
      <c r="O213" s="53">
        <f t="shared" si="171"/>
        <v>1521.52</v>
      </c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>
        <f t="shared" si="148"/>
        <v>0</v>
      </c>
      <c r="AP213" s="37">
        <f t="shared" si="149"/>
        <v>0</v>
      </c>
      <c r="AQ213" s="37"/>
      <c r="AR213" s="37">
        <f t="shared" si="150"/>
        <v>0</v>
      </c>
      <c r="AS213" s="37">
        <f t="shared" si="141"/>
        <v>0</v>
      </c>
      <c r="AT213" s="37"/>
      <c r="AU213" s="27">
        <f t="shared" si="142"/>
        <v>0</v>
      </c>
      <c r="AV213" s="27">
        <f t="shared" si="143"/>
        <v>0</v>
      </c>
      <c r="AW213" s="37"/>
      <c r="AX213" s="27">
        <f t="shared" si="172"/>
        <v>0</v>
      </c>
      <c r="AY213" s="27">
        <f t="shared" si="173"/>
        <v>0</v>
      </c>
      <c r="AZ213" s="37">
        <v>76</v>
      </c>
      <c r="BA213" s="137">
        <f t="shared" si="174"/>
        <v>0</v>
      </c>
      <c r="BB213" s="137">
        <f t="shared" si="175"/>
        <v>1521.52</v>
      </c>
      <c r="BC213" s="37"/>
      <c r="BD213" s="136">
        <f t="shared" si="176"/>
        <v>0</v>
      </c>
      <c r="BE213" s="136">
        <f t="shared" si="177"/>
        <v>0</v>
      </c>
      <c r="BF213" s="37"/>
      <c r="BG213" s="137">
        <f t="shared" si="178"/>
        <v>0</v>
      </c>
      <c r="BH213" s="137">
        <f t="shared" si="179"/>
        <v>0</v>
      </c>
      <c r="BI213" s="37"/>
      <c r="BJ213" s="137">
        <f t="shared" si="180"/>
        <v>0</v>
      </c>
      <c r="BK213" s="137">
        <f t="shared" si="181"/>
        <v>0</v>
      </c>
      <c r="BL213" s="37"/>
      <c r="BM213" s="137">
        <f t="shared" si="189"/>
        <v>0</v>
      </c>
      <c r="BN213" s="137">
        <f t="shared" si="182"/>
        <v>0</v>
      </c>
      <c r="BO213" s="54">
        <f t="shared" si="183"/>
        <v>76</v>
      </c>
      <c r="BP213" s="138">
        <f t="shared" ca="1" si="184"/>
        <v>0</v>
      </c>
      <c r="BQ213" s="143">
        <f t="shared" ca="1" si="185"/>
        <v>1521.52</v>
      </c>
      <c r="BR213" s="143">
        <f t="shared" si="186"/>
        <v>0</v>
      </c>
      <c r="BS213" s="138">
        <f t="shared" ca="1" si="187"/>
        <v>0</v>
      </c>
      <c r="BT213" s="142">
        <f t="shared" ca="1" si="188"/>
        <v>0</v>
      </c>
      <c r="BU213" s="30"/>
      <c r="BV213" s="54">
        <f t="shared" si="169"/>
        <v>0</v>
      </c>
      <c r="BW213" s="59" t="str">
        <f>IF(BV213&lt;&gt;0,"MEDIDO","NÃO MEDIDO")</f>
        <v>NÃO MEDIDO</v>
      </c>
      <c r="BY213" s="62"/>
      <c r="BZ213" s="62"/>
    </row>
    <row r="214" spans="1:78" s="79" customFormat="1" ht="63.75" customHeight="1" x14ac:dyDescent="0.2">
      <c r="A214" s="43" t="s">
        <v>514</v>
      </c>
      <c r="B214" s="43"/>
      <c r="C214" s="63" t="s">
        <v>529</v>
      </c>
      <c r="D214" s="73" t="s">
        <v>530</v>
      </c>
      <c r="E214" s="80" t="s">
        <v>54</v>
      </c>
      <c r="F214" s="50"/>
      <c r="G214" s="48"/>
      <c r="H214" s="49">
        <v>25.65</v>
      </c>
      <c r="I214" s="83">
        <v>-19.95</v>
      </c>
      <c r="J214" s="83">
        <v>0</v>
      </c>
      <c r="K214" s="50">
        <f t="shared" si="170"/>
        <v>5.7</v>
      </c>
      <c r="L214" s="65"/>
      <c r="M214" s="66">
        <f t="shared" si="168"/>
        <v>0</v>
      </c>
      <c r="N214" s="52">
        <v>60.21</v>
      </c>
      <c r="O214" s="53">
        <f t="shared" si="171"/>
        <v>343.2</v>
      </c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>
        <f t="shared" si="148"/>
        <v>0</v>
      </c>
      <c r="AP214" s="37">
        <f t="shared" si="149"/>
        <v>0</v>
      </c>
      <c r="AQ214" s="37">
        <v>5.7</v>
      </c>
      <c r="AR214" s="37">
        <f t="shared" si="150"/>
        <v>0</v>
      </c>
      <c r="AS214" s="37">
        <f t="shared" si="141"/>
        <v>343.2</v>
      </c>
      <c r="AT214" s="37"/>
      <c r="AU214" s="27">
        <f t="shared" si="142"/>
        <v>0</v>
      </c>
      <c r="AV214" s="27">
        <f t="shared" si="143"/>
        <v>0</v>
      </c>
      <c r="AW214" s="37"/>
      <c r="AX214" s="27">
        <f t="shared" si="172"/>
        <v>0</v>
      </c>
      <c r="AY214" s="27">
        <f t="shared" si="173"/>
        <v>0</v>
      </c>
      <c r="AZ214" s="37"/>
      <c r="BA214" s="137">
        <f t="shared" si="174"/>
        <v>0</v>
      </c>
      <c r="BB214" s="137">
        <f t="shared" si="175"/>
        <v>0</v>
      </c>
      <c r="BC214" s="37"/>
      <c r="BD214" s="136">
        <f t="shared" si="176"/>
        <v>0</v>
      </c>
      <c r="BE214" s="136">
        <f t="shared" si="177"/>
        <v>0</v>
      </c>
      <c r="BF214" s="37"/>
      <c r="BG214" s="137">
        <f t="shared" si="178"/>
        <v>0</v>
      </c>
      <c r="BH214" s="137">
        <f t="shared" si="179"/>
        <v>0</v>
      </c>
      <c r="BI214" s="37"/>
      <c r="BJ214" s="137">
        <f t="shared" si="180"/>
        <v>0</v>
      </c>
      <c r="BK214" s="137">
        <f t="shared" si="181"/>
        <v>0</v>
      </c>
      <c r="BL214" s="37"/>
      <c r="BM214" s="137">
        <f t="shared" si="189"/>
        <v>0</v>
      </c>
      <c r="BN214" s="137">
        <f t="shared" si="182"/>
        <v>0</v>
      </c>
      <c r="BO214" s="54">
        <f t="shared" si="183"/>
        <v>5.7</v>
      </c>
      <c r="BP214" s="138">
        <f t="shared" ca="1" si="184"/>
        <v>0</v>
      </c>
      <c r="BQ214" s="143">
        <f t="shared" ca="1" si="185"/>
        <v>343.2</v>
      </c>
      <c r="BR214" s="143">
        <f t="shared" si="186"/>
        <v>0</v>
      </c>
      <c r="BS214" s="138">
        <f t="shared" ca="1" si="187"/>
        <v>0</v>
      </c>
      <c r="BT214" s="142">
        <f t="shared" ca="1" si="188"/>
        <v>0</v>
      </c>
      <c r="BU214" s="30"/>
      <c r="BV214" s="54">
        <f t="shared" si="169"/>
        <v>0</v>
      </c>
      <c r="BW214" s="59" t="str">
        <f>IF(BV214&lt;&gt;0,"MEDIDO","NÃO MEDIDO")</f>
        <v>NÃO MEDIDO</v>
      </c>
      <c r="BY214" s="62"/>
      <c r="BZ214" s="62"/>
    </row>
    <row r="215" spans="1:78" s="79" customFormat="1" ht="63.75" customHeight="1" x14ac:dyDescent="0.2">
      <c r="A215" s="43" t="s">
        <v>27</v>
      </c>
      <c r="B215" s="43"/>
      <c r="C215" s="63" t="s">
        <v>531</v>
      </c>
      <c r="D215" s="73" t="s">
        <v>532</v>
      </c>
      <c r="E215" s="80"/>
      <c r="F215" s="50"/>
      <c r="G215" s="48"/>
      <c r="H215" s="49">
        <v>0</v>
      </c>
      <c r="I215" s="49">
        <v>0</v>
      </c>
      <c r="J215" s="49">
        <v>0</v>
      </c>
      <c r="K215" s="50">
        <f t="shared" si="170"/>
        <v>0</v>
      </c>
      <c r="L215" s="65"/>
      <c r="M215" s="66">
        <f t="shared" si="168"/>
        <v>0</v>
      </c>
      <c r="N215" s="52"/>
      <c r="O215" s="53">
        <f t="shared" si="171"/>
        <v>0</v>
      </c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>
        <f t="shared" si="148"/>
        <v>0</v>
      </c>
      <c r="AP215" s="37">
        <f t="shared" si="149"/>
        <v>0</v>
      </c>
      <c r="AQ215" s="37"/>
      <c r="AR215" s="37">
        <f t="shared" si="150"/>
        <v>0</v>
      </c>
      <c r="AS215" s="37">
        <f t="shared" ref="AS215:AS278" si="190">ROUND($AQ215*$N215,2)</f>
        <v>0</v>
      </c>
      <c r="AT215" s="37"/>
      <c r="AU215" s="27">
        <f t="shared" si="142"/>
        <v>0</v>
      </c>
      <c r="AV215" s="27">
        <f t="shared" si="143"/>
        <v>0</v>
      </c>
      <c r="AW215" s="37"/>
      <c r="AX215" s="27">
        <f t="shared" si="172"/>
        <v>0</v>
      </c>
      <c r="AY215" s="27">
        <f t="shared" si="173"/>
        <v>0</v>
      </c>
      <c r="AZ215" s="37"/>
      <c r="BA215" s="137">
        <f t="shared" si="174"/>
        <v>0</v>
      </c>
      <c r="BB215" s="137">
        <f t="shared" si="175"/>
        <v>0</v>
      </c>
      <c r="BC215" s="37"/>
      <c r="BD215" s="136">
        <f t="shared" si="176"/>
        <v>0</v>
      </c>
      <c r="BE215" s="136">
        <f t="shared" si="177"/>
        <v>0</v>
      </c>
      <c r="BF215" s="37"/>
      <c r="BG215" s="137">
        <f t="shared" si="178"/>
        <v>0</v>
      </c>
      <c r="BH215" s="137">
        <f t="shared" si="179"/>
        <v>0</v>
      </c>
      <c r="BI215" s="37"/>
      <c r="BJ215" s="137">
        <f t="shared" si="180"/>
        <v>0</v>
      </c>
      <c r="BK215" s="137">
        <f t="shared" si="181"/>
        <v>0</v>
      </c>
      <c r="BL215" s="37"/>
      <c r="BM215" s="137">
        <f t="shared" si="189"/>
        <v>0</v>
      </c>
      <c r="BN215" s="137">
        <f t="shared" si="182"/>
        <v>0</v>
      </c>
      <c r="BO215" s="54">
        <f t="shared" si="183"/>
        <v>0</v>
      </c>
      <c r="BP215" s="138">
        <f t="shared" ca="1" si="184"/>
        <v>0</v>
      </c>
      <c r="BQ215" s="143">
        <f t="shared" ca="1" si="185"/>
        <v>0</v>
      </c>
      <c r="BR215" s="143">
        <f t="shared" si="186"/>
        <v>0</v>
      </c>
      <c r="BS215" s="138">
        <f t="shared" ca="1" si="187"/>
        <v>0</v>
      </c>
      <c r="BT215" s="142">
        <f t="shared" ca="1" si="188"/>
        <v>0</v>
      </c>
      <c r="BU215" s="30"/>
      <c r="BV215" s="54">
        <f t="shared" si="169"/>
        <v>0</v>
      </c>
      <c r="BW215" s="59" t="str">
        <f>IF(COUNTIF(BW216:BW216,"MEDIDO")&gt;0,"MEDIDO","NÃO MEDIDO")</f>
        <v>NÃO MEDIDO</v>
      </c>
      <c r="BY215" s="62"/>
      <c r="BZ215" s="62"/>
    </row>
    <row r="216" spans="1:78" s="79" customFormat="1" ht="63.75" customHeight="1" x14ac:dyDescent="0.2">
      <c r="A216" s="43" t="s">
        <v>514</v>
      </c>
      <c r="B216" s="43"/>
      <c r="C216" s="63" t="s">
        <v>533</v>
      </c>
      <c r="D216" s="73" t="s">
        <v>534</v>
      </c>
      <c r="E216" s="80" t="s">
        <v>59</v>
      </c>
      <c r="F216" s="50"/>
      <c r="G216" s="48"/>
      <c r="H216" s="49">
        <v>1.28</v>
      </c>
      <c r="I216" s="49">
        <v>0</v>
      </c>
      <c r="J216" s="49">
        <v>0</v>
      </c>
      <c r="K216" s="50">
        <f t="shared" si="170"/>
        <v>1.28</v>
      </c>
      <c r="L216" s="65"/>
      <c r="M216" s="66">
        <f t="shared" si="168"/>
        <v>0</v>
      </c>
      <c r="N216" s="52">
        <v>4207.3900000000003</v>
      </c>
      <c r="O216" s="53">
        <f t="shared" si="171"/>
        <v>5385.46</v>
      </c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>
        <f t="shared" si="148"/>
        <v>0</v>
      </c>
      <c r="AP216" s="37">
        <f t="shared" si="149"/>
        <v>0</v>
      </c>
      <c r="AQ216" s="37"/>
      <c r="AR216" s="37">
        <f t="shared" si="150"/>
        <v>0</v>
      </c>
      <c r="AS216" s="37">
        <f t="shared" si="190"/>
        <v>0</v>
      </c>
      <c r="AT216" s="37"/>
      <c r="AU216" s="27">
        <f t="shared" ref="AU216:AU279" si="191">ROUND($AT216*$L216,2)</f>
        <v>0</v>
      </c>
      <c r="AV216" s="27">
        <f t="shared" ref="AV216:AV279" si="192">ROUND($AT216*$N216,2)</f>
        <v>0</v>
      </c>
      <c r="AW216" s="37"/>
      <c r="AX216" s="27">
        <f t="shared" si="172"/>
        <v>0</v>
      </c>
      <c r="AY216" s="27">
        <f t="shared" si="173"/>
        <v>0</v>
      </c>
      <c r="AZ216" s="37">
        <v>0.28999999999999998</v>
      </c>
      <c r="BA216" s="137">
        <f t="shared" si="174"/>
        <v>0</v>
      </c>
      <c r="BB216" s="137">
        <f t="shared" si="175"/>
        <v>1220.1400000000001</v>
      </c>
      <c r="BC216" s="37"/>
      <c r="BD216" s="136">
        <f t="shared" si="176"/>
        <v>0</v>
      </c>
      <c r="BE216" s="136">
        <f t="shared" si="177"/>
        <v>0</v>
      </c>
      <c r="BF216" s="37"/>
      <c r="BG216" s="137">
        <f t="shared" si="178"/>
        <v>0</v>
      </c>
      <c r="BH216" s="137">
        <f t="shared" si="179"/>
        <v>0</v>
      </c>
      <c r="BI216" s="37"/>
      <c r="BJ216" s="137">
        <f t="shared" si="180"/>
        <v>0</v>
      </c>
      <c r="BK216" s="137">
        <f t="shared" si="181"/>
        <v>0</v>
      </c>
      <c r="BL216" s="37"/>
      <c r="BM216" s="137">
        <f t="shared" si="189"/>
        <v>0</v>
      </c>
      <c r="BN216" s="137">
        <f t="shared" si="182"/>
        <v>0</v>
      </c>
      <c r="BO216" s="54">
        <f t="shared" si="183"/>
        <v>0.28999999999999998</v>
      </c>
      <c r="BP216" s="138">
        <f t="shared" ca="1" si="184"/>
        <v>0</v>
      </c>
      <c r="BQ216" s="143">
        <f t="shared" ca="1" si="185"/>
        <v>1220.1400000000001</v>
      </c>
      <c r="BR216" s="143">
        <f t="shared" si="186"/>
        <v>0.99</v>
      </c>
      <c r="BS216" s="138">
        <f t="shared" ca="1" si="187"/>
        <v>0</v>
      </c>
      <c r="BT216" s="142">
        <f t="shared" ca="1" si="188"/>
        <v>4165.32</v>
      </c>
      <c r="BU216" s="30"/>
      <c r="BV216" s="54">
        <f t="shared" si="169"/>
        <v>0</v>
      </c>
      <c r="BW216" s="59" t="str">
        <f>IF(BV216&lt;&gt;0,"MEDIDO","NÃO MEDIDO")</f>
        <v>NÃO MEDIDO</v>
      </c>
      <c r="BY216" s="62"/>
      <c r="BZ216" s="62"/>
    </row>
    <row r="217" spans="1:78" s="79" customFormat="1" ht="63.75" customHeight="1" x14ac:dyDescent="0.2">
      <c r="A217" s="43" t="s">
        <v>27</v>
      </c>
      <c r="B217" s="43"/>
      <c r="C217" s="63" t="s">
        <v>535</v>
      </c>
      <c r="D217" s="73" t="s">
        <v>536</v>
      </c>
      <c r="E217" s="80"/>
      <c r="F217" s="50"/>
      <c r="G217" s="48"/>
      <c r="H217" s="49">
        <v>0</v>
      </c>
      <c r="I217" s="49">
        <v>0</v>
      </c>
      <c r="J217" s="49">
        <v>0</v>
      </c>
      <c r="K217" s="50">
        <f t="shared" si="170"/>
        <v>0</v>
      </c>
      <c r="L217" s="65"/>
      <c r="M217" s="66">
        <f t="shared" si="168"/>
        <v>0</v>
      </c>
      <c r="N217" s="52"/>
      <c r="O217" s="53">
        <f t="shared" si="171"/>
        <v>0</v>
      </c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>
        <f t="shared" ref="AO217:AO280" si="193">ROUND($AN217*$L217,2)</f>
        <v>0</v>
      </c>
      <c r="AP217" s="37">
        <f t="shared" ref="AP217:AP280" si="194">ROUND($AN217*$N217,2)</f>
        <v>0</v>
      </c>
      <c r="AQ217" s="37"/>
      <c r="AR217" s="37">
        <f t="shared" si="150"/>
        <v>0</v>
      </c>
      <c r="AS217" s="37">
        <f t="shared" si="190"/>
        <v>0</v>
      </c>
      <c r="AT217" s="37"/>
      <c r="AU217" s="27">
        <f t="shared" si="191"/>
        <v>0</v>
      </c>
      <c r="AV217" s="27">
        <f t="shared" si="192"/>
        <v>0</v>
      </c>
      <c r="AW217" s="37"/>
      <c r="AX217" s="27">
        <f t="shared" si="172"/>
        <v>0</v>
      </c>
      <c r="AY217" s="27">
        <f t="shared" si="173"/>
        <v>0</v>
      </c>
      <c r="AZ217" s="37"/>
      <c r="BA217" s="137">
        <f t="shared" si="174"/>
        <v>0</v>
      </c>
      <c r="BB217" s="137">
        <f t="shared" si="175"/>
        <v>0</v>
      </c>
      <c r="BC217" s="37"/>
      <c r="BD217" s="136">
        <f t="shared" si="176"/>
        <v>0</v>
      </c>
      <c r="BE217" s="136">
        <f t="shared" si="177"/>
        <v>0</v>
      </c>
      <c r="BF217" s="37"/>
      <c r="BG217" s="137">
        <f t="shared" si="178"/>
        <v>0</v>
      </c>
      <c r="BH217" s="137">
        <f t="shared" si="179"/>
        <v>0</v>
      </c>
      <c r="BI217" s="37"/>
      <c r="BJ217" s="137">
        <f t="shared" si="180"/>
        <v>0</v>
      </c>
      <c r="BK217" s="137">
        <f t="shared" si="181"/>
        <v>0</v>
      </c>
      <c r="BL217" s="37"/>
      <c r="BM217" s="137">
        <f t="shared" si="189"/>
        <v>0</v>
      </c>
      <c r="BN217" s="137">
        <f t="shared" si="182"/>
        <v>0</v>
      </c>
      <c r="BO217" s="54">
        <f t="shared" si="183"/>
        <v>0</v>
      </c>
      <c r="BP217" s="138">
        <f t="shared" ca="1" si="184"/>
        <v>0</v>
      </c>
      <c r="BQ217" s="143">
        <f t="shared" ca="1" si="185"/>
        <v>0</v>
      </c>
      <c r="BR217" s="143">
        <f t="shared" si="186"/>
        <v>0</v>
      </c>
      <c r="BS217" s="138">
        <f t="shared" ca="1" si="187"/>
        <v>0</v>
      </c>
      <c r="BT217" s="142">
        <f t="shared" ca="1" si="188"/>
        <v>0</v>
      </c>
      <c r="BU217" s="30"/>
      <c r="BV217" s="54">
        <f t="shared" si="169"/>
        <v>0</v>
      </c>
      <c r="BW217" s="59" t="str">
        <f>IF(COUNTIF(BW218:BW223,"MEDIDO")&gt;0,"MEDIDO","NÃO MEDIDO")</f>
        <v>NÃO MEDIDO</v>
      </c>
      <c r="BY217" s="62"/>
      <c r="BZ217" s="62"/>
    </row>
    <row r="218" spans="1:78" s="79" customFormat="1" ht="63.75" customHeight="1" x14ac:dyDescent="0.2">
      <c r="A218" s="43" t="s">
        <v>514</v>
      </c>
      <c r="B218" s="43"/>
      <c r="C218" s="63" t="s">
        <v>537</v>
      </c>
      <c r="D218" s="73" t="s">
        <v>538</v>
      </c>
      <c r="E218" s="80" t="s">
        <v>54</v>
      </c>
      <c r="F218" s="50"/>
      <c r="G218" s="48"/>
      <c r="H218" s="49">
        <v>585.42999999999995</v>
      </c>
      <c r="I218" s="49">
        <v>0</v>
      </c>
      <c r="J218" s="49">
        <v>0</v>
      </c>
      <c r="K218" s="50">
        <f t="shared" si="170"/>
        <v>585.42999999999995</v>
      </c>
      <c r="L218" s="65"/>
      <c r="M218" s="66">
        <f t="shared" si="168"/>
        <v>0</v>
      </c>
      <c r="N218" s="52">
        <v>10.01</v>
      </c>
      <c r="O218" s="53">
        <f t="shared" si="171"/>
        <v>5860.15</v>
      </c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>
        <f t="shared" si="193"/>
        <v>0</v>
      </c>
      <c r="AP218" s="37">
        <f t="shared" si="194"/>
        <v>0</v>
      </c>
      <c r="AQ218" s="37"/>
      <c r="AR218" s="37">
        <f t="shared" ref="AR218:AR281" si="195">ROUND($AQ218*$L218,2)</f>
        <v>0</v>
      </c>
      <c r="AS218" s="37">
        <f t="shared" si="190"/>
        <v>0</v>
      </c>
      <c r="AT218" s="37"/>
      <c r="AU218" s="27">
        <f t="shared" si="191"/>
        <v>0</v>
      </c>
      <c r="AV218" s="27">
        <f t="shared" si="192"/>
        <v>0</v>
      </c>
      <c r="AW218" s="37"/>
      <c r="AX218" s="27">
        <f t="shared" si="172"/>
        <v>0</v>
      </c>
      <c r="AY218" s="27">
        <f t="shared" si="173"/>
        <v>0</v>
      </c>
      <c r="AZ218" s="37"/>
      <c r="BA218" s="137">
        <f t="shared" si="174"/>
        <v>0</v>
      </c>
      <c r="BB218" s="137">
        <f t="shared" si="175"/>
        <v>0</v>
      </c>
      <c r="BC218" s="37"/>
      <c r="BD218" s="136">
        <f t="shared" si="176"/>
        <v>0</v>
      </c>
      <c r="BE218" s="136">
        <f t="shared" si="177"/>
        <v>0</v>
      </c>
      <c r="BF218" s="37"/>
      <c r="BG218" s="137">
        <f t="shared" si="178"/>
        <v>0</v>
      </c>
      <c r="BH218" s="137">
        <f t="shared" si="179"/>
        <v>0</v>
      </c>
      <c r="BI218" s="37">
        <v>18</v>
      </c>
      <c r="BJ218" s="137">
        <f t="shared" si="180"/>
        <v>0</v>
      </c>
      <c r="BK218" s="137">
        <f t="shared" si="181"/>
        <v>180.18</v>
      </c>
      <c r="BL218" s="37"/>
      <c r="BM218" s="137">
        <f t="shared" si="189"/>
        <v>0</v>
      </c>
      <c r="BN218" s="137">
        <f t="shared" si="182"/>
        <v>0</v>
      </c>
      <c r="BO218" s="54">
        <f t="shared" si="183"/>
        <v>18</v>
      </c>
      <c r="BP218" s="138">
        <f t="shared" ca="1" si="184"/>
        <v>0</v>
      </c>
      <c r="BQ218" s="143">
        <f t="shared" ca="1" si="185"/>
        <v>180.18</v>
      </c>
      <c r="BR218" s="143">
        <f t="shared" si="186"/>
        <v>567.42999999999995</v>
      </c>
      <c r="BS218" s="138">
        <f t="shared" ca="1" si="187"/>
        <v>0</v>
      </c>
      <c r="BT218" s="142">
        <f t="shared" ca="1" si="188"/>
        <v>5679.97</v>
      </c>
      <c r="BU218" s="30"/>
      <c r="BV218" s="54">
        <f t="shared" si="169"/>
        <v>0</v>
      </c>
      <c r="BW218" s="59" t="str">
        <f t="shared" ref="BW218:BW223" si="196">IF(BV218&lt;&gt;0,"MEDIDO","NÃO MEDIDO")</f>
        <v>NÃO MEDIDO</v>
      </c>
      <c r="BY218" s="62"/>
      <c r="BZ218" s="62"/>
    </row>
    <row r="219" spans="1:78" s="79" customFormat="1" ht="63.75" customHeight="1" x14ac:dyDescent="0.2">
      <c r="A219" s="43" t="s">
        <v>514</v>
      </c>
      <c r="B219" s="43"/>
      <c r="C219" s="63" t="s">
        <v>539</v>
      </c>
      <c r="D219" s="73" t="s">
        <v>540</v>
      </c>
      <c r="E219" s="80" t="s">
        <v>54</v>
      </c>
      <c r="F219" s="50"/>
      <c r="G219" s="48"/>
      <c r="H219" s="49">
        <v>585.42999999999995</v>
      </c>
      <c r="I219" s="49">
        <v>0</v>
      </c>
      <c r="J219" s="49">
        <v>0</v>
      </c>
      <c r="K219" s="50">
        <f t="shared" si="170"/>
        <v>585.42999999999995</v>
      </c>
      <c r="L219" s="65"/>
      <c r="M219" s="66">
        <f t="shared" si="168"/>
        <v>0</v>
      </c>
      <c r="N219" s="52">
        <v>42.37</v>
      </c>
      <c r="O219" s="53">
        <f t="shared" si="171"/>
        <v>24804.67</v>
      </c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>
        <f t="shared" si="193"/>
        <v>0</v>
      </c>
      <c r="AP219" s="37">
        <f t="shared" si="194"/>
        <v>0</v>
      </c>
      <c r="AQ219" s="37"/>
      <c r="AR219" s="37">
        <f t="shared" si="195"/>
        <v>0</v>
      </c>
      <c r="AS219" s="37">
        <f t="shared" si="190"/>
        <v>0</v>
      </c>
      <c r="AT219" s="37"/>
      <c r="AU219" s="27">
        <f t="shared" si="191"/>
        <v>0</v>
      </c>
      <c r="AV219" s="27">
        <f t="shared" si="192"/>
        <v>0</v>
      </c>
      <c r="AW219" s="37"/>
      <c r="AX219" s="27">
        <f t="shared" si="172"/>
        <v>0</v>
      </c>
      <c r="AY219" s="27">
        <f t="shared" si="173"/>
        <v>0</v>
      </c>
      <c r="AZ219" s="37"/>
      <c r="BA219" s="137">
        <f t="shared" si="174"/>
        <v>0</v>
      </c>
      <c r="BB219" s="137">
        <f t="shared" si="175"/>
        <v>0</v>
      </c>
      <c r="BC219" s="37"/>
      <c r="BD219" s="136">
        <f t="shared" si="176"/>
        <v>0</v>
      </c>
      <c r="BE219" s="136">
        <f t="shared" si="177"/>
        <v>0</v>
      </c>
      <c r="BF219" s="37"/>
      <c r="BG219" s="137">
        <f t="shared" si="178"/>
        <v>0</v>
      </c>
      <c r="BH219" s="137">
        <f t="shared" si="179"/>
        <v>0</v>
      </c>
      <c r="BI219" s="37">
        <v>18</v>
      </c>
      <c r="BJ219" s="137">
        <f t="shared" si="180"/>
        <v>0</v>
      </c>
      <c r="BK219" s="137">
        <f t="shared" si="181"/>
        <v>762.66</v>
      </c>
      <c r="BL219" s="37"/>
      <c r="BM219" s="137">
        <f t="shared" si="189"/>
        <v>0</v>
      </c>
      <c r="BN219" s="137">
        <f t="shared" si="182"/>
        <v>0</v>
      </c>
      <c r="BO219" s="54">
        <f t="shared" si="183"/>
        <v>18</v>
      </c>
      <c r="BP219" s="138">
        <f t="shared" ca="1" si="184"/>
        <v>0</v>
      </c>
      <c r="BQ219" s="143">
        <f t="shared" ca="1" si="185"/>
        <v>762.66</v>
      </c>
      <c r="BR219" s="143">
        <f t="shared" si="186"/>
        <v>567.42999999999995</v>
      </c>
      <c r="BS219" s="138">
        <f t="shared" ca="1" si="187"/>
        <v>0</v>
      </c>
      <c r="BT219" s="142">
        <f t="shared" ca="1" si="188"/>
        <v>24042.01</v>
      </c>
      <c r="BU219" s="30"/>
      <c r="BV219" s="54">
        <f t="shared" si="169"/>
        <v>0</v>
      </c>
      <c r="BW219" s="59" t="str">
        <f t="shared" si="196"/>
        <v>NÃO MEDIDO</v>
      </c>
      <c r="BY219" s="62"/>
      <c r="BZ219" s="62"/>
    </row>
    <row r="220" spans="1:78" s="79" customFormat="1" ht="63.75" customHeight="1" x14ac:dyDescent="0.2">
      <c r="A220" s="43" t="s">
        <v>514</v>
      </c>
      <c r="B220" s="43"/>
      <c r="C220" s="63" t="s">
        <v>541</v>
      </c>
      <c r="D220" s="73" t="s">
        <v>542</v>
      </c>
      <c r="E220" s="80" t="s">
        <v>54</v>
      </c>
      <c r="F220" s="50"/>
      <c r="G220" s="48"/>
      <c r="H220" s="49">
        <v>585.42999999999995</v>
      </c>
      <c r="I220" s="49">
        <v>0</v>
      </c>
      <c r="J220" s="49">
        <v>0</v>
      </c>
      <c r="K220" s="50">
        <f t="shared" si="170"/>
        <v>585.42999999999995</v>
      </c>
      <c r="L220" s="65"/>
      <c r="M220" s="66">
        <f t="shared" si="168"/>
        <v>0</v>
      </c>
      <c r="N220" s="52">
        <v>2.2999999999999998</v>
      </c>
      <c r="O220" s="53">
        <f t="shared" si="171"/>
        <v>1346.49</v>
      </c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>
        <v>584.11</v>
      </c>
      <c r="AO220" s="37">
        <f t="shared" si="193"/>
        <v>0</v>
      </c>
      <c r="AP220" s="37">
        <f t="shared" si="194"/>
        <v>1343.45</v>
      </c>
      <c r="AQ220" s="37"/>
      <c r="AR220" s="37">
        <f t="shared" si="195"/>
        <v>0</v>
      </c>
      <c r="AS220" s="37">
        <f t="shared" si="190"/>
        <v>0</v>
      </c>
      <c r="AT220" s="37"/>
      <c r="AU220" s="27">
        <f t="shared" si="191"/>
        <v>0</v>
      </c>
      <c r="AV220" s="27">
        <f t="shared" si="192"/>
        <v>0</v>
      </c>
      <c r="AW220" s="37"/>
      <c r="AX220" s="27">
        <f t="shared" si="172"/>
        <v>0</v>
      </c>
      <c r="AY220" s="27">
        <f t="shared" si="173"/>
        <v>0</v>
      </c>
      <c r="AZ220" s="37"/>
      <c r="BA220" s="137">
        <f t="shared" si="174"/>
        <v>0</v>
      </c>
      <c r="BB220" s="137">
        <f t="shared" si="175"/>
        <v>0</v>
      </c>
      <c r="BC220" s="37"/>
      <c r="BD220" s="136">
        <f t="shared" si="176"/>
        <v>0</v>
      </c>
      <c r="BE220" s="136">
        <f t="shared" si="177"/>
        <v>0</v>
      </c>
      <c r="BF220" s="37"/>
      <c r="BG220" s="137">
        <f t="shared" si="178"/>
        <v>0</v>
      </c>
      <c r="BH220" s="137">
        <f t="shared" si="179"/>
        <v>0</v>
      </c>
      <c r="BI220" s="37"/>
      <c r="BJ220" s="137">
        <f t="shared" si="180"/>
        <v>0</v>
      </c>
      <c r="BK220" s="137">
        <f t="shared" si="181"/>
        <v>0</v>
      </c>
      <c r="BL220" s="37"/>
      <c r="BM220" s="137">
        <f t="shared" si="189"/>
        <v>0</v>
      </c>
      <c r="BN220" s="137">
        <f t="shared" si="182"/>
        <v>0</v>
      </c>
      <c r="BO220" s="54">
        <f t="shared" si="183"/>
        <v>584.11</v>
      </c>
      <c r="BP220" s="138">
        <f t="shared" ca="1" si="184"/>
        <v>0</v>
      </c>
      <c r="BQ220" s="143">
        <f t="shared" ca="1" si="185"/>
        <v>1343.45</v>
      </c>
      <c r="BR220" s="143">
        <f t="shared" si="186"/>
        <v>1.32</v>
      </c>
      <c r="BS220" s="138">
        <f t="shared" ca="1" si="187"/>
        <v>0</v>
      </c>
      <c r="BT220" s="142">
        <f t="shared" ca="1" si="188"/>
        <v>3.04</v>
      </c>
      <c r="BU220" s="30"/>
      <c r="BV220" s="54">
        <f t="shared" si="169"/>
        <v>0</v>
      </c>
      <c r="BW220" s="59" t="str">
        <f t="shared" si="196"/>
        <v>NÃO MEDIDO</v>
      </c>
      <c r="BY220" s="62"/>
      <c r="BZ220" s="62"/>
    </row>
    <row r="221" spans="1:78" s="79" customFormat="1" ht="63.75" customHeight="1" x14ac:dyDescent="0.2">
      <c r="A221" s="43" t="s">
        <v>514</v>
      </c>
      <c r="B221" s="43"/>
      <c r="C221" s="63" t="s">
        <v>543</v>
      </c>
      <c r="D221" s="73" t="s">
        <v>544</v>
      </c>
      <c r="E221" s="80" t="s">
        <v>54</v>
      </c>
      <c r="F221" s="50"/>
      <c r="G221" s="48"/>
      <c r="H221" s="49">
        <v>585.42999999999995</v>
      </c>
      <c r="I221" s="49">
        <v>0</v>
      </c>
      <c r="J221" s="49">
        <v>0</v>
      </c>
      <c r="K221" s="50">
        <f t="shared" si="170"/>
        <v>585.42999999999995</v>
      </c>
      <c r="L221" s="65"/>
      <c r="M221" s="66">
        <f t="shared" si="168"/>
        <v>0</v>
      </c>
      <c r="N221" s="52">
        <v>21.33</v>
      </c>
      <c r="O221" s="53">
        <f t="shared" si="171"/>
        <v>12487.22</v>
      </c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>
        <f t="shared" si="193"/>
        <v>0</v>
      </c>
      <c r="AP221" s="37">
        <f t="shared" si="194"/>
        <v>0</v>
      </c>
      <c r="AQ221" s="37"/>
      <c r="AR221" s="37">
        <f t="shared" si="195"/>
        <v>0</v>
      </c>
      <c r="AS221" s="37">
        <f t="shared" si="190"/>
        <v>0</v>
      </c>
      <c r="AT221" s="37"/>
      <c r="AU221" s="27">
        <f t="shared" si="191"/>
        <v>0</v>
      </c>
      <c r="AV221" s="27">
        <f t="shared" si="192"/>
        <v>0</v>
      </c>
      <c r="AW221" s="37">
        <v>45.65</v>
      </c>
      <c r="AX221" s="136">
        <f t="shared" si="172"/>
        <v>0</v>
      </c>
      <c r="AY221" s="137">
        <f t="shared" si="173"/>
        <v>973.71</v>
      </c>
      <c r="AZ221" s="37">
        <v>-45.65</v>
      </c>
      <c r="BA221" s="137">
        <f t="shared" si="174"/>
        <v>0</v>
      </c>
      <c r="BB221" s="137">
        <f t="shared" si="175"/>
        <v>-973.71</v>
      </c>
      <c r="BC221" s="37"/>
      <c r="BD221" s="136">
        <f t="shared" si="176"/>
        <v>0</v>
      </c>
      <c r="BE221" s="136">
        <f t="shared" si="177"/>
        <v>0</v>
      </c>
      <c r="BF221" s="37"/>
      <c r="BG221" s="137">
        <f t="shared" si="178"/>
        <v>0</v>
      </c>
      <c r="BH221" s="137">
        <f t="shared" si="179"/>
        <v>0</v>
      </c>
      <c r="BI221" s="37"/>
      <c r="BJ221" s="137">
        <f t="shared" si="180"/>
        <v>0</v>
      </c>
      <c r="BK221" s="137">
        <f t="shared" si="181"/>
        <v>0</v>
      </c>
      <c r="BL221" s="37"/>
      <c r="BM221" s="137">
        <f t="shared" si="189"/>
        <v>0</v>
      </c>
      <c r="BN221" s="137">
        <f t="shared" si="182"/>
        <v>0</v>
      </c>
      <c r="BO221" s="54">
        <f t="shared" si="183"/>
        <v>0</v>
      </c>
      <c r="BP221" s="138">
        <f t="shared" ca="1" si="184"/>
        <v>0</v>
      </c>
      <c r="BQ221" s="143">
        <f t="shared" ca="1" si="185"/>
        <v>0</v>
      </c>
      <c r="BR221" s="143">
        <f t="shared" si="186"/>
        <v>585.42999999999995</v>
      </c>
      <c r="BS221" s="138">
        <f t="shared" ca="1" si="187"/>
        <v>0</v>
      </c>
      <c r="BT221" s="142">
        <f t="shared" ca="1" si="188"/>
        <v>12487.22</v>
      </c>
      <c r="BU221" s="30"/>
      <c r="BV221" s="54">
        <f t="shared" si="169"/>
        <v>0</v>
      </c>
      <c r="BW221" s="59" t="str">
        <f t="shared" si="196"/>
        <v>NÃO MEDIDO</v>
      </c>
      <c r="BY221" s="62"/>
      <c r="BZ221" s="62"/>
    </row>
    <row r="222" spans="1:78" s="79" customFormat="1" ht="63.75" customHeight="1" x14ac:dyDescent="0.2">
      <c r="A222" s="43" t="s">
        <v>514</v>
      </c>
      <c r="B222" s="43"/>
      <c r="C222" s="63" t="s">
        <v>545</v>
      </c>
      <c r="D222" s="73" t="s">
        <v>546</v>
      </c>
      <c r="E222" s="80" t="s">
        <v>59</v>
      </c>
      <c r="F222" s="50"/>
      <c r="G222" s="48"/>
      <c r="H222" s="49">
        <v>1.28</v>
      </c>
      <c r="I222" s="83">
        <v>-0.99</v>
      </c>
      <c r="J222" s="83">
        <v>0</v>
      </c>
      <c r="K222" s="50">
        <f t="shared" si="170"/>
        <v>0.28999999999999998</v>
      </c>
      <c r="L222" s="65"/>
      <c r="M222" s="66">
        <f t="shared" si="168"/>
        <v>0</v>
      </c>
      <c r="N222" s="52">
        <v>3404.68</v>
      </c>
      <c r="O222" s="53">
        <f t="shared" si="171"/>
        <v>987.36</v>
      </c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>
        <v>0.28999999999999998</v>
      </c>
      <c r="AO222" s="37">
        <f t="shared" si="193"/>
        <v>0</v>
      </c>
      <c r="AP222" s="37">
        <f t="shared" si="194"/>
        <v>987.36</v>
      </c>
      <c r="AQ222" s="37"/>
      <c r="AR222" s="37">
        <f t="shared" si="195"/>
        <v>0</v>
      </c>
      <c r="AS222" s="37">
        <f t="shared" si="190"/>
        <v>0</v>
      </c>
      <c r="AT222" s="37"/>
      <c r="AU222" s="27">
        <f t="shared" si="191"/>
        <v>0</v>
      </c>
      <c r="AV222" s="27">
        <f t="shared" si="192"/>
        <v>0</v>
      </c>
      <c r="AW222" s="37"/>
      <c r="AX222" s="27">
        <f t="shared" si="172"/>
        <v>0</v>
      </c>
      <c r="AY222" s="27">
        <f t="shared" si="173"/>
        <v>0</v>
      </c>
      <c r="AZ222" s="37"/>
      <c r="BA222" s="137">
        <f t="shared" si="174"/>
        <v>0</v>
      </c>
      <c r="BB222" s="137">
        <f t="shared" si="175"/>
        <v>0</v>
      </c>
      <c r="BC222" s="37"/>
      <c r="BD222" s="136">
        <f t="shared" si="176"/>
        <v>0</v>
      </c>
      <c r="BE222" s="136">
        <f t="shared" si="177"/>
        <v>0</v>
      </c>
      <c r="BF222" s="37"/>
      <c r="BG222" s="137">
        <f t="shared" si="178"/>
        <v>0</v>
      </c>
      <c r="BH222" s="137">
        <f t="shared" si="179"/>
        <v>0</v>
      </c>
      <c r="BI222" s="37"/>
      <c r="BJ222" s="137">
        <f t="shared" si="180"/>
        <v>0</v>
      </c>
      <c r="BK222" s="137">
        <f t="shared" si="181"/>
        <v>0</v>
      </c>
      <c r="BL222" s="37"/>
      <c r="BM222" s="137">
        <f t="shared" si="189"/>
        <v>0</v>
      </c>
      <c r="BN222" s="137">
        <f t="shared" si="182"/>
        <v>0</v>
      </c>
      <c r="BO222" s="54">
        <f t="shared" si="183"/>
        <v>0.28999999999999998</v>
      </c>
      <c r="BP222" s="138">
        <f t="shared" ca="1" si="184"/>
        <v>0</v>
      </c>
      <c r="BQ222" s="143">
        <f t="shared" ca="1" si="185"/>
        <v>987.36</v>
      </c>
      <c r="BR222" s="143">
        <f t="shared" si="186"/>
        <v>0</v>
      </c>
      <c r="BS222" s="138">
        <f t="shared" ca="1" si="187"/>
        <v>0</v>
      </c>
      <c r="BT222" s="142">
        <f t="shared" ca="1" si="188"/>
        <v>0</v>
      </c>
      <c r="BU222" s="30"/>
      <c r="BV222" s="54">
        <f t="shared" si="169"/>
        <v>0</v>
      </c>
      <c r="BW222" s="59" t="str">
        <f t="shared" si="196"/>
        <v>NÃO MEDIDO</v>
      </c>
      <c r="BY222" s="62"/>
      <c r="BZ222" s="62"/>
    </row>
    <row r="223" spans="1:78" s="79" customFormat="1" ht="63.75" customHeight="1" x14ac:dyDescent="0.2">
      <c r="A223" s="43" t="s">
        <v>514</v>
      </c>
      <c r="B223" s="43"/>
      <c r="C223" s="63" t="s">
        <v>547</v>
      </c>
      <c r="D223" s="73" t="s">
        <v>548</v>
      </c>
      <c r="E223" s="80" t="s">
        <v>54</v>
      </c>
      <c r="F223" s="50"/>
      <c r="G223" s="48"/>
      <c r="H223" s="49">
        <v>585.42999999999995</v>
      </c>
      <c r="I223" s="49">
        <v>0</v>
      </c>
      <c r="J223" s="49">
        <v>0</v>
      </c>
      <c r="K223" s="50">
        <f t="shared" si="170"/>
        <v>585.42999999999995</v>
      </c>
      <c r="L223" s="65"/>
      <c r="M223" s="66">
        <f t="shared" si="168"/>
        <v>0</v>
      </c>
      <c r="N223" s="52">
        <v>38.9</v>
      </c>
      <c r="O223" s="53">
        <f t="shared" si="171"/>
        <v>22773.23</v>
      </c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>
        <f t="shared" si="193"/>
        <v>0</v>
      </c>
      <c r="AP223" s="37">
        <f t="shared" si="194"/>
        <v>0</v>
      </c>
      <c r="AQ223" s="37"/>
      <c r="AR223" s="37">
        <f t="shared" si="195"/>
        <v>0</v>
      </c>
      <c r="AS223" s="37">
        <f t="shared" si="190"/>
        <v>0</v>
      </c>
      <c r="AT223" s="37"/>
      <c r="AU223" s="27">
        <f t="shared" si="191"/>
        <v>0</v>
      </c>
      <c r="AV223" s="27">
        <f t="shared" si="192"/>
        <v>0</v>
      </c>
      <c r="AW223" s="37"/>
      <c r="AX223" s="27">
        <f t="shared" si="172"/>
        <v>0</v>
      </c>
      <c r="AY223" s="27">
        <f t="shared" si="173"/>
        <v>0</v>
      </c>
      <c r="AZ223" s="37"/>
      <c r="BA223" s="137">
        <f t="shared" si="174"/>
        <v>0</v>
      </c>
      <c r="BB223" s="137">
        <f t="shared" si="175"/>
        <v>0</v>
      </c>
      <c r="BC223" s="37"/>
      <c r="BD223" s="136">
        <f t="shared" si="176"/>
        <v>0</v>
      </c>
      <c r="BE223" s="136">
        <f t="shared" si="177"/>
        <v>0</v>
      </c>
      <c r="BF223" s="37"/>
      <c r="BG223" s="137">
        <f t="shared" si="178"/>
        <v>0</v>
      </c>
      <c r="BH223" s="137">
        <f t="shared" si="179"/>
        <v>0</v>
      </c>
      <c r="BI223" s="37">
        <v>18</v>
      </c>
      <c r="BJ223" s="137">
        <f t="shared" si="180"/>
        <v>0</v>
      </c>
      <c r="BK223" s="137">
        <f t="shared" si="181"/>
        <v>700.2</v>
      </c>
      <c r="BL223" s="37"/>
      <c r="BM223" s="137">
        <f t="shared" si="189"/>
        <v>0</v>
      </c>
      <c r="BN223" s="137">
        <f t="shared" si="182"/>
        <v>0</v>
      </c>
      <c r="BO223" s="54">
        <f t="shared" si="183"/>
        <v>18</v>
      </c>
      <c r="BP223" s="138">
        <f t="shared" ca="1" si="184"/>
        <v>0</v>
      </c>
      <c r="BQ223" s="143">
        <f t="shared" ca="1" si="185"/>
        <v>700.2</v>
      </c>
      <c r="BR223" s="143">
        <f t="shared" si="186"/>
        <v>567.42999999999995</v>
      </c>
      <c r="BS223" s="138">
        <f t="shared" ca="1" si="187"/>
        <v>0</v>
      </c>
      <c r="BT223" s="142">
        <f t="shared" ca="1" si="188"/>
        <v>22073.03</v>
      </c>
      <c r="BU223" s="30"/>
      <c r="BV223" s="54">
        <f t="shared" si="169"/>
        <v>0</v>
      </c>
      <c r="BW223" s="59" t="str">
        <f t="shared" si="196"/>
        <v>NÃO MEDIDO</v>
      </c>
      <c r="BY223" s="62"/>
      <c r="BZ223" s="62"/>
    </row>
    <row r="224" spans="1:78" s="79" customFormat="1" ht="63.75" customHeight="1" x14ac:dyDescent="0.2">
      <c r="A224" s="43" t="s">
        <v>27</v>
      </c>
      <c r="B224" s="43"/>
      <c r="C224" s="63" t="s">
        <v>549</v>
      </c>
      <c r="D224" s="73" t="s">
        <v>550</v>
      </c>
      <c r="E224" s="80"/>
      <c r="F224" s="50"/>
      <c r="G224" s="48"/>
      <c r="H224" s="49">
        <v>0</v>
      </c>
      <c r="I224" s="49">
        <v>0</v>
      </c>
      <c r="J224" s="49">
        <v>0</v>
      </c>
      <c r="K224" s="50">
        <f t="shared" si="170"/>
        <v>0</v>
      </c>
      <c r="L224" s="65"/>
      <c r="M224" s="66">
        <f t="shared" si="168"/>
        <v>0</v>
      </c>
      <c r="N224" s="52"/>
      <c r="O224" s="53">
        <f t="shared" si="171"/>
        <v>0</v>
      </c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>
        <f t="shared" si="193"/>
        <v>0</v>
      </c>
      <c r="AP224" s="37">
        <f t="shared" si="194"/>
        <v>0</v>
      </c>
      <c r="AQ224" s="37"/>
      <c r="AR224" s="37">
        <f t="shared" si="195"/>
        <v>0</v>
      </c>
      <c r="AS224" s="37">
        <f t="shared" si="190"/>
        <v>0</v>
      </c>
      <c r="AT224" s="37"/>
      <c r="AU224" s="27">
        <f t="shared" si="191"/>
        <v>0</v>
      </c>
      <c r="AV224" s="27">
        <f t="shared" si="192"/>
        <v>0</v>
      </c>
      <c r="AW224" s="37"/>
      <c r="AX224" s="27">
        <f t="shared" si="172"/>
        <v>0</v>
      </c>
      <c r="AY224" s="27">
        <f t="shared" si="173"/>
        <v>0</v>
      </c>
      <c r="AZ224" s="37"/>
      <c r="BA224" s="137">
        <f t="shared" si="174"/>
        <v>0</v>
      </c>
      <c r="BB224" s="137">
        <f t="shared" si="175"/>
        <v>0</v>
      </c>
      <c r="BC224" s="37"/>
      <c r="BD224" s="136">
        <f t="shared" si="176"/>
        <v>0</v>
      </c>
      <c r="BE224" s="136">
        <f t="shared" si="177"/>
        <v>0</v>
      </c>
      <c r="BF224" s="37"/>
      <c r="BG224" s="137">
        <f t="shared" si="178"/>
        <v>0</v>
      </c>
      <c r="BH224" s="137">
        <f t="shared" si="179"/>
        <v>0</v>
      </c>
      <c r="BI224" s="37"/>
      <c r="BJ224" s="137">
        <f t="shared" si="180"/>
        <v>0</v>
      </c>
      <c r="BK224" s="137">
        <f t="shared" si="181"/>
        <v>0</v>
      </c>
      <c r="BL224" s="37"/>
      <c r="BM224" s="137">
        <f t="shared" si="189"/>
        <v>0</v>
      </c>
      <c r="BN224" s="137">
        <f t="shared" si="182"/>
        <v>0</v>
      </c>
      <c r="BO224" s="54">
        <f t="shared" si="183"/>
        <v>0</v>
      </c>
      <c r="BP224" s="138">
        <f t="shared" ca="1" si="184"/>
        <v>0</v>
      </c>
      <c r="BQ224" s="143">
        <f t="shared" ca="1" si="185"/>
        <v>0</v>
      </c>
      <c r="BR224" s="143">
        <f t="shared" si="186"/>
        <v>0</v>
      </c>
      <c r="BS224" s="138">
        <f t="shared" ca="1" si="187"/>
        <v>0</v>
      </c>
      <c r="BT224" s="142">
        <f t="shared" ca="1" si="188"/>
        <v>0</v>
      </c>
      <c r="BU224" s="30"/>
      <c r="BV224" s="54">
        <f t="shared" si="169"/>
        <v>0</v>
      </c>
      <c r="BW224" s="59" t="str">
        <f>IF(COUNTIF(BW225:BW231,"MEDIDO")&gt;0,"MEDIDO","NÃO MEDIDO")</f>
        <v>NÃO MEDIDO</v>
      </c>
      <c r="BY224" s="62"/>
      <c r="BZ224" s="62"/>
    </row>
    <row r="225" spans="1:78" s="79" customFormat="1" ht="63.75" customHeight="1" x14ac:dyDescent="0.2">
      <c r="A225" s="43" t="s">
        <v>27</v>
      </c>
      <c r="B225" s="43"/>
      <c r="C225" s="63" t="s">
        <v>551</v>
      </c>
      <c r="D225" s="73" t="s">
        <v>552</v>
      </c>
      <c r="E225" s="80"/>
      <c r="F225" s="50"/>
      <c r="G225" s="48"/>
      <c r="H225" s="49">
        <v>0</v>
      </c>
      <c r="I225" s="49">
        <v>0</v>
      </c>
      <c r="J225" s="49">
        <v>0</v>
      </c>
      <c r="K225" s="50">
        <f t="shared" si="170"/>
        <v>0</v>
      </c>
      <c r="L225" s="65"/>
      <c r="M225" s="66">
        <f t="shared" si="168"/>
        <v>0</v>
      </c>
      <c r="N225" s="52"/>
      <c r="O225" s="53">
        <f t="shared" si="171"/>
        <v>0</v>
      </c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>
        <f t="shared" si="193"/>
        <v>0</v>
      </c>
      <c r="AP225" s="37">
        <f t="shared" si="194"/>
        <v>0</v>
      </c>
      <c r="AQ225" s="37"/>
      <c r="AR225" s="37">
        <f t="shared" si="195"/>
        <v>0</v>
      </c>
      <c r="AS225" s="37">
        <f t="shared" si="190"/>
        <v>0</v>
      </c>
      <c r="AT225" s="37"/>
      <c r="AU225" s="27">
        <f t="shared" si="191"/>
        <v>0</v>
      </c>
      <c r="AV225" s="27">
        <f t="shared" si="192"/>
        <v>0</v>
      </c>
      <c r="AW225" s="37"/>
      <c r="AX225" s="27">
        <f t="shared" si="172"/>
        <v>0</v>
      </c>
      <c r="AY225" s="27">
        <f t="shared" si="173"/>
        <v>0</v>
      </c>
      <c r="AZ225" s="37"/>
      <c r="BA225" s="137">
        <f t="shared" si="174"/>
        <v>0</v>
      </c>
      <c r="BB225" s="137">
        <f t="shared" si="175"/>
        <v>0</v>
      </c>
      <c r="BC225" s="37"/>
      <c r="BD225" s="136">
        <f t="shared" si="176"/>
        <v>0</v>
      </c>
      <c r="BE225" s="136">
        <f t="shared" si="177"/>
        <v>0</v>
      </c>
      <c r="BF225" s="37"/>
      <c r="BG225" s="137">
        <f t="shared" si="178"/>
        <v>0</v>
      </c>
      <c r="BH225" s="137">
        <f t="shared" si="179"/>
        <v>0</v>
      </c>
      <c r="BI225" s="37"/>
      <c r="BJ225" s="137">
        <f t="shared" si="180"/>
        <v>0</v>
      </c>
      <c r="BK225" s="137">
        <f t="shared" si="181"/>
        <v>0</v>
      </c>
      <c r="BL225" s="37"/>
      <c r="BM225" s="137">
        <f t="shared" si="189"/>
        <v>0</v>
      </c>
      <c r="BN225" s="137">
        <f t="shared" si="182"/>
        <v>0</v>
      </c>
      <c r="BO225" s="54">
        <f t="shared" si="183"/>
        <v>0</v>
      </c>
      <c r="BP225" s="138">
        <f t="shared" ca="1" si="184"/>
        <v>0</v>
      </c>
      <c r="BQ225" s="143">
        <f t="shared" ca="1" si="185"/>
        <v>0</v>
      </c>
      <c r="BR225" s="143">
        <f t="shared" si="186"/>
        <v>0</v>
      </c>
      <c r="BS225" s="138">
        <f t="shared" ca="1" si="187"/>
        <v>0</v>
      </c>
      <c r="BT225" s="142">
        <f t="shared" ca="1" si="188"/>
        <v>0</v>
      </c>
      <c r="BU225" s="30"/>
      <c r="BV225" s="54">
        <f t="shared" si="169"/>
        <v>0</v>
      </c>
      <c r="BW225" s="59" t="str">
        <f>IF(COUNTIF(BW226:BW231,"MEDIDO")&gt;0,"MEDIDO","NÃO MEDIDO")</f>
        <v>NÃO MEDIDO</v>
      </c>
      <c r="BY225" s="62"/>
      <c r="BZ225" s="62"/>
    </row>
    <row r="226" spans="1:78" s="79" customFormat="1" ht="63.75" customHeight="1" x14ac:dyDescent="0.2">
      <c r="A226" s="43" t="s">
        <v>514</v>
      </c>
      <c r="B226" s="43"/>
      <c r="C226" s="63" t="s">
        <v>553</v>
      </c>
      <c r="D226" s="73" t="s">
        <v>554</v>
      </c>
      <c r="E226" s="80" t="s">
        <v>58</v>
      </c>
      <c r="F226" s="50"/>
      <c r="G226" s="48"/>
      <c r="H226" s="49">
        <v>218.95</v>
      </c>
      <c r="I226" s="49">
        <v>0</v>
      </c>
      <c r="J226" s="49">
        <v>4</v>
      </c>
      <c r="K226" s="50">
        <f t="shared" si="170"/>
        <v>222.95</v>
      </c>
      <c r="L226" s="65"/>
      <c r="M226" s="66">
        <f t="shared" si="168"/>
        <v>0</v>
      </c>
      <c r="N226" s="52">
        <v>17.64</v>
      </c>
      <c r="O226" s="53">
        <f t="shared" si="171"/>
        <v>3932.84</v>
      </c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>
        <f t="shared" si="193"/>
        <v>0</v>
      </c>
      <c r="AP226" s="37">
        <f t="shared" si="194"/>
        <v>0</v>
      </c>
      <c r="AQ226" s="37"/>
      <c r="AR226" s="37">
        <f t="shared" si="195"/>
        <v>0</v>
      </c>
      <c r="AS226" s="37">
        <f t="shared" si="190"/>
        <v>0</v>
      </c>
      <c r="AT226" s="37"/>
      <c r="AU226" s="27">
        <f t="shared" si="191"/>
        <v>0</v>
      </c>
      <c r="AV226" s="27">
        <f t="shared" si="192"/>
        <v>0</v>
      </c>
      <c r="AW226" s="37">
        <v>217.04</v>
      </c>
      <c r="AX226" s="136">
        <f t="shared" si="172"/>
        <v>0</v>
      </c>
      <c r="AY226" s="137">
        <f t="shared" si="173"/>
        <v>3828.59</v>
      </c>
      <c r="AZ226" s="37"/>
      <c r="BA226" s="137">
        <f t="shared" si="174"/>
        <v>0</v>
      </c>
      <c r="BB226" s="137">
        <f t="shared" si="175"/>
        <v>0</v>
      </c>
      <c r="BC226" s="37"/>
      <c r="BD226" s="136">
        <f t="shared" si="176"/>
        <v>0</v>
      </c>
      <c r="BE226" s="136">
        <f t="shared" si="177"/>
        <v>0</v>
      </c>
      <c r="BF226" s="37"/>
      <c r="BG226" s="137">
        <f t="shared" si="178"/>
        <v>0</v>
      </c>
      <c r="BH226" s="137">
        <f t="shared" si="179"/>
        <v>0</v>
      </c>
      <c r="BI226" s="37"/>
      <c r="BJ226" s="137">
        <f t="shared" si="180"/>
        <v>0</v>
      </c>
      <c r="BK226" s="137">
        <f t="shared" si="181"/>
        <v>0</v>
      </c>
      <c r="BL226" s="37"/>
      <c r="BM226" s="137">
        <f t="shared" si="189"/>
        <v>0</v>
      </c>
      <c r="BN226" s="137">
        <f t="shared" si="182"/>
        <v>0</v>
      </c>
      <c r="BO226" s="54">
        <f t="shared" si="183"/>
        <v>217.04</v>
      </c>
      <c r="BP226" s="138">
        <f t="shared" ca="1" si="184"/>
        <v>0</v>
      </c>
      <c r="BQ226" s="143">
        <f t="shared" ca="1" si="185"/>
        <v>3828.59</v>
      </c>
      <c r="BR226" s="143">
        <f t="shared" si="186"/>
        <v>5.91</v>
      </c>
      <c r="BS226" s="138">
        <f t="shared" ca="1" si="187"/>
        <v>0</v>
      </c>
      <c r="BT226" s="142">
        <f t="shared" ca="1" si="188"/>
        <v>104.25</v>
      </c>
      <c r="BU226" s="30"/>
      <c r="BV226" s="54">
        <f t="shared" si="169"/>
        <v>0</v>
      </c>
      <c r="BW226" s="59" t="str">
        <f t="shared" ref="BW226:BW231" si="197">IF(BV226&lt;&gt;0,"MEDIDO","NÃO MEDIDO")</f>
        <v>NÃO MEDIDO</v>
      </c>
      <c r="BY226" s="62"/>
      <c r="BZ226" s="62"/>
    </row>
    <row r="227" spans="1:78" s="79" customFormat="1" ht="63.75" customHeight="1" x14ac:dyDescent="0.2">
      <c r="A227" s="43" t="s">
        <v>514</v>
      </c>
      <c r="B227" s="43"/>
      <c r="C227" s="63" t="s">
        <v>555</v>
      </c>
      <c r="D227" s="73" t="s">
        <v>556</v>
      </c>
      <c r="E227" s="80" t="s">
        <v>54</v>
      </c>
      <c r="F227" s="50"/>
      <c r="G227" s="48"/>
      <c r="H227" s="49">
        <v>726.06</v>
      </c>
      <c r="I227" s="49">
        <v>0</v>
      </c>
      <c r="J227" s="49">
        <v>0</v>
      </c>
      <c r="K227" s="50">
        <f t="shared" si="170"/>
        <v>726.06</v>
      </c>
      <c r="L227" s="65"/>
      <c r="M227" s="66">
        <f t="shared" si="168"/>
        <v>0</v>
      </c>
      <c r="N227" s="52">
        <v>67.77</v>
      </c>
      <c r="O227" s="53">
        <f t="shared" si="171"/>
        <v>49205.09</v>
      </c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>
        <f t="shared" si="193"/>
        <v>0</v>
      </c>
      <c r="AP227" s="37">
        <f t="shared" si="194"/>
        <v>0</v>
      </c>
      <c r="AQ227" s="37"/>
      <c r="AR227" s="37">
        <f t="shared" si="195"/>
        <v>0</v>
      </c>
      <c r="AS227" s="37">
        <f t="shared" si="190"/>
        <v>0</v>
      </c>
      <c r="AT227" s="37"/>
      <c r="AU227" s="27">
        <f t="shared" si="191"/>
        <v>0</v>
      </c>
      <c r="AV227" s="27">
        <f t="shared" si="192"/>
        <v>0</v>
      </c>
      <c r="AW227" s="37"/>
      <c r="AX227" s="27">
        <f t="shared" si="172"/>
        <v>0</v>
      </c>
      <c r="AY227" s="27">
        <f t="shared" si="173"/>
        <v>0</v>
      </c>
      <c r="AZ227" s="37">
        <v>106.62</v>
      </c>
      <c r="BA227" s="137">
        <f t="shared" si="174"/>
        <v>0</v>
      </c>
      <c r="BB227" s="137">
        <f t="shared" si="175"/>
        <v>7225.64</v>
      </c>
      <c r="BC227" s="37">
        <v>143.22999999999999</v>
      </c>
      <c r="BD227" s="136">
        <f t="shared" si="176"/>
        <v>0</v>
      </c>
      <c r="BE227" s="136">
        <f t="shared" si="177"/>
        <v>9706.7000000000007</v>
      </c>
      <c r="BF227" s="37">
        <v>211.1</v>
      </c>
      <c r="BG227" s="137">
        <f t="shared" si="178"/>
        <v>0</v>
      </c>
      <c r="BH227" s="137">
        <f t="shared" si="179"/>
        <v>14306.25</v>
      </c>
      <c r="BI227" s="37">
        <v>96.19</v>
      </c>
      <c r="BJ227" s="137">
        <f t="shared" si="180"/>
        <v>0</v>
      </c>
      <c r="BK227" s="137">
        <f t="shared" si="181"/>
        <v>6518.8</v>
      </c>
      <c r="BL227" s="37"/>
      <c r="BM227" s="137">
        <f t="shared" si="189"/>
        <v>0</v>
      </c>
      <c r="BN227" s="137">
        <f t="shared" si="182"/>
        <v>0</v>
      </c>
      <c r="BO227" s="54">
        <f t="shared" si="183"/>
        <v>557.14</v>
      </c>
      <c r="BP227" s="138">
        <f t="shared" ca="1" si="184"/>
        <v>0</v>
      </c>
      <c r="BQ227" s="143">
        <f ca="1">SUMIF($P$11:$BN$12,"SEM DESCONTO",P227:BN227)</f>
        <v>37757.39</v>
      </c>
      <c r="BR227" s="143">
        <f t="shared" si="186"/>
        <v>168.92</v>
      </c>
      <c r="BS227" s="138">
        <f t="shared" ca="1" si="187"/>
        <v>0</v>
      </c>
      <c r="BT227" s="142">
        <f ca="1">O227-BQ227</f>
        <v>11447.7</v>
      </c>
      <c r="BU227" s="30"/>
      <c r="BV227" s="54">
        <f t="shared" si="169"/>
        <v>0</v>
      </c>
      <c r="BW227" s="59" t="str">
        <f t="shared" si="197"/>
        <v>NÃO MEDIDO</v>
      </c>
      <c r="BY227" s="62"/>
      <c r="BZ227" s="62"/>
    </row>
    <row r="228" spans="1:78" s="79" customFormat="1" ht="63.75" customHeight="1" x14ac:dyDescent="0.2">
      <c r="A228" s="43" t="s">
        <v>514</v>
      </c>
      <c r="B228" s="43"/>
      <c r="C228" s="63" t="s">
        <v>557</v>
      </c>
      <c r="D228" s="73" t="s">
        <v>558</v>
      </c>
      <c r="E228" s="80" t="s">
        <v>58</v>
      </c>
      <c r="F228" s="50"/>
      <c r="G228" s="48"/>
      <c r="H228" s="49">
        <v>29.5</v>
      </c>
      <c r="I228" s="49">
        <v>0</v>
      </c>
      <c r="J228" s="49">
        <v>0</v>
      </c>
      <c r="K228" s="50">
        <f t="shared" si="170"/>
        <v>29.5</v>
      </c>
      <c r="L228" s="65"/>
      <c r="M228" s="66">
        <f t="shared" si="168"/>
        <v>0</v>
      </c>
      <c r="N228" s="52">
        <v>9.41</v>
      </c>
      <c r="O228" s="53">
        <f t="shared" si="171"/>
        <v>277.60000000000002</v>
      </c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>
        <f t="shared" si="193"/>
        <v>0</v>
      </c>
      <c r="AP228" s="37">
        <f t="shared" si="194"/>
        <v>0</v>
      </c>
      <c r="AQ228" s="37"/>
      <c r="AR228" s="37">
        <f t="shared" si="195"/>
        <v>0</v>
      </c>
      <c r="AS228" s="37">
        <f t="shared" si="190"/>
        <v>0</v>
      </c>
      <c r="AT228" s="37"/>
      <c r="AU228" s="27">
        <f t="shared" si="191"/>
        <v>0</v>
      </c>
      <c r="AV228" s="27">
        <f t="shared" si="192"/>
        <v>0</v>
      </c>
      <c r="AW228" s="37"/>
      <c r="AX228" s="27">
        <f t="shared" si="172"/>
        <v>0</v>
      </c>
      <c r="AY228" s="27">
        <f t="shared" si="173"/>
        <v>0</v>
      </c>
      <c r="AZ228" s="37">
        <v>6.29</v>
      </c>
      <c r="BA228" s="137">
        <f t="shared" si="174"/>
        <v>0</v>
      </c>
      <c r="BB228" s="137">
        <f t="shared" si="175"/>
        <v>59.19</v>
      </c>
      <c r="BC228" s="37">
        <v>8.4499999999999993</v>
      </c>
      <c r="BD228" s="136">
        <f t="shared" si="176"/>
        <v>0</v>
      </c>
      <c r="BE228" s="136">
        <f t="shared" si="177"/>
        <v>79.510000000000005</v>
      </c>
      <c r="BF228" s="37">
        <v>9.06</v>
      </c>
      <c r="BG228" s="137">
        <f t="shared" si="178"/>
        <v>0</v>
      </c>
      <c r="BH228" s="137">
        <f t="shared" si="179"/>
        <v>85.25</v>
      </c>
      <c r="BI228" s="37">
        <v>4.26</v>
      </c>
      <c r="BJ228" s="137">
        <f t="shared" si="180"/>
        <v>0</v>
      </c>
      <c r="BK228" s="137">
        <f t="shared" si="181"/>
        <v>40.090000000000003</v>
      </c>
      <c r="BL228" s="37"/>
      <c r="BM228" s="137">
        <f t="shared" si="189"/>
        <v>0</v>
      </c>
      <c r="BN228" s="137">
        <f t="shared" si="182"/>
        <v>0</v>
      </c>
      <c r="BO228" s="54">
        <f t="shared" si="183"/>
        <v>28.06</v>
      </c>
      <c r="BP228" s="138">
        <f t="shared" ca="1" si="184"/>
        <v>0</v>
      </c>
      <c r="BQ228" s="143">
        <f t="shared" ca="1" si="185"/>
        <v>264.04000000000002</v>
      </c>
      <c r="BR228" s="143">
        <f t="shared" si="186"/>
        <v>1.44</v>
      </c>
      <c r="BS228" s="138">
        <f t="shared" ca="1" si="187"/>
        <v>0</v>
      </c>
      <c r="BT228" s="142">
        <f t="shared" ca="1" si="188"/>
        <v>13.56</v>
      </c>
      <c r="BU228" s="30"/>
      <c r="BV228" s="54">
        <f t="shared" si="169"/>
        <v>0</v>
      </c>
      <c r="BW228" s="59" t="str">
        <f t="shared" si="197"/>
        <v>NÃO MEDIDO</v>
      </c>
      <c r="BY228" s="62"/>
      <c r="BZ228" s="62"/>
    </row>
    <row r="229" spans="1:78" s="79" customFormat="1" ht="63.75" customHeight="1" x14ac:dyDescent="0.2">
      <c r="A229" s="43" t="s">
        <v>514</v>
      </c>
      <c r="B229" s="43"/>
      <c r="C229" s="63" t="s">
        <v>559</v>
      </c>
      <c r="D229" s="73" t="s">
        <v>560</v>
      </c>
      <c r="E229" s="80" t="s">
        <v>58</v>
      </c>
      <c r="F229" s="50"/>
      <c r="G229" s="48"/>
      <c r="H229" s="49">
        <v>437.9</v>
      </c>
      <c r="I229" s="49">
        <v>0</v>
      </c>
      <c r="J229" s="49">
        <v>0</v>
      </c>
      <c r="K229" s="50">
        <f t="shared" si="170"/>
        <v>437.9</v>
      </c>
      <c r="L229" s="65"/>
      <c r="M229" s="66">
        <f t="shared" si="168"/>
        <v>0</v>
      </c>
      <c r="N229" s="52">
        <v>2.2400000000000002</v>
      </c>
      <c r="O229" s="53">
        <f t="shared" si="171"/>
        <v>980.9</v>
      </c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>
        <v>434.08</v>
      </c>
      <c r="AO229" s="37">
        <f t="shared" si="193"/>
        <v>0</v>
      </c>
      <c r="AP229" s="37">
        <f t="shared" si="194"/>
        <v>972.34</v>
      </c>
      <c r="AQ229" s="37"/>
      <c r="AR229" s="37">
        <f t="shared" si="195"/>
        <v>0</v>
      </c>
      <c r="AS229" s="37">
        <f t="shared" si="190"/>
        <v>0</v>
      </c>
      <c r="AT229" s="37"/>
      <c r="AU229" s="27">
        <f t="shared" si="191"/>
        <v>0</v>
      </c>
      <c r="AV229" s="27">
        <f t="shared" si="192"/>
        <v>0</v>
      </c>
      <c r="AW229" s="37"/>
      <c r="AX229" s="27">
        <f t="shared" si="172"/>
        <v>0</v>
      </c>
      <c r="AY229" s="27">
        <f t="shared" si="173"/>
        <v>0</v>
      </c>
      <c r="AZ229" s="37"/>
      <c r="BA229" s="137">
        <f t="shared" si="174"/>
        <v>0</v>
      </c>
      <c r="BB229" s="137">
        <f t="shared" si="175"/>
        <v>0</v>
      </c>
      <c r="BC229" s="37"/>
      <c r="BD229" s="136">
        <f t="shared" si="176"/>
        <v>0</v>
      </c>
      <c r="BE229" s="136">
        <f t="shared" si="177"/>
        <v>0</v>
      </c>
      <c r="BF229" s="37"/>
      <c r="BG229" s="137">
        <f t="shared" si="178"/>
        <v>0</v>
      </c>
      <c r="BH229" s="137">
        <f t="shared" si="179"/>
        <v>0</v>
      </c>
      <c r="BI229" s="37"/>
      <c r="BJ229" s="137">
        <f t="shared" si="180"/>
        <v>0</v>
      </c>
      <c r="BK229" s="137">
        <f t="shared" si="181"/>
        <v>0</v>
      </c>
      <c r="BL229" s="37"/>
      <c r="BM229" s="137">
        <f t="shared" si="189"/>
        <v>0</v>
      </c>
      <c r="BN229" s="137">
        <f t="shared" si="182"/>
        <v>0</v>
      </c>
      <c r="BO229" s="54">
        <f t="shared" si="183"/>
        <v>434.08</v>
      </c>
      <c r="BP229" s="138">
        <f t="shared" ca="1" si="184"/>
        <v>0</v>
      </c>
      <c r="BQ229" s="143">
        <f t="shared" ca="1" si="185"/>
        <v>972.34</v>
      </c>
      <c r="BR229" s="143">
        <f t="shared" si="186"/>
        <v>3.82</v>
      </c>
      <c r="BS229" s="138">
        <f t="shared" ca="1" si="187"/>
        <v>0</v>
      </c>
      <c r="BT229" s="142">
        <f t="shared" ca="1" si="188"/>
        <v>8.56</v>
      </c>
      <c r="BU229" s="30"/>
      <c r="BV229" s="54">
        <f t="shared" si="169"/>
        <v>0</v>
      </c>
      <c r="BW229" s="59" t="str">
        <f t="shared" si="197"/>
        <v>NÃO MEDIDO</v>
      </c>
      <c r="BY229" s="62"/>
      <c r="BZ229" s="62"/>
    </row>
    <row r="230" spans="1:78" s="79" customFormat="1" ht="63.75" customHeight="1" x14ac:dyDescent="0.2">
      <c r="A230" s="43" t="s">
        <v>514</v>
      </c>
      <c r="B230" s="43"/>
      <c r="C230" s="63" t="s">
        <v>561</v>
      </c>
      <c r="D230" s="73" t="s">
        <v>562</v>
      </c>
      <c r="E230" s="80" t="s">
        <v>55</v>
      </c>
      <c r="F230" s="50"/>
      <c r="G230" s="48"/>
      <c r="H230" s="49">
        <v>2653</v>
      </c>
      <c r="I230" s="49">
        <v>0</v>
      </c>
      <c r="J230" s="49">
        <v>0</v>
      </c>
      <c r="K230" s="50">
        <f t="shared" si="170"/>
        <v>2653</v>
      </c>
      <c r="L230" s="65"/>
      <c r="M230" s="66">
        <f t="shared" si="168"/>
        <v>0</v>
      </c>
      <c r="N230" s="52">
        <v>9.99</v>
      </c>
      <c r="O230" s="53">
        <f t="shared" si="171"/>
        <v>26503.47</v>
      </c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>
        <f t="shared" si="193"/>
        <v>0</v>
      </c>
      <c r="AP230" s="37">
        <f t="shared" si="194"/>
        <v>0</v>
      </c>
      <c r="AQ230" s="37"/>
      <c r="AR230" s="37">
        <f t="shared" si="195"/>
        <v>0</v>
      </c>
      <c r="AS230" s="37">
        <f t="shared" si="190"/>
        <v>0</v>
      </c>
      <c r="AT230" s="37"/>
      <c r="AU230" s="27">
        <f t="shared" si="191"/>
        <v>0</v>
      </c>
      <c r="AV230" s="27">
        <f t="shared" si="192"/>
        <v>0</v>
      </c>
      <c r="AW230" s="37"/>
      <c r="AX230" s="27">
        <f t="shared" si="172"/>
        <v>0</v>
      </c>
      <c r="AY230" s="27">
        <f t="shared" si="173"/>
        <v>0</v>
      </c>
      <c r="AZ230" s="37">
        <v>550</v>
      </c>
      <c r="BA230" s="137">
        <f t="shared" si="174"/>
        <v>0</v>
      </c>
      <c r="BB230" s="137">
        <f t="shared" si="175"/>
        <v>5494.5</v>
      </c>
      <c r="BC230" s="37">
        <v>704</v>
      </c>
      <c r="BD230" s="136">
        <f t="shared" si="176"/>
        <v>0</v>
      </c>
      <c r="BE230" s="136">
        <f t="shared" si="177"/>
        <v>7032.96</v>
      </c>
      <c r="BF230" s="37">
        <v>1080</v>
      </c>
      <c r="BG230" s="137">
        <f t="shared" si="178"/>
        <v>0</v>
      </c>
      <c r="BH230" s="137">
        <f t="shared" si="179"/>
        <v>10789.2</v>
      </c>
      <c r="BI230" s="37">
        <v>313</v>
      </c>
      <c r="BJ230" s="137">
        <f t="shared" si="180"/>
        <v>0</v>
      </c>
      <c r="BK230" s="137">
        <f t="shared" si="181"/>
        <v>3126.87</v>
      </c>
      <c r="BL230" s="37"/>
      <c r="BM230" s="137">
        <f t="shared" si="189"/>
        <v>0</v>
      </c>
      <c r="BN230" s="137">
        <f t="shared" si="182"/>
        <v>0</v>
      </c>
      <c r="BO230" s="54">
        <f t="shared" si="183"/>
        <v>2647</v>
      </c>
      <c r="BP230" s="138">
        <f t="shared" ca="1" si="184"/>
        <v>0</v>
      </c>
      <c r="BQ230" s="143">
        <f t="shared" ca="1" si="185"/>
        <v>26443.53</v>
      </c>
      <c r="BR230" s="143">
        <f t="shared" si="186"/>
        <v>6</v>
      </c>
      <c r="BS230" s="138">
        <f t="shared" ca="1" si="187"/>
        <v>0</v>
      </c>
      <c r="BT230" s="142">
        <f t="shared" ca="1" si="188"/>
        <v>59.94</v>
      </c>
      <c r="BU230" s="30"/>
      <c r="BV230" s="54">
        <f t="shared" si="169"/>
        <v>0</v>
      </c>
      <c r="BW230" s="59" t="str">
        <f t="shared" si="197"/>
        <v>NÃO MEDIDO</v>
      </c>
      <c r="BY230" s="62"/>
      <c r="BZ230" s="62"/>
    </row>
    <row r="231" spans="1:78" s="79" customFormat="1" ht="63.75" customHeight="1" x14ac:dyDescent="0.2">
      <c r="A231" s="43" t="s">
        <v>514</v>
      </c>
      <c r="B231" s="43"/>
      <c r="C231" s="63" t="s">
        <v>563</v>
      </c>
      <c r="D231" s="73" t="s">
        <v>564</v>
      </c>
      <c r="E231" s="80" t="s">
        <v>55</v>
      </c>
      <c r="F231" s="50"/>
      <c r="G231" s="48"/>
      <c r="H231" s="49">
        <v>2653</v>
      </c>
      <c r="I231" s="49">
        <v>0</v>
      </c>
      <c r="J231" s="49">
        <v>0</v>
      </c>
      <c r="K231" s="50">
        <f t="shared" si="170"/>
        <v>2653</v>
      </c>
      <c r="L231" s="65"/>
      <c r="M231" s="66">
        <f t="shared" si="168"/>
        <v>0</v>
      </c>
      <c r="N231" s="52">
        <v>12.95</v>
      </c>
      <c r="O231" s="53">
        <f t="shared" si="171"/>
        <v>34356.35</v>
      </c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>
        <f t="shared" si="193"/>
        <v>0</v>
      </c>
      <c r="AP231" s="37">
        <f t="shared" si="194"/>
        <v>0</v>
      </c>
      <c r="AQ231" s="37"/>
      <c r="AR231" s="37">
        <f t="shared" si="195"/>
        <v>0</v>
      </c>
      <c r="AS231" s="37">
        <f t="shared" si="190"/>
        <v>0</v>
      </c>
      <c r="AT231" s="37"/>
      <c r="AU231" s="27">
        <f t="shared" si="191"/>
        <v>0</v>
      </c>
      <c r="AV231" s="27">
        <f t="shared" si="192"/>
        <v>0</v>
      </c>
      <c r="AW231" s="37"/>
      <c r="AX231" s="27">
        <f t="shared" si="172"/>
        <v>0</v>
      </c>
      <c r="AY231" s="27">
        <f t="shared" si="173"/>
        <v>0</v>
      </c>
      <c r="AZ231" s="37">
        <v>550</v>
      </c>
      <c r="BA231" s="137">
        <f t="shared" si="174"/>
        <v>0</v>
      </c>
      <c r="BB231" s="137">
        <f t="shared" si="175"/>
        <v>7122.5</v>
      </c>
      <c r="BC231" s="37">
        <v>704</v>
      </c>
      <c r="BD231" s="136">
        <f t="shared" si="176"/>
        <v>0</v>
      </c>
      <c r="BE231" s="136">
        <f t="shared" si="177"/>
        <v>9116.7999999999993</v>
      </c>
      <c r="BF231" s="37">
        <v>1080</v>
      </c>
      <c r="BG231" s="137">
        <f t="shared" si="178"/>
        <v>0</v>
      </c>
      <c r="BH231" s="137">
        <f t="shared" si="179"/>
        <v>13986</v>
      </c>
      <c r="BI231" s="37">
        <v>313</v>
      </c>
      <c r="BJ231" s="137">
        <f t="shared" si="180"/>
        <v>0</v>
      </c>
      <c r="BK231" s="137">
        <f t="shared" si="181"/>
        <v>4053.35</v>
      </c>
      <c r="BL231" s="37"/>
      <c r="BM231" s="137">
        <f t="shared" si="189"/>
        <v>0</v>
      </c>
      <c r="BN231" s="137">
        <f t="shared" si="182"/>
        <v>0</v>
      </c>
      <c r="BO231" s="54">
        <f t="shared" si="183"/>
        <v>2647</v>
      </c>
      <c r="BP231" s="138">
        <f t="shared" ca="1" si="184"/>
        <v>0</v>
      </c>
      <c r="BQ231" s="143">
        <f t="shared" ca="1" si="185"/>
        <v>34278.65</v>
      </c>
      <c r="BR231" s="143">
        <f t="shared" si="186"/>
        <v>6</v>
      </c>
      <c r="BS231" s="138">
        <f t="shared" ca="1" si="187"/>
        <v>0</v>
      </c>
      <c r="BT231" s="142">
        <f t="shared" ca="1" si="188"/>
        <v>77.7</v>
      </c>
      <c r="BU231" s="30"/>
      <c r="BV231" s="54">
        <f t="shared" si="169"/>
        <v>0</v>
      </c>
      <c r="BW231" s="59" t="str">
        <f t="shared" si="197"/>
        <v>NÃO MEDIDO</v>
      </c>
      <c r="BY231" s="62"/>
      <c r="BZ231" s="62"/>
    </row>
    <row r="232" spans="1:78" s="79" customFormat="1" ht="63.75" customHeight="1" x14ac:dyDescent="0.2">
      <c r="A232" s="43" t="s">
        <v>27</v>
      </c>
      <c r="B232" s="43"/>
      <c r="C232" s="63">
        <v>9</v>
      </c>
      <c r="D232" s="73" t="s">
        <v>565</v>
      </c>
      <c r="E232" s="80"/>
      <c r="F232" s="50"/>
      <c r="G232" s="48"/>
      <c r="H232" s="49">
        <v>0</v>
      </c>
      <c r="I232" s="49">
        <v>0</v>
      </c>
      <c r="J232" s="49">
        <v>0</v>
      </c>
      <c r="K232" s="50">
        <f t="shared" si="170"/>
        <v>0</v>
      </c>
      <c r="L232" s="65"/>
      <c r="M232" s="66">
        <f t="shared" si="168"/>
        <v>0</v>
      </c>
      <c r="N232" s="52"/>
      <c r="O232" s="53">
        <f t="shared" si="171"/>
        <v>0</v>
      </c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>
        <f t="shared" si="193"/>
        <v>0</v>
      </c>
      <c r="AP232" s="37">
        <f t="shared" si="194"/>
        <v>0</v>
      </c>
      <c r="AQ232" s="37"/>
      <c r="AR232" s="37">
        <f t="shared" si="195"/>
        <v>0</v>
      </c>
      <c r="AS232" s="37">
        <f t="shared" si="190"/>
        <v>0</v>
      </c>
      <c r="AT232" s="37"/>
      <c r="AU232" s="27">
        <f t="shared" si="191"/>
        <v>0</v>
      </c>
      <c r="AV232" s="27">
        <f t="shared" si="192"/>
        <v>0</v>
      </c>
      <c r="AW232" s="37"/>
      <c r="AX232" s="27">
        <f t="shared" si="172"/>
        <v>0</v>
      </c>
      <c r="AY232" s="27">
        <f t="shared" si="173"/>
        <v>0</v>
      </c>
      <c r="AZ232" s="37"/>
      <c r="BA232" s="137">
        <f t="shared" si="174"/>
        <v>0</v>
      </c>
      <c r="BB232" s="137">
        <f t="shared" si="175"/>
        <v>0</v>
      </c>
      <c r="BC232" s="37"/>
      <c r="BD232" s="136">
        <f t="shared" si="176"/>
        <v>0</v>
      </c>
      <c r="BE232" s="136">
        <f t="shared" si="177"/>
        <v>0</v>
      </c>
      <c r="BF232" s="37"/>
      <c r="BG232" s="137">
        <f t="shared" si="178"/>
        <v>0</v>
      </c>
      <c r="BH232" s="137">
        <f t="shared" si="179"/>
        <v>0</v>
      </c>
      <c r="BI232" s="37"/>
      <c r="BJ232" s="137">
        <f t="shared" si="180"/>
        <v>0</v>
      </c>
      <c r="BK232" s="137">
        <f t="shared" si="181"/>
        <v>0</v>
      </c>
      <c r="BL232" s="37"/>
      <c r="BM232" s="137">
        <f t="shared" si="189"/>
        <v>0</v>
      </c>
      <c r="BN232" s="137">
        <f t="shared" si="182"/>
        <v>0</v>
      </c>
      <c r="BO232" s="54">
        <f t="shared" si="183"/>
        <v>0</v>
      </c>
      <c r="BP232" s="138">
        <f t="shared" ca="1" si="184"/>
        <v>0</v>
      </c>
      <c r="BQ232" s="143">
        <f t="shared" ca="1" si="185"/>
        <v>0</v>
      </c>
      <c r="BR232" s="143">
        <f t="shared" si="186"/>
        <v>0</v>
      </c>
      <c r="BS232" s="138">
        <f t="shared" ca="1" si="187"/>
        <v>0</v>
      </c>
      <c r="BT232" s="142">
        <f t="shared" ca="1" si="188"/>
        <v>0</v>
      </c>
      <c r="BU232" s="30"/>
      <c r="BV232" s="54">
        <f t="shared" si="169"/>
        <v>0</v>
      </c>
      <c r="BW232" s="59" t="str">
        <f>IF(COUNTIF(BW233:BW235,"MEDIDO")&gt;0,"MEDIDO","NÃO MEDIDO")</f>
        <v>NÃO MEDIDO</v>
      </c>
      <c r="BY232" s="62"/>
      <c r="BZ232" s="62"/>
    </row>
    <row r="233" spans="1:78" s="79" customFormat="1" ht="63.75" customHeight="1" x14ac:dyDescent="0.2">
      <c r="A233" s="43" t="s">
        <v>27</v>
      </c>
      <c r="B233" s="43"/>
      <c r="C233" s="63">
        <v>90400</v>
      </c>
      <c r="D233" s="73" t="s">
        <v>566</v>
      </c>
      <c r="E233" s="80"/>
      <c r="F233" s="50"/>
      <c r="G233" s="48"/>
      <c r="H233" s="49">
        <v>0</v>
      </c>
      <c r="I233" s="49">
        <v>0</v>
      </c>
      <c r="J233" s="49">
        <v>0</v>
      </c>
      <c r="K233" s="50">
        <f t="shared" si="170"/>
        <v>0</v>
      </c>
      <c r="L233" s="65"/>
      <c r="M233" s="66">
        <f t="shared" si="168"/>
        <v>0</v>
      </c>
      <c r="N233" s="52"/>
      <c r="O233" s="53">
        <f t="shared" si="171"/>
        <v>0</v>
      </c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>
        <f t="shared" si="193"/>
        <v>0</v>
      </c>
      <c r="AP233" s="37">
        <f t="shared" si="194"/>
        <v>0</v>
      </c>
      <c r="AQ233" s="37"/>
      <c r="AR233" s="37">
        <f t="shared" si="195"/>
        <v>0</v>
      </c>
      <c r="AS233" s="37">
        <f t="shared" si="190"/>
        <v>0</v>
      </c>
      <c r="AT233" s="37"/>
      <c r="AU233" s="27">
        <f t="shared" si="191"/>
        <v>0</v>
      </c>
      <c r="AV233" s="27">
        <f t="shared" si="192"/>
        <v>0</v>
      </c>
      <c r="AW233" s="37"/>
      <c r="AX233" s="27">
        <f t="shared" si="172"/>
        <v>0</v>
      </c>
      <c r="AY233" s="27">
        <f t="shared" si="173"/>
        <v>0</v>
      </c>
      <c r="AZ233" s="37"/>
      <c r="BA233" s="137">
        <f t="shared" si="174"/>
        <v>0</v>
      </c>
      <c r="BB233" s="137">
        <f t="shared" si="175"/>
        <v>0</v>
      </c>
      <c r="BC233" s="37"/>
      <c r="BD233" s="136">
        <f t="shared" si="176"/>
        <v>0</v>
      </c>
      <c r="BE233" s="136">
        <f t="shared" si="177"/>
        <v>0</v>
      </c>
      <c r="BF233" s="37"/>
      <c r="BG233" s="137">
        <f t="shared" si="178"/>
        <v>0</v>
      </c>
      <c r="BH233" s="137">
        <f t="shared" si="179"/>
        <v>0</v>
      </c>
      <c r="BI233" s="37"/>
      <c r="BJ233" s="137">
        <f t="shared" si="180"/>
        <v>0</v>
      </c>
      <c r="BK233" s="137">
        <f t="shared" si="181"/>
        <v>0</v>
      </c>
      <c r="BL233" s="37"/>
      <c r="BM233" s="137">
        <f t="shared" si="189"/>
        <v>0</v>
      </c>
      <c r="BN233" s="137">
        <f t="shared" si="182"/>
        <v>0</v>
      </c>
      <c r="BO233" s="54">
        <f t="shared" si="183"/>
        <v>0</v>
      </c>
      <c r="BP233" s="138">
        <f t="shared" ca="1" si="184"/>
        <v>0</v>
      </c>
      <c r="BQ233" s="143">
        <f t="shared" ca="1" si="185"/>
        <v>0</v>
      </c>
      <c r="BR233" s="143">
        <f t="shared" si="186"/>
        <v>0</v>
      </c>
      <c r="BS233" s="138">
        <f t="shared" ca="1" si="187"/>
        <v>0</v>
      </c>
      <c r="BT233" s="142">
        <f t="shared" ca="1" si="188"/>
        <v>0</v>
      </c>
      <c r="BU233" s="30"/>
      <c r="BV233" s="54">
        <f t="shared" si="169"/>
        <v>0</v>
      </c>
      <c r="BW233" s="59" t="str">
        <f>IF(COUNTIF(BW234:BW235,"MEDIDO")&gt;0,"MEDIDO","NÃO MEDIDO")</f>
        <v>NÃO MEDIDO</v>
      </c>
      <c r="BY233" s="62"/>
      <c r="BZ233" s="62"/>
    </row>
    <row r="234" spans="1:78" s="79" customFormat="1" ht="63.75" customHeight="1" x14ac:dyDescent="0.2">
      <c r="A234" s="43" t="s">
        <v>514</v>
      </c>
      <c r="B234" s="43"/>
      <c r="C234" s="63" t="s">
        <v>567</v>
      </c>
      <c r="D234" s="73" t="s">
        <v>568</v>
      </c>
      <c r="E234" s="80" t="s">
        <v>572</v>
      </c>
      <c r="F234" s="50"/>
      <c r="G234" s="48"/>
      <c r="H234" s="49">
        <v>100</v>
      </c>
      <c r="I234" s="49">
        <v>0</v>
      </c>
      <c r="J234" s="49">
        <v>0</v>
      </c>
      <c r="K234" s="50">
        <f t="shared" si="170"/>
        <v>100</v>
      </c>
      <c r="L234" s="65"/>
      <c r="M234" s="66">
        <f t="shared" si="168"/>
        <v>0</v>
      </c>
      <c r="N234" s="52">
        <v>12.18</v>
      </c>
      <c r="O234" s="53">
        <f t="shared" si="171"/>
        <v>1218</v>
      </c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>
        <f t="shared" si="193"/>
        <v>0</v>
      </c>
      <c r="AP234" s="37">
        <f t="shared" si="194"/>
        <v>0</v>
      </c>
      <c r="AQ234" s="37"/>
      <c r="AR234" s="37">
        <f t="shared" si="195"/>
        <v>0</v>
      </c>
      <c r="AS234" s="37">
        <f t="shared" si="190"/>
        <v>0</v>
      </c>
      <c r="AT234" s="37"/>
      <c r="AU234" s="27">
        <f t="shared" si="191"/>
        <v>0</v>
      </c>
      <c r="AV234" s="27">
        <f t="shared" si="192"/>
        <v>0</v>
      </c>
      <c r="AW234" s="37"/>
      <c r="AX234" s="27">
        <f t="shared" si="172"/>
        <v>0</v>
      </c>
      <c r="AY234" s="27">
        <f t="shared" si="173"/>
        <v>0</v>
      </c>
      <c r="AZ234" s="37"/>
      <c r="BA234" s="137">
        <f t="shared" si="174"/>
        <v>0</v>
      </c>
      <c r="BB234" s="137">
        <f t="shared" si="175"/>
        <v>0</v>
      </c>
      <c r="BC234" s="37"/>
      <c r="BD234" s="136">
        <f t="shared" si="176"/>
        <v>0</v>
      </c>
      <c r="BE234" s="136">
        <f t="shared" si="177"/>
        <v>0</v>
      </c>
      <c r="BF234" s="37"/>
      <c r="BG234" s="137">
        <f t="shared" si="178"/>
        <v>0</v>
      </c>
      <c r="BH234" s="137">
        <f t="shared" si="179"/>
        <v>0</v>
      </c>
      <c r="BI234" s="37"/>
      <c r="BJ234" s="137">
        <f t="shared" si="180"/>
        <v>0</v>
      </c>
      <c r="BK234" s="137">
        <f t="shared" si="181"/>
        <v>0</v>
      </c>
      <c r="BL234" s="37"/>
      <c r="BM234" s="137">
        <f t="shared" si="189"/>
        <v>0</v>
      </c>
      <c r="BN234" s="137">
        <f t="shared" si="182"/>
        <v>0</v>
      </c>
      <c r="BO234" s="54">
        <f t="shared" si="183"/>
        <v>0</v>
      </c>
      <c r="BP234" s="138">
        <f t="shared" ca="1" si="184"/>
        <v>0</v>
      </c>
      <c r="BQ234" s="143">
        <f t="shared" ca="1" si="185"/>
        <v>0</v>
      </c>
      <c r="BR234" s="143">
        <f t="shared" si="186"/>
        <v>100</v>
      </c>
      <c r="BS234" s="138">
        <f t="shared" ca="1" si="187"/>
        <v>0</v>
      </c>
      <c r="BT234" s="142">
        <f t="shared" ca="1" si="188"/>
        <v>1218</v>
      </c>
      <c r="BU234" s="30"/>
      <c r="BV234" s="54">
        <f t="shared" si="169"/>
        <v>0</v>
      </c>
      <c r="BW234" s="59" t="str">
        <f>IF(BV234&lt;&gt;0,"MEDIDO","NÃO MEDIDO")</f>
        <v>NÃO MEDIDO</v>
      </c>
      <c r="BY234" s="62"/>
      <c r="BZ234" s="62"/>
    </row>
    <row r="235" spans="1:78" s="79" customFormat="1" ht="63.75" customHeight="1" x14ac:dyDescent="0.2">
      <c r="A235" s="43" t="s">
        <v>514</v>
      </c>
      <c r="B235" s="43"/>
      <c r="C235" s="63" t="s">
        <v>569</v>
      </c>
      <c r="D235" s="73" t="s">
        <v>570</v>
      </c>
      <c r="E235" s="80" t="s">
        <v>58</v>
      </c>
      <c r="F235" s="50"/>
      <c r="G235" s="48"/>
      <c r="H235" s="49">
        <v>26.11</v>
      </c>
      <c r="I235" s="49">
        <v>0</v>
      </c>
      <c r="J235" s="49">
        <v>0</v>
      </c>
      <c r="K235" s="50">
        <f t="shared" si="170"/>
        <v>26.11</v>
      </c>
      <c r="L235" s="65"/>
      <c r="M235" s="66">
        <f t="shared" si="168"/>
        <v>0</v>
      </c>
      <c r="N235" s="52">
        <v>65.91</v>
      </c>
      <c r="O235" s="53">
        <f t="shared" si="171"/>
        <v>1720.91</v>
      </c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>
        <f t="shared" si="193"/>
        <v>0</v>
      </c>
      <c r="AP235" s="37">
        <f t="shared" si="194"/>
        <v>0</v>
      </c>
      <c r="AQ235" s="37"/>
      <c r="AR235" s="37">
        <f t="shared" si="195"/>
        <v>0</v>
      </c>
      <c r="AS235" s="37">
        <f t="shared" si="190"/>
        <v>0</v>
      </c>
      <c r="AT235" s="37"/>
      <c r="AU235" s="27">
        <f t="shared" si="191"/>
        <v>0</v>
      </c>
      <c r="AV235" s="27">
        <f t="shared" si="192"/>
        <v>0</v>
      </c>
      <c r="AW235" s="37"/>
      <c r="AX235" s="27">
        <f t="shared" si="172"/>
        <v>0</v>
      </c>
      <c r="AY235" s="27">
        <f t="shared" si="173"/>
        <v>0</v>
      </c>
      <c r="AZ235" s="37"/>
      <c r="BA235" s="137">
        <f t="shared" si="174"/>
        <v>0</v>
      </c>
      <c r="BB235" s="137">
        <f t="shared" si="175"/>
        <v>0</v>
      </c>
      <c r="BC235" s="37"/>
      <c r="BD235" s="136">
        <f t="shared" si="176"/>
        <v>0</v>
      </c>
      <c r="BE235" s="136">
        <f t="shared" si="177"/>
        <v>0</v>
      </c>
      <c r="BF235" s="37"/>
      <c r="BG235" s="137">
        <f t="shared" si="178"/>
        <v>0</v>
      </c>
      <c r="BH235" s="137">
        <f t="shared" si="179"/>
        <v>0</v>
      </c>
      <c r="BI235" s="37"/>
      <c r="BJ235" s="137">
        <f t="shared" si="180"/>
        <v>0</v>
      </c>
      <c r="BK235" s="137">
        <f t="shared" si="181"/>
        <v>0</v>
      </c>
      <c r="BL235" s="37"/>
      <c r="BM235" s="137">
        <f t="shared" si="189"/>
        <v>0</v>
      </c>
      <c r="BN235" s="137">
        <f t="shared" si="182"/>
        <v>0</v>
      </c>
      <c r="BO235" s="54">
        <f t="shared" si="183"/>
        <v>0</v>
      </c>
      <c r="BP235" s="138">
        <f t="shared" ca="1" si="184"/>
        <v>0</v>
      </c>
      <c r="BQ235" s="143">
        <f t="shared" ca="1" si="185"/>
        <v>0</v>
      </c>
      <c r="BR235" s="143">
        <f t="shared" si="186"/>
        <v>26.11</v>
      </c>
      <c r="BS235" s="138">
        <f t="shared" ca="1" si="187"/>
        <v>0</v>
      </c>
      <c r="BT235" s="142">
        <f t="shared" ca="1" si="188"/>
        <v>1720.91</v>
      </c>
      <c r="BU235" s="30"/>
      <c r="BV235" s="54">
        <f t="shared" si="169"/>
        <v>0</v>
      </c>
      <c r="BW235" s="59" t="str">
        <f>IF(BV235&lt;&gt;0,"MEDIDO","NÃO MEDIDO")</f>
        <v>NÃO MEDIDO</v>
      </c>
      <c r="BY235" s="62"/>
      <c r="BZ235" s="62"/>
    </row>
    <row r="236" spans="1:78" s="79" customFormat="1" ht="30" customHeight="1" x14ac:dyDescent="0.2">
      <c r="A236" s="43" t="s">
        <v>27</v>
      </c>
      <c r="B236" s="43"/>
      <c r="C236" s="63">
        <v>12</v>
      </c>
      <c r="D236" s="73" t="s">
        <v>70</v>
      </c>
      <c r="E236" s="80"/>
      <c r="F236" s="50"/>
      <c r="G236" s="48">
        <v>0</v>
      </c>
      <c r="H236" s="49">
        <v>0</v>
      </c>
      <c r="I236" s="49">
        <v>0</v>
      </c>
      <c r="J236" s="49">
        <v>0</v>
      </c>
      <c r="K236" s="50">
        <f t="shared" si="170"/>
        <v>0</v>
      </c>
      <c r="L236" s="65"/>
      <c r="M236" s="66">
        <f t="shared" si="168"/>
        <v>0</v>
      </c>
      <c r="N236" s="52"/>
      <c r="O236" s="53">
        <f t="shared" si="171"/>
        <v>0</v>
      </c>
      <c r="P236" s="37"/>
      <c r="Q236" s="37">
        <f t="shared" si="160"/>
        <v>0</v>
      </c>
      <c r="R236" s="37">
        <f t="shared" si="161"/>
        <v>0</v>
      </c>
      <c r="S236" s="37"/>
      <c r="T236" s="37">
        <f t="shared" si="144"/>
        <v>0</v>
      </c>
      <c r="U236" s="37">
        <f t="shared" si="145"/>
        <v>0</v>
      </c>
      <c r="V236" s="37"/>
      <c r="W236" s="37">
        <f t="shared" si="152"/>
        <v>0</v>
      </c>
      <c r="X236" s="37">
        <f t="shared" si="146"/>
        <v>0</v>
      </c>
      <c r="Y236" s="37"/>
      <c r="Z236" s="37">
        <f t="shared" si="153"/>
        <v>0</v>
      </c>
      <c r="AA236" s="37">
        <f t="shared" si="154"/>
        <v>0</v>
      </c>
      <c r="AB236" s="37"/>
      <c r="AC236" s="37">
        <f t="shared" si="155"/>
        <v>0</v>
      </c>
      <c r="AD236" s="37">
        <f t="shared" si="147"/>
        <v>0</v>
      </c>
      <c r="AE236" s="37"/>
      <c r="AF236" s="37">
        <f t="shared" si="156"/>
        <v>0</v>
      </c>
      <c r="AG236" s="37">
        <f t="shared" si="157"/>
        <v>0</v>
      </c>
      <c r="AH236" s="37"/>
      <c r="AI236" s="37">
        <f t="shared" si="158"/>
        <v>0</v>
      </c>
      <c r="AJ236" s="37">
        <f t="shared" si="159"/>
        <v>0</v>
      </c>
      <c r="AK236" s="37"/>
      <c r="AL236" s="37">
        <f t="shared" ref="AL236:AL286" si="198">ROUND($AK236*$L236,2)</f>
        <v>0</v>
      </c>
      <c r="AM236" s="37">
        <f t="shared" ref="AM236:AM286" si="199">ROUND($AK236*$N236,2)</f>
        <v>0</v>
      </c>
      <c r="AN236" s="37"/>
      <c r="AO236" s="37">
        <f t="shared" si="193"/>
        <v>0</v>
      </c>
      <c r="AP236" s="37">
        <f t="shared" si="194"/>
        <v>0</v>
      </c>
      <c r="AQ236" s="37"/>
      <c r="AR236" s="37">
        <f t="shared" si="195"/>
        <v>0</v>
      </c>
      <c r="AS236" s="37">
        <f t="shared" si="190"/>
        <v>0</v>
      </c>
      <c r="AT236" s="37"/>
      <c r="AU236" s="27">
        <f t="shared" si="191"/>
        <v>0</v>
      </c>
      <c r="AV236" s="27">
        <f t="shared" si="192"/>
        <v>0</v>
      </c>
      <c r="AW236" s="37"/>
      <c r="AX236" s="27">
        <f t="shared" si="172"/>
        <v>0</v>
      </c>
      <c r="AY236" s="27">
        <f t="shared" si="173"/>
        <v>0</v>
      </c>
      <c r="AZ236" s="37"/>
      <c r="BA236" s="137">
        <f t="shared" si="174"/>
        <v>0</v>
      </c>
      <c r="BB236" s="137">
        <f t="shared" si="175"/>
        <v>0</v>
      </c>
      <c r="BC236" s="37"/>
      <c r="BD236" s="136">
        <f t="shared" si="176"/>
        <v>0</v>
      </c>
      <c r="BE236" s="136">
        <f t="shared" si="177"/>
        <v>0</v>
      </c>
      <c r="BF236" s="37"/>
      <c r="BG236" s="137">
        <f t="shared" si="178"/>
        <v>0</v>
      </c>
      <c r="BH236" s="137">
        <f t="shared" si="179"/>
        <v>0</v>
      </c>
      <c r="BI236" s="37"/>
      <c r="BJ236" s="137">
        <f t="shared" si="180"/>
        <v>0</v>
      </c>
      <c r="BK236" s="137">
        <f t="shared" si="181"/>
        <v>0</v>
      </c>
      <c r="BL236" s="37"/>
      <c r="BM236" s="137">
        <f t="shared" si="189"/>
        <v>0</v>
      </c>
      <c r="BN236" s="137">
        <f t="shared" si="182"/>
        <v>0</v>
      </c>
      <c r="BO236" s="54">
        <f t="shared" si="183"/>
        <v>0</v>
      </c>
      <c r="BP236" s="138">
        <f t="shared" ca="1" si="184"/>
        <v>0</v>
      </c>
      <c r="BQ236" s="143">
        <f t="shared" ca="1" si="185"/>
        <v>0</v>
      </c>
      <c r="BR236" s="143">
        <f t="shared" si="186"/>
        <v>0</v>
      </c>
      <c r="BS236" s="138">
        <f t="shared" ca="1" si="187"/>
        <v>0</v>
      </c>
      <c r="BT236" s="142">
        <f t="shared" ca="1" si="188"/>
        <v>0</v>
      </c>
      <c r="BU236" s="30"/>
      <c r="BV236" s="54">
        <f t="shared" si="169"/>
        <v>0</v>
      </c>
      <c r="BW236" s="59" t="str">
        <f>IF(COUNTIF(BW237:BW239,"MEDIDO")&gt;0,"MEDIDO","NÃO MEDIDO")</f>
        <v>MEDIDO</v>
      </c>
      <c r="BY236" s="62"/>
      <c r="BZ236" s="62"/>
    </row>
    <row r="237" spans="1:78" s="79" customFormat="1" ht="30" customHeight="1" x14ac:dyDescent="0.2">
      <c r="A237" s="43" t="s">
        <v>27</v>
      </c>
      <c r="B237" s="43"/>
      <c r="C237" s="63">
        <v>120300</v>
      </c>
      <c r="D237" s="73" t="s">
        <v>73</v>
      </c>
      <c r="E237" s="80"/>
      <c r="F237" s="50"/>
      <c r="G237" s="48">
        <v>0</v>
      </c>
      <c r="H237" s="49">
        <v>0</v>
      </c>
      <c r="I237" s="49">
        <v>0</v>
      </c>
      <c r="J237" s="49">
        <v>0</v>
      </c>
      <c r="K237" s="50">
        <f t="shared" si="170"/>
        <v>0</v>
      </c>
      <c r="L237" s="65"/>
      <c r="M237" s="66">
        <f t="shared" si="168"/>
        <v>0</v>
      </c>
      <c r="N237" s="52"/>
      <c r="O237" s="53">
        <f t="shared" si="171"/>
        <v>0</v>
      </c>
      <c r="P237" s="37"/>
      <c r="Q237" s="37">
        <f t="shared" si="160"/>
        <v>0</v>
      </c>
      <c r="R237" s="37">
        <f t="shared" si="161"/>
        <v>0</v>
      </c>
      <c r="S237" s="37"/>
      <c r="T237" s="37">
        <f t="shared" si="144"/>
        <v>0</v>
      </c>
      <c r="U237" s="37">
        <f t="shared" si="145"/>
        <v>0</v>
      </c>
      <c r="V237" s="37"/>
      <c r="W237" s="37">
        <f t="shared" si="152"/>
        <v>0</v>
      </c>
      <c r="X237" s="37">
        <f t="shared" si="146"/>
        <v>0</v>
      </c>
      <c r="Y237" s="37"/>
      <c r="Z237" s="37">
        <f t="shared" si="153"/>
        <v>0</v>
      </c>
      <c r="AA237" s="37">
        <f t="shared" si="154"/>
        <v>0</v>
      </c>
      <c r="AB237" s="37"/>
      <c r="AC237" s="37">
        <f t="shared" si="155"/>
        <v>0</v>
      </c>
      <c r="AD237" s="37">
        <f t="shared" si="147"/>
        <v>0</v>
      </c>
      <c r="AE237" s="37"/>
      <c r="AF237" s="37">
        <f t="shared" si="156"/>
        <v>0</v>
      </c>
      <c r="AG237" s="37">
        <f t="shared" si="157"/>
        <v>0</v>
      </c>
      <c r="AH237" s="37"/>
      <c r="AI237" s="37">
        <f t="shared" si="158"/>
        <v>0</v>
      </c>
      <c r="AJ237" s="37">
        <f t="shared" si="159"/>
        <v>0</v>
      </c>
      <c r="AK237" s="37"/>
      <c r="AL237" s="37">
        <f t="shared" si="198"/>
        <v>0</v>
      </c>
      <c r="AM237" s="37">
        <f t="shared" si="199"/>
        <v>0</v>
      </c>
      <c r="AN237" s="37"/>
      <c r="AO237" s="37">
        <f t="shared" si="193"/>
        <v>0</v>
      </c>
      <c r="AP237" s="37">
        <f t="shared" si="194"/>
        <v>0</v>
      </c>
      <c r="AQ237" s="37"/>
      <c r="AR237" s="37">
        <f t="shared" si="195"/>
        <v>0</v>
      </c>
      <c r="AS237" s="37">
        <f t="shared" si="190"/>
        <v>0</v>
      </c>
      <c r="AT237" s="37"/>
      <c r="AU237" s="27">
        <f t="shared" si="191"/>
        <v>0</v>
      </c>
      <c r="AV237" s="27">
        <f t="shared" si="192"/>
        <v>0</v>
      </c>
      <c r="AW237" s="37"/>
      <c r="AX237" s="27">
        <f t="shared" si="172"/>
        <v>0</v>
      </c>
      <c r="AY237" s="27">
        <f t="shared" si="173"/>
        <v>0</v>
      </c>
      <c r="AZ237" s="37"/>
      <c r="BA237" s="137">
        <f t="shared" si="174"/>
        <v>0</v>
      </c>
      <c r="BB237" s="137">
        <f t="shared" si="175"/>
        <v>0</v>
      </c>
      <c r="BC237" s="37"/>
      <c r="BD237" s="136">
        <f t="shared" si="176"/>
        <v>0</v>
      </c>
      <c r="BE237" s="136">
        <f t="shared" si="177"/>
        <v>0</v>
      </c>
      <c r="BF237" s="37"/>
      <c r="BG237" s="137">
        <f t="shared" si="178"/>
        <v>0</v>
      </c>
      <c r="BH237" s="137">
        <f t="shared" si="179"/>
        <v>0</v>
      </c>
      <c r="BI237" s="37"/>
      <c r="BJ237" s="137">
        <f t="shared" si="180"/>
        <v>0</v>
      </c>
      <c r="BK237" s="137">
        <f t="shared" si="181"/>
        <v>0</v>
      </c>
      <c r="BL237" s="37"/>
      <c r="BM237" s="137">
        <f t="shared" si="189"/>
        <v>0</v>
      </c>
      <c r="BN237" s="137">
        <f t="shared" si="182"/>
        <v>0</v>
      </c>
      <c r="BO237" s="54">
        <f t="shared" si="183"/>
        <v>0</v>
      </c>
      <c r="BP237" s="138">
        <f t="shared" ca="1" si="184"/>
        <v>0</v>
      </c>
      <c r="BQ237" s="143">
        <f t="shared" ca="1" si="185"/>
        <v>0</v>
      </c>
      <c r="BR237" s="143">
        <f t="shared" si="186"/>
        <v>0</v>
      </c>
      <c r="BS237" s="138">
        <f t="shared" ca="1" si="187"/>
        <v>0</v>
      </c>
      <c r="BT237" s="142">
        <f t="shared" ca="1" si="188"/>
        <v>0</v>
      </c>
      <c r="BU237" s="30"/>
      <c r="BV237" s="54">
        <f t="shared" si="169"/>
        <v>7.5</v>
      </c>
      <c r="BW237" s="59" t="str">
        <f>IF(COUNTIF(BW238:BW239,"MEDIDO")&gt;0,"MEDIDO","NÃO MEDIDO")</f>
        <v>MEDIDO</v>
      </c>
      <c r="BY237" s="62"/>
      <c r="BZ237" s="62"/>
    </row>
    <row r="238" spans="1:78" s="79" customFormat="1" ht="30" customHeight="1" x14ac:dyDescent="0.2">
      <c r="A238" s="43" t="s">
        <v>29</v>
      </c>
      <c r="B238" s="43"/>
      <c r="C238" s="63" t="s">
        <v>411</v>
      </c>
      <c r="D238" s="73" t="s">
        <v>119</v>
      </c>
      <c r="E238" s="80" t="s">
        <v>54</v>
      </c>
      <c r="F238" s="50">
        <v>25</v>
      </c>
      <c r="G238" s="48">
        <v>0</v>
      </c>
      <c r="H238" s="49">
        <v>0</v>
      </c>
      <c r="I238" s="49">
        <v>0</v>
      </c>
      <c r="J238" s="49">
        <v>0</v>
      </c>
      <c r="K238" s="50">
        <f t="shared" si="170"/>
        <v>25</v>
      </c>
      <c r="L238" s="65">
        <v>1.83</v>
      </c>
      <c r="M238" s="66">
        <f t="shared" si="168"/>
        <v>45.75</v>
      </c>
      <c r="N238" s="52"/>
      <c r="O238" s="53">
        <f t="shared" si="171"/>
        <v>0</v>
      </c>
      <c r="P238" s="37"/>
      <c r="Q238" s="37">
        <f t="shared" si="160"/>
        <v>0</v>
      </c>
      <c r="R238" s="37">
        <f t="shared" si="161"/>
        <v>0</v>
      </c>
      <c r="S238" s="37"/>
      <c r="T238" s="37">
        <f t="shared" si="144"/>
        <v>0</v>
      </c>
      <c r="U238" s="37">
        <f t="shared" si="145"/>
        <v>0</v>
      </c>
      <c r="V238" s="37"/>
      <c r="W238" s="37">
        <f t="shared" si="152"/>
        <v>0</v>
      </c>
      <c r="X238" s="37">
        <f t="shared" si="146"/>
        <v>0</v>
      </c>
      <c r="Y238" s="37"/>
      <c r="Z238" s="37">
        <f t="shared" si="153"/>
        <v>0</v>
      </c>
      <c r="AA238" s="37">
        <f t="shared" si="154"/>
        <v>0</v>
      </c>
      <c r="AB238" s="37"/>
      <c r="AC238" s="37">
        <f t="shared" si="155"/>
        <v>0</v>
      </c>
      <c r="AD238" s="37">
        <f t="shared" si="147"/>
        <v>0</v>
      </c>
      <c r="AE238" s="37"/>
      <c r="AF238" s="37">
        <f t="shared" si="156"/>
        <v>0</v>
      </c>
      <c r="AG238" s="37">
        <f t="shared" si="157"/>
        <v>0</v>
      </c>
      <c r="AH238" s="37"/>
      <c r="AI238" s="37">
        <f t="shared" si="158"/>
        <v>0</v>
      </c>
      <c r="AJ238" s="37">
        <f t="shared" si="159"/>
        <v>0</v>
      </c>
      <c r="AK238" s="37"/>
      <c r="AL238" s="37">
        <f t="shared" si="198"/>
        <v>0</v>
      </c>
      <c r="AM238" s="37">
        <f t="shared" si="199"/>
        <v>0</v>
      </c>
      <c r="AN238" s="37"/>
      <c r="AO238" s="37">
        <f t="shared" si="193"/>
        <v>0</v>
      </c>
      <c r="AP238" s="37">
        <f t="shared" si="194"/>
        <v>0</v>
      </c>
      <c r="AQ238" s="37"/>
      <c r="AR238" s="37">
        <f t="shared" si="195"/>
        <v>0</v>
      </c>
      <c r="AS238" s="37">
        <f t="shared" si="190"/>
        <v>0</v>
      </c>
      <c r="AT238" s="37"/>
      <c r="AU238" s="27">
        <f t="shared" si="191"/>
        <v>0</v>
      </c>
      <c r="AV238" s="27">
        <f t="shared" si="192"/>
        <v>0</v>
      </c>
      <c r="AW238" s="37"/>
      <c r="AX238" s="27">
        <f t="shared" si="172"/>
        <v>0</v>
      </c>
      <c r="AY238" s="27">
        <f t="shared" si="173"/>
        <v>0</v>
      </c>
      <c r="AZ238" s="37"/>
      <c r="BA238" s="137">
        <f t="shared" si="174"/>
        <v>0</v>
      </c>
      <c r="BB238" s="137">
        <f t="shared" si="175"/>
        <v>0</v>
      </c>
      <c r="BC238" s="37"/>
      <c r="BD238" s="136">
        <f t="shared" si="176"/>
        <v>0</v>
      </c>
      <c r="BE238" s="136">
        <f t="shared" si="177"/>
        <v>0</v>
      </c>
      <c r="BF238" s="37"/>
      <c r="BG238" s="137">
        <f t="shared" si="178"/>
        <v>0</v>
      </c>
      <c r="BH238" s="137">
        <f t="shared" si="179"/>
        <v>0</v>
      </c>
      <c r="BI238" s="37"/>
      <c r="BJ238" s="137">
        <f t="shared" si="180"/>
        <v>0</v>
      </c>
      <c r="BK238" s="137">
        <f t="shared" si="181"/>
        <v>0</v>
      </c>
      <c r="BL238" s="37">
        <v>7.5</v>
      </c>
      <c r="BM238" s="137">
        <f t="shared" si="189"/>
        <v>13.73</v>
      </c>
      <c r="BN238" s="137">
        <f t="shared" si="182"/>
        <v>0</v>
      </c>
      <c r="BO238" s="54">
        <f t="shared" si="183"/>
        <v>7.5</v>
      </c>
      <c r="BP238" s="138">
        <f t="shared" ca="1" si="184"/>
        <v>13.73</v>
      </c>
      <c r="BQ238" s="143">
        <f t="shared" ca="1" si="185"/>
        <v>0</v>
      </c>
      <c r="BR238" s="143">
        <f t="shared" si="186"/>
        <v>17.5</v>
      </c>
      <c r="BS238" s="138">
        <f t="shared" ca="1" si="187"/>
        <v>32.020000000000003</v>
      </c>
      <c r="BT238" s="142">
        <f t="shared" ca="1" si="188"/>
        <v>0</v>
      </c>
      <c r="BU238" s="30"/>
      <c r="BV238" s="54">
        <f t="shared" si="169"/>
        <v>4.28</v>
      </c>
      <c r="BW238" s="59" t="str">
        <f>IF(BV238&lt;&gt;0,"MEDIDO","NÃO MEDIDO")</f>
        <v>MEDIDO</v>
      </c>
      <c r="BY238" s="62"/>
      <c r="BZ238" s="62"/>
    </row>
    <row r="239" spans="1:78" s="79" customFormat="1" ht="42" customHeight="1" x14ac:dyDescent="0.2">
      <c r="A239" s="43" t="s">
        <v>29</v>
      </c>
      <c r="B239" s="43"/>
      <c r="C239" s="63" t="s">
        <v>412</v>
      </c>
      <c r="D239" s="73" t="s">
        <v>413</v>
      </c>
      <c r="E239" s="80" t="s">
        <v>54</v>
      </c>
      <c r="F239" s="50">
        <v>45</v>
      </c>
      <c r="G239" s="48">
        <v>0</v>
      </c>
      <c r="H239" s="49">
        <v>0</v>
      </c>
      <c r="I239" s="49">
        <v>0</v>
      </c>
      <c r="J239" s="49">
        <v>0</v>
      </c>
      <c r="K239" s="50">
        <f t="shared" si="170"/>
        <v>45</v>
      </c>
      <c r="L239" s="65">
        <v>80.25</v>
      </c>
      <c r="M239" s="66">
        <f t="shared" si="168"/>
        <v>3611.25</v>
      </c>
      <c r="N239" s="52"/>
      <c r="O239" s="53">
        <f t="shared" si="171"/>
        <v>0</v>
      </c>
      <c r="P239" s="37"/>
      <c r="Q239" s="37">
        <f t="shared" si="160"/>
        <v>0</v>
      </c>
      <c r="R239" s="37">
        <f t="shared" si="161"/>
        <v>0</v>
      </c>
      <c r="S239" s="37"/>
      <c r="T239" s="37">
        <f t="shared" si="144"/>
        <v>0</v>
      </c>
      <c r="U239" s="37">
        <f t="shared" si="145"/>
        <v>0</v>
      </c>
      <c r="V239" s="37"/>
      <c r="W239" s="37">
        <f t="shared" si="152"/>
        <v>0</v>
      </c>
      <c r="X239" s="37">
        <f t="shared" si="146"/>
        <v>0</v>
      </c>
      <c r="Y239" s="37"/>
      <c r="Z239" s="37">
        <f t="shared" si="153"/>
        <v>0</v>
      </c>
      <c r="AA239" s="37">
        <f t="shared" si="154"/>
        <v>0</v>
      </c>
      <c r="AB239" s="37"/>
      <c r="AC239" s="37">
        <f t="shared" si="155"/>
        <v>0</v>
      </c>
      <c r="AD239" s="37">
        <f t="shared" si="147"/>
        <v>0</v>
      </c>
      <c r="AE239" s="37"/>
      <c r="AF239" s="37">
        <f t="shared" si="156"/>
        <v>0</v>
      </c>
      <c r="AG239" s="37">
        <f t="shared" si="157"/>
        <v>0</v>
      </c>
      <c r="AH239" s="37"/>
      <c r="AI239" s="37">
        <f t="shared" si="158"/>
        <v>0</v>
      </c>
      <c r="AJ239" s="37">
        <f t="shared" si="159"/>
        <v>0</v>
      </c>
      <c r="AK239" s="37"/>
      <c r="AL239" s="37">
        <f t="shared" si="198"/>
        <v>0</v>
      </c>
      <c r="AM239" s="37">
        <f t="shared" si="199"/>
        <v>0</v>
      </c>
      <c r="AN239" s="37"/>
      <c r="AO239" s="37">
        <f t="shared" si="193"/>
        <v>0</v>
      </c>
      <c r="AP239" s="37">
        <f t="shared" si="194"/>
        <v>0</v>
      </c>
      <c r="AQ239" s="37"/>
      <c r="AR239" s="37">
        <f t="shared" si="195"/>
        <v>0</v>
      </c>
      <c r="AS239" s="37">
        <f t="shared" si="190"/>
        <v>0</v>
      </c>
      <c r="AT239" s="37"/>
      <c r="AU239" s="27">
        <f t="shared" si="191"/>
        <v>0</v>
      </c>
      <c r="AV239" s="27">
        <f t="shared" si="192"/>
        <v>0</v>
      </c>
      <c r="AW239" s="37"/>
      <c r="AX239" s="27">
        <f t="shared" si="172"/>
        <v>0</v>
      </c>
      <c r="AY239" s="27">
        <f t="shared" si="173"/>
        <v>0</v>
      </c>
      <c r="AZ239" s="37"/>
      <c r="BA239" s="137">
        <f t="shared" si="174"/>
        <v>0</v>
      </c>
      <c r="BB239" s="137">
        <f t="shared" si="175"/>
        <v>0</v>
      </c>
      <c r="BC239" s="37"/>
      <c r="BD239" s="136">
        <f t="shared" si="176"/>
        <v>0</v>
      </c>
      <c r="BE239" s="136">
        <f t="shared" si="177"/>
        <v>0</v>
      </c>
      <c r="BF239" s="37"/>
      <c r="BG239" s="137">
        <f t="shared" si="178"/>
        <v>0</v>
      </c>
      <c r="BH239" s="137">
        <f t="shared" si="179"/>
        <v>0</v>
      </c>
      <c r="BI239" s="37">
        <v>39.270000000000003</v>
      </c>
      <c r="BJ239" s="137">
        <f t="shared" si="180"/>
        <v>3151.42</v>
      </c>
      <c r="BK239" s="137">
        <f t="shared" si="181"/>
        <v>0</v>
      </c>
      <c r="BL239" s="37">
        <v>4.28</v>
      </c>
      <c r="BM239" s="137">
        <f t="shared" si="189"/>
        <v>343.47</v>
      </c>
      <c r="BN239" s="137">
        <f t="shared" si="182"/>
        <v>0</v>
      </c>
      <c r="BO239" s="54">
        <f t="shared" si="183"/>
        <v>43.55</v>
      </c>
      <c r="BP239" s="138">
        <f t="shared" ca="1" si="184"/>
        <v>3494.89</v>
      </c>
      <c r="BQ239" s="143">
        <f t="shared" ca="1" si="185"/>
        <v>0</v>
      </c>
      <c r="BR239" s="143">
        <f t="shared" si="186"/>
        <v>1.45</v>
      </c>
      <c r="BS239" s="138">
        <f t="shared" ca="1" si="187"/>
        <v>116.36</v>
      </c>
      <c r="BT239" s="142">
        <f t="shared" ca="1" si="188"/>
        <v>0</v>
      </c>
      <c r="BU239" s="30"/>
      <c r="BV239" s="54">
        <f t="shared" si="169"/>
        <v>0</v>
      </c>
      <c r="BW239" s="59" t="str">
        <f>IF(BV239&lt;&gt;0,"MEDIDO","NÃO MEDIDO")</f>
        <v>NÃO MEDIDO</v>
      </c>
      <c r="BY239" s="62"/>
      <c r="BZ239" s="62"/>
    </row>
    <row r="240" spans="1:78" s="79" customFormat="1" ht="30" customHeight="1" x14ac:dyDescent="0.2">
      <c r="A240" s="43" t="s">
        <v>27</v>
      </c>
      <c r="B240" s="43"/>
      <c r="C240" s="63">
        <v>14</v>
      </c>
      <c r="D240" s="73" t="s">
        <v>74</v>
      </c>
      <c r="E240" s="80"/>
      <c r="F240" s="50"/>
      <c r="G240" s="48">
        <v>0</v>
      </c>
      <c r="H240" s="49">
        <v>0</v>
      </c>
      <c r="I240" s="49">
        <v>0</v>
      </c>
      <c r="J240" s="49">
        <v>0</v>
      </c>
      <c r="K240" s="50">
        <f t="shared" si="170"/>
        <v>0</v>
      </c>
      <c r="L240" s="65"/>
      <c r="M240" s="66">
        <f t="shared" si="168"/>
        <v>0</v>
      </c>
      <c r="N240" s="52"/>
      <c r="O240" s="53">
        <f t="shared" si="171"/>
        <v>0</v>
      </c>
      <c r="P240" s="37"/>
      <c r="Q240" s="37">
        <f t="shared" si="160"/>
        <v>0</v>
      </c>
      <c r="R240" s="37">
        <f t="shared" si="161"/>
        <v>0</v>
      </c>
      <c r="S240" s="37"/>
      <c r="T240" s="37">
        <f t="shared" si="144"/>
        <v>0</v>
      </c>
      <c r="U240" s="37">
        <f t="shared" si="145"/>
        <v>0</v>
      </c>
      <c r="V240" s="37"/>
      <c r="W240" s="37">
        <f t="shared" si="152"/>
        <v>0</v>
      </c>
      <c r="X240" s="37">
        <f t="shared" si="146"/>
        <v>0</v>
      </c>
      <c r="Y240" s="37"/>
      <c r="Z240" s="37">
        <f t="shared" si="153"/>
        <v>0</v>
      </c>
      <c r="AA240" s="37">
        <f t="shared" si="154"/>
        <v>0</v>
      </c>
      <c r="AB240" s="37"/>
      <c r="AC240" s="37">
        <f t="shared" si="155"/>
        <v>0</v>
      </c>
      <c r="AD240" s="37">
        <f t="shared" si="147"/>
        <v>0</v>
      </c>
      <c r="AE240" s="37"/>
      <c r="AF240" s="37">
        <f t="shared" si="156"/>
        <v>0</v>
      </c>
      <c r="AG240" s="37">
        <f t="shared" si="157"/>
        <v>0</v>
      </c>
      <c r="AH240" s="37"/>
      <c r="AI240" s="37">
        <f t="shared" si="158"/>
        <v>0</v>
      </c>
      <c r="AJ240" s="37">
        <f t="shared" si="159"/>
        <v>0</v>
      </c>
      <c r="AK240" s="37"/>
      <c r="AL240" s="37">
        <f t="shared" si="198"/>
        <v>0</v>
      </c>
      <c r="AM240" s="37">
        <f t="shared" si="199"/>
        <v>0</v>
      </c>
      <c r="AN240" s="37"/>
      <c r="AO240" s="37">
        <f t="shared" si="193"/>
        <v>0</v>
      </c>
      <c r="AP240" s="37">
        <f t="shared" si="194"/>
        <v>0</v>
      </c>
      <c r="AQ240" s="37"/>
      <c r="AR240" s="37">
        <f t="shared" si="195"/>
        <v>0</v>
      </c>
      <c r="AS240" s="37">
        <f t="shared" si="190"/>
        <v>0</v>
      </c>
      <c r="AT240" s="37"/>
      <c r="AU240" s="27">
        <f t="shared" si="191"/>
        <v>0</v>
      </c>
      <c r="AV240" s="27">
        <f t="shared" si="192"/>
        <v>0</v>
      </c>
      <c r="AW240" s="37"/>
      <c r="AX240" s="27">
        <f t="shared" si="172"/>
        <v>0</v>
      </c>
      <c r="AY240" s="27">
        <f t="shared" si="173"/>
        <v>0</v>
      </c>
      <c r="AZ240" s="37"/>
      <c r="BA240" s="137">
        <f t="shared" si="174"/>
        <v>0</v>
      </c>
      <c r="BB240" s="137">
        <f t="shared" si="175"/>
        <v>0</v>
      </c>
      <c r="BC240" s="37"/>
      <c r="BD240" s="136">
        <f t="shared" si="176"/>
        <v>0</v>
      </c>
      <c r="BE240" s="136">
        <f t="shared" si="177"/>
        <v>0</v>
      </c>
      <c r="BF240" s="37"/>
      <c r="BG240" s="137">
        <f t="shared" si="178"/>
        <v>0</v>
      </c>
      <c r="BH240" s="137">
        <f t="shared" si="179"/>
        <v>0</v>
      </c>
      <c r="BI240" s="37"/>
      <c r="BJ240" s="137">
        <f t="shared" si="180"/>
        <v>0</v>
      </c>
      <c r="BK240" s="137">
        <f t="shared" si="181"/>
        <v>0</v>
      </c>
      <c r="BL240" s="37"/>
      <c r="BM240" s="137">
        <f t="shared" si="189"/>
        <v>0</v>
      </c>
      <c r="BN240" s="137">
        <f t="shared" si="182"/>
        <v>0</v>
      </c>
      <c r="BO240" s="54">
        <f t="shared" si="183"/>
        <v>0</v>
      </c>
      <c r="BP240" s="138">
        <f t="shared" ca="1" si="184"/>
        <v>0</v>
      </c>
      <c r="BQ240" s="143">
        <f t="shared" ca="1" si="185"/>
        <v>0</v>
      </c>
      <c r="BR240" s="143">
        <f t="shared" si="186"/>
        <v>0</v>
      </c>
      <c r="BS240" s="138">
        <f t="shared" ca="1" si="187"/>
        <v>0</v>
      </c>
      <c r="BT240" s="142">
        <f t="shared" ca="1" si="188"/>
        <v>0</v>
      </c>
      <c r="BU240" s="30"/>
      <c r="BV240" s="54">
        <f t="shared" si="169"/>
        <v>0</v>
      </c>
      <c r="BW240" s="59" t="str">
        <f>IF(COUNTIF(BW241:BW257,"MEDIDO")&gt;0,"MEDIDO","NÃO MEDIDO")</f>
        <v>MEDIDO</v>
      </c>
      <c r="BY240" s="62"/>
      <c r="BZ240" s="62"/>
    </row>
    <row r="241" spans="1:78" s="79" customFormat="1" ht="30" customHeight="1" x14ac:dyDescent="0.2">
      <c r="A241" s="43" t="s">
        <v>27</v>
      </c>
      <c r="B241" s="43"/>
      <c r="C241" s="63">
        <v>140100</v>
      </c>
      <c r="D241" s="73" t="s">
        <v>71</v>
      </c>
      <c r="E241" s="80"/>
      <c r="F241" s="50"/>
      <c r="G241" s="48">
        <v>0</v>
      </c>
      <c r="H241" s="49">
        <v>0</v>
      </c>
      <c r="I241" s="49">
        <v>0</v>
      </c>
      <c r="J241" s="49">
        <v>0</v>
      </c>
      <c r="K241" s="50">
        <f t="shared" si="170"/>
        <v>0</v>
      </c>
      <c r="L241" s="65"/>
      <c r="M241" s="66">
        <f t="shared" si="168"/>
        <v>0</v>
      </c>
      <c r="N241" s="52"/>
      <c r="O241" s="53">
        <f t="shared" si="171"/>
        <v>0</v>
      </c>
      <c r="P241" s="37"/>
      <c r="Q241" s="37">
        <f t="shared" si="160"/>
        <v>0</v>
      </c>
      <c r="R241" s="37">
        <f t="shared" si="161"/>
        <v>0</v>
      </c>
      <c r="S241" s="37"/>
      <c r="T241" s="37">
        <f t="shared" si="144"/>
        <v>0</v>
      </c>
      <c r="U241" s="37">
        <f t="shared" si="145"/>
        <v>0</v>
      </c>
      <c r="V241" s="37"/>
      <c r="W241" s="37">
        <f t="shared" si="152"/>
        <v>0</v>
      </c>
      <c r="X241" s="37">
        <f t="shared" si="146"/>
        <v>0</v>
      </c>
      <c r="Y241" s="37"/>
      <c r="Z241" s="37">
        <f t="shared" si="153"/>
        <v>0</v>
      </c>
      <c r="AA241" s="37">
        <f t="shared" si="154"/>
        <v>0</v>
      </c>
      <c r="AB241" s="37"/>
      <c r="AC241" s="37">
        <f t="shared" si="155"/>
        <v>0</v>
      </c>
      <c r="AD241" s="37">
        <f t="shared" si="147"/>
        <v>0</v>
      </c>
      <c r="AE241" s="37"/>
      <c r="AF241" s="37">
        <f t="shared" si="156"/>
        <v>0</v>
      </c>
      <c r="AG241" s="37">
        <f t="shared" si="157"/>
        <v>0</v>
      </c>
      <c r="AH241" s="37"/>
      <c r="AI241" s="37">
        <f t="shared" si="158"/>
        <v>0</v>
      </c>
      <c r="AJ241" s="37">
        <f t="shared" si="159"/>
        <v>0</v>
      </c>
      <c r="AK241" s="37"/>
      <c r="AL241" s="37">
        <f t="shared" si="198"/>
        <v>0</v>
      </c>
      <c r="AM241" s="37">
        <f t="shared" si="199"/>
        <v>0</v>
      </c>
      <c r="AN241" s="37"/>
      <c r="AO241" s="37">
        <f t="shared" si="193"/>
        <v>0</v>
      </c>
      <c r="AP241" s="37">
        <f t="shared" si="194"/>
        <v>0</v>
      </c>
      <c r="AQ241" s="37"/>
      <c r="AR241" s="37">
        <f t="shared" si="195"/>
        <v>0</v>
      </c>
      <c r="AS241" s="37">
        <f t="shared" si="190"/>
        <v>0</v>
      </c>
      <c r="AT241" s="37"/>
      <c r="AU241" s="27">
        <f t="shared" si="191"/>
        <v>0</v>
      </c>
      <c r="AV241" s="27">
        <f t="shared" si="192"/>
        <v>0</v>
      </c>
      <c r="AW241" s="37"/>
      <c r="AX241" s="27">
        <f t="shared" si="172"/>
        <v>0</v>
      </c>
      <c r="AY241" s="27">
        <f t="shared" si="173"/>
        <v>0</v>
      </c>
      <c r="AZ241" s="37"/>
      <c r="BA241" s="137">
        <f t="shared" si="174"/>
        <v>0</v>
      </c>
      <c r="BB241" s="137">
        <f t="shared" si="175"/>
        <v>0</v>
      </c>
      <c r="BC241" s="37"/>
      <c r="BD241" s="136">
        <f t="shared" si="176"/>
        <v>0</v>
      </c>
      <c r="BE241" s="136">
        <f t="shared" si="177"/>
        <v>0</v>
      </c>
      <c r="BF241" s="37"/>
      <c r="BG241" s="137">
        <f t="shared" si="178"/>
        <v>0</v>
      </c>
      <c r="BH241" s="137">
        <f t="shared" si="179"/>
        <v>0</v>
      </c>
      <c r="BI241" s="37"/>
      <c r="BJ241" s="137">
        <f t="shared" si="180"/>
        <v>0</v>
      </c>
      <c r="BK241" s="137">
        <f t="shared" si="181"/>
        <v>0</v>
      </c>
      <c r="BL241" s="37"/>
      <c r="BM241" s="137">
        <f t="shared" si="189"/>
        <v>0</v>
      </c>
      <c r="BN241" s="137">
        <f t="shared" si="182"/>
        <v>0</v>
      </c>
      <c r="BO241" s="54">
        <f t="shared" si="183"/>
        <v>0</v>
      </c>
      <c r="BP241" s="138">
        <f t="shared" ca="1" si="184"/>
        <v>0</v>
      </c>
      <c r="BQ241" s="143">
        <f t="shared" ca="1" si="185"/>
        <v>0</v>
      </c>
      <c r="BR241" s="143">
        <f t="shared" si="186"/>
        <v>0</v>
      </c>
      <c r="BS241" s="138">
        <f t="shared" ca="1" si="187"/>
        <v>0</v>
      </c>
      <c r="BT241" s="142">
        <f t="shared" ca="1" si="188"/>
        <v>0</v>
      </c>
      <c r="BU241" s="30"/>
      <c r="BV241" s="54">
        <f t="shared" si="169"/>
        <v>0</v>
      </c>
      <c r="BW241" s="59" t="str">
        <f>IF(COUNTIF(BW242,"MEDIDO")&gt;0,"MEDIDO","NÃO MEDIDO")</f>
        <v>NÃO MEDIDO</v>
      </c>
      <c r="BY241" s="62"/>
      <c r="BZ241" s="62"/>
    </row>
    <row r="242" spans="1:78" s="79" customFormat="1" ht="60" customHeight="1" x14ac:dyDescent="0.2">
      <c r="A242" s="43" t="s">
        <v>29</v>
      </c>
      <c r="B242" s="43"/>
      <c r="C242" s="63" t="s">
        <v>414</v>
      </c>
      <c r="D242" s="73" t="s">
        <v>415</v>
      </c>
      <c r="E242" s="80" t="s">
        <v>54</v>
      </c>
      <c r="F242" s="50">
        <v>1333</v>
      </c>
      <c r="G242" s="48">
        <v>0</v>
      </c>
      <c r="H242" s="49">
        <v>0</v>
      </c>
      <c r="I242" s="49">
        <v>584.58000000000004</v>
      </c>
      <c r="J242" s="49">
        <v>0</v>
      </c>
      <c r="K242" s="50">
        <f t="shared" si="170"/>
        <v>1917.58</v>
      </c>
      <c r="L242" s="65">
        <v>6.85</v>
      </c>
      <c r="M242" s="66">
        <f t="shared" si="168"/>
        <v>13135.42</v>
      </c>
      <c r="N242" s="52"/>
      <c r="O242" s="53">
        <f t="shared" si="171"/>
        <v>0</v>
      </c>
      <c r="P242" s="37"/>
      <c r="Q242" s="37">
        <f t="shared" si="160"/>
        <v>0</v>
      </c>
      <c r="R242" s="37">
        <f t="shared" si="161"/>
        <v>0</v>
      </c>
      <c r="S242" s="37"/>
      <c r="T242" s="37">
        <f t="shared" si="144"/>
        <v>0</v>
      </c>
      <c r="U242" s="37">
        <f t="shared" si="145"/>
        <v>0</v>
      </c>
      <c r="V242" s="37"/>
      <c r="W242" s="37">
        <f t="shared" si="152"/>
        <v>0</v>
      </c>
      <c r="X242" s="37">
        <f t="shared" si="146"/>
        <v>0</v>
      </c>
      <c r="Y242" s="37"/>
      <c r="Z242" s="37">
        <f t="shared" si="153"/>
        <v>0</v>
      </c>
      <c r="AA242" s="37">
        <f t="shared" si="154"/>
        <v>0</v>
      </c>
      <c r="AB242" s="37"/>
      <c r="AC242" s="37">
        <f t="shared" si="155"/>
        <v>0</v>
      </c>
      <c r="AD242" s="37">
        <f t="shared" si="147"/>
        <v>0</v>
      </c>
      <c r="AE242" s="37"/>
      <c r="AF242" s="37">
        <f t="shared" si="156"/>
        <v>0</v>
      </c>
      <c r="AG242" s="37">
        <f t="shared" si="157"/>
        <v>0</v>
      </c>
      <c r="AH242" s="37">
        <v>163.29</v>
      </c>
      <c r="AI242" s="37">
        <f t="shared" si="158"/>
        <v>1118.54</v>
      </c>
      <c r="AJ242" s="37">
        <f t="shared" si="159"/>
        <v>0</v>
      </c>
      <c r="AK242" s="37">
        <v>555.16999999999996</v>
      </c>
      <c r="AL242" s="37">
        <f t="shared" si="198"/>
        <v>3802.91</v>
      </c>
      <c r="AM242" s="37">
        <f t="shared" si="199"/>
        <v>0</v>
      </c>
      <c r="AN242" s="37">
        <v>87.26</v>
      </c>
      <c r="AO242" s="37">
        <f t="shared" si="193"/>
        <v>597.73</v>
      </c>
      <c r="AP242" s="37">
        <f t="shared" si="194"/>
        <v>0</v>
      </c>
      <c r="AQ242" s="37">
        <v>258.3</v>
      </c>
      <c r="AR242" s="37">
        <f t="shared" si="195"/>
        <v>1769.36</v>
      </c>
      <c r="AS242" s="37">
        <f t="shared" si="190"/>
        <v>0</v>
      </c>
      <c r="AT242" s="37"/>
      <c r="AU242" s="27">
        <f t="shared" si="191"/>
        <v>0</v>
      </c>
      <c r="AV242" s="27">
        <f t="shared" si="192"/>
        <v>0</v>
      </c>
      <c r="AW242" s="37"/>
      <c r="AX242" s="27">
        <f t="shared" si="172"/>
        <v>0</v>
      </c>
      <c r="AY242" s="27">
        <f t="shared" si="173"/>
        <v>0</v>
      </c>
      <c r="AZ242" s="37">
        <v>106.62</v>
      </c>
      <c r="BA242" s="137">
        <f t="shared" si="174"/>
        <v>730.35</v>
      </c>
      <c r="BB242" s="137">
        <f t="shared" si="175"/>
        <v>0</v>
      </c>
      <c r="BC242" s="37">
        <v>112.72</v>
      </c>
      <c r="BD242" s="136">
        <f t="shared" si="176"/>
        <v>772.13</v>
      </c>
      <c r="BE242" s="136">
        <f t="shared" si="177"/>
        <v>0</v>
      </c>
      <c r="BF242" s="37">
        <v>242.12</v>
      </c>
      <c r="BG242" s="137">
        <f t="shared" si="178"/>
        <v>1658.52</v>
      </c>
      <c r="BH242" s="137">
        <f t="shared" si="179"/>
        <v>0</v>
      </c>
      <c r="BI242" s="37">
        <v>96.19</v>
      </c>
      <c r="BJ242" s="137">
        <f t="shared" si="180"/>
        <v>658.9</v>
      </c>
      <c r="BK242" s="137">
        <f t="shared" si="181"/>
        <v>0</v>
      </c>
      <c r="BL242" s="37"/>
      <c r="BM242" s="137">
        <f t="shared" si="189"/>
        <v>0</v>
      </c>
      <c r="BN242" s="137">
        <f t="shared" si="182"/>
        <v>0</v>
      </c>
      <c r="BO242" s="54">
        <f t="shared" si="183"/>
        <v>1621.67</v>
      </c>
      <c r="BP242" s="138">
        <f t="shared" ca="1" si="184"/>
        <v>11108.44</v>
      </c>
      <c r="BQ242" s="143">
        <f t="shared" ca="1" si="185"/>
        <v>0</v>
      </c>
      <c r="BR242" s="143">
        <f t="shared" si="186"/>
        <v>295.91000000000003</v>
      </c>
      <c r="BS242" s="138">
        <f t="shared" ca="1" si="187"/>
        <v>2026.98</v>
      </c>
      <c r="BT242" s="142">
        <f t="shared" ca="1" si="188"/>
        <v>0</v>
      </c>
      <c r="BU242" s="30"/>
      <c r="BV242" s="54">
        <f t="shared" si="169"/>
        <v>0</v>
      </c>
      <c r="BW242" s="59" t="str">
        <f>IF(BV242&lt;&gt;0,"MEDIDO","NÃO MEDIDO")</f>
        <v>NÃO MEDIDO</v>
      </c>
      <c r="BY242" s="62"/>
      <c r="BZ242" s="62"/>
    </row>
    <row r="243" spans="1:78" s="79" customFormat="1" ht="30" customHeight="1" x14ac:dyDescent="0.2">
      <c r="A243" s="43" t="s">
        <v>27</v>
      </c>
      <c r="B243" s="43"/>
      <c r="C243" s="63">
        <v>140200</v>
      </c>
      <c r="D243" s="73" t="s">
        <v>72</v>
      </c>
      <c r="E243" s="80"/>
      <c r="F243" s="50"/>
      <c r="G243" s="48">
        <v>0</v>
      </c>
      <c r="H243" s="49">
        <v>0</v>
      </c>
      <c r="I243" s="49">
        <v>0</v>
      </c>
      <c r="J243" s="49">
        <v>0</v>
      </c>
      <c r="K243" s="50">
        <f t="shared" si="170"/>
        <v>0</v>
      </c>
      <c r="L243" s="65"/>
      <c r="M243" s="66">
        <f t="shared" si="168"/>
        <v>0</v>
      </c>
      <c r="N243" s="52"/>
      <c r="O243" s="53">
        <f t="shared" si="171"/>
        <v>0</v>
      </c>
      <c r="P243" s="37"/>
      <c r="Q243" s="37">
        <f t="shared" si="160"/>
        <v>0</v>
      </c>
      <c r="R243" s="37">
        <f t="shared" si="161"/>
        <v>0</v>
      </c>
      <c r="S243" s="37"/>
      <c r="T243" s="37">
        <f t="shared" si="144"/>
        <v>0</v>
      </c>
      <c r="U243" s="37">
        <f t="shared" si="145"/>
        <v>0</v>
      </c>
      <c r="V243" s="37"/>
      <c r="W243" s="37">
        <f t="shared" si="152"/>
        <v>0</v>
      </c>
      <c r="X243" s="37">
        <f t="shared" si="146"/>
        <v>0</v>
      </c>
      <c r="Y243" s="37"/>
      <c r="Z243" s="37">
        <f t="shared" si="153"/>
        <v>0</v>
      </c>
      <c r="AA243" s="37">
        <f t="shared" si="154"/>
        <v>0</v>
      </c>
      <c r="AB243" s="37"/>
      <c r="AC243" s="37">
        <f t="shared" si="155"/>
        <v>0</v>
      </c>
      <c r="AD243" s="37">
        <f t="shared" si="147"/>
        <v>0</v>
      </c>
      <c r="AE243" s="37"/>
      <c r="AF243" s="37">
        <f t="shared" si="156"/>
        <v>0</v>
      </c>
      <c r="AG243" s="37">
        <f t="shared" si="157"/>
        <v>0</v>
      </c>
      <c r="AH243" s="37"/>
      <c r="AI243" s="37">
        <f t="shared" si="158"/>
        <v>0</v>
      </c>
      <c r="AJ243" s="37">
        <f t="shared" si="159"/>
        <v>0</v>
      </c>
      <c r="AK243" s="37"/>
      <c r="AL243" s="37">
        <f t="shared" si="198"/>
        <v>0</v>
      </c>
      <c r="AM243" s="37">
        <f t="shared" si="199"/>
        <v>0</v>
      </c>
      <c r="AN243" s="37"/>
      <c r="AO243" s="37">
        <f t="shared" si="193"/>
        <v>0</v>
      </c>
      <c r="AP243" s="37">
        <f t="shared" si="194"/>
        <v>0</v>
      </c>
      <c r="AQ243" s="37"/>
      <c r="AR243" s="37">
        <f t="shared" si="195"/>
        <v>0</v>
      </c>
      <c r="AS243" s="37">
        <f t="shared" si="190"/>
        <v>0</v>
      </c>
      <c r="AT243" s="37"/>
      <c r="AU243" s="27">
        <f t="shared" si="191"/>
        <v>0</v>
      </c>
      <c r="AV243" s="27">
        <f t="shared" si="192"/>
        <v>0</v>
      </c>
      <c r="AW243" s="37"/>
      <c r="AX243" s="27">
        <f t="shared" si="172"/>
        <v>0</v>
      </c>
      <c r="AY243" s="27">
        <f t="shared" si="173"/>
        <v>0</v>
      </c>
      <c r="AZ243" s="37"/>
      <c r="BA243" s="137">
        <f t="shared" si="174"/>
        <v>0</v>
      </c>
      <c r="BB243" s="137">
        <f t="shared" si="175"/>
        <v>0</v>
      </c>
      <c r="BC243" s="37"/>
      <c r="BD243" s="136">
        <f t="shared" si="176"/>
        <v>0</v>
      </c>
      <c r="BE243" s="136">
        <f t="shared" si="177"/>
        <v>0</v>
      </c>
      <c r="BF243" s="37"/>
      <c r="BG243" s="137">
        <f t="shared" si="178"/>
        <v>0</v>
      </c>
      <c r="BH243" s="137">
        <f t="shared" si="179"/>
        <v>0</v>
      </c>
      <c r="BI243" s="37"/>
      <c r="BJ243" s="137">
        <f t="shared" si="180"/>
        <v>0</v>
      </c>
      <c r="BK243" s="137">
        <f t="shared" si="181"/>
        <v>0</v>
      </c>
      <c r="BL243" s="37"/>
      <c r="BM243" s="137">
        <f t="shared" si="189"/>
        <v>0</v>
      </c>
      <c r="BN243" s="137">
        <f t="shared" si="182"/>
        <v>0</v>
      </c>
      <c r="BO243" s="54">
        <f t="shared" si="183"/>
        <v>0</v>
      </c>
      <c r="BP243" s="138">
        <f t="shared" ca="1" si="184"/>
        <v>0</v>
      </c>
      <c r="BQ243" s="143">
        <f t="shared" ca="1" si="185"/>
        <v>0</v>
      </c>
      <c r="BR243" s="143">
        <f t="shared" si="186"/>
        <v>0</v>
      </c>
      <c r="BS243" s="138">
        <f t="shared" ca="1" si="187"/>
        <v>0</v>
      </c>
      <c r="BT243" s="142">
        <f t="shared" ca="1" si="188"/>
        <v>0</v>
      </c>
      <c r="BU243" s="30"/>
      <c r="BV243" s="54">
        <f t="shared" si="169"/>
        <v>0</v>
      </c>
      <c r="BW243" s="59" t="str">
        <f>IF(COUNTIF(BW244:BW247,"MEDIDO")&gt;0,"MEDIDO","NÃO MEDIDO")</f>
        <v>NÃO MEDIDO</v>
      </c>
      <c r="BY243" s="62"/>
      <c r="BZ243" s="62"/>
    </row>
    <row r="244" spans="1:78" s="79" customFormat="1" ht="52.5" customHeight="1" x14ac:dyDescent="0.2">
      <c r="A244" s="43" t="s">
        <v>29</v>
      </c>
      <c r="B244" s="43"/>
      <c r="C244" s="63" t="s">
        <v>416</v>
      </c>
      <c r="D244" s="73" t="s">
        <v>615</v>
      </c>
      <c r="E244" s="80" t="s">
        <v>54</v>
      </c>
      <c r="F244" s="50">
        <v>563.5</v>
      </c>
      <c r="G244" s="48">
        <v>0</v>
      </c>
      <c r="H244" s="49">
        <v>0</v>
      </c>
      <c r="I244" s="49">
        <v>0</v>
      </c>
      <c r="J244" s="49">
        <v>0</v>
      </c>
      <c r="K244" s="50">
        <f t="shared" si="170"/>
        <v>563.5</v>
      </c>
      <c r="L244" s="65">
        <v>10.42</v>
      </c>
      <c r="M244" s="66">
        <f t="shared" si="168"/>
        <v>5871.67</v>
      </c>
      <c r="N244" s="52"/>
      <c r="O244" s="53">
        <f t="shared" si="171"/>
        <v>0</v>
      </c>
      <c r="P244" s="37"/>
      <c r="Q244" s="37">
        <f t="shared" si="160"/>
        <v>0</v>
      </c>
      <c r="R244" s="37">
        <f t="shared" si="161"/>
        <v>0</v>
      </c>
      <c r="S244" s="37"/>
      <c r="T244" s="37">
        <f t="shared" si="144"/>
        <v>0</v>
      </c>
      <c r="U244" s="37">
        <f t="shared" si="145"/>
        <v>0</v>
      </c>
      <c r="V244" s="37"/>
      <c r="W244" s="37">
        <f t="shared" si="152"/>
        <v>0</v>
      </c>
      <c r="X244" s="37">
        <f t="shared" si="146"/>
        <v>0</v>
      </c>
      <c r="Y244" s="37"/>
      <c r="Z244" s="37">
        <f t="shared" si="153"/>
        <v>0</v>
      </c>
      <c r="AA244" s="37">
        <f t="shared" si="154"/>
        <v>0</v>
      </c>
      <c r="AB244" s="37"/>
      <c r="AC244" s="37">
        <f t="shared" si="155"/>
        <v>0</v>
      </c>
      <c r="AD244" s="37">
        <f t="shared" si="147"/>
        <v>0</v>
      </c>
      <c r="AE244" s="37"/>
      <c r="AF244" s="37">
        <f t="shared" si="156"/>
        <v>0</v>
      </c>
      <c r="AG244" s="37">
        <f t="shared" si="157"/>
        <v>0</v>
      </c>
      <c r="AH244" s="37"/>
      <c r="AI244" s="37">
        <f t="shared" si="158"/>
        <v>0</v>
      </c>
      <c r="AJ244" s="37">
        <f t="shared" si="159"/>
        <v>0</v>
      </c>
      <c r="AK244" s="37"/>
      <c r="AL244" s="37">
        <f t="shared" si="198"/>
        <v>0</v>
      </c>
      <c r="AM244" s="37">
        <f t="shared" si="199"/>
        <v>0</v>
      </c>
      <c r="AN244" s="37"/>
      <c r="AO244" s="37">
        <f t="shared" si="193"/>
        <v>0</v>
      </c>
      <c r="AP244" s="37">
        <f t="shared" si="194"/>
        <v>0</v>
      </c>
      <c r="AQ244" s="37"/>
      <c r="AR244" s="37">
        <f t="shared" si="195"/>
        <v>0</v>
      </c>
      <c r="AS244" s="37">
        <f t="shared" si="190"/>
        <v>0</v>
      </c>
      <c r="AT244" s="37"/>
      <c r="AU244" s="27">
        <f t="shared" si="191"/>
        <v>0</v>
      </c>
      <c r="AV244" s="27">
        <f t="shared" si="192"/>
        <v>0</v>
      </c>
      <c r="AW244" s="37"/>
      <c r="AX244" s="27">
        <f t="shared" si="172"/>
        <v>0</v>
      </c>
      <c r="AY244" s="27">
        <f t="shared" si="173"/>
        <v>0</v>
      </c>
      <c r="AZ244" s="37">
        <v>100.85</v>
      </c>
      <c r="BA244" s="137">
        <f t="shared" si="174"/>
        <v>1050.8599999999999</v>
      </c>
      <c r="BB244" s="137">
        <f t="shared" si="175"/>
        <v>0</v>
      </c>
      <c r="BC244" s="37">
        <v>143.22999999999999</v>
      </c>
      <c r="BD244" s="136">
        <f t="shared" si="176"/>
        <v>1492.46</v>
      </c>
      <c r="BE244" s="136">
        <f t="shared" si="177"/>
        <v>0</v>
      </c>
      <c r="BF244" s="37">
        <v>211.1</v>
      </c>
      <c r="BG244" s="137">
        <f t="shared" si="178"/>
        <v>2199.66</v>
      </c>
      <c r="BH244" s="137">
        <f t="shared" si="179"/>
        <v>0</v>
      </c>
      <c r="BI244" s="37">
        <v>96.19</v>
      </c>
      <c r="BJ244" s="137">
        <f t="shared" si="180"/>
        <v>1002.3</v>
      </c>
      <c r="BK244" s="137">
        <f t="shared" si="181"/>
        <v>0</v>
      </c>
      <c r="BL244" s="37"/>
      <c r="BM244" s="137">
        <f t="shared" si="189"/>
        <v>0</v>
      </c>
      <c r="BN244" s="137">
        <f t="shared" si="182"/>
        <v>0</v>
      </c>
      <c r="BO244" s="54">
        <f t="shared" si="183"/>
        <v>551.37</v>
      </c>
      <c r="BP244" s="138">
        <f t="shared" ca="1" si="184"/>
        <v>5745.28</v>
      </c>
      <c r="BQ244" s="143">
        <f t="shared" ca="1" si="185"/>
        <v>0</v>
      </c>
      <c r="BR244" s="143">
        <f t="shared" si="186"/>
        <v>12.13</v>
      </c>
      <c r="BS244" s="138">
        <f t="shared" ca="1" si="187"/>
        <v>126.39</v>
      </c>
      <c r="BT244" s="142">
        <f t="shared" ca="1" si="188"/>
        <v>0</v>
      </c>
      <c r="BU244" s="30"/>
      <c r="BV244" s="54">
        <f t="shared" si="169"/>
        <v>0</v>
      </c>
      <c r="BW244" s="59" t="str">
        <f>IF(BV244&lt;&gt;0,"MEDIDO","NÃO MEDIDO")</f>
        <v>NÃO MEDIDO</v>
      </c>
      <c r="BY244" s="62"/>
      <c r="BZ244" s="62"/>
    </row>
    <row r="245" spans="1:78" s="79" customFormat="1" ht="52.5" customHeight="1" x14ac:dyDescent="0.2">
      <c r="A245" s="43" t="s">
        <v>29</v>
      </c>
      <c r="B245" s="43"/>
      <c r="C245" s="63" t="s">
        <v>417</v>
      </c>
      <c r="D245" s="73" t="s">
        <v>418</v>
      </c>
      <c r="E245" s="80" t="s">
        <v>54</v>
      </c>
      <c r="F245" s="50">
        <v>769.5</v>
      </c>
      <c r="G245" s="48">
        <v>0</v>
      </c>
      <c r="H245" s="49">
        <v>0</v>
      </c>
      <c r="I245" s="49">
        <v>0</v>
      </c>
      <c r="J245" s="49">
        <v>108.52</v>
      </c>
      <c r="K245" s="50">
        <f t="shared" si="170"/>
        <v>878.02</v>
      </c>
      <c r="L245" s="65">
        <v>35.51</v>
      </c>
      <c r="M245" s="66">
        <f t="shared" si="168"/>
        <v>31178.5</v>
      </c>
      <c r="N245" s="52"/>
      <c r="O245" s="53">
        <f t="shared" si="171"/>
        <v>0</v>
      </c>
      <c r="P245" s="37"/>
      <c r="Q245" s="37">
        <f t="shared" si="160"/>
        <v>0</v>
      </c>
      <c r="R245" s="37">
        <f t="shared" si="161"/>
        <v>0</v>
      </c>
      <c r="S245" s="37"/>
      <c r="T245" s="37">
        <f t="shared" si="144"/>
        <v>0</v>
      </c>
      <c r="U245" s="37">
        <f t="shared" si="145"/>
        <v>0</v>
      </c>
      <c r="V245" s="37"/>
      <c r="W245" s="37">
        <f t="shared" si="152"/>
        <v>0</v>
      </c>
      <c r="X245" s="37">
        <f t="shared" ref="X245:X286" si="200">ROUND($V245*$N245,2)</f>
        <v>0</v>
      </c>
      <c r="Y245" s="37"/>
      <c r="Z245" s="37">
        <f t="shared" si="153"/>
        <v>0</v>
      </c>
      <c r="AA245" s="37">
        <f t="shared" si="154"/>
        <v>0</v>
      </c>
      <c r="AB245" s="37"/>
      <c r="AC245" s="37">
        <f t="shared" si="155"/>
        <v>0</v>
      </c>
      <c r="AD245" s="37">
        <f t="shared" ref="AD245:AD285" si="201">ROUND($AB245*$N245,2)</f>
        <v>0</v>
      </c>
      <c r="AE245" s="37"/>
      <c r="AF245" s="37">
        <f t="shared" si="156"/>
        <v>0</v>
      </c>
      <c r="AG245" s="37">
        <f t="shared" si="157"/>
        <v>0</v>
      </c>
      <c r="AH245" s="37">
        <v>163.29</v>
      </c>
      <c r="AI245" s="37">
        <f t="shared" si="158"/>
        <v>5798.43</v>
      </c>
      <c r="AJ245" s="37">
        <f t="shared" si="159"/>
        <v>0</v>
      </c>
      <c r="AK245" s="37">
        <v>20.79</v>
      </c>
      <c r="AL245" s="37">
        <f t="shared" si="198"/>
        <v>738.25</v>
      </c>
      <c r="AM245" s="37">
        <f t="shared" si="199"/>
        <v>0</v>
      </c>
      <c r="AN245" s="37">
        <v>93.24</v>
      </c>
      <c r="AO245" s="37">
        <f t="shared" si="193"/>
        <v>3310.95</v>
      </c>
      <c r="AP245" s="37">
        <f t="shared" si="194"/>
        <v>0</v>
      </c>
      <c r="AQ245" s="37">
        <v>160.44999999999999</v>
      </c>
      <c r="AR245" s="37">
        <f t="shared" si="195"/>
        <v>5697.58</v>
      </c>
      <c r="AS245" s="37">
        <f t="shared" si="190"/>
        <v>0</v>
      </c>
      <c r="AT245" s="37">
        <v>259.23</v>
      </c>
      <c r="AU245" s="27">
        <f t="shared" si="191"/>
        <v>9205.26</v>
      </c>
      <c r="AV245" s="27">
        <f t="shared" si="192"/>
        <v>0</v>
      </c>
      <c r="AW245" s="37">
        <v>34.200000000000003</v>
      </c>
      <c r="AX245" s="136">
        <f t="shared" si="172"/>
        <v>1214.44</v>
      </c>
      <c r="AY245" s="136">
        <f t="shared" si="173"/>
        <v>0</v>
      </c>
      <c r="AZ245" s="37">
        <v>1.5</v>
      </c>
      <c r="BA245" s="137">
        <f t="shared" si="174"/>
        <v>53.27</v>
      </c>
      <c r="BB245" s="137">
        <f t="shared" si="175"/>
        <v>0</v>
      </c>
      <c r="BC245" s="37"/>
      <c r="BD245" s="136">
        <f t="shared" si="176"/>
        <v>0</v>
      </c>
      <c r="BE245" s="136">
        <f t="shared" si="177"/>
        <v>0</v>
      </c>
      <c r="BF245" s="37"/>
      <c r="BG245" s="137">
        <f t="shared" si="178"/>
        <v>0</v>
      </c>
      <c r="BH245" s="137">
        <f t="shared" si="179"/>
        <v>0</v>
      </c>
      <c r="BI245" s="37">
        <v>3.82</v>
      </c>
      <c r="BJ245" s="137">
        <f t="shared" si="180"/>
        <v>135.65</v>
      </c>
      <c r="BK245" s="137">
        <f t="shared" si="181"/>
        <v>0</v>
      </c>
      <c r="BL245" s="37"/>
      <c r="BM245" s="137">
        <f t="shared" si="189"/>
        <v>0</v>
      </c>
      <c r="BN245" s="137">
        <f t="shared" si="182"/>
        <v>0</v>
      </c>
      <c r="BO245" s="54">
        <f t="shared" si="183"/>
        <v>736.52</v>
      </c>
      <c r="BP245" s="138">
        <f t="shared" ca="1" si="184"/>
        <v>26153.83</v>
      </c>
      <c r="BQ245" s="143">
        <f t="shared" ca="1" si="185"/>
        <v>0</v>
      </c>
      <c r="BR245" s="143">
        <f t="shared" si="186"/>
        <v>141.5</v>
      </c>
      <c r="BS245" s="138">
        <f t="shared" ca="1" si="187"/>
        <v>5024.67</v>
      </c>
      <c r="BT245" s="142">
        <f t="shared" ca="1" si="188"/>
        <v>0</v>
      </c>
      <c r="BU245" s="30"/>
      <c r="BV245" s="54">
        <f t="shared" si="169"/>
        <v>0</v>
      </c>
      <c r="BW245" s="59" t="str">
        <f t="shared" ref="BW245:BW246" si="202">IF(BV245&lt;&gt;0,"MEDIDO","NÃO MEDIDO")</f>
        <v>NÃO MEDIDO</v>
      </c>
      <c r="BY245" s="62"/>
      <c r="BZ245" s="62"/>
    </row>
    <row r="246" spans="1:78" s="79" customFormat="1" ht="52.5" customHeight="1" x14ac:dyDescent="0.2">
      <c r="A246" s="43" t="s">
        <v>29</v>
      </c>
      <c r="B246" s="43"/>
      <c r="C246" s="63" t="s">
        <v>419</v>
      </c>
      <c r="D246" s="73" t="s">
        <v>420</v>
      </c>
      <c r="E246" s="80" t="s">
        <v>54</v>
      </c>
      <c r="F246" s="50">
        <v>563.5</v>
      </c>
      <c r="G246" s="48">
        <v>0</v>
      </c>
      <c r="H246" s="49">
        <v>0</v>
      </c>
      <c r="I246" s="49">
        <v>213.22</v>
      </c>
      <c r="J246" s="49">
        <v>0</v>
      </c>
      <c r="K246" s="50">
        <f t="shared" si="170"/>
        <v>776.72</v>
      </c>
      <c r="L246" s="65">
        <v>51.12</v>
      </c>
      <c r="M246" s="66">
        <f t="shared" si="168"/>
        <v>39705.93</v>
      </c>
      <c r="N246" s="52"/>
      <c r="O246" s="53">
        <f t="shared" si="171"/>
        <v>0</v>
      </c>
      <c r="P246" s="37"/>
      <c r="Q246" s="37">
        <f t="shared" si="160"/>
        <v>0</v>
      </c>
      <c r="R246" s="37">
        <f t="shared" si="161"/>
        <v>0</v>
      </c>
      <c r="S246" s="37"/>
      <c r="T246" s="37">
        <f t="shared" si="144"/>
        <v>0</v>
      </c>
      <c r="U246" s="37">
        <f t="shared" si="145"/>
        <v>0</v>
      </c>
      <c r="V246" s="37"/>
      <c r="W246" s="37">
        <f t="shared" si="152"/>
        <v>0</v>
      </c>
      <c r="X246" s="37">
        <f t="shared" si="200"/>
        <v>0</v>
      </c>
      <c r="Y246" s="37"/>
      <c r="Z246" s="37">
        <f t="shared" si="153"/>
        <v>0</v>
      </c>
      <c r="AA246" s="37">
        <f t="shared" si="154"/>
        <v>0</v>
      </c>
      <c r="AB246" s="37"/>
      <c r="AC246" s="37">
        <f t="shared" si="155"/>
        <v>0</v>
      </c>
      <c r="AD246" s="37">
        <f t="shared" si="201"/>
        <v>0</v>
      </c>
      <c r="AE246" s="37"/>
      <c r="AF246" s="37">
        <f t="shared" si="156"/>
        <v>0</v>
      </c>
      <c r="AG246" s="37">
        <f t="shared" si="157"/>
        <v>0</v>
      </c>
      <c r="AH246" s="37"/>
      <c r="AI246" s="37">
        <f t="shared" si="158"/>
        <v>0</v>
      </c>
      <c r="AJ246" s="37">
        <f t="shared" si="159"/>
        <v>0</v>
      </c>
      <c r="AK246" s="37"/>
      <c r="AL246" s="37">
        <f t="shared" si="198"/>
        <v>0</v>
      </c>
      <c r="AM246" s="37">
        <f t="shared" si="199"/>
        <v>0</v>
      </c>
      <c r="AN246" s="37"/>
      <c r="AO246" s="37">
        <f t="shared" si="193"/>
        <v>0</v>
      </c>
      <c r="AP246" s="37">
        <f t="shared" si="194"/>
        <v>0</v>
      </c>
      <c r="AQ246" s="37"/>
      <c r="AR246" s="37">
        <f t="shared" si="195"/>
        <v>0</v>
      </c>
      <c r="AS246" s="37">
        <f t="shared" si="190"/>
        <v>0</v>
      </c>
      <c r="AT246" s="37"/>
      <c r="AU246" s="27">
        <f t="shared" si="191"/>
        <v>0</v>
      </c>
      <c r="AV246" s="27">
        <f t="shared" si="192"/>
        <v>0</v>
      </c>
      <c r="AW246" s="37"/>
      <c r="AX246" s="27">
        <f t="shared" si="172"/>
        <v>0</v>
      </c>
      <c r="AY246" s="27">
        <f t="shared" si="173"/>
        <v>0</v>
      </c>
      <c r="AZ246" s="37">
        <v>106.62</v>
      </c>
      <c r="BA246" s="137">
        <f t="shared" si="174"/>
        <v>5450.41</v>
      </c>
      <c r="BB246" s="137">
        <f t="shared" si="175"/>
        <v>0</v>
      </c>
      <c r="BC246" s="37">
        <v>62.04</v>
      </c>
      <c r="BD246" s="136">
        <f t="shared" si="176"/>
        <v>3171.48</v>
      </c>
      <c r="BE246" s="136">
        <f t="shared" si="177"/>
        <v>0</v>
      </c>
      <c r="BF246" s="37">
        <v>320.29000000000002</v>
      </c>
      <c r="BG246" s="137">
        <f t="shared" si="178"/>
        <v>16373.22</v>
      </c>
      <c r="BH246" s="137">
        <f t="shared" si="179"/>
        <v>0</v>
      </c>
      <c r="BI246" s="37">
        <v>97.74</v>
      </c>
      <c r="BJ246" s="137">
        <f t="shared" si="180"/>
        <v>4996.47</v>
      </c>
      <c r="BK246" s="137">
        <f t="shared" si="181"/>
        <v>0</v>
      </c>
      <c r="BL246" s="37"/>
      <c r="BM246" s="137">
        <f t="shared" si="189"/>
        <v>0</v>
      </c>
      <c r="BN246" s="137">
        <f t="shared" si="182"/>
        <v>0</v>
      </c>
      <c r="BO246" s="54">
        <f t="shared" si="183"/>
        <v>586.69000000000005</v>
      </c>
      <c r="BP246" s="138">
        <f t="shared" ca="1" si="184"/>
        <v>29991.58</v>
      </c>
      <c r="BQ246" s="143">
        <f t="shared" ca="1" si="185"/>
        <v>0</v>
      </c>
      <c r="BR246" s="143">
        <f t="shared" si="186"/>
        <v>190.03</v>
      </c>
      <c r="BS246" s="138">
        <f t="shared" ca="1" si="187"/>
        <v>9714.35</v>
      </c>
      <c r="BT246" s="142">
        <f t="shared" ca="1" si="188"/>
        <v>0</v>
      </c>
      <c r="BU246" s="30"/>
      <c r="BV246" s="54">
        <f t="shared" si="169"/>
        <v>0</v>
      </c>
      <c r="BW246" s="59" t="str">
        <f t="shared" si="202"/>
        <v>NÃO MEDIDO</v>
      </c>
      <c r="BY246" s="62"/>
      <c r="BZ246" s="62"/>
    </row>
    <row r="247" spans="1:78" s="79" customFormat="1" ht="52.5" customHeight="1" x14ac:dyDescent="0.2">
      <c r="A247" s="43" t="s">
        <v>29</v>
      </c>
      <c r="B247" s="43"/>
      <c r="C247" s="63" t="s">
        <v>421</v>
      </c>
      <c r="D247" s="73" t="s">
        <v>422</v>
      </c>
      <c r="E247" s="80" t="s">
        <v>480</v>
      </c>
      <c r="F247" s="50">
        <v>220</v>
      </c>
      <c r="G247" s="48">
        <v>0</v>
      </c>
      <c r="H247" s="49">
        <v>0</v>
      </c>
      <c r="I247" s="49">
        <v>0</v>
      </c>
      <c r="J247" s="49">
        <v>0</v>
      </c>
      <c r="K247" s="50">
        <f t="shared" si="170"/>
        <v>220</v>
      </c>
      <c r="L247" s="65">
        <v>16.22</v>
      </c>
      <c r="M247" s="66">
        <f t="shared" si="168"/>
        <v>3568.4</v>
      </c>
      <c r="N247" s="52"/>
      <c r="O247" s="53">
        <f t="shared" si="171"/>
        <v>0</v>
      </c>
      <c r="P247" s="37"/>
      <c r="Q247" s="37">
        <f t="shared" si="160"/>
        <v>0</v>
      </c>
      <c r="R247" s="37">
        <f t="shared" si="161"/>
        <v>0</v>
      </c>
      <c r="S247" s="37"/>
      <c r="T247" s="37">
        <f t="shared" si="144"/>
        <v>0</v>
      </c>
      <c r="U247" s="37">
        <f t="shared" si="145"/>
        <v>0</v>
      </c>
      <c r="V247" s="37"/>
      <c r="W247" s="37">
        <f t="shared" si="152"/>
        <v>0</v>
      </c>
      <c r="X247" s="37">
        <f t="shared" si="200"/>
        <v>0</v>
      </c>
      <c r="Y247" s="37"/>
      <c r="Z247" s="37">
        <f t="shared" si="153"/>
        <v>0</v>
      </c>
      <c r="AA247" s="37">
        <f t="shared" si="154"/>
        <v>0</v>
      </c>
      <c r="AB247" s="37"/>
      <c r="AC247" s="37">
        <f t="shared" si="155"/>
        <v>0</v>
      </c>
      <c r="AD247" s="37">
        <f t="shared" si="201"/>
        <v>0</v>
      </c>
      <c r="AE247" s="37"/>
      <c r="AF247" s="37">
        <f t="shared" si="156"/>
        <v>0</v>
      </c>
      <c r="AG247" s="37">
        <f t="shared" si="157"/>
        <v>0</v>
      </c>
      <c r="AH247" s="37"/>
      <c r="AI247" s="37">
        <f t="shared" si="158"/>
        <v>0</v>
      </c>
      <c r="AJ247" s="37">
        <f t="shared" si="159"/>
        <v>0</v>
      </c>
      <c r="AK247" s="37"/>
      <c r="AL247" s="37">
        <f t="shared" si="198"/>
        <v>0</v>
      </c>
      <c r="AM247" s="37">
        <f t="shared" si="199"/>
        <v>0</v>
      </c>
      <c r="AN247" s="37"/>
      <c r="AO247" s="37">
        <f t="shared" si="193"/>
        <v>0</v>
      </c>
      <c r="AP247" s="37">
        <f t="shared" si="194"/>
        <v>0</v>
      </c>
      <c r="AQ247" s="37"/>
      <c r="AR247" s="37">
        <f t="shared" si="195"/>
        <v>0</v>
      </c>
      <c r="AS247" s="37">
        <f t="shared" si="190"/>
        <v>0</v>
      </c>
      <c r="AT247" s="37"/>
      <c r="AU247" s="27">
        <f t="shared" si="191"/>
        <v>0</v>
      </c>
      <c r="AV247" s="27">
        <f t="shared" si="192"/>
        <v>0</v>
      </c>
      <c r="AW247" s="37">
        <v>220</v>
      </c>
      <c r="AX247" s="136">
        <f t="shared" si="172"/>
        <v>3568.4</v>
      </c>
      <c r="AY247" s="136">
        <f t="shared" si="173"/>
        <v>0</v>
      </c>
      <c r="AZ247" s="37"/>
      <c r="BA247" s="137">
        <f t="shared" si="174"/>
        <v>0</v>
      </c>
      <c r="BB247" s="137">
        <f t="shared" si="175"/>
        <v>0</v>
      </c>
      <c r="BC247" s="37"/>
      <c r="BD247" s="136">
        <f t="shared" si="176"/>
        <v>0</v>
      </c>
      <c r="BE247" s="136">
        <f t="shared" si="177"/>
        <v>0</v>
      </c>
      <c r="BF247" s="37"/>
      <c r="BG247" s="137">
        <f t="shared" si="178"/>
        <v>0</v>
      </c>
      <c r="BH247" s="137">
        <f t="shared" si="179"/>
        <v>0</v>
      </c>
      <c r="BI247" s="37"/>
      <c r="BJ247" s="137">
        <f t="shared" si="180"/>
        <v>0</v>
      </c>
      <c r="BK247" s="137">
        <f t="shared" si="181"/>
        <v>0</v>
      </c>
      <c r="BL247" s="37"/>
      <c r="BM247" s="137">
        <f t="shared" si="189"/>
        <v>0</v>
      </c>
      <c r="BN247" s="137">
        <f t="shared" si="182"/>
        <v>0</v>
      </c>
      <c r="BO247" s="54">
        <f t="shared" si="183"/>
        <v>220</v>
      </c>
      <c r="BP247" s="138">
        <f t="shared" ca="1" si="184"/>
        <v>3568.4</v>
      </c>
      <c r="BQ247" s="143">
        <f t="shared" ca="1" si="185"/>
        <v>0</v>
      </c>
      <c r="BR247" s="143">
        <f t="shared" si="186"/>
        <v>0</v>
      </c>
      <c r="BS247" s="138">
        <f t="shared" ca="1" si="187"/>
        <v>0</v>
      </c>
      <c r="BT247" s="142">
        <f t="shared" ca="1" si="188"/>
        <v>0</v>
      </c>
      <c r="BU247" s="30"/>
      <c r="BV247" s="54">
        <f t="shared" si="169"/>
        <v>0</v>
      </c>
      <c r="BW247" s="59" t="str">
        <f>IF(BV247&lt;&gt;0,"MEDIDO","NÃO MEDIDO")</f>
        <v>NÃO MEDIDO</v>
      </c>
      <c r="BY247" s="62"/>
      <c r="BZ247" s="62"/>
    </row>
    <row r="248" spans="1:78" s="79" customFormat="1" ht="30" customHeight="1" x14ac:dyDescent="0.2">
      <c r="A248" s="43" t="s">
        <v>27</v>
      </c>
      <c r="B248" s="43"/>
      <c r="C248" s="63">
        <v>140300</v>
      </c>
      <c r="D248" s="73" t="s">
        <v>75</v>
      </c>
      <c r="E248" s="80"/>
      <c r="F248" s="50"/>
      <c r="G248" s="48">
        <v>0</v>
      </c>
      <c r="H248" s="49">
        <v>0</v>
      </c>
      <c r="I248" s="49">
        <v>0</v>
      </c>
      <c r="J248" s="49">
        <v>0</v>
      </c>
      <c r="K248" s="50">
        <f t="shared" si="170"/>
        <v>0</v>
      </c>
      <c r="L248" s="65"/>
      <c r="M248" s="66">
        <f t="shared" si="168"/>
        <v>0</v>
      </c>
      <c r="N248" s="52"/>
      <c r="O248" s="53">
        <f t="shared" si="171"/>
        <v>0</v>
      </c>
      <c r="P248" s="37"/>
      <c r="Q248" s="37">
        <f t="shared" si="160"/>
        <v>0</v>
      </c>
      <c r="R248" s="37">
        <f t="shared" si="161"/>
        <v>0</v>
      </c>
      <c r="S248" s="37"/>
      <c r="T248" s="37">
        <f t="shared" si="144"/>
        <v>0</v>
      </c>
      <c r="U248" s="37">
        <f t="shared" si="145"/>
        <v>0</v>
      </c>
      <c r="V248" s="37"/>
      <c r="W248" s="37">
        <f t="shared" ref="W248:W285" si="203">ROUND($V248*$L248,2)</f>
        <v>0</v>
      </c>
      <c r="X248" s="37">
        <f t="shared" si="200"/>
        <v>0</v>
      </c>
      <c r="Y248" s="37"/>
      <c r="Z248" s="37">
        <f t="shared" ref="Z248:Z285" si="204">ROUND($Y248*$L248,2)</f>
        <v>0</v>
      </c>
      <c r="AA248" s="37">
        <f t="shared" ref="AA248:AA284" si="205">ROUND($Y248*$N248,2)</f>
        <v>0</v>
      </c>
      <c r="AB248" s="37"/>
      <c r="AC248" s="37">
        <f t="shared" ref="AC248:AC285" si="206">ROUND($AB248*$L248,2)</f>
        <v>0</v>
      </c>
      <c r="AD248" s="37">
        <f t="shared" si="201"/>
        <v>0</v>
      </c>
      <c r="AE248" s="37"/>
      <c r="AF248" s="37">
        <f t="shared" ref="AF248:AF286" si="207">ROUND($AE248*$L248,2)</f>
        <v>0</v>
      </c>
      <c r="AG248" s="37">
        <f t="shared" ref="AG248:AG286" si="208">ROUND($AE248*$N248,2)</f>
        <v>0</v>
      </c>
      <c r="AH248" s="37"/>
      <c r="AI248" s="37">
        <f t="shared" ref="AI248:AI285" si="209">ROUND($AH248*$L248,2)</f>
        <v>0</v>
      </c>
      <c r="AJ248" s="37">
        <f t="shared" ref="AJ248:AJ285" si="210">ROUND($AH248*$N248,2)</f>
        <v>0</v>
      </c>
      <c r="AK248" s="37"/>
      <c r="AL248" s="37">
        <f t="shared" si="198"/>
        <v>0</v>
      </c>
      <c r="AM248" s="37">
        <f t="shared" si="199"/>
        <v>0</v>
      </c>
      <c r="AN248" s="37"/>
      <c r="AO248" s="37">
        <f t="shared" si="193"/>
        <v>0</v>
      </c>
      <c r="AP248" s="37">
        <f t="shared" si="194"/>
        <v>0</v>
      </c>
      <c r="AQ248" s="37"/>
      <c r="AR248" s="37">
        <f t="shared" si="195"/>
        <v>0</v>
      </c>
      <c r="AS248" s="37">
        <f t="shared" si="190"/>
        <v>0</v>
      </c>
      <c r="AT248" s="37"/>
      <c r="AU248" s="27">
        <f t="shared" si="191"/>
        <v>0</v>
      </c>
      <c r="AV248" s="27">
        <f t="shared" si="192"/>
        <v>0</v>
      </c>
      <c r="AW248" s="37"/>
      <c r="AX248" s="27">
        <f t="shared" si="172"/>
        <v>0</v>
      </c>
      <c r="AY248" s="27">
        <f t="shared" si="173"/>
        <v>0</v>
      </c>
      <c r="AZ248" s="37"/>
      <c r="BA248" s="137">
        <f t="shared" si="174"/>
        <v>0</v>
      </c>
      <c r="BB248" s="137">
        <f t="shared" si="175"/>
        <v>0</v>
      </c>
      <c r="BC248" s="37"/>
      <c r="BD248" s="136">
        <f t="shared" si="176"/>
        <v>0</v>
      </c>
      <c r="BE248" s="136">
        <f t="shared" si="177"/>
        <v>0</v>
      </c>
      <c r="BF248" s="37"/>
      <c r="BG248" s="137">
        <f t="shared" si="178"/>
        <v>0</v>
      </c>
      <c r="BH248" s="137">
        <f t="shared" si="179"/>
        <v>0</v>
      </c>
      <c r="BI248" s="37"/>
      <c r="BJ248" s="137">
        <f t="shared" si="180"/>
        <v>0</v>
      </c>
      <c r="BK248" s="137">
        <f t="shared" si="181"/>
        <v>0</v>
      </c>
      <c r="BL248" s="37"/>
      <c r="BM248" s="137">
        <f t="shared" si="189"/>
        <v>0</v>
      </c>
      <c r="BN248" s="137">
        <f t="shared" si="182"/>
        <v>0</v>
      </c>
      <c r="BO248" s="54">
        <f t="shared" si="183"/>
        <v>0</v>
      </c>
      <c r="BP248" s="138">
        <f t="shared" ca="1" si="184"/>
        <v>0</v>
      </c>
      <c r="BQ248" s="143">
        <f t="shared" ca="1" si="185"/>
        <v>0</v>
      </c>
      <c r="BR248" s="143">
        <f t="shared" si="186"/>
        <v>0</v>
      </c>
      <c r="BS248" s="138">
        <f t="shared" ca="1" si="187"/>
        <v>0</v>
      </c>
      <c r="BT248" s="142">
        <f t="shared" ca="1" si="188"/>
        <v>0</v>
      </c>
      <c r="BU248" s="30"/>
      <c r="BV248" s="54">
        <f t="shared" si="169"/>
        <v>0</v>
      </c>
      <c r="BW248" s="59" t="str">
        <f>IF(COUNTIF(BW249:BW257,"MEDIDO")&gt;0,"MEDIDO","NÃO MEDIDO")</f>
        <v>MEDIDO</v>
      </c>
      <c r="BY248" s="62"/>
      <c r="BZ248" s="62"/>
    </row>
    <row r="249" spans="1:78" s="79" customFormat="1" ht="30" customHeight="1" x14ac:dyDescent="0.2">
      <c r="A249" s="43" t="s">
        <v>29</v>
      </c>
      <c r="B249" s="43"/>
      <c r="C249" s="63" t="s">
        <v>423</v>
      </c>
      <c r="D249" s="73" t="s">
        <v>424</v>
      </c>
      <c r="E249" s="80" t="s">
        <v>54</v>
      </c>
      <c r="F249" s="50">
        <v>4660.5</v>
      </c>
      <c r="G249" s="48">
        <v>0</v>
      </c>
      <c r="H249" s="49">
        <v>0</v>
      </c>
      <c r="I249" s="49">
        <v>0</v>
      </c>
      <c r="J249" s="49">
        <v>0</v>
      </c>
      <c r="K249" s="50">
        <f t="shared" si="170"/>
        <v>4660.5</v>
      </c>
      <c r="L249" s="65">
        <v>5.6</v>
      </c>
      <c r="M249" s="66">
        <f t="shared" si="168"/>
        <v>26098.799999999999</v>
      </c>
      <c r="N249" s="52"/>
      <c r="O249" s="53">
        <f t="shared" si="171"/>
        <v>0</v>
      </c>
      <c r="P249" s="37"/>
      <c r="Q249" s="37">
        <f t="shared" si="160"/>
        <v>0</v>
      </c>
      <c r="R249" s="37">
        <f t="shared" si="161"/>
        <v>0</v>
      </c>
      <c r="S249" s="37"/>
      <c r="T249" s="37">
        <f t="shared" si="144"/>
        <v>0</v>
      </c>
      <c r="U249" s="37">
        <f t="shared" si="145"/>
        <v>0</v>
      </c>
      <c r="V249" s="37"/>
      <c r="W249" s="37">
        <f t="shared" si="203"/>
        <v>0</v>
      </c>
      <c r="X249" s="37">
        <f t="shared" si="200"/>
        <v>0</v>
      </c>
      <c r="Y249" s="37"/>
      <c r="Z249" s="37">
        <f t="shared" si="204"/>
        <v>0</v>
      </c>
      <c r="AA249" s="37">
        <f t="shared" si="205"/>
        <v>0</v>
      </c>
      <c r="AB249" s="37"/>
      <c r="AC249" s="37">
        <f t="shared" si="206"/>
        <v>0</v>
      </c>
      <c r="AD249" s="37">
        <f t="shared" si="201"/>
        <v>0</v>
      </c>
      <c r="AE249" s="37"/>
      <c r="AF249" s="37">
        <f t="shared" si="207"/>
        <v>0</v>
      </c>
      <c r="AG249" s="37">
        <f t="shared" si="208"/>
        <v>0</v>
      </c>
      <c r="AH249" s="37"/>
      <c r="AI249" s="37">
        <f t="shared" si="209"/>
        <v>0</v>
      </c>
      <c r="AJ249" s="37">
        <f t="shared" si="210"/>
        <v>0</v>
      </c>
      <c r="AK249" s="37"/>
      <c r="AL249" s="37">
        <f t="shared" si="198"/>
        <v>0</v>
      </c>
      <c r="AM249" s="37">
        <f t="shared" si="199"/>
        <v>0</v>
      </c>
      <c r="AN249" s="37"/>
      <c r="AO249" s="37">
        <f t="shared" si="193"/>
        <v>0</v>
      </c>
      <c r="AP249" s="37">
        <f t="shared" si="194"/>
        <v>0</v>
      </c>
      <c r="AQ249" s="37"/>
      <c r="AR249" s="37">
        <f t="shared" si="195"/>
        <v>0</v>
      </c>
      <c r="AS249" s="37">
        <f t="shared" si="190"/>
        <v>0</v>
      </c>
      <c r="AT249" s="37"/>
      <c r="AU249" s="27">
        <f t="shared" si="191"/>
        <v>0</v>
      </c>
      <c r="AV249" s="27">
        <f t="shared" si="192"/>
        <v>0</v>
      </c>
      <c r="AW249" s="37">
        <v>809.58</v>
      </c>
      <c r="AX249" s="136">
        <f t="shared" si="172"/>
        <v>4533.6499999999996</v>
      </c>
      <c r="AY249" s="136">
        <f t="shared" si="173"/>
        <v>0</v>
      </c>
      <c r="AZ249" s="37">
        <v>209.3</v>
      </c>
      <c r="BA249" s="137">
        <f t="shared" si="174"/>
        <v>1172.08</v>
      </c>
      <c r="BB249" s="137">
        <f t="shared" si="175"/>
        <v>0</v>
      </c>
      <c r="BC249" s="37">
        <v>663.43</v>
      </c>
      <c r="BD249" s="136">
        <f t="shared" si="176"/>
        <v>3715.21</v>
      </c>
      <c r="BE249" s="136">
        <f t="shared" si="177"/>
        <v>0</v>
      </c>
      <c r="BF249" s="37">
        <v>485.79</v>
      </c>
      <c r="BG249" s="137">
        <f t="shared" si="178"/>
        <v>2720.42</v>
      </c>
      <c r="BH249" s="137">
        <f t="shared" si="179"/>
        <v>0</v>
      </c>
      <c r="BI249" s="37">
        <v>765.64</v>
      </c>
      <c r="BJ249" s="137">
        <f t="shared" si="180"/>
        <v>4287.58</v>
      </c>
      <c r="BK249" s="137">
        <f t="shared" si="181"/>
        <v>0</v>
      </c>
      <c r="BL249" s="37"/>
      <c r="BM249" s="137">
        <f t="shared" si="189"/>
        <v>0</v>
      </c>
      <c r="BN249" s="137">
        <f t="shared" si="182"/>
        <v>0</v>
      </c>
      <c r="BO249" s="54">
        <f>SUMIF($P$10:$BN$10,"QUANTIDADE",P249:BN249)</f>
        <v>2933.74</v>
      </c>
      <c r="BP249" s="138">
        <f t="shared" ca="1" si="184"/>
        <v>16428.939999999999</v>
      </c>
      <c r="BQ249" s="143">
        <f t="shared" ca="1" si="185"/>
        <v>0</v>
      </c>
      <c r="BR249" s="143">
        <f t="shared" si="186"/>
        <v>1726.76</v>
      </c>
      <c r="BS249" s="138">
        <f t="shared" ca="1" si="187"/>
        <v>9669.86</v>
      </c>
      <c r="BT249" s="142">
        <f t="shared" ca="1" si="188"/>
        <v>0</v>
      </c>
      <c r="BU249" s="30"/>
      <c r="BV249" s="54">
        <f t="shared" si="169"/>
        <v>0</v>
      </c>
      <c r="BW249" s="59" t="str">
        <f>IF(BV249&lt;&gt;0,"MEDIDO","NÃO MEDIDO")</f>
        <v>NÃO MEDIDO</v>
      </c>
      <c r="BY249" s="62"/>
      <c r="BZ249" s="62"/>
    </row>
    <row r="250" spans="1:78" s="79" customFormat="1" ht="30" customHeight="1" x14ac:dyDescent="0.2">
      <c r="A250" s="43" t="s">
        <v>29</v>
      </c>
      <c r="B250" s="43"/>
      <c r="C250" s="63" t="s">
        <v>425</v>
      </c>
      <c r="D250" s="73" t="s">
        <v>426</v>
      </c>
      <c r="E250" s="80" t="s">
        <v>54</v>
      </c>
      <c r="F250" s="50">
        <v>3</v>
      </c>
      <c r="G250" s="48">
        <v>0</v>
      </c>
      <c r="H250" s="49">
        <v>0</v>
      </c>
      <c r="I250" s="49">
        <v>0</v>
      </c>
      <c r="J250" s="49">
        <v>3</v>
      </c>
      <c r="K250" s="50">
        <f t="shared" si="170"/>
        <v>6</v>
      </c>
      <c r="L250" s="65">
        <v>687.38</v>
      </c>
      <c r="M250" s="66">
        <f t="shared" si="168"/>
        <v>4124.28</v>
      </c>
      <c r="N250" s="52"/>
      <c r="O250" s="53">
        <f t="shared" si="171"/>
        <v>0</v>
      </c>
      <c r="P250" s="37"/>
      <c r="Q250" s="37">
        <f t="shared" si="160"/>
        <v>0</v>
      </c>
      <c r="R250" s="37">
        <f t="shared" si="161"/>
        <v>0</v>
      </c>
      <c r="S250" s="37"/>
      <c r="T250" s="37">
        <f t="shared" si="144"/>
        <v>0</v>
      </c>
      <c r="U250" s="37">
        <f t="shared" si="145"/>
        <v>0</v>
      </c>
      <c r="V250" s="37"/>
      <c r="W250" s="37">
        <f t="shared" si="203"/>
        <v>0</v>
      </c>
      <c r="X250" s="37">
        <f t="shared" si="200"/>
        <v>0</v>
      </c>
      <c r="Y250" s="37"/>
      <c r="Z250" s="37">
        <f t="shared" si="204"/>
        <v>0</v>
      </c>
      <c r="AA250" s="37">
        <f t="shared" si="205"/>
        <v>0</v>
      </c>
      <c r="AB250" s="37"/>
      <c r="AC250" s="37">
        <f t="shared" si="206"/>
        <v>0</v>
      </c>
      <c r="AD250" s="37">
        <f t="shared" si="201"/>
        <v>0</v>
      </c>
      <c r="AE250" s="37"/>
      <c r="AF250" s="37">
        <f t="shared" si="207"/>
        <v>0</v>
      </c>
      <c r="AG250" s="37">
        <f t="shared" si="208"/>
        <v>0</v>
      </c>
      <c r="AH250" s="37"/>
      <c r="AI250" s="37">
        <f t="shared" si="209"/>
        <v>0</v>
      </c>
      <c r="AJ250" s="37">
        <f t="shared" si="210"/>
        <v>0</v>
      </c>
      <c r="AK250" s="37"/>
      <c r="AL250" s="37">
        <f t="shared" si="198"/>
        <v>0</v>
      </c>
      <c r="AM250" s="37">
        <f t="shared" si="199"/>
        <v>0</v>
      </c>
      <c r="AN250" s="37"/>
      <c r="AO250" s="37">
        <f t="shared" si="193"/>
        <v>0</v>
      </c>
      <c r="AP250" s="37">
        <f t="shared" si="194"/>
        <v>0</v>
      </c>
      <c r="AQ250" s="37"/>
      <c r="AR250" s="37">
        <f t="shared" si="195"/>
        <v>0</v>
      </c>
      <c r="AS250" s="37">
        <f t="shared" si="190"/>
        <v>0</v>
      </c>
      <c r="AT250" s="37">
        <v>3</v>
      </c>
      <c r="AU250" s="27">
        <f t="shared" si="191"/>
        <v>2062.14</v>
      </c>
      <c r="AV250" s="27">
        <f t="shared" si="192"/>
        <v>0</v>
      </c>
      <c r="AW250" s="37"/>
      <c r="AX250" s="27">
        <f t="shared" si="172"/>
        <v>0</v>
      </c>
      <c r="AY250" s="27">
        <f t="shared" si="173"/>
        <v>0</v>
      </c>
      <c r="AZ250" s="37"/>
      <c r="BA250" s="137">
        <f t="shared" si="174"/>
        <v>0</v>
      </c>
      <c r="BB250" s="137">
        <f t="shared" si="175"/>
        <v>0</v>
      </c>
      <c r="BC250" s="37"/>
      <c r="BD250" s="136">
        <f t="shared" si="176"/>
        <v>0</v>
      </c>
      <c r="BE250" s="136">
        <f t="shared" si="177"/>
        <v>0</v>
      </c>
      <c r="BF250" s="37">
        <v>3</v>
      </c>
      <c r="BG250" s="137">
        <f t="shared" si="178"/>
        <v>2062.14</v>
      </c>
      <c r="BH250" s="137">
        <f t="shared" si="179"/>
        <v>0</v>
      </c>
      <c r="BI250" s="37"/>
      <c r="BJ250" s="137">
        <f t="shared" si="180"/>
        <v>0</v>
      </c>
      <c r="BK250" s="137">
        <f t="shared" si="181"/>
        <v>0</v>
      </c>
      <c r="BL250" s="37"/>
      <c r="BM250" s="137">
        <f t="shared" si="189"/>
        <v>0</v>
      </c>
      <c r="BN250" s="137">
        <f t="shared" si="182"/>
        <v>0</v>
      </c>
      <c r="BO250" s="54">
        <f t="shared" si="183"/>
        <v>6</v>
      </c>
      <c r="BP250" s="138">
        <f t="shared" ca="1" si="184"/>
        <v>4124.28</v>
      </c>
      <c r="BQ250" s="143">
        <f t="shared" ca="1" si="185"/>
        <v>0</v>
      </c>
      <c r="BR250" s="143">
        <f t="shared" si="186"/>
        <v>0</v>
      </c>
      <c r="BS250" s="138">
        <f t="shared" ca="1" si="187"/>
        <v>0</v>
      </c>
      <c r="BT250" s="142">
        <f t="shared" ca="1" si="188"/>
        <v>0</v>
      </c>
      <c r="BU250" s="30"/>
      <c r="BV250" s="54">
        <f t="shared" si="169"/>
        <v>84.81</v>
      </c>
      <c r="BW250" s="59" t="str">
        <f t="shared" ref="BW250:BW257" si="211">IF(BV250&lt;&gt;0,"MEDIDO","NÃO MEDIDO")</f>
        <v>MEDIDO</v>
      </c>
      <c r="BY250" s="62"/>
      <c r="BZ250" s="62"/>
    </row>
    <row r="251" spans="1:78" s="79" customFormat="1" ht="30" customHeight="1" x14ac:dyDescent="0.2">
      <c r="A251" s="43" t="s">
        <v>29</v>
      </c>
      <c r="B251" s="43"/>
      <c r="C251" s="63" t="s">
        <v>427</v>
      </c>
      <c r="D251" s="73" t="s">
        <v>428</v>
      </c>
      <c r="E251" s="80" t="s">
        <v>54</v>
      </c>
      <c r="F251" s="50">
        <v>1266</v>
      </c>
      <c r="G251" s="48">
        <v>0</v>
      </c>
      <c r="H251" s="49">
        <v>0</v>
      </c>
      <c r="I251" s="49">
        <v>575.54</v>
      </c>
      <c r="J251" s="49">
        <v>141</v>
      </c>
      <c r="K251" s="50">
        <f t="shared" si="170"/>
        <v>1982.54</v>
      </c>
      <c r="L251" s="65">
        <v>37.869999999999997</v>
      </c>
      <c r="M251" s="66">
        <f t="shared" si="168"/>
        <v>75078.789999999994</v>
      </c>
      <c r="N251" s="52"/>
      <c r="O251" s="53">
        <f t="shared" si="171"/>
        <v>0</v>
      </c>
      <c r="P251" s="37"/>
      <c r="Q251" s="37">
        <f t="shared" si="160"/>
        <v>0</v>
      </c>
      <c r="R251" s="37">
        <f t="shared" si="161"/>
        <v>0</v>
      </c>
      <c r="S251" s="37"/>
      <c r="T251" s="37">
        <f t="shared" ref="T251:T286" si="212">ROUND($S251*$L251,2)</f>
        <v>0</v>
      </c>
      <c r="U251" s="37">
        <f t="shared" ref="U251:U286" si="213">ROUND($S251*$N251,2)</f>
        <v>0</v>
      </c>
      <c r="V251" s="37"/>
      <c r="W251" s="37">
        <f t="shared" si="203"/>
        <v>0</v>
      </c>
      <c r="X251" s="37">
        <f t="shared" si="200"/>
        <v>0</v>
      </c>
      <c r="Y251" s="37"/>
      <c r="Z251" s="37">
        <f t="shared" si="204"/>
        <v>0</v>
      </c>
      <c r="AA251" s="37">
        <f t="shared" si="205"/>
        <v>0</v>
      </c>
      <c r="AB251" s="37"/>
      <c r="AC251" s="37">
        <f t="shared" si="206"/>
        <v>0</v>
      </c>
      <c r="AD251" s="37">
        <f t="shared" si="201"/>
        <v>0</v>
      </c>
      <c r="AE251" s="37"/>
      <c r="AF251" s="37">
        <f t="shared" si="207"/>
        <v>0</v>
      </c>
      <c r="AG251" s="37">
        <f t="shared" si="208"/>
        <v>0</v>
      </c>
      <c r="AH251" s="37"/>
      <c r="AI251" s="37">
        <f t="shared" si="209"/>
        <v>0</v>
      </c>
      <c r="AJ251" s="37">
        <f t="shared" si="210"/>
        <v>0</v>
      </c>
      <c r="AK251" s="37"/>
      <c r="AL251" s="37">
        <f t="shared" si="198"/>
        <v>0</v>
      </c>
      <c r="AM251" s="37">
        <f t="shared" si="199"/>
        <v>0</v>
      </c>
      <c r="AN251" s="37"/>
      <c r="AO251" s="37">
        <f t="shared" si="193"/>
        <v>0</v>
      </c>
      <c r="AP251" s="37">
        <f t="shared" si="194"/>
        <v>0</v>
      </c>
      <c r="AQ251" s="37"/>
      <c r="AR251" s="37">
        <f t="shared" si="195"/>
        <v>0</v>
      </c>
      <c r="AS251" s="37">
        <f t="shared" si="190"/>
        <v>0</v>
      </c>
      <c r="AT251" s="37"/>
      <c r="AU251" s="27">
        <f t="shared" si="191"/>
        <v>0</v>
      </c>
      <c r="AV251" s="27">
        <f t="shared" si="192"/>
        <v>0</v>
      </c>
      <c r="AW251" s="37">
        <v>336.35</v>
      </c>
      <c r="AX251" s="136">
        <f t="shared" si="172"/>
        <v>12737.57</v>
      </c>
      <c r="AY251" s="136">
        <f t="shared" si="173"/>
        <v>0</v>
      </c>
      <c r="AZ251" s="37">
        <v>214.19</v>
      </c>
      <c r="BA251" s="137">
        <f t="shared" si="174"/>
        <v>8111.38</v>
      </c>
      <c r="BB251" s="137">
        <f t="shared" si="175"/>
        <v>0</v>
      </c>
      <c r="BC251" s="37">
        <v>209.36</v>
      </c>
      <c r="BD251" s="136">
        <f t="shared" si="176"/>
        <v>7928.46</v>
      </c>
      <c r="BE251" s="136">
        <f t="shared" si="177"/>
        <v>0</v>
      </c>
      <c r="BF251" s="37">
        <v>169.67</v>
      </c>
      <c r="BG251" s="137">
        <f t="shared" si="178"/>
        <v>6425.4</v>
      </c>
      <c r="BH251" s="137">
        <f t="shared" si="179"/>
        <v>0</v>
      </c>
      <c r="BI251" s="37">
        <v>333.27</v>
      </c>
      <c r="BJ251" s="137">
        <f t="shared" si="180"/>
        <v>12620.93</v>
      </c>
      <c r="BK251" s="137">
        <f t="shared" si="181"/>
        <v>0</v>
      </c>
      <c r="BL251" s="37">
        <v>84.81</v>
      </c>
      <c r="BM251" s="137">
        <f t="shared" si="189"/>
        <v>3211.75</v>
      </c>
      <c r="BN251" s="137">
        <f t="shared" si="182"/>
        <v>0</v>
      </c>
      <c r="BO251" s="54">
        <f t="shared" si="183"/>
        <v>1347.65</v>
      </c>
      <c r="BP251" s="138">
        <f t="shared" ca="1" si="184"/>
        <v>51035.49</v>
      </c>
      <c r="BQ251" s="143">
        <f t="shared" ca="1" si="185"/>
        <v>0</v>
      </c>
      <c r="BR251" s="143">
        <f t="shared" si="186"/>
        <v>634.89</v>
      </c>
      <c r="BS251" s="138">
        <f t="shared" ca="1" si="187"/>
        <v>24043.3</v>
      </c>
      <c r="BT251" s="142">
        <f t="shared" ca="1" si="188"/>
        <v>0</v>
      </c>
      <c r="BU251" s="30"/>
      <c r="BV251" s="54">
        <f t="shared" si="169"/>
        <v>0</v>
      </c>
      <c r="BW251" s="59" t="str">
        <f t="shared" si="211"/>
        <v>NÃO MEDIDO</v>
      </c>
      <c r="BY251" s="62"/>
      <c r="BZ251" s="62"/>
    </row>
    <row r="252" spans="1:78" s="79" customFormat="1" ht="60" customHeight="1" x14ac:dyDescent="0.2">
      <c r="A252" s="43" t="s">
        <v>29</v>
      </c>
      <c r="B252" s="43"/>
      <c r="C252" s="63" t="s">
        <v>429</v>
      </c>
      <c r="D252" s="73" t="s">
        <v>430</v>
      </c>
      <c r="E252" s="80" t="s">
        <v>54</v>
      </c>
      <c r="F252" s="50">
        <v>16</v>
      </c>
      <c r="G252" s="48">
        <v>0</v>
      </c>
      <c r="H252" s="49">
        <v>0</v>
      </c>
      <c r="I252" s="49">
        <v>0</v>
      </c>
      <c r="J252" s="49">
        <v>0</v>
      </c>
      <c r="K252" s="50">
        <f t="shared" si="170"/>
        <v>16</v>
      </c>
      <c r="L252" s="65">
        <v>57.28</v>
      </c>
      <c r="M252" s="66">
        <f t="shared" si="168"/>
        <v>916.48</v>
      </c>
      <c r="N252" s="52"/>
      <c r="O252" s="53">
        <f t="shared" si="171"/>
        <v>0</v>
      </c>
      <c r="P252" s="37"/>
      <c r="Q252" s="37">
        <f t="shared" si="160"/>
        <v>0</v>
      </c>
      <c r="R252" s="37">
        <f t="shared" si="161"/>
        <v>0</v>
      </c>
      <c r="S252" s="37"/>
      <c r="T252" s="37">
        <f t="shared" si="212"/>
        <v>0</v>
      </c>
      <c r="U252" s="37">
        <f t="shared" si="213"/>
        <v>0</v>
      </c>
      <c r="V252" s="37"/>
      <c r="W252" s="37">
        <f t="shared" si="203"/>
        <v>0</v>
      </c>
      <c r="X252" s="37">
        <f t="shared" si="200"/>
        <v>0</v>
      </c>
      <c r="Y252" s="37"/>
      <c r="Z252" s="37">
        <f t="shared" si="204"/>
        <v>0</v>
      </c>
      <c r="AA252" s="37">
        <f t="shared" si="205"/>
        <v>0</v>
      </c>
      <c r="AB252" s="37"/>
      <c r="AC252" s="37">
        <f t="shared" si="206"/>
        <v>0</v>
      </c>
      <c r="AD252" s="37">
        <f t="shared" si="201"/>
        <v>0</v>
      </c>
      <c r="AE252" s="37"/>
      <c r="AF252" s="37">
        <f t="shared" si="207"/>
        <v>0</v>
      </c>
      <c r="AG252" s="37">
        <f t="shared" si="208"/>
        <v>0</v>
      </c>
      <c r="AH252" s="37"/>
      <c r="AI252" s="37">
        <f t="shared" si="209"/>
        <v>0</v>
      </c>
      <c r="AJ252" s="37">
        <f t="shared" si="210"/>
        <v>0</v>
      </c>
      <c r="AK252" s="37"/>
      <c r="AL252" s="37">
        <f t="shared" si="198"/>
        <v>0</v>
      </c>
      <c r="AM252" s="37">
        <f t="shared" si="199"/>
        <v>0</v>
      </c>
      <c r="AN252" s="37"/>
      <c r="AO252" s="37">
        <f t="shared" si="193"/>
        <v>0</v>
      </c>
      <c r="AP252" s="37">
        <f t="shared" si="194"/>
        <v>0</v>
      </c>
      <c r="AQ252" s="37"/>
      <c r="AR252" s="37">
        <f t="shared" si="195"/>
        <v>0</v>
      </c>
      <c r="AS252" s="37">
        <f t="shared" si="190"/>
        <v>0</v>
      </c>
      <c r="AT252" s="37"/>
      <c r="AU252" s="27">
        <f t="shared" si="191"/>
        <v>0</v>
      </c>
      <c r="AV252" s="27">
        <f t="shared" si="192"/>
        <v>0</v>
      </c>
      <c r="AW252" s="37"/>
      <c r="AX252" s="27">
        <f t="shared" si="172"/>
        <v>0</v>
      </c>
      <c r="AY252" s="27">
        <f t="shared" si="173"/>
        <v>0</v>
      </c>
      <c r="AZ252" s="37"/>
      <c r="BA252" s="137">
        <f t="shared" si="174"/>
        <v>0</v>
      </c>
      <c r="BB252" s="137">
        <f t="shared" si="175"/>
        <v>0</v>
      </c>
      <c r="BC252" s="37">
        <v>7.2</v>
      </c>
      <c r="BD252" s="136">
        <f t="shared" si="176"/>
        <v>412.42</v>
      </c>
      <c r="BE252" s="136">
        <f t="shared" si="177"/>
        <v>0</v>
      </c>
      <c r="BF252" s="37"/>
      <c r="BG252" s="137">
        <f t="shared" si="178"/>
        <v>0</v>
      </c>
      <c r="BH252" s="137">
        <f t="shared" si="179"/>
        <v>0</v>
      </c>
      <c r="BI252" s="37">
        <v>7.2</v>
      </c>
      <c r="BJ252" s="137">
        <f t="shared" si="180"/>
        <v>412.42</v>
      </c>
      <c r="BK252" s="137">
        <f t="shared" si="181"/>
        <v>0</v>
      </c>
      <c r="BL252" s="37"/>
      <c r="BM252" s="137">
        <f t="shared" si="189"/>
        <v>0</v>
      </c>
      <c r="BN252" s="137">
        <f t="shared" si="182"/>
        <v>0</v>
      </c>
      <c r="BO252" s="54">
        <f t="shared" si="183"/>
        <v>14.4</v>
      </c>
      <c r="BP252" s="138">
        <f t="shared" ca="1" si="184"/>
        <v>824.84</v>
      </c>
      <c r="BQ252" s="143">
        <f t="shared" ca="1" si="185"/>
        <v>0</v>
      </c>
      <c r="BR252" s="143">
        <f t="shared" si="186"/>
        <v>1.6</v>
      </c>
      <c r="BS252" s="138">
        <f t="shared" ca="1" si="187"/>
        <v>91.64</v>
      </c>
      <c r="BT252" s="142">
        <f t="shared" ca="1" si="188"/>
        <v>0</v>
      </c>
      <c r="BU252" s="30"/>
      <c r="BV252" s="54">
        <f t="shared" si="169"/>
        <v>0</v>
      </c>
      <c r="BW252" s="59" t="str">
        <f>IF(BV252&lt;&gt;0,"MEDIDO","NÃO MEDIDO")</f>
        <v>NÃO MEDIDO</v>
      </c>
      <c r="BY252" s="62"/>
      <c r="BZ252" s="62"/>
    </row>
    <row r="253" spans="1:78" s="79" customFormat="1" ht="60" customHeight="1" x14ac:dyDescent="0.2">
      <c r="A253" s="43" t="s">
        <v>29</v>
      </c>
      <c r="B253" s="43"/>
      <c r="C253" s="63" t="s">
        <v>431</v>
      </c>
      <c r="D253" s="73" t="s">
        <v>432</v>
      </c>
      <c r="E253" s="80" t="s">
        <v>58</v>
      </c>
      <c r="F253" s="50">
        <v>72</v>
      </c>
      <c r="G253" s="48">
        <v>0</v>
      </c>
      <c r="H253" s="49">
        <v>0</v>
      </c>
      <c r="I253" s="49">
        <v>0</v>
      </c>
      <c r="J253" s="49">
        <v>0</v>
      </c>
      <c r="K253" s="50">
        <f t="shared" si="170"/>
        <v>72</v>
      </c>
      <c r="L253" s="65">
        <v>195.85</v>
      </c>
      <c r="M253" s="66">
        <f t="shared" si="168"/>
        <v>14101.2</v>
      </c>
      <c r="N253" s="52"/>
      <c r="O253" s="53">
        <f t="shared" si="171"/>
        <v>0</v>
      </c>
      <c r="P253" s="37"/>
      <c r="Q253" s="37">
        <f t="shared" si="160"/>
        <v>0</v>
      </c>
      <c r="R253" s="37">
        <f t="shared" si="161"/>
        <v>0</v>
      </c>
      <c r="S253" s="37"/>
      <c r="T253" s="37">
        <f t="shared" si="212"/>
        <v>0</v>
      </c>
      <c r="U253" s="37">
        <f t="shared" si="213"/>
        <v>0</v>
      </c>
      <c r="V253" s="37"/>
      <c r="W253" s="37">
        <f t="shared" si="203"/>
        <v>0</v>
      </c>
      <c r="X253" s="37">
        <f t="shared" si="200"/>
        <v>0</v>
      </c>
      <c r="Y253" s="37"/>
      <c r="Z253" s="37">
        <f t="shared" si="204"/>
        <v>0</v>
      </c>
      <c r="AA253" s="37">
        <f t="shared" si="205"/>
        <v>0</v>
      </c>
      <c r="AB253" s="37"/>
      <c r="AC253" s="37">
        <f t="shared" si="206"/>
        <v>0</v>
      </c>
      <c r="AD253" s="37">
        <f t="shared" si="201"/>
        <v>0</v>
      </c>
      <c r="AE253" s="37"/>
      <c r="AF253" s="37">
        <f t="shared" si="207"/>
        <v>0</v>
      </c>
      <c r="AG253" s="37">
        <f t="shared" si="208"/>
        <v>0</v>
      </c>
      <c r="AH253" s="37"/>
      <c r="AI253" s="37">
        <f t="shared" si="209"/>
        <v>0</v>
      </c>
      <c r="AJ253" s="37">
        <f t="shared" si="210"/>
        <v>0</v>
      </c>
      <c r="AK253" s="37"/>
      <c r="AL253" s="37">
        <f t="shared" si="198"/>
        <v>0</v>
      </c>
      <c r="AM253" s="37">
        <f t="shared" si="199"/>
        <v>0</v>
      </c>
      <c r="AN253" s="37"/>
      <c r="AO253" s="37">
        <f t="shared" si="193"/>
        <v>0</v>
      </c>
      <c r="AP253" s="37">
        <f t="shared" si="194"/>
        <v>0</v>
      </c>
      <c r="AQ253" s="37"/>
      <c r="AR253" s="37">
        <f t="shared" si="195"/>
        <v>0</v>
      </c>
      <c r="AS253" s="37">
        <f t="shared" si="190"/>
        <v>0</v>
      </c>
      <c r="AT253" s="37"/>
      <c r="AU253" s="27">
        <f t="shared" si="191"/>
        <v>0</v>
      </c>
      <c r="AV253" s="27">
        <f t="shared" si="192"/>
        <v>0</v>
      </c>
      <c r="AW253" s="37"/>
      <c r="AX253" s="27">
        <f t="shared" si="172"/>
        <v>0</v>
      </c>
      <c r="AY253" s="27">
        <f t="shared" si="173"/>
        <v>0</v>
      </c>
      <c r="AZ253" s="37"/>
      <c r="BA253" s="137">
        <f t="shared" si="174"/>
        <v>0</v>
      </c>
      <c r="BB253" s="137">
        <f t="shared" si="175"/>
        <v>0</v>
      </c>
      <c r="BC253" s="37">
        <v>36</v>
      </c>
      <c r="BD253" s="136">
        <f t="shared" si="176"/>
        <v>7050.6</v>
      </c>
      <c r="BE253" s="136">
        <f t="shared" si="177"/>
        <v>0</v>
      </c>
      <c r="BF253" s="37"/>
      <c r="BG253" s="137">
        <f t="shared" si="178"/>
        <v>0</v>
      </c>
      <c r="BH253" s="137">
        <f t="shared" si="179"/>
        <v>0</v>
      </c>
      <c r="BI253" s="37">
        <v>36</v>
      </c>
      <c r="BJ253" s="137">
        <f t="shared" si="180"/>
        <v>7050.6</v>
      </c>
      <c r="BK253" s="137">
        <f t="shared" si="181"/>
        <v>0</v>
      </c>
      <c r="BL253" s="37"/>
      <c r="BM253" s="137">
        <f t="shared" si="189"/>
        <v>0</v>
      </c>
      <c r="BN253" s="137">
        <f t="shared" si="182"/>
        <v>0</v>
      </c>
      <c r="BO253" s="54">
        <f t="shared" si="183"/>
        <v>72</v>
      </c>
      <c r="BP253" s="138">
        <f t="shared" ca="1" si="184"/>
        <v>14101.2</v>
      </c>
      <c r="BQ253" s="143">
        <f t="shared" ca="1" si="185"/>
        <v>0</v>
      </c>
      <c r="BR253" s="143">
        <f t="shared" si="186"/>
        <v>0</v>
      </c>
      <c r="BS253" s="138">
        <f t="shared" ca="1" si="187"/>
        <v>0</v>
      </c>
      <c r="BT253" s="142">
        <f t="shared" ca="1" si="188"/>
        <v>0</v>
      </c>
      <c r="BU253" s="30"/>
      <c r="BV253" s="54">
        <f t="shared" si="169"/>
        <v>0</v>
      </c>
      <c r="BW253" s="59" t="str">
        <f t="shared" si="211"/>
        <v>NÃO MEDIDO</v>
      </c>
      <c r="BY253" s="62"/>
      <c r="BZ253" s="62"/>
    </row>
    <row r="254" spans="1:78" s="79" customFormat="1" ht="30" customHeight="1" x14ac:dyDescent="0.2">
      <c r="A254" s="43" t="s">
        <v>29</v>
      </c>
      <c r="B254" s="43"/>
      <c r="C254" s="63" t="s">
        <v>433</v>
      </c>
      <c r="D254" s="73" t="s">
        <v>434</v>
      </c>
      <c r="E254" s="80" t="s">
        <v>54</v>
      </c>
      <c r="F254" s="50">
        <v>9</v>
      </c>
      <c r="G254" s="48">
        <v>0</v>
      </c>
      <c r="H254" s="49">
        <v>0</v>
      </c>
      <c r="I254" s="49">
        <v>0</v>
      </c>
      <c r="J254" s="49">
        <v>9</v>
      </c>
      <c r="K254" s="50">
        <f t="shared" si="170"/>
        <v>18</v>
      </c>
      <c r="L254" s="65">
        <v>778.47</v>
      </c>
      <c r="M254" s="66">
        <f t="shared" si="168"/>
        <v>14012.46</v>
      </c>
      <c r="N254" s="52"/>
      <c r="O254" s="53">
        <f t="shared" si="171"/>
        <v>0</v>
      </c>
      <c r="P254" s="37"/>
      <c r="Q254" s="37">
        <f t="shared" si="160"/>
        <v>0</v>
      </c>
      <c r="R254" s="37">
        <f t="shared" si="161"/>
        <v>0</v>
      </c>
      <c r="S254" s="37"/>
      <c r="T254" s="37">
        <f t="shared" si="212"/>
        <v>0</v>
      </c>
      <c r="U254" s="37">
        <f t="shared" si="213"/>
        <v>0</v>
      </c>
      <c r="V254" s="37"/>
      <c r="W254" s="37">
        <f t="shared" si="203"/>
        <v>0</v>
      </c>
      <c r="X254" s="37">
        <f t="shared" si="200"/>
        <v>0</v>
      </c>
      <c r="Y254" s="37"/>
      <c r="Z254" s="37">
        <f t="shared" si="204"/>
        <v>0</v>
      </c>
      <c r="AA254" s="37">
        <f t="shared" si="205"/>
        <v>0</v>
      </c>
      <c r="AB254" s="37"/>
      <c r="AC254" s="37">
        <f t="shared" si="206"/>
        <v>0</v>
      </c>
      <c r="AD254" s="37">
        <f t="shared" si="201"/>
        <v>0</v>
      </c>
      <c r="AE254" s="37"/>
      <c r="AF254" s="37">
        <f t="shared" si="207"/>
        <v>0</v>
      </c>
      <c r="AG254" s="37">
        <f t="shared" si="208"/>
        <v>0</v>
      </c>
      <c r="AH254" s="37"/>
      <c r="AI254" s="37">
        <f t="shared" si="209"/>
        <v>0</v>
      </c>
      <c r="AJ254" s="37">
        <f t="shared" si="210"/>
        <v>0</v>
      </c>
      <c r="AK254" s="37"/>
      <c r="AL254" s="37">
        <f t="shared" si="198"/>
        <v>0</v>
      </c>
      <c r="AM254" s="37">
        <f t="shared" si="199"/>
        <v>0</v>
      </c>
      <c r="AN254" s="37"/>
      <c r="AO254" s="37">
        <f t="shared" si="193"/>
        <v>0</v>
      </c>
      <c r="AP254" s="37">
        <f t="shared" si="194"/>
        <v>0</v>
      </c>
      <c r="AQ254" s="37"/>
      <c r="AR254" s="37">
        <f t="shared" si="195"/>
        <v>0</v>
      </c>
      <c r="AS254" s="37">
        <f t="shared" si="190"/>
        <v>0</v>
      </c>
      <c r="AT254" s="37">
        <v>9</v>
      </c>
      <c r="AU254" s="27">
        <f t="shared" si="191"/>
        <v>7006.23</v>
      </c>
      <c r="AV254" s="27">
        <f t="shared" si="192"/>
        <v>0</v>
      </c>
      <c r="AW254" s="37"/>
      <c r="AX254" s="27">
        <f t="shared" si="172"/>
        <v>0</v>
      </c>
      <c r="AY254" s="27">
        <f t="shared" si="173"/>
        <v>0</v>
      </c>
      <c r="AZ254" s="37"/>
      <c r="BA254" s="137">
        <f t="shared" si="174"/>
        <v>0</v>
      </c>
      <c r="BB254" s="137">
        <f t="shared" si="175"/>
        <v>0</v>
      </c>
      <c r="BC254" s="37"/>
      <c r="BD254" s="136">
        <f t="shared" si="176"/>
        <v>0</v>
      </c>
      <c r="BE254" s="136">
        <f t="shared" si="177"/>
        <v>0</v>
      </c>
      <c r="BF254" s="37">
        <v>9</v>
      </c>
      <c r="BG254" s="137">
        <f t="shared" si="178"/>
        <v>7006.23</v>
      </c>
      <c r="BH254" s="137">
        <f t="shared" si="179"/>
        <v>0</v>
      </c>
      <c r="BI254" s="37"/>
      <c r="BJ254" s="137">
        <f t="shared" si="180"/>
        <v>0</v>
      </c>
      <c r="BK254" s="137">
        <f t="shared" si="181"/>
        <v>0</v>
      </c>
      <c r="BL254" s="37"/>
      <c r="BM254" s="137">
        <f t="shared" si="189"/>
        <v>0</v>
      </c>
      <c r="BN254" s="137">
        <f t="shared" si="182"/>
        <v>0</v>
      </c>
      <c r="BO254" s="54">
        <f t="shared" si="183"/>
        <v>18</v>
      </c>
      <c r="BP254" s="138">
        <f t="shared" ca="1" si="184"/>
        <v>14012.46</v>
      </c>
      <c r="BQ254" s="143">
        <f t="shared" ca="1" si="185"/>
        <v>0</v>
      </c>
      <c r="BR254" s="143">
        <f t="shared" si="186"/>
        <v>0</v>
      </c>
      <c r="BS254" s="138">
        <f t="shared" ca="1" si="187"/>
        <v>0</v>
      </c>
      <c r="BT254" s="142">
        <f t="shared" ca="1" si="188"/>
        <v>0</v>
      </c>
      <c r="BU254" s="30"/>
      <c r="BV254" s="54">
        <f t="shared" si="169"/>
        <v>11.37</v>
      </c>
      <c r="BW254" s="59" t="str">
        <f>IF(BV254&lt;&gt;0,"MEDIDO","NÃO MEDIDO")</f>
        <v>MEDIDO</v>
      </c>
      <c r="BY254" s="62"/>
      <c r="BZ254" s="62"/>
    </row>
    <row r="255" spans="1:78" s="79" customFormat="1" ht="30" customHeight="1" x14ac:dyDescent="0.2">
      <c r="A255" s="43" t="s">
        <v>29</v>
      </c>
      <c r="B255" s="43"/>
      <c r="C255" s="63" t="s">
        <v>435</v>
      </c>
      <c r="D255" s="73" t="s">
        <v>436</v>
      </c>
      <c r="E255" s="80" t="s">
        <v>54</v>
      </c>
      <c r="F255" s="50">
        <v>5.5</v>
      </c>
      <c r="G255" s="48">
        <v>0</v>
      </c>
      <c r="H255" s="49">
        <v>0</v>
      </c>
      <c r="I255" s="49">
        <v>0</v>
      </c>
      <c r="J255" s="49">
        <v>5.9</v>
      </c>
      <c r="K255" s="50">
        <f t="shared" si="170"/>
        <v>11.4</v>
      </c>
      <c r="L255" s="65">
        <v>529.80999999999995</v>
      </c>
      <c r="M255" s="66">
        <f t="shared" si="168"/>
        <v>6039.84</v>
      </c>
      <c r="N255" s="52"/>
      <c r="O255" s="53">
        <f t="shared" si="171"/>
        <v>0</v>
      </c>
      <c r="P255" s="37"/>
      <c r="Q255" s="37">
        <f t="shared" ref="Q255:Q286" si="214">ROUND($P255*$L255,2)</f>
        <v>0</v>
      </c>
      <c r="R255" s="37">
        <f t="shared" ref="R255:R285" si="215">ROUND($P255*$N255,2)</f>
        <v>0</v>
      </c>
      <c r="S255" s="37"/>
      <c r="T255" s="37">
        <f t="shared" si="212"/>
        <v>0</v>
      </c>
      <c r="U255" s="37">
        <f t="shared" si="213"/>
        <v>0</v>
      </c>
      <c r="V255" s="37"/>
      <c r="W255" s="37">
        <f t="shared" si="203"/>
        <v>0</v>
      </c>
      <c r="X255" s="37">
        <f t="shared" si="200"/>
        <v>0</v>
      </c>
      <c r="Y255" s="37"/>
      <c r="Z255" s="37">
        <f t="shared" si="204"/>
        <v>0</v>
      </c>
      <c r="AA255" s="37">
        <f t="shared" si="205"/>
        <v>0</v>
      </c>
      <c r="AB255" s="37"/>
      <c r="AC255" s="37">
        <f t="shared" si="206"/>
        <v>0</v>
      </c>
      <c r="AD255" s="37">
        <f t="shared" si="201"/>
        <v>0</v>
      </c>
      <c r="AE255" s="37"/>
      <c r="AF255" s="37">
        <f t="shared" si="207"/>
        <v>0</v>
      </c>
      <c r="AG255" s="37">
        <f t="shared" si="208"/>
        <v>0</v>
      </c>
      <c r="AH255" s="37"/>
      <c r="AI255" s="37">
        <f t="shared" si="209"/>
        <v>0</v>
      </c>
      <c r="AJ255" s="37">
        <f t="shared" si="210"/>
        <v>0</v>
      </c>
      <c r="AK255" s="37"/>
      <c r="AL255" s="37">
        <f t="shared" si="198"/>
        <v>0</v>
      </c>
      <c r="AM255" s="37">
        <f t="shared" si="199"/>
        <v>0</v>
      </c>
      <c r="AN255" s="37"/>
      <c r="AO255" s="37">
        <f t="shared" si="193"/>
        <v>0</v>
      </c>
      <c r="AP255" s="37">
        <f t="shared" si="194"/>
        <v>0</v>
      </c>
      <c r="AQ255" s="37"/>
      <c r="AR255" s="37">
        <f t="shared" si="195"/>
        <v>0</v>
      </c>
      <c r="AS255" s="37">
        <f t="shared" si="190"/>
        <v>0</v>
      </c>
      <c r="AT255" s="37"/>
      <c r="AU255" s="27">
        <f t="shared" si="191"/>
        <v>0</v>
      </c>
      <c r="AV255" s="27">
        <f t="shared" si="192"/>
        <v>0</v>
      </c>
      <c r="AW255" s="37"/>
      <c r="AX255" s="27">
        <f t="shared" si="172"/>
        <v>0</v>
      </c>
      <c r="AY255" s="27">
        <f t="shared" si="173"/>
        <v>0</v>
      </c>
      <c r="AZ255" s="37"/>
      <c r="BA255" s="137">
        <f t="shared" si="174"/>
        <v>0</v>
      </c>
      <c r="BB255" s="137">
        <f t="shared" si="175"/>
        <v>0</v>
      </c>
      <c r="BC255" s="37"/>
      <c r="BD255" s="136">
        <f t="shared" si="176"/>
        <v>0</v>
      </c>
      <c r="BE255" s="136">
        <f t="shared" si="177"/>
        <v>0</v>
      </c>
      <c r="BF255" s="37"/>
      <c r="BG255" s="137">
        <f t="shared" si="178"/>
        <v>0</v>
      </c>
      <c r="BH255" s="137">
        <f t="shared" si="179"/>
        <v>0</v>
      </c>
      <c r="BI255" s="37"/>
      <c r="BJ255" s="137">
        <f t="shared" si="180"/>
        <v>0</v>
      </c>
      <c r="BK255" s="137">
        <f t="shared" si="181"/>
        <v>0</v>
      </c>
      <c r="BL255" s="37">
        <v>11.37</v>
      </c>
      <c r="BM255" s="137">
        <f t="shared" si="189"/>
        <v>6023.94</v>
      </c>
      <c r="BN255" s="137">
        <f t="shared" si="182"/>
        <v>0</v>
      </c>
      <c r="BO255" s="54">
        <f t="shared" si="183"/>
        <v>11.37</v>
      </c>
      <c r="BP255" s="138">
        <f t="shared" ca="1" si="184"/>
        <v>6023.94</v>
      </c>
      <c r="BQ255" s="143">
        <f t="shared" ca="1" si="185"/>
        <v>0</v>
      </c>
      <c r="BR255" s="143">
        <f t="shared" si="186"/>
        <v>0.03</v>
      </c>
      <c r="BS255" s="138">
        <f t="shared" ca="1" si="187"/>
        <v>15.9</v>
      </c>
      <c r="BT255" s="142">
        <f t="shared" ca="1" si="188"/>
        <v>0</v>
      </c>
      <c r="BU255" s="30"/>
      <c r="BV255" s="54">
        <f t="shared" si="169"/>
        <v>0</v>
      </c>
      <c r="BW255" s="59" t="str">
        <f t="shared" si="211"/>
        <v>NÃO MEDIDO</v>
      </c>
      <c r="BY255" s="62"/>
      <c r="BZ255" s="62"/>
    </row>
    <row r="256" spans="1:78" s="79" customFormat="1" ht="30" customHeight="1" x14ac:dyDescent="0.2">
      <c r="A256" s="43" t="s">
        <v>29</v>
      </c>
      <c r="B256" s="43"/>
      <c r="C256" s="63" t="s">
        <v>437</v>
      </c>
      <c r="D256" s="73" t="s">
        <v>438</v>
      </c>
      <c r="E256" s="80" t="s">
        <v>54</v>
      </c>
      <c r="F256" s="50">
        <v>50</v>
      </c>
      <c r="G256" s="48">
        <v>0</v>
      </c>
      <c r="H256" s="49">
        <v>0</v>
      </c>
      <c r="I256" s="49">
        <v>0</v>
      </c>
      <c r="J256" s="49">
        <v>-7.24</v>
      </c>
      <c r="K256" s="50">
        <f t="shared" si="170"/>
        <v>42.76</v>
      </c>
      <c r="L256" s="65">
        <v>710.64</v>
      </c>
      <c r="M256" s="66">
        <f t="shared" si="168"/>
        <v>30386.97</v>
      </c>
      <c r="N256" s="52"/>
      <c r="O256" s="53">
        <f t="shared" si="171"/>
        <v>0</v>
      </c>
      <c r="P256" s="37"/>
      <c r="Q256" s="37">
        <f t="shared" si="214"/>
        <v>0</v>
      </c>
      <c r="R256" s="37">
        <f t="shared" si="215"/>
        <v>0</v>
      </c>
      <c r="S256" s="37"/>
      <c r="T256" s="37">
        <f t="shared" si="212"/>
        <v>0</v>
      </c>
      <c r="U256" s="37">
        <f t="shared" si="213"/>
        <v>0</v>
      </c>
      <c r="V256" s="37"/>
      <c r="W256" s="37">
        <f t="shared" si="203"/>
        <v>0</v>
      </c>
      <c r="X256" s="37">
        <f t="shared" si="200"/>
        <v>0</v>
      </c>
      <c r="Y256" s="37"/>
      <c r="Z256" s="37">
        <f t="shared" si="204"/>
        <v>0</v>
      </c>
      <c r="AA256" s="37">
        <f t="shared" si="205"/>
        <v>0</v>
      </c>
      <c r="AB256" s="37"/>
      <c r="AC256" s="37">
        <f t="shared" si="206"/>
        <v>0</v>
      </c>
      <c r="AD256" s="37">
        <f t="shared" si="201"/>
        <v>0</v>
      </c>
      <c r="AE256" s="37"/>
      <c r="AF256" s="37">
        <f t="shared" si="207"/>
        <v>0</v>
      </c>
      <c r="AG256" s="37">
        <f t="shared" si="208"/>
        <v>0</v>
      </c>
      <c r="AH256" s="37"/>
      <c r="AI256" s="37">
        <f t="shared" si="209"/>
        <v>0</v>
      </c>
      <c r="AJ256" s="37">
        <f t="shared" si="210"/>
        <v>0</v>
      </c>
      <c r="AK256" s="37"/>
      <c r="AL256" s="37">
        <f t="shared" si="198"/>
        <v>0</v>
      </c>
      <c r="AM256" s="37">
        <f t="shared" si="199"/>
        <v>0</v>
      </c>
      <c r="AN256" s="37"/>
      <c r="AO256" s="37">
        <f t="shared" si="193"/>
        <v>0</v>
      </c>
      <c r="AP256" s="37">
        <f t="shared" si="194"/>
        <v>0</v>
      </c>
      <c r="AQ256" s="37"/>
      <c r="AR256" s="37">
        <f t="shared" si="195"/>
        <v>0</v>
      </c>
      <c r="AS256" s="37">
        <f t="shared" si="190"/>
        <v>0</v>
      </c>
      <c r="AT256" s="37"/>
      <c r="AU256" s="27">
        <f t="shared" si="191"/>
        <v>0</v>
      </c>
      <c r="AV256" s="27">
        <f t="shared" si="192"/>
        <v>0</v>
      </c>
      <c r="AW256" s="37">
        <v>21.38</v>
      </c>
      <c r="AX256" s="136">
        <f t="shared" si="172"/>
        <v>15193.48</v>
      </c>
      <c r="AY256" s="136">
        <f t="shared" si="173"/>
        <v>0</v>
      </c>
      <c r="AZ256" s="37">
        <v>21.38</v>
      </c>
      <c r="BA256" s="137">
        <f t="shared" si="174"/>
        <v>15193.48</v>
      </c>
      <c r="BB256" s="137">
        <f t="shared" si="175"/>
        <v>0</v>
      </c>
      <c r="BC256" s="37"/>
      <c r="BD256" s="136">
        <f t="shared" si="176"/>
        <v>0</v>
      </c>
      <c r="BE256" s="136">
        <f t="shared" si="177"/>
        <v>0</v>
      </c>
      <c r="BF256" s="37"/>
      <c r="BG256" s="137">
        <f t="shared" si="178"/>
        <v>0</v>
      </c>
      <c r="BH256" s="137">
        <f t="shared" si="179"/>
        <v>0</v>
      </c>
      <c r="BI256" s="37"/>
      <c r="BJ256" s="137">
        <f t="shared" si="180"/>
        <v>0</v>
      </c>
      <c r="BK256" s="137">
        <f t="shared" si="181"/>
        <v>0</v>
      </c>
      <c r="BL256" s="37"/>
      <c r="BM256" s="137">
        <f t="shared" si="189"/>
        <v>0</v>
      </c>
      <c r="BN256" s="137">
        <f t="shared" si="182"/>
        <v>0</v>
      </c>
      <c r="BO256" s="54">
        <f t="shared" si="183"/>
        <v>42.76</v>
      </c>
      <c r="BP256" s="138">
        <f t="shared" ca="1" si="184"/>
        <v>30386.959999999999</v>
      </c>
      <c r="BQ256" s="143">
        <f t="shared" ca="1" si="185"/>
        <v>0</v>
      </c>
      <c r="BR256" s="143">
        <f t="shared" si="186"/>
        <v>0</v>
      </c>
      <c r="BS256" s="138">
        <f t="shared" ca="1" si="187"/>
        <v>0.01</v>
      </c>
      <c r="BT256" s="142">
        <f t="shared" ca="1" si="188"/>
        <v>0</v>
      </c>
      <c r="BU256" s="30"/>
      <c r="BV256" s="54">
        <f t="shared" si="169"/>
        <v>0</v>
      </c>
      <c r="BW256" s="59" t="str">
        <f>IF(BV256&lt;&gt;0,"MEDIDO","NÃO MEDIDO")</f>
        <v>NÃO MEDIDO</v>
      </c>
      <c r="BY256" s="62"/>
      <c r="BZ256" s="62"/>
    </row>
    <row r="257" spans="1:78" s="79" customFormat="1" ht="60" customHeight="1" x14ac:dyDescent="0.2">
      <c r="A257" s="43" t="s">
        <v>29</v>
      </c>
      <c r="B257" s="43"/>
      <c r="C257" s="63" t="s">
        <v>439</v>
      </c>
      <c r="D257" s="73" t="s">
        <v>440</v>
      </c>
      <c r="E257" s="80" t="s">
        <v>58</v>
      </c>
      <c r="F257" s="50">
        <v>1063</v>
      </c>
      <c r="G257" s="48">
        <v>0</v>
      </c>
      <c r="H257" s="49">
        <v>0</v>
      </c>
      <c r="I257" s="49">
        <v>0</v>
      </c>
      <c r="J257" s="49">
        <v>-152</v>
      </c>
      <c r="K257" s="50">
        <f t="shared" si="170"/>
        <v>911</v>
      </c>
      <c r="L257" s="65">
        <v>27.84</v>
      </c>
      <c r="M257" s="66">
        <f t="shared" si="168"/>
        <v>25362.240000000002</v>
      </c>
      <c r="N257" s="52"/>
      <c r="O257" s="53">
        <f t="shared" si="171"/>
        <v>0</v>
      </c>
      <c r="P257" s="37"/>
      <c r="Q257" s="37">
        <f t="shared" si="214"/>
        <v>0</v>
      </c>
      <c r="R257" s="37">
        <f t="shared" si="215"/>
        <v>0</v>
      </c>
      <c r="S257" s="37"/>
      <c r="T257" s="37">
        <f t="shared" si="212"/>
        <v>0</v>
      </c>
      <c r="U257" s="37">
        <f t="shared" si="213"/>
        <v>0</v>
      </c>
      <c r="V257" s="37"/>
      <c r="W257" s="37">
        <f t="shared" si="203"/>
        <v>0</v>
      </c>
      <c r="X257" s="37">
        <f t="shared" si="200"/>
        <v>0</v>
      </c>
      <c r="Y257" s="37"/>
      <c r="Z257" s="37">
        <f t="shared" si="204"/>
        <v>0</v>
      </c>
      <c r="AA257" s="37">
        <f t="shared" si="205"/>
        <v>0</v>
      </c>
      <c r="AB257" s="37"/>
      <c r="AC257" s="37">
        <f t="shared" si="206"/>
        <v>0</v>
      </c>
      <c r="AD257" s="37">
        <f t="shared" si="201"/>
        <v>0</v>
      </c>
      <c r="AE257" s="37"/>
      <c r="AF257" s="37">
        <f t="shared" si="207"/>
        <v>0</v>
      </c>
      <c r="AG257" s="37">
        <f t="shared" si="208"/>
        <v>0</v>
      </c>
      <c r="AH257" s="37"/>
      <c r="AI257" s="37">
        <f t="shared" si="209"/>
        <v>0</v>
      </c>
      <c r="AJ257" s="37">
        <f t="shared" si="210"/>
        <v>0</v>
      </c>
      <c r="AK257" s="37"/>
      <c r="AL257" s="37">
        <f t="shared" si="198"/>
        <v>0</v>
      </c>
      <c r="AM257" s="37">
        <f t="shared" si="199"/>
        <v>0</v>
      </c>
      <c r="AN257" s="37"/>
      <c r="AO257" s="37">
        <f t="shared" si="193"/>
        <v>0</v>
      </c>
      <c r="AP257" s="37">
        <f t="shared" si="194"/>
        <v>0</v>
      </c>
      <c r="AQ257" s="37"/>
      <c r="AR257" s="37">
        <f t="shared" si="195"/>
        <v>0</v>
      </c>
      <c r="AS257" s="37">
        <f t="shared" si="190"/>
        <v>0</v>
      </c>
      <c r="AT257" s="37">
        <v>186.4</v>
      </c>
      <c r="AU257" s="27">
        <f t="shared" si="191"/>
        <v>5189.38</v>
      </c>
      <c r="AV257" s="27">
        <f t="shared" si="192"/>
        <v>0</v>
      </c>
      <c r="AW257" s="37">
        <v>133.5</v>
      </c>
      <c r="AX257" s="136">
        <f t="shared" si="172"/>
        <v>3716.64</v>
      </c>
      <c r="AY257" s="136">
        <f t="shared" si="173"/>
        <v>0</v>
      </c>
      <c r="AZ257" s="37">
        <v>33.9</v>
      </c>
      <c r="BA257" s="137">
        <f t="shared" si="174"/>
        <v>943.78</v>
      </c>
      <c r="BB257" s="137">
        <f t="shared" si="175"/>
        <v>0</v>
      </c>
      <c r="BC257" s="37">
        <v>84.75</v>
      </c>
      <c r="BD257" s="136">
        <f t="shared" si="176"/>
        <v>2359.44</v>
      </c>
      <c r="BE257" s="136">
        <f t="shared" si="177"/>
        <v>0</v>
      </c>
      <c r="BF257" s="37">
        <v>258</v>
      </c>
      <c r="BG257" s="137">
        <f t="shared" si="178"/>
        <v>7182.72</v>
      </c>
      <c r="BH257" s="137">
        <f t="shared" si="179"/>
        <v>0</v>
      </c>
      <c r="BI257" s="37">
        <v>18.5</v>
      </c>
      <c r="BJ257" s="137">
        <f t="shared" si="180"/>
        <v>515.04</v>
      </c>
      <c r="BK257" s="137">
        <f t="shared" si="181"/>
        <v>0</v>
      </c>
      <c r="BL257" s="37"/>
      <c r="BM257" s="137">
        <f t="shared" si="189"/>
        <v>0</v>
      </c>
      <c r="BN257" s="137">
        <f t="shared" si="182"/>
        <v>0</v>
      </c>
      <c r="BO257" s="54">
        <f t="shared" si="183"/>
        <v>715.05</v>
      </c>
      <c r="BP257" s="138">
        <f t="shared" ca="1" si="184"/>
        <v>19907</v>
      </c>
      <c r="BQ257" s="143">
        <f t="shared" ca="1" si="185"/>
        <v>0</v>
      </c>
      <c r="BR257" s="143">
        <f t="shared" si="186"/>
        <v>195.95</v>
      </c>
      <c r="BS257" s="138">
        <f t="shared" ca="1" si="187"/>
        <v>5455.24</v>
      </c>
      <c r="BT257" s="142">
        <f t="shared" ca="1" si="188"/>
        <v>0</v>
      </c>
      <c r="BU257" s="30"/>
      <c r="BV257" s="54">
        <f t="shared" si="169"/>
        <v>0</v>
      </c>
      <c r="BW257" s="59" t="str">
        <f t="shared" si="211"/>
        <v>NÃO MEDIDO</v>
      </c>
      <c r="BY257" s="62"/>
      <c r="BZ257" s="62"/>
    </row>
    <row r="258" spans="1:78" s="79" customFormat="1" ht="30" customHeight="1" x14ac:dyDescent="0.2">
      <c r="A258" s="43" t="s">
        <v>27</v>
      </c>
      <c r="B258" s="43"/>
      <c r="C258" s="63">
        <v>17</v>
      </c>
      <c r="D258" s="73" t="s">
        <v>76</v>
      </c>
      <c r="E258" s="80"/>
      <c r="F258" s="50"/>
      <c r="G258" s="48">
        <v>0</v>
      </c>
      <c r="H258" s="49">
        <v>0</v>
      </c>
      <c r="I258" s="49">
        <v>0</v>
      </c>
      <c r="J258" s="49">
        <v>0</v>
      </c>
      <c r="K258" s="50">
        <f t="shared" si="170"/>
        <v>0</v>
      </c>
      <c r="L258" s="65"/>
      <c r="M258" s="66">
        <f t="shared" si="168"/>
        <v>0</v>
      </c>
      <c r="N258" s="52"/>
      <c r="O258" s="53">
        <f t="shared" si="171"/>
        <v>0</v>
      </c>
      <c r="P258" s="37"/>
      <c r="Q258" s="37">
        <f t="shared" si="214"/>
        <v>0</v>
      </c>
      <c r="R258" s="37">
        <f t="shared" si="215"/>
        <v>0</v>
      </c>
      <c r="S258" s="37"/>
      <c r="T258" s="37">
        <f t="shared" si="212"/>
        <v>0</v>
      </c>
      <c r="U258" s="37">
        <f t="shared" si="213"/>
        <v>0</v>
      </c>
      <c r="V258" s="37"/>
      <c r="W258" s="37">
        <f t="shared" si="203"/>
        <v>0</v>
      </c>
      <c r="X258" s="37">
        <f t="shared" si="200"/>
        <v>0</v>
      </c>
      <c r="Y258" s="37"/>
      <c r="Z258" s="37">
        <f t="shared" si="204"/>
        <v>0</v>
      </c>
      <c r="AA258" s="37">
        <f t="shared" si="205"/>
        <v>0</v>
      </c>
      <c r="AB258" s="37"/>
      <c r="AC258" s="37">
        <f t="shared" si="206"/>
        <v>0</v>
      </c>
      <c r="AD258" s="37">
        <f t="shared" si="201"/>
        <v>0</v>
      </c>
      <c r="AE258" s="37"/>
      <c r="AF258" s="37">
        <f t="shared" si="207"/>
        <v>0</v>
      </c>
      <c r="AG258" s="37">
        <f t="shared" si="208"/>
        <v>0</v>
      </c>
      <c r="AH258" s="37"/>
      <c r="AI258" s="37">
        <f t="shared" si="209"/>
        <v>0</v>
      </c>
      <c r="AJ258" s="37">
        <f t="shared" si="210"/>
        <v>0</v>
      </c>
      <c r="AK258" s="37"/>
      <c r="AL258" s="37">
        <f t="shared" si="198"/>
        <v>0</v>
      </c>
      <c r="AM258" s="37">
        <f t="shared" si="199"/>
        <v>0</v>
      </c>
      <c r="AN258" s="37"/>
      <c r="AO258" s="37">
        <f t="shared" si="193"/>
        <v>0</v>
      </c>
      <c r="AP258" s="37">
        <f t="shared" si="194"/>
        <v>0</v>
      </c>
      <c r="AQ258" s="37"/>
      <c r="AR258" s="37">
        <f t="shared" si="195"/>
        <v>0</v>
      </c>
      <c r="AS258" s="37">
        <f t="shared" si="190"/>
        <v>0</v>
      </c>
      <c r="AT258" s="37"/>
      <c r="AU258" s="27">
        <f t="shared" si="191"/>
        <v>0</v>
      </c>
      <c r="AV258" s="27">
        <f t="shared" si="192"/>
        <v>0</v>
      </c>
      <c r="AW258" s="37"/>
      <c r="AX258" s="27">
        <f t="shared" si="172"/>
        <v>0</v>
      </c>
      <c r="AY258" s="27">
        <f t="shared" si="173"/>
        <v>0</v>
      </c>
      <c r="AZ258" s="37"/>
      <c r="BA258" s="137">
        <f t="shared" si="174"/>
        <v>0</v>
      </c>
      <c r="BB258" s="137">
        <f t="shared" si="175"/>
        <v>0</v>
      </c>
      <c r="BC258" s="37"/>
      <c r="BD258" s="136">
        <f t="shared" si="176"/>
        <v>0</v>
      </c>
      <c r="BE258" s="136">
        <f t="shared" si="177"/>
        <v>0</v>
      </c>
      <c r="BF258" s="37"/>
      <c r="BG258" s="137">
        <f t="shared" si="178"/>
        <v>0</v>
      </c>
      <c r="BH258" s="137">
        <f t="shared" si="179"/>
        <v>0</v>
      </c>
      <c r="BI258" s="37"/>
      <c r="BJ258" s="137">
        <f t="shared" si="180"/>
        <v>0</v>
      </c>
      <c r="BK258" s="137">
        <f t="shared" si="181"/>
        <v>0</v>
      </c>
      <c r="BL258" s="37"/>
      <c r="BM258" s="137">
        <f t="shared" si="189"/>
        <v>0</v>
      </c>
      <c r="BN258" s="137">
        <f t="shared" si="182"/>
        <v>0</v>
      </c>
      <c r="BO258" s="54">
        <f t="shared" si="183"/>
        <v>0</v>
      </c>
      <c r="BP258" s="138">
        <f t="shared" ca="1" si="184"/>
        <v>0</v>
      </c>
      <c r="BQ258" s="143">
        <f t="shared" ca="1" si="185"/>
        <v>0</v>
      </c>
      <c r="BR258" s="143">
        <f t="shared" si="186"/>
        <v>0</v>
      </c>
      <c r="BS258" s="138">
        <f t="shared" ca="1" si="187"/>
        <v>0</v>
      </c>
      <c r="BT258" s="142">
        <f t="shared" ca="1" si="188"/>
        <v>0</v>
      </c>
      <c r="BU258" s="30"/>
      <c r="BV258" s="54">
        <f t="shared" si="169"/>
        <v>0</v>
      </c>
      <c r="BW258" s="59" t="str">
        <f>IF(COUNTIF(BW259:BW264,"MEDIDO")&gt;0,"MEDIDO","NÃO MEDIDO")</f>
        <v>NÃO MEDIDO</v>
      </c>
      <c r="BY258" s="62"/>
      <c r="BZ258" s="62"/>
    </row>
    <row r="259" spans="1:78" s="79" customFormat="1" ht="30" customHeight="1" x14ac:dyDescent="0.2">
      <c r="A259" s="43" t="s">
        <v>27</v>
      </c>
      <c r="B259" s="43"/>
      <c r="C259" s="63">
        <v>171500</v>
      </c>
      <c r="D259" s="73" t="s">
        <v>441</v>
      </c>
      <c r="E259" s="80"/>
      <c r="F259" s="50"/>
      <c r="G259" s="48">
        <v>0</v>
      </c>
      <c r="H259" s="49">
        <v>0</v>
      </c>
      <c r="I259" s="49">
        <v>0</v>
      </c>
      <c r="J259" s="49">
        <v>0</v>
      </c>
      <c r="K259" s="50">
        <f t="shared" si="170"/>
        <v>0</v>
      </c>
      <c r="L259" s="65"/>
      <c r="M259" s="66">
        <f t="shared" si="168"/>
        <v>0</v>
      </c>
      <c r="N259" s="52"/>
      <c r="O259" s="53">
        <f t="shared" si="171"/>
        <v>0</v>
      </c>
      <c r="P259" s="37"/>
      <c r="Q259" s="37">
        <f t="shared" si="214"/>
        <v>0</v>
      </c>
      <c r="R259" s="37">
        <f t="shared" si="215"/>
        <v>0</v>
      </c>
      <c r="S259" s="37"/>
      <c r="T259" s="37">
        <f t="shared" si="212"/>
        <v>0</v>
      </c>
      <c r="U259" s="37">
        <f t="shared" si="213"/>
        <v>0</v>
      </c>
      <c r="V259" s="37"/>
      <c r="W259" s="37">
        <f t="shared" si="203"/>
        <v>0</v>
      </c>
      <c r="X259" s="37">
        <f t="shared" si="200"/>
        <v>0</v>
      </c>
      <c r="Y259" s="37"/>
      <c r="Z259" s="37">
        <f t="shared" si="204"/>
        <v>0</v>
      </c>
      <c r="AA259" s="37">
        <f t="shared" si="205"/>
        <v>0</v>
      </c>
      <c r="AB259" s="37"/>
      <c r="AC259" s="37">
        <f t="shared" si="206"/>
        <v>0</v>
      </c>
      <c r="AD259" s="37">
        <f t="shared" si="201"/>
        <v>0</v>
      </c>
      <c r="AE259" s="37"/>
      <c r="AF259" s="37">
        <f t="shared" si="207"/>
        <v>0</v>
      </c>
      <c r="AG259" s="37">
        <f t="shared" si="208"/>
        <v>0</v>
      </c>
      <c r="AH259" s="37"/>
      <c r="AI259" s="37">
        <f t="shared" si="209"/>
        <v>0</v>
      </c>
      <c r="AJ259" s="37">
        <f t="shared" si="210"/>
        <v>0</v>
      </c>
      <c r="AK259" s="37"/>
      <c r="AL259" s="37">
        <f t="shared" si="198"/>
        <v>0</v>
      </c>
      <c r="AM259" s="37">
        <f t="shared" si="199"/>
        <v>0</v>
      </c>
      <c r="AN259" s="37"/>
      <c r="AO259" s="37">
        <f t="shared" si="193"/>
        <v>0</v>
      </c>
      <c r="AP259" s="37">
        <f t="shared" si="194"/>
        <v>0</v>
      </c>
      <c r="AQ259" s="37"/>
      <c r="AR259" s="37">
        <f t="shared" si="195"/>
        <v>0</v>
      </c>
      <c r="AS259" s="37">
        <f t="shared" si="190"/>
        <v>0</v>
      </c>
      <c r="AT259" s="37"/>
      <c r="AU259" s="27">
        <f t="shared" si="191"/>
        <v>0</v>
      </c>
      <c r="AV259" s="27">
        <f t="shared" si="192"/>
        <v>0</v>
      </c>
      <c r="AW259" s="37"/>
      <c r="AX259" s="27">
        <f t="shared" si="172"/>
        <v>0</v>
      </c>
      <c r="AY259" s="27">
        <f t="shared" si="173"/>
        <v>0</v>
      </c>
      <c r="AZ259" s="37"/>
      <c r="BA259" s="137">
        <f t="shared" si="174"/>
        <v>0</v>
      </c>
      <c r="BB259" s="137">
        <f t="shared" si="175"/>
        <v>0</v>
      </c>
      <c r="BC259" s="37"/>
      <c r="BD259" s="136">
        <f t="shared" si="176"/>
        <v>0</v>
      </c>
      <c r="BE259" s="136">
        <f t="shared" si="177"/>
        <v>0</v>
      </c>
      <c r="BF259" s="37"/>
      <c r="BG259" s="137">
        <f t="shared" si="178"/>
        <v>0</v>
      </c>
      <c r="BH259" s="137">
        <f t="shared" si="179"/>
        <v>0</v>
      </c>
      <c r="BI259" s="37"/>
      <c r="BJ259" s="137">
        <f t="shared" si="180"/>
        <v>0</v>
      </c>
      <c r="BK259" s="137">
        <f t="shared" si="181"/>
        <v>0</v>
      </c>
      <c r="BL259" s="37"/>
      <c r="BM259" s="137">
        <f t="shared" si="189"/>
        <v>0</v>
      </c>
      <c r="BN259" s="137">
        <f t="shared" si="182"/>
        <v>0</v>
      </c>
      <c r="BO259" s="54">
        <f t="shared" si="183"/>
        <v>0</v>
      </c>
      <c r="BP259" s="138">
        <f t="shared" ca="1" si="184"/>
        <v>0</v>
      </c>
      <c r="BQ259" s="143">
        <f t="shared" ca="1" si="185"/>
        <v>0</v>
      </c>
      <c r="BR259" s="143">
        <f t="shared" si="186"/>
        <v>0</v>
      </c>
      <c r="BS259" s="138">
        <f t="shared" ca="1" si="187"/>
        <v>0</v>
      </c>
      <c r="BT259" s="142">
        <f t="shared" ca="1" si="188"/>
        <v>0</v>
      </c>
      <c r="BU259" s="30"/>
      <c r="BV259" s="54">
        <f t="shared" si="169"/>
        <v>0</v>
      </c>
      <c r="BW259" s="59" t="str">
        <f>IF(COUNTIF(BW260:BW264,"MEDIDO")&gt;0,"MEDIDO","NÃO MEDIDO")</f>
        <v>NÃO MEDIDO</v>
      </c>
      <c r="BY259" s="62"/>
      <c r="BZ259" s="62"/>
    </row>
    <row r="260" spans="1:78" s="79" customFormat="1" ht="30" customHeight="1" x14ac:dyDescent="0.2">
      <c r="A260" s="43" t="s">
        <v>29</v>
      </c>
      <c r="B260" s="43"/>
      <c r="C260" s="63" t="s">
        <v>442</v>
      </c>
      <c r="D260" s="73" t="s">
        <v>443</v>
      </c>
      <c r="E260" s="80" t="s">
        <v>55</v>
      </c>
      <c r="F260" s="50">
        <v>27</v>
      </c>
      <c r="G260" s="48">
        <v>0</v>
      </c>
      <c r="H260" s="49">
        <v>0</v>
      </c>
      <c r="I260" s="49">
        <v>0</v>
      </c>
      <c r="J260" s="49">
        <v>0</v>
      </c>
      <c r="K260" s="50">
        <f t="shared" si="170"/>
        <v>27</v>
      </c>
      <c r="L260" s="65">
        <v>44.89</v>
      </c>
      <c r="M260" s="66">
        <f t="shared" si="168"/>
        <v>1212.03</v>
      </c>
      <c r="N260" s="52"/>
      <c r="O260" s="53">
        <f t="shared" si="171"/>
        <v>0</v>
      </c>
      <c r="P260" s="37"/>
      <c r="Q260" s="37">
        <f t="shared" si="214"/>
        <v>0</v>
      </c>
      <c r="R260" s="37">
        <f t="shared" si="215"/>
        <v>0</v>
      </c>
      <c r="S260" s="37"/>
      <c r="T260" s="37">
        <f t="shared" si="212"/>
        <v>0</v>
      </c>
      <c r="U260" s="37">
        <f t="shared" si="213"/>
        <v>0</v>
      </c>
      <c r="V260" s="37"/>
      <c r="W260" s="37">
        <f t="shared" si="203"/>
        <v>0</v>
      </c>
      <c r="X260" s="37">
        <f t="shared" si="200"/>
        <v>0</v>
      </c>
      <c r="Y260" s="37"/>
      <c r="Z260" s="37">
        <f t="shared" si="204"/>
        <v>0</v>
      </c>
      <c r="AA260" s="37">
        <f t="shared" si="205"/>
        <v>0</v>
      </c>
      <c r="AB260" s="37"/>
      <c r="AC260" s="37">
        <f t="shared" si="206"/>
        <v>0</v>
      </c>
      <c r="AD260" s="37">
        <f t="shared" si="201"/>
        <v>0</v>
      </c>
      <c r="AE260" s="37"/>
      <c r="AF260" s="37">
        <f t="shared" si="207"/>
        <v>0</v>
      </c>
      <c r="AG260" s="37">
        <f t="shared" si="208"/>
        <v>0</v>
      </c>
      <c r="AH260" s="37"/>
      <c r="AI260" s="37">
        <f t="shared" si="209"/>
        <v>0</v>
      </c>
      <c r="AJ260" s="37">
        <f t="shared" si="210"/>
        <v>0</v>
      </c>
      <c r="AK260" s="37"/>
      <c r="AL260" s="37">
        <f t="shared" si="198"/>
        <v>0</v>
      </c>
      <c r="AM260" s="37">
        <f t="shared" si="199"/>
        <v>0</v>
      </c>
      <c r="AN260" s="37"/>
      <c r="AO260" s="37">
        <f t="shared" si="193"/>
        <v>0</v>
      </c>
      <c r="AP260" s="37">
        <f t="shared" si="194"/>
        <v>0</v>
      </c>
      <c r="AQ260" s="37"/>
      <c r="AR260" s="37">
        <f t="shared" si="195"/>
        <v>0</v>
      </c>
      <c r="AS260" s="37">
        <f t="shared" si="190"/>
        <v>0</v>
      </c>
      <c r="AT260" s="37"/>
      <c r="AU260" s="27">
        <f t="shared" si="191"/>
        <v>0</v>
      </c>
      <c r="AV260" s="27">
        <f t="shared" si="192"/>
        <v>0</v>
      </c>
      <c r="AW260" s="37"/>
      <c r="AX260" s="27">
        <f t="shared" si="172"/>
        <v>0</v>
      </c>
      <c r="AY260" s="27">
        <f t="shared" si="173"/>
        <v>0</v>
      </c>
      <c r="AZ260" s="37"/>
      <c r="BA260" s="137">
        <f t="shared" si="174"/>
        <v>0</v>
      </c>
      <c r="BB260" s="137">
        <f t="shared" si="175"/>
        <v>0</v>
      </c>
      <c r="BC260" s="37"/>
      <c r="BD260" s="136">
        <f t="shared" si="176"/>
        <v>0</v>
      </c>
      <c r="BE260" s="136">
        <f t="shared" si="177"/>
        <v>0</v>
      </c>
      <c r="BF260" s="37"/>
      <c r="BG260" s="137">
        <f t="shared" si="178"/>
        <v>0</v>
      </c>
      <c r="BH260" s="137">
        <f t="shared" si="179"/>
        <v>0</v>
      </c>
      <c r="BI260" s="37">
        <v>27</v>
      </c>
      <c r="BJ260" s="137">
        <f t="shared" si="180"/>
        <v>1212.03</v>
      </c>
      <c r="BK260" s="137">
        <f t="shared" si="181"/>
        <v>0</v>
      </c>
      <c r="BL260" s="37"/>
      <c r="BM260" s="137">
        <f t="shared" si="189"/>
        <v>0</v>
      </c>
      <c r="BN260" s="137">
        <f t="shared" si="182"/>
        <v>0</v>
      </c>
      <c r="BO260" s="54">
        <f t="shared" si="183"/>
        <v>27</v>
      </c>
      <c r="BP260" s="138">
        <f t="shared" ca="1" si="184"/>
        <v>1212.03</v>
      </c>
      <c r="BQ260" s="143">
        <f t="shared" ca="1" si="185"/>
        <v>0</v>
      </c>
      <c r="BR260" s="143">
        <f t="shared" si="186"/>
        <v>0</v>
      </c>
      <c r="BS260" s="138">
        <f t="shared" ca="1" si="187"/>
        <v>0</v>
      </c>
      <c r="BT260" s="142">
        <f t="shared" ca="1" si="188"/>
        <v>0</v>
      </c>
      <c r="BU260" s="30"/>
      <c r="BV260" s="54">
        <f t="shared" si="169"/>
        <v>0</v>
      </c>
      <c r="BW260" s="59" t="str">
        <f t="shared" ref="BW260:BW264" si="216">IF(BV260&lt;&gt;0,"MEDIDO","NÃO MEDIDO")</f>
        <v>NÃO MEDIDO</v>
      </c>
      <c r="BY260" s="62"/>
      <c r="BZ260" s="62"/>
    </row>
    <row r="261" spans="1:78" s="79" customFormat="1" ht="30" customHeight="1" x14ac:dyDescent="0.2">
      <c r="A261" s="43" t="s">
        <v>29</v>
      </c>
      <c r="B261" s="43"/>
      <c r="C261" s="63" t="s">
        <v>444</v>
      </c>
      <c r="D261" s="73" t="s">
        <v>445</v>
      </c>
      <c r="E261" s="80" t="s">
        <v>55</v>
      </c>
      <c r="F261" s="50">
        <v>180</v>
      </c>
      <c r="G261" s="48">
        <v>0</v>
      </c>
      <c r="H261" s="49">
        <v>0</v>
      </c>
      <c r="I261" s="49">
        <v>0</v>
      </c>
      <c r="J261" s="49">
        <v>0</v>
      </c>
      <c r="K261" s="50">
        <f t="shared" si="170"/>
        <v>180</v>
      </c>
      <c r="L261" s="65">
        <v>14.37</v>
      </c>
      <c r="M261" s="66">
        <f t="shared" si="168"/>
        <v>2586.6</v>
      </c>
      <c r="N261" s="52"/>
      <c r="O261" s="53">
        <f t="shared" si="171"/>
        <v>0</v>
      </c>
      <c r="P261" s="37"/>
      <c r="Q261" s="37">
        <f t="shared" si="214"/>
        <v>0</v>
      </c>
      <c r="R261" s="37">
        <f t="shared" si="215"/>
        <v>0</v>
      </c>
      <c r="S261" s="37"/>
      <c r="T261" s="37">
        <f t="shared" si="212"/>
        <v>0</v>
      </c>
      <c r="U261" s="37">
        <f t="shared" si="213"/>
        <v>0</v>
      </c>
      <c r="V261" s="37"/>
      <c r="W261" s="37">
        <f t="shared" si="203"/>
        <v>0</v>
      </c>
      <c r="X261" s="37">
        <f t="shared" si="200"/>
        <v>0</v>
      </c>
      <c r="Y261" s="37"/>
      <c r="Z261" s="37">
        <f t="shared" si="204"/>
        <v>0</v>
      </c>
      <c r="AA261" s="37">
        <f t="shared" si="205"/>
        <v>0</v>
      </c>
      <c r="AB261" s="37"/>
      <c r="AC261" s="37">
        <f t="shared" si="206"/>
        <v>0</v>
      </c>
      <c r="AD261" s="37">
        <f t="shared" si="201"/>
        <v>0</v>
      </c>
      <c r="AE261" s="37"/>
      <c r="AF261" s="37">
        <f t="shared" si="207"/>
        <v>0</v>
      </c>
      <c r="AG261" s="37">
        <f t="shared" si="208"/>
        <v>0</v>
      </c>
      <c r="AH261" s="37"/>
      <c r="AI261" s="37">
        <f t="shared" si="209"/>
        <v>0</v>
      </c>
      <c r="AJ261" s="37">
        <f t="shared" si="210"/>
        <v>0</v>
      </c>
      <c r="AK261" s="37"/>
      <c r="AL261" s="37">
        <f t="shared" si="198"/>
        <v>0</v>
      </c>
      <c r="AM261" s="37">
        <f t="shared" si="199"/>
        <v>0</v>
      </c>
      <c r="AN261" s="37"/>
      <c r="AO261" s="37">
        <f t="shared" si="193"/>
        <v>0</v>
      </c>
      <c r="AP261" s="37">
        <f t="shared" si="194"/>
        <v>0</v>
      </c>
      <c r="AQ261" s="37"/>
      <c r="AR261" s="37">
        <f t="shared" si="195"/>
        <v>0</v>
      </c>
      <c r="AS261" s="37">
        <f t="shared" si="190"/>
        <v>0</v>
      </c>
      <c r="AT261" s="37"/>
      <c r="AU261" s="27">
        <f t="shared" si="191"/>
        <v>0</v>
      </c>
      <c r="AV261" s="27">
        <f t="shared" si="192"/>
        <v>0</v>
      </c>
      <c r="AW261" s="37"/>
      <c r="AX261" s="27">
        <f t="shared" si="172"/>
        <v>0</v>
      </c>
      <c r="AY261" s="27">
        <f t="shared" si="173"/>
        <v>0</v>
      </c>
      <c r="AZ261" s="37"/>
      <c r="BA261" s="137">
        <f t="shared" si="174"/>
        <v>0</v>
      </c>
      <c r="BB261" s="137">
        <f t="shared" si="175"/>
        <v>0</v>
      </c>
      <c r="BC261" s="37"/>
      <c r="BD261" s="136">
        <f t="shared" si="176"/>
        <v>0</v>
      </c>
      <c r="BE261" s="136">
        <f t="shared" si="177"/>
        <v>0</v>
      </c>
      <c r="BF261" s="37"/>
      <c r="BG261" s="137">
        <f t="shared" si="178"/>
        <v>0</v>
      </c>
      <c r="BH261" s="137">
        <f t="shared" si="179"/>
        <v>0</v>
      </c>
      <c r="BI261" s="37">
        <v>161</v>
      </c>
      <c r="BJ261" s="137">
        <f t="shared" si="180"/>
        <v>2313.5700000000002</v>
      </c>
      <c r="BK261" s="137">
        <f t="shared" si="181"/>
        <v>0</v>
      </c>
      <c r="BL261" s="37"/>
      <c r="BM261" s="137">
        <f t="shared" si="189"/>
        <v>0</v>
      </c>
      <c r="BN261" s="137">
        <f t="shared" si="182"/>
        <v>0</v>
      </c>
      <c r="BO261" s="54">
        <f t="shared" si="183"/>
        <v>161</v>
      </c>
      <c r="BP261" s="138">
        <f t="shared" ca="1" si="184"/>
        <v>2313.5700000000002</v>
      </c>
      <c r="BQ261" s="143">
        <f t="shared" ca="1" si="185"/>
        <v>0</v>
      </c>
      <c r="BR261" s="143">
        <f t="shared" si="186"/>
        <v>19</v>
      </c>
      <c r="BS261" s="138">
        <f t="shared" ca="1" si="187"/>
        <v>273.02999999999997</v>
      </c>
      <c r="BT261" s="142">
        <f t="shared" ca="1" si="188"/>
        <v>0</v>
      </c>
      <c r="BU261" s="30"/>
      <c r="BV261" s="54">
        <f t="shared" si="169"/>
        <v>0</v>
      </c>
      <c r="BW261" s="59" t="str">
        <f t="shared" si="216"/>
        <v>NÃO MEDIDO</v>
      </c>
      <c r="BY261" s="62"/>
      <c r="BZ261" s="62"/>
    </row>
    <row r="262" spans="1:78" s="79" customFormat="1" ht="30" customHeight="1" x14ac:dyDescent="0.2">
      <c r="A262" s="43" t="s">
        <v>29</v>
      </c>
      <c r="B262" s="43"/>
      <c r="C262" s="63" t="s">
        <v>446</v>
      </c>
      <c r="D262" s="73" t="s">
        <v>447</v>
      </c>
      <c r="E262" s="80" t="s">
        <v>58</v>
      </c>
      <c r="F262" s="50">
        <v>175</v>
      </c>
      <c r="G262" s="48">
        <v>0</v>
      </c>
      <c r="H262" s="49">
        <v>0</v>
      </c>
      <c r="I262" s="49">
        <v>0</v>
      </c>
      <c r="J262" s="49">
        <v>0</v>
      </c>
      <c r="K262" s="50">
        <f t="shared" si="170"/>
        <v>175</v>
      </c>
      <c r="L262" s="65">
        <v>34.31</v>
      </c>
      <c r="M262" s="66">
        <f t="shared" si="168"/>
        <v>6004.25</v>
      </c>
      <c r="N262" s="52"/>
      <c r="O262" s="53">
        <f t="shared" si="171"/>
        <v>0</v>
      </c>
      <c r="P262" s="37"/>
      <c r="Q262" s="37">
        <f t="shared" si="214"/>
        <v>0</v>
      </c>
      <c r="R262" s="37">
        <f t="shared" si="215"/>
        <v>0</v>
      </c>
      <c r="S262" s="37"/>
      <c r="T262" s="37">
        <f t="shared" si="212"/>
        <v>0</v>
      </c>
      <c r="U262" s="37">
        <f t="shared" si="213"/>
        <v>0</v>
      </c>
      <c r="V262" s="37"/>
      <c r="W262" s="37">
        <f t="shared" si="203"/>
        <v>0</v>
      </c>
      <c r="X262" s="37">
        <f t="shared" si="200"/>
        <v>0</v>
      </c>
      <c r="Y262" s="37"/>
      <c r="Z262" s="37">
        <f t="shared" si="204"/>
        <v>0</v>
      </c>
      <c r="AA262" s="37">
        <f t="shared" si="205"/>
        <v>0</v>
      </c>
      <c r="AB262" s="37"/>
      <c r="AC262" s="37">
        <f t="shared" si="206"/>
        <v>0</v>
      </c>
      <c r="AD262" s="37">
        <f t="shared" si="201"/>
        <v>0</v>
      </c>
      <c r="AE262" s="37"/>
      <c r="AF262" s="37">
        <f t="shared" si="207"/>
        <v>0</v>
      </c>
      <c r="AG262" s="37">
        <f t="shared" si="208"/>
        <v>0</v>
      </c>
      <c r="AH262" s="37"/>
      <c r="AI262" s="37">
        <f t="shared" si="209"/>
        <v>0</v>
      </c>
      <c r="AJ262" s="37">
        <f t="shared" si="210"/>
        <v>0</v>
      </c>
      <c r="AK262" s="37"/>
      <c r="AL262" s="37">
        <f t="shared" si="198"/>
        <v>0</v>
      </c>
      <c r="AM262" s="37">
        <f t="shared" si="199"/>
        <v>0</v>
      </c>
      <c r="AN262" s="37"/>
      <c r="AO262" s="37">
        <f t="shared" si="193"/>
        <v>0</v>
      </c>
      <c r="AP262" s="37">
        <f t="shared" si="194"/>
        <v>0</v>
      </c>
      <c r="AQ262" s="37"/>
      <c r="AR262" s="37">
        <f t="shared" si="195"/>
        <v>0</v>
      </c>
      <c r="AS262" s="37">
        <f t="shared" si="190"/>
        <v>0</v>
      </c>
      <c r="AT262" s="37"/>
      <c r="AU262" s="27">
        <f t="shared" si="191"/>
        <v>0</v>
      </c>
      <c r="AV262" s="27">
        <f t="shared" si="192"/>
        <v>0</v>
      </c>
      <c r="AW262" s="37"/>
      <c r="AX262" s="27">
        <f t="shared" si="172"/>
        <v>0</v>
      </c>
      <c r="AY262" s="27">
        <f t="shared" si="173"/>
        <v>0</v>
      </c>
      <c r="AZ262" s="37"/>
      <c r="BA262" s="137">
        <f t="shared" si="174"/>
        <v>0</v>
      </c>
      <c r="BB262" s="137">
        <f t="shared" si="175"/>
        <v>0</v>
      </c>
      <c r="BC262" s="37"/>
      <c r="BD262" s="136">
        <f t="shared" si="176"/>
        <v>0</v>
      </c>
      <c r="BE262" s="136">
        <f t="shared" si="177"/>
        <v>0</v>
      </c>
      <c r="BF262" s="37"/>
      <c r="BG262" s="137">
        <f t="shared" si="178"/>
        <v>0</v>
      </c>
      <c r="BH262" s="137">
        <f t="shared" si="179"/>
        <v>0</v>
      </c>
      <c r="BI262" s="37">
        <v>171</v>
      </c>
      <c r="BJ262" s="137">
        <f t="shared" si="180"/>
        <v>5867.01</v>
      </c>
      <c r="BK262" s="137">
        <f t="shared" si="181"/>
        <v>0</v>
      </c>
      <c r="BL262" s="37"/>
      <c r="BM262" s="137">
        <f t="shared" si="189"/>
        <v>0</v>
      </c>
      <c r="BN262" s="137">
        <f t="shared" si="182"/>
        <v>0</v>
      </c>
      <c r="BO262" s="54">
        <f t="shared" si="183"/>
        <v>171</v>
      </c>
      <c r="BP262" s="138">
        <f t="shared" ca="1" si="184"/>
        <v>5867.01</v>
      </c>
      <c r="BQ262" s="143">
        <f t="shared" ca="1" si="185"/>
        <v>0</v>
      </c>
      <c r="BR262" s="143">
        <f t="shared" si="186"/>
        <v>4</v>
      </c>
      <c r="BS262" s="138">
        <f t="shared" ca="1" si="187"/>
        <v>137.24</v>
      </c>
      <c r="BT262" s="142">
        <f t="shared" ca="1" si="188"/>
        <v>0</v>
      </c>
      <c r="BU262" s="30"/>
      <c r="BV262" s="54">
        <f t="shared" si="169"/>
        <v>0</v>
      </c>
      <c r="BW262" s="59" t="str">
        <f t="shared" si="216"/>
        <v>NÃO MEDIDO</v>
      </c>
      <c r="BY262" s="62"/>
      <c r="BZ262" s="62"/>
    </row>
    <row r="263" spans="1:78" s="79" customFormat="1" ht="30" customHeight="1" x14ac:dyDescent="0.2">
      <c r="A263" s="43" t="s">
        <v>29</v>
      </c>
      <c r="B263" s="43"/>
      <c r="C263" s="63" t="s">
        <v>448</v>
      </c>
      <c r="D263" s="73" t="s">
        <v>449</v>
      </c>
      <c r="E263" s="80" t="s">
        <v>55</v>
      </c>
      <c r="F263" s="50">
        <v>12</v>
      </c>
      <c r="G263" s="48">
        <v>0</v>
      </c>
      <c r="H263" s="49">
        <v>0</v>
      </c>
      <c r="I263" s="49">
        <v>0</v>
      </c>
      <c r="J263" s="49">
        <v>0</v>
      </c>
      <c r="K263" s="50">
        <f t="shared" si="170"/>
        <v>12</v>
      </c>
      <c r="L263" s="65">
        <v>45.06</v>
      </c>
      <c r="M263" s="66">
        <f t="shared" si="168"/>
        <v>540.72</v>
      </c>
      <c r="N263" s="52"/>
      <c r="O263" s="53">
        <f t="shared" si="171"/>
        <v>0</v>
      </c>
      <c r="P263" s="37"/>
      <c r="Q263" s="37">
        <f t="shared" si="214"/>
        <v>0</v>
      </c>
      <c r="R263" s="37">
        <f t="shared" si="215"/>
        <v>0</v>
      </c>
      <c r="S263" s="37"/>
      <c r="T263" s="37">
        <f t="shared" si="212"/>
        <v>0</v>
      </c>
      <c r="U263" s="37">
        <f t="shared" si="213"/>
        <v>0</v>
      </c>
      <c r="V263" s="37"/>
      <c r="W263" s="37">
        <f t="shared" si="203"/>
        <v>0</v>
      </c>
      <c r="X263" s="37">
        <f t="shared" si="200"/>
        <v>0</v>
      </c>
      <c r="Y263" s="37"/>
      <c r="Z263" s="37">
        <f t="shared" si="204"/>
        <v>0</v>
      </c>
      <c r="AA263" s="37">
        <f t="shared" si="205"/>
        <v>0</v>
      </c>
      <c r="AB263" s="37"/>
      <c r="AC263" s="37">
        <f t="shared" si="206"/>
        <v>0</v>
      </c>
      <c r="AD263" s="37">
        <f t="shared" si="201"/>
        <v>0</v>
      </c>
      <c r="AE263" s="37"/>
      <c r="AF263" s="37">
        <f t="shared" si="207"/>
        <v>0</v>
      </c>
      <c r="AG263" s="37">
        <f t="shared" si="208"/>
        <v>0</v>
      </c>
      <c r="AH263" s="37"/>
      <c r="AI263" s="37">
        <f t="shared" si="209"/>
        <v>0</v>
      </c>
      <c r="AJ263" s="37">
        <f t="shared" si="210"/>
        <v>0</v>
      </c>
      <c r="AK263" s="37"/>
      <c r="AL263" s="37">
        <f t="shared" si="198"/>
        <v>0</v>
      </c>
      <c r="AM263" s="37">
        <f t="shared" si="199"/>
        <v>0</v>
      </c>
      <c r="AN263" s="37"/>
      <c r="AO263" s="37">
        <f t="shared" si="193"/>
        <v>0</v>
      </c>
      <c r="AP263" s="37">
        <f t="shared" si="194"/>
        <v>0</v>
      </c>
      <c r="AQ263" s="37"/>
      <c r="AR263" s="37">
        <f t="shared" si="195"/>
        <v>0</v>
      </c>
      <c r="AS263" s="37">
        <f t="shared" si="190"/>
        <v>0</v>
      </c>
      <c r="AT263" s="37"/>
      <c r="AU263" s="27">
        <f t="shared" si="191"/>
        <v>0</v>
      </c>
      <c r="AV263" s="27">
        <f t="shared" si="192"/>
        <v>0</v>
      </c>
      <c r="AW263" s="37"/>
      <c r="AX263" s="27">
        <f t="shared" si="172"/>
        <v>0</v>
      </c>
      <c r="AY263" s="27">
        <f t="shared" si="173"/>
        <v>0</v>
      </c>
      <c r="AZ263" s="37"/>
      <c r="BA263" s="137">
        <f t="shared" si="174"/>
        <v>0</v>
      </c>
      <c r="BB263" s="137">
        <f t="shared" si="175"/>
        <v>0</v>
      </c>
      <c r="BC263" s="37"/>
      <c r="BD263" s="136">
        <f t="shared" si="176"/>
        <v>0</v>
      </c>
      <c r="BE263" s="136">
        <f t="shared" si="177"/>
        <v>0</v>
      </c>
      <c r="BF263" s="37"/>
      <c r="BG263" s="137">
        <f t="shared" si="178"/>
        <v>0</v>
      </c>
      <c r="BH263" s="137">
        <f t="shared" si="179"/>
        <v>0</v>
      </c>
      <c r="BI263" s="37">
        <v>12</v>
      </c>
      <c r="BJ263" s="137">
        <f t="shared" si="180"/>
        <v>540.72</v>
      </c>
      <c r="BK263" s="137">
        <f t="shared" si="181"/>
        <v>0</v>
      </c>
      <c r="BL263" s="37"/>
      <c r="BM263" s="137">
        <f t="shared" si="189"/>
        <v>0</v>
      </c>
      <c r="BN263" s="137">
        <f t="shared" si="182"/>
        <v>0</v>
      </c>
      <c r="BO263" s="54">
        <f t="shared" si="183"/>
        <v>12</v>
      </c>
      <c r="BP263" s="138">
        <f t="shared" ca="1" si="184"/>
        <v>540.72</v>
      </c>
      <c r="BQ263" s="143">
        <f t="shared" ca="1" si="185"/>
        <v>0</v>
      </c>
      <c r="BR263" s="143">
        <f t="shared" si="186"/>
        <v>0</v>
      </c>
      <c r="BS263" s="138">
        <f t="shared" ca="1" si="187"/>
        <v>0</v>
      </c>
      <c r="BT263" s="142">
        <f t="shared" ca="1" si="188"/>
        <v>0</v>
      </c>
      <c r="BU263" s="30"/>
      <c r="BV263" s="54">
        <f t="shared" si="169"/>
        <v>0</v>
      </c>
      <c r="BW263" s="59" t="str">
        <f t="shared" si="216"/>
        <v>NÃO MEDIDO</v>
      </c>
      <c r="BY263" s="62"/>
      <c r="BZ263" s="62"/>
    </row>
    <row r="264" spans="1:78" s="79" customFormat="1" ht="30" customHeight="1" x14ac:dyDescent="0.2">
      <c r="A264" s="43" t="s">
        <v>29</v>
      </c>
      <c r="B264" s="43"/>
      <c r="C264" s="63" t="s">
        <v>450</v>
      </c>
      <c r="D264" s="73" t="s">
        <v>451</v>
      </c>
      <c r="E264" s="80" t="s">
        <v>55</v>
      </c>
      <c r="F264" s="50">
        <v>12</v>
      </c>
      <c r="G264" s="48">
        <v>0</v>
      </c>
      <c r="H264" s="49">
        <v>0</v>
      </c>
      <c r="I264" s="49">
        <v>0</v>
      </c>
      <c r="J264" s="49">
        <v>0</v>
      </c>
      <c r="K264" s="50">
        <f t="shared" si="170"/>
        <v>12</v>
      </c>
      <c r="L264" s="65">
        <v>19.399999999999999</v>
      </c>
      <c r="M264" s="66">
        <f t="shared" si="168"/>
        <v>232.8</v>
      </c>
      <c r="N264" s="52"/>
      <c r="O264" s="53">
        <f t="shared" si="171"/>
        <v>0</v>
      </c>
      <c r="P264" s="37"/>
      <c r="Q264" s="37">
        <f t="shared" si="214"/>
        <v>0</v>
      </c>
      <c r="R264" s="37">
        <f t="shared" si="215"/>
        <v>0</v>
      </c>
      <c r="S264" s="37"/>
      <c r="T264" s="37">
        <f t="shared" si="212"/>
        <v>0</v>
      </c>
      <c r="U264" s="37">
        <f t="shared" si="213"/>
        <v>0</v>
      </c>
      <c r="V264" s="37"/>
      <c r="W264" s="37">
        <f t="shared" si="203"/>
        <v>0</v>
      </c>
      <c r="X264" s="37">
        <f t="shared" si="200"/>
        <v>0</v>
      </c>
      <c r="Y264" s="37"/>
      <c r="Z264" s="37">
        <f t="shared" si="204"/>
        <v>0</v>
      </c>
      <c r="AA264" s="37">
        <f t="shared" si="205"/>
        <v>0</v>
      </c>
      <c r="AB264" s="37"/>
      <c r="AC264" s="37">
        <f t="shared" si="206"/>
        <v>0</v>
      </c>
      <c r="AD264" s="37">
        <f t="shared" si="201"/>
        <v>0</v>
      </c>
      <c r="AE264" s="37"/>
      <c r="AF264" s="37">
        <f t="shared" si="207"/>
        <v>0</v>
      </c>
      <c r="AG264" s="37">
        <f t="shared" si="208"/>
        <v>0</v>
      </c>
      <c r="AH264" s="37"/>
      <c r="AI264" s="37">
        <f t="shared" si="209"/>
        <v>0</v>
      </c>
      <c r="AJ264" s="37">
        <f t="shared" si="210"/>
        <v>0</v>
      </c>
      <c r="AK264" s="37"/>
      <c r="AL264" s="37">
        <f t="shared" si="198"/>
        <v>0</v>
      </c>
      <c r="AM264" s="37">
        <f t="shared" si="199"/>
        <v>0</v>
      </c>
      <c r="AN264" s="37"/>
      <c r="AO264" s="37">
        <f t="shared" si="193"/>
        <v>0</v>
      </c>
      <c r="AP264" s="37">
        <f t="shared" si="194"/>
        <v>0</v>
      </c>
      <c r="AQ264" s="37"/>
      <c r="AR264" s="37">
        <f t="shared" si="195"/>
        <v>0</v>
      </c>
      <c r="AS264" s="37">
        <f t="shared" si="190"/>
        <v>0</v>
      </c>
      <c r="AT264" s="37"/>
      <c r="AU264" s="27">
        <f t="shared" si="191"/>
        <v>0</v>
      </c>
      <c r="AV264" s="27">
        <f t="shared" si="192"/>
        <v>0</v>
      </c>
      <c r="AW264" s="37"/>
      <c r="AX264" s="27">
        <f t="shared" si="172"/>
        <v>0</v>
      </c>
      <c r="AY264" s="27">
        <f t="shared" si="173"/>
        <v>0</v>
      </c>
      <c r="AZ264" s="37"/>
      <c r="BA264" s="137">
        <f t="shared" si="174"/>
        <v>0</v>
      </c>
      <c r="BB264" s="137">
        <f t="shared" si="175"/>
        <v>0</v>
      </c>
      <c r="BC264" s="37"/>
      <c r="BD264" s="136">
        <f t="shared" si="176"/>
        <v>0</v>
      </c>
      <c r="BE264" s="136">
        <f t="shared" si="177"/>
        <v>0</v>
      </c>
      <c r="BF264" s="37"/>
      <c r="BG264" s="137">
        <f t="shared" si="178"/>
        <v>0</v>
      </c>
      <c r="BH264" s="137">
        <f t="shared" si="179"/>
        <v>0</v>
      </c>
      <c r="BI264" s="37">
        <v>12</v>
      </c>
      <c r="BJ264" s="137">
        <f t="shared" si="180"/>
        <v>232.8</v>
      </c>
      <c r="BK264" s="137">
        <f t="shared" si="181"/>
        <v>0</v>
      </c>
      <c r="BL264" s="37"/>
      <c r="BM264" s="137">
        <f t="shared" si="189"/>
        <v>0</v>
      </c>
      <c r="BN264" s="137">
        <f t="shared" si="182"/>
        <v>0</v>
      </c>
      <c r="BO264" s="54">
        <f t="shared" si="183"/>
        <v>12</v>
      </c>
      <c r="BP264" s="138">
        <f t="shared" ca="1" si="184"/>
        <v>232.8</v>
      </c>
      <c r="BQ264" s="143">
        <f t="shared" ca="1" si="185"/>
        <v>0</v>
      </c>
      <c r="BR264" s="143">
        <f t="shared" si="186"/>
        <v>0</v>
      </c>
      <c r="BS264" s="138">
        <f t="shared" ca="1" si="187"/>
        <v>0</v>
      </c>
      <c r="BT264" s="142">
        <f t="shared" ca="1" si="188"/>
        <v>0</v>
      </c>
      <c r="BU264" s="30"/>
      <c r="BV264" s="54">
        <f t="shared" si="169"/>
        <v>0</v>
      </c>
      <c r="BW264" s="59" t="str">
        <f t="shared" si="216"/>
        <v>NÃO MEDIDO</v>
      </c>
      <c r="BY264" s="62"/>
      <c r="BZ264" s="62"/>
    </row>
    <row r="265" spans="1:78" s="79" customFormat="1" ht="30" customHeight="1" x14ac:dyDescent="0.2">
      <c r="A265" s="43" t="s">
        <v>27</v>
      </c>
      <c r="B265" s="43"/>
      <c r="C265" s="63">
        <v>20</v>
      </c>
      <c r="D265" s="73" t="s">
        <v>77</v>
      </c>
      <c r="E265" s="80"/>
      <c r="F265" s="50"/>
      <c r="G265" s="48">
        <v>0</v>
      </c>
      <c r="H265" s="49">
        <v>0</v>
      </c>
      <c r="I265" s="49">
        <v>0</v>
      </c>
      <c r="J265" s="49">
        <v>0</v>
      </c>
      <c r="K265" s="50">
        <f t="shared" si="170"/>
        <v>0</v>
      </c>
      <c r="L265" s="65"/>
      <c r="M265" s="66">
        <f t="shared" si="168"/>
        <v>0</v>
      </c>
      <c r="N265" s="52"/>
      <c r="O265" s="53">
        <f t="shared" si="171"/>
        <v>0</v>
      </c>
      <c r="P265" s="37"/>
      <c r="Q265" s="37">
        <f t="shared" si="214"/>
        <v>0</v>
      </c>
      <c r="R265" s="37">
        <f t="shared" si="215"/>
        <v>0</v>
      </c>
      <c r="S265" s="37"/>
      <c r="T265" s="37">
        <f t="shared" si="212"/>
        <v>0</v>
      </c>
      <c r="U265" s="37">
        <f t="shared" si="213"/>
        <v>0</v>
      </c>
      <c r="V265" s="37"/>
      <c r="W265" s="37">
        <f t="shared" si="203"/>
        <v>0</v>
      </c>
      <c r="X265" s="37">
        <f t="shared" si="200"/>
        <v>0</v>
      </c>
      <c r="Y265" s="37"/>
      <c r="Z265" s="37">
        <f t="shared" si="204"/>
        <v>0</v>
      </c>
      <c r="AA265" s="37">
        <f t="shared" si="205"/>
        <v>0</v>
      </c>
      <c r="AB265" s="37"/>
      <c r="AC265" s="37">
        <f t="shared" si="206"/>
        <v>0</v>
      </c>
      <c r="AD265" s="37">
        <f t="shared" si="201"/>
        <v>0</v>
      </c>
      <c r="AE265" s="37"/>
      <c r="AF265" s="37">
        <f t="shared" si="207"/>
        <v>0</v>
      </c>
      <c r="AG265" s="37">
        <f t="shared" si="208"/>
        <v>0</v>
      </c>
      <c r="AH265" s="37"/>
      <c r="AI265" s="37">
        <f t="shared" si="209"/>
        <v>0</v>
      </c>
      <c r="AJ265" s="37">
        <f t="shared" si="210"/>
        <v>0</v>
      </c>
      <c r="AK265" s="37"/>
      <c r="AL265" s="37">
        <f t="shared" si="198"/>
        <v>0</v>
      </c>
      <c r="AM265" s="37">
        <f t="shared" si="199"/>
        <v>0</v>
      </c>
      <c r="AN265" s="37"/>
      <c r="AO265" s="37">
        <f t="shared" si="193"/>
        <v>0</v>
      </c>
      <c r="AP265" s="37">
        <f t="shared" si="194"/>
        <v>0</v>
      </c>
      <c r="AQ265" s="37"/>
      <c r="AR265" s="37">
        <f t="shared" si="195"/>
        <v>0</v>
      </c>
      <c r="AS265" s="37">
        <f t="shared" si="190"/>
        <v>0</v>
      </c>
      <c r="AT265" s="37"/>
      <c r="AU265" s="27">
        <f t="shared" si="191"/>
        <v>0</v>
      </c>
      <c r="AV265" s="27">
        <f t="shared" si="192"/>
        <v>0</v>
      </c>
      <c r="AW265" s="37"/>
      <c r="AX265" s="27">
        <f t="shared" si="172"/>
        <v>0</v>
      </c>
      <c r="AY265" s="27">
        <f t="shared" si="173"/>
        <v>0</v>
      </c>
      <c r="AZ265" s="37"/>
      <c r="BA265" s="137">
        <f t="shared" si="174"/>
        <v>0</v>
      </c>
      <c r="BB265" s="137">
        <f t="shared" si="175"/>
        <v>0</v>
      </c>
      <c r="BC265" s="37"/>
      <c r="BD265" s="136">
        <f t="shared" si="176"/>
        <v>0</v>
      </c>
      <c r="BE265" s="136">
        <f t="shared" si="177"/>
        <v>0</v>
      </c>
      <c r="BF265" s="37"/>
      <c r="BG265" s="137">
        <f t="shared" si="178"/>
        <v>0</v>
      </c>
      <c r="BH265" s="137">
        <f t="shared" si="179"/>
        <v>0</v>
      </c>
      <c r="BI265" s="37"/>
      <c r="BJ265" s="137">
        <f t="shared" si="180"/>
        <v>0</v>
      </c>
      <c r="BK265" s="137">
        <f t="shared" si="181"/>
        <v>0</v>
      </c>
      <c r="BL265" s="37"/>
      <c r="BM265" s="137">
        <f t="shared" si="189"/>
        <v>0</v>
      </c>
      <c r="BN265" s="137">
        <f t="shared" si="182"/>
        <v>0</v>
      </c>
      <c r="BO265" s="54">
        <f t="shared" si="183"/>
        <v>0</v>
      </c>
      <c r="BP265" s="138">
        <f t="shared" ca="1" si="184"/>
        <v>0</v>
      </c>
      <c r="BQ265" s="143">
        <f t="shared" ca="1" si="185"/>
        <v>0</v>
      </c>
      <c r="BR265" s="143">
        <f t="shared" si="186"/>
        <v>0</v>
      </c>
      <c r="BS265" s="138">
        <f t="shared" ca="1" si="187"/>
        <v>0</v>
      </c>
      <c r="BT265" s="142">
        <f t="shared" ca="1" si="188"/>
        <v>0</v>
      </c>
      <c r="BU265" s="30"/>
      <c r="BV265" s="54">
        <f t="shared" si="169"/>
        <v>0</v>
      </c>
      <c r="BW265" s="59" t="str">
        <f>IF(COUNTIF(BW266:BW269,"MEDIDO")&gt;0,"MEDIDO","NÃO MEDIDO")</f>
        <v>MEDIDO</v>
      </c>
      <c r="BY265" s="62"/>
      <c r="BZ265" s="62"/>
    </row>
    <row r="266" spans="1:78" s="79" customFormat="1" ht="30" customHeight="1" x14ac:dyDescent="0.2">
      <c r="A266" s="43" t="s">
        <v>27</v>
      </c>
      <c r="B266" s="43"/>
      <c r="C266" s="63">
        <v>200300</v>
      </c>
      <c r="D266" s="73" t="s">
        <v>78</v>
      </c>
      <c r="E266" s="80"/>
      <c r="F266" s="50"/>
      <c r="G266" s="48">
        <v>0</v>
      </c>
      <c r="H266" s="49">
        <v>0</v>
      </c>
      <c r="I266" s="49">
        <v>0</v>
      </c>
      <c r="J266" s="49">
        <v>0</v>
      </c>
      <c r="K266" s="50">
        <f t="shared" si="170"/>
        <v>0</v>
      </c>
      <c r="L266" s="65"/>
      <c r="M266" s="66">
        <f t="shared" si="168"/>
        <v>0</v>
      </c>
      <c r="N266" s="52"/>
      <c r="O266" s="53">
        <f t="shared" si="171"/>
        <v>0</v>
      </c>
      <c r="P266" s="37"/>
      <c r="Q266" s="37">
        <f t="shared" si="214"/>
        <v>0</v>
      </c>
      <c r="R266" s="37">
        <f t="shared" si="215"/>
        <v>0</v>
      </c>
      <c r="S266" s="37"/>
      <c r="T266" s="37">
        <f t="shared" si="212"/>
        <v>0</v>
      </c>
      <c r="U266" s="37">
        <f t="shared" si="213"/>
        <v>0</v>
      </c>
      <c r="V266" s="37"/>
      <c r="W266" s="37">
        <f t="shared" si="203"/>
        <v>0</v>
      </c>
      <c r="X266" s="37">
        <f t="shared" si="200"/>
        <v>0</v>
      </c>
      <c r="Y266" s="37"/>
      <c r="Z266" s="37">
        <f t="shared" si="204"/>
        <v>0</v>
      </c>
      <c r="AA266" s="37">
        <f t="shared" si="205"/>
        <v>0</v>
      </c>
      <c r="AB266" s="37"/>
      <c r="AC266" s="37">
        <f t="shared" si="206"/>
        <v>0</v>
      </c>
      <c r="AD266" s="37">
        <f t="shared" si="201"/>
        <v>0</v>
      </c>
      <c r="AE266" s="37"/>
      <c r="AF266" s="37">
        <f t="shared" si="207"/>
        <v>0</v>
      </c>
      <c r="AG266" s="37">
        <f t="shared" si="208"/>
        <v>0</v>
      </c>
      <c r="AH266" s="37"/>
      <c r="AI266" s="37">
        <f t="shared" si="209"/>
        <v>0</v>
      </c>
      <c r="AJ266" s="37">
        <f t="shared" si="210"/>
        <v>0</v>
      </c>
      <c r="AK266" s="37"/>
      <c r="AL266" s="37">
        <f t="shared" si="198"/>
        <v>0</v>
      </c>
      <c r="AM266" s="37">
        <f t="shared" si="199"/>
        <v>0</v>
      </c>
      <c r="AN266" s="37"/>
      <c r="AO266" s="37">
        <f t="shared" si="193"/>
        <v>0</v>
      </c>
      <c r="AP266" s="37">
        <f t="shared" si="194"/>
        <v>0</v>
      </c>
      <c r="AQ266" s="37"/>
      <c r="AR266" s="37">
        <f t="shared" si="195"/>
        <v>0</v>
      </c>
      <c r="AS266" s="37">
        <f t="shared" si="190"/>
        <v>0</v>
      </c>
      <c r="AT266" s="37"/>
      <c r="AU266" s="27">
        <f t="shared" si="191"/>
        <v>0</v>
      </c>
      <c r="AV266" s="27">
        <f t="shared" si="192"/>
        <v>0</v>
      </c>
      <c r="AW266" s="37"/>
      <c r="AX266" s="27">
        <f t="shared" si="172"/>
        <v>0</v>
      </c>
      <c r="AY266" s="27">
        <f t="shared" si="173"/>
        <v>0</v>
      </c>
      <c r="AZ266" s="37"/>
      <c r="BA266" s="137">
        <f t="shared" si="174"/>
        <v>0</v>
      </c>
      <c r="BB266" s="137">
        <f t="shared" si="175"/>
        <v>0</v>
      </c>
      <c r="BC266" s="37"/>
      <c r="BD266" s="136">
        <f t="shared" si="176"/>
        <v>0</v>
      </c>
      <c r="BE266" s="136">
        <f t="shared" si="177"/>
        <v>0</v>
      </c>
      <c r="BF266" s="37"/>
      <c r="BG266" s="137">
        <f t="shared" si="178"/>
        <v>0</v>
      </c>
      <c r="BH266" s="137">
        <f t="shared" si="179"/>
        <v>0</v>
      </c>
      <c r="BI266" s="37"/>
      <c r="BJ266" s="137">
        <f t="shared" si="180"/>
        <v>0</v>
      </c>
      <c r="BK266" s="137">
        <f t="shared" si="181"/>
        <v>0</v>
      </c>
      <c r="BL266" s="37"/>
      <c r="BM266" s="137">
        <f t="shared" si="189"/>
        <v>0</v>
      </c>
      <c r="BN266" s="137">
        <f t="shared" si="182"/>
        <v>0</v>
      </c>
      <c r="BO266" s="54">
        <f t="shared" si="183"/>
        <v>0</v>
      </c>
      <c r="BP266" s="138">
        <f t="shared" ca="1" si="184"/>
        <v>0</v>
      </c>
      <c r="BQ266" s="143">
        <f t="shared" ca="1" si="185"/>
        <v>0</v>
      </c>
      <c r="BR266" s="143">
        <f t="shared" si="186"/>
        <v>0</v>
      </c>
      <c r="BS266" s="138">
        <f t="shared" ca="1" si="187"/>
        <v>0</v>
      </c>
      <c r="BT266" s="142">
        <f t="shared" ca="1" si="188"/>
        <v>0</v>
      </c>
      <c r="BU266" s="30"/>
      <c r="BV266" s="54">
        <f t="shared" si="169"/>
        <v>164.88</v>
      </c>
      <c r="BW266" s="59" t="str">
        <f>IF(COUNTIF(BW267:BW269,"MEDIDO")&gt;0,"MEDIDO","NÃO MEDIDO")</f>
        <v>MEDIDO</v>
      </c>
      <c r="BY266" s="62"/>
      <c r="BZ266" s="62"/>
    </row>
    <row r="267" spans="1:78" s="79" customFormat="1" ht="30" customHeight="1" x14ac:dyDescent="0.2">
      <c r="A267" s="43" t="s">
        <v>29</v>
      </c>
      <c r="B267" s="43"/>
      <c r="C267" s="63" t="s">
        <v>452</v>
      </c>
      <c r="D267" s="73" t="s">
        <v>453</v>
      </c>
      <c r="E267" s="80" t="s">
        <v>54</v>
      </c>
      <c r="F267" s="50">
        <v>4785</v>
      </c>
      <c r="G267" s="48">
        <v>0</v>
      </c>
      <c r="H267" s="49">
        <v>0</v>
      </c>
      <c r="I267" s="49">
        <v>0</v>
      </c>
      <c r="J267" s="49">
        <v>0</v>
      </c>
      <c r="K267" s="50">
        <f t="shared" si="170"/>
        <v>4785</v>
      </c>
      <c r="L267" s="65">
        <v>22.54</v>
      </c>
      <c r="M267" s="66">
        <f t="shared" si="168"/>
        <v>107853.9</v>
      </c>
      <c r="N267" s="52"/>
      <c r="O267" s="53">
        <f t="shared" si="171"/>
        <v>0</v>
      </c>
      <c r="P267" s="37"/>
      <c r="Q267" s="37">
        <f t="shared" si="214"/>
        <v>0</v>
      </c>
      <c r="R267" s="37">
        <f t="shared" si="215"/>
        <v>0</v>
      </c>
      <c r="S267" s="37"/>
      <c r="T267" s="37">
        <f t="shared" si="212"/>
        <v>0</v>
      </c>
      <c r="U267" s="37">
        <f t="shared" si="213"/>
        <v>0</v>
      </c>
      <c r="V267" s="37"/>
      <c r="W267" s="37">
        <f t="shared" si="203"/>
        <v>0</v>
      </c>
      <c r="X267" s="37">
        <f t="shared" si="200"/>
        <v>0</v>
      </c>
      <c r="Y267" s="37"/>
      <c r="Z267" s="37">
        <f t="shared" si="204"/>
        <v>0</v>
      </c>
      <c r="AA267" s="37">
        <f t="shared" si="205"/>
        <v>0</v>
      </c>
      <c r="AB267" s="37"/>
      <c r="AC267" s="37">
        <f t="shared" si="206"/>
        <v>0</v>
      </c>
      <c r="AD267" s="37">
        <f t="shared" si="201"/>
        <v>0</v>
      </c>
      <c r="AE267" s="37"/>
      <c r="AF267" s="37">
        <f t="shared" si="207"/>
        <v>0</v>
      </c>
      <c r="AG267" s="37">
        <f t="shared" si="208"/>
        <v>0</v>
      </c>
      <c r="AH267" s="37"/>
      <c r="AI267" s="37">
        <f t="shared" si="209"/>
        <v>0</v>
      </c>
      <c r="AJ267" s="37">
        <f t="shared" si="210"/>
        <v>0</v>
      </c>
      <c r="AK267" s="37"/>
      <c r="AL267" s="37">
        <f t="shared" si="198"/>
        <v>0</v>
      </c>
      <c r="AM267" s="37">
        <f t="shared" si="199"/>
        <v>0</v>
      </c>
      <c r="AN267" s="37"/>
      <c r="AO267" s="37">
        <f t="shared" si="193"/>
        <v>0</v>
      </c>
      <c r="AP267" s="37">
        <f t="shared" si="194"/>
        <v>0</v>
      </c>
      <c r="AQ267" s="37"/>
      <c r="AR267" s="37">
        <f t="shared" si="195"/>
        <v>0</v>
      </c>
      <c r="AS267" s="37">
        <f t="shared" si="190"/>
        <v>0</v>
      </c>
      <c r="AT267" s="37"/>
      <c r="AU267" s="27">
        <f t="shared" si="191"/>
        <v>0</v>
      </c>
      <c r="AV267" s="27">
        <f t="shared" si="192"/>
        <v>0</v>
      </c>
      <c r="AW267" s="37">
        <v>76.08</v>
      </c>
      <c r="AX267" s="136">
        <f t="shared" si="172"/>
        <v>1714.84</v>
      </c>
      <c r="AY267" s="136">
        <f t="shared" si="173"/>
        <v>0</v>
      </c>
      <c r="AZ267" s="37">
        <v>880.13</v>
      </c>
      <c r="BA267" s="137">
        <f t="shared" si="174"/>
        <v>19838.13</v>
      </c>
      <c r="BB267" s="137">
        <f t="shared" si="175"/>
        <v>0</v>
      </c>
      <c r="BC267" s="37">
        <v>9.66</v>
      </c>
      <c r="BD267" s="136">
        <f t="shared" si="176"/>
        <v>217.74</v>
      </c>
      <c r="BE267" s="136">
        <f t="shared" si="177"/>
        <v>0</v>
      </c>
      <c r="BF267" s="37">
        <v>781.06</v>
      </c>
      <c r="BG267" s="137">
        <f t="shared" si="178"/>
        <v>17605.09</v>
      </c>
      <c r="BH267" s="137">
        <f t="shared" si="179"/>
        <v>0</v>
      </c>
      <c r="BI267" s="37">
        <v>832.26</v>
      </c>
      <c r="BJ267" s="137">
        <f t="shared" si="180"/>
        <v>18759.14</v>
      </c>
      <c r="BK267" s="137">
        <f t="shared" si="181"/>
        <v>0</v>
      </c>
      <c r="BL267" s="37">
        <v>164.88</v>
      </c>
      <c r="BM267" s="137">
        <f t="shared" si="189"/>
        <v>3716.4</v>
      </c>
      <c r="BN267" s="137">
        <f t="shared" si="182"/>
        <v>0</v>
      </c>
      <c r="BO267" s="54">
        <f t="shared" si="183"/>
        <v>2744.07</v>
      </c>
      <c r="BP267" s="138">
        <f t="shared" ca="1" si="184"/>
        <v>61851.34</v>
      </c>
      <c r="BQ267" s="143">
        <f t="shared" ca="1" si="185"/>
        <v>0</v>
      </c>
      <c r="BR267" s="143">
        <f t="shared" si="186"/>
        <v>2040.93</v>
      </c>
      <c r="BS267" s="138">
        <f t="shared" ca="1" si="187"/>
        <v>46002.559999999998</v>
      </c>
      <c r="BT267" s="142">
        <f t="shared" ca="1" si="188"/>
        <v>0</v>
      </c>
      <c r="BU267" s="30"/>
      <c r="BV267" s="54">
        <f t="shared" si="169"/>
        <v>0</v>
      </c>
      <c r="BW267" s="59" t="str">
        <f t="shared" ref="BW267:BW269" si="217">IF(BV267&lt;&gt;0,"MEDIDO","NÃO MEDIDO")</f>
        <v>NÃO MEDIDO</v>
      </c>
      <c r="BY267" s="62"/>
      <c r="BZ267" s="62"/>
    </row>
    <row r="268" spans="1:78" s="79" customFormat="1" ht="30" customHeight="1" x14ac:dyDescent="0.2">
      <c r="A268" s="43" t="s">
        <v>29</v>
      </c>
      <c r="B268" s="43"/>
      <c r="C268" s="63" t="s">
        <v>454</v>
      </c>
      <c r="D268" s="73" t="s">
        <v>455</v>
      </c>
      <c r="E268" s="80" t="s">
        <v>54</v>
      </c>
      <c r="F268" s="50">
        <v>170</v>
      </c>
      <c r="G268" s="48">
        <v>0</v>
      </c>
      <c r="H268" s="49">
        <v>0</v>
      </c>
      <c r="I268" s="49">
        <v>38.619999999999997</v>
      </c>
      <c r="J268" s="49">
        <v>0</v>
      </c>
      <c r="K268" s="50">
        <f t="shared" si="170"/>
        <v>208.62</v>
      </c>
      <c r="L268" s="65">
        <v>27.69</v>
      </c>
      <c r="M268" s="66">
        <f t="shared" si="168"/>
        <v>5776.69</v>
      </c>
      <c r="N268" s="52"/>
      <c r="O268" s="53">
        <f t="shared" si="171"/>
        <v>0</v>
      </c>
      <c r="P268" s="37"/>
      <c r="Q268" s="37">
        <f t="shared" si="214"/>
        <v>0</v>
      </c>
      <c r="R268" s="37">
        <f t="shared" si="215"/>
        <v>0</v>
      </c>
      <c r="S268" s="37"/>
      <c r="T268" s="37">
        <f t="shared" si="212"/>
        <v>0</v>
      </c>
      <c r="U268" s="37">
        <f t="shared" si="213"/>
        <v>0</v>
      </c>
      <c r="V268" s="37"/>
      <c r="W268" s="37">
        <f t="shared" si="203"/>
        <v>0</v>
      </c>
      <c r="X268" s="37">
        <f t="shared" si="200"/>
        <v>0</v>
      </c>
      <c r="Y268" s="37"/>
      <c r="Z268" s="37">
        <f t="shared" si="204"/>
        <v>0</v>
      </c>
      <c r="AA268" s="37">
        <f t="shared" si="205"/>
        <v>0</v>
      </c>
      <c r="AB268" s="37"/>
      <c r="AC268" s="37">
        <f t="shared" si="206"/>
        <v>0</v>
      </c>
      <c r="AD268" s="37">
        <f t="shared" si="201"/>
        <v>0</v>
      </c>
      <c r="AE268" s="37"/>
      <c r="AF268" s="37">
        <f t="shared" si="207"/>
        <v>0</v>
      </c>
      <c r="AG268" s="37">
        <f t="shared" si="208"/>
        <v>0</v>
      </c>
      <c r="AH268" s="37"/>
      <c r="AI268" s="37">
        <f t="shared" si="209"/>
        <v>0</v>
      </c>
      <c r="AJ268" s="37">
        <f t="shared" si="210"/>
        <v>0</v>
      </c>
      <c r="AK268" s="37"/>
      <c r="AL268" s="37">
        <f t="shared" si="198"/>
        <v>0</v>
      </c>
      <c r="AM268" s="37">
        <f t="shared" si="199"/>
        <v>0</v>
      </c>
      <c r="AN268" s="37"/>
      <c r="AO268" s="37">
        <f t="shared" si="193"/>
        <v>0</v>
      </c>
      <c r="AP268" s="37">
        <f t="shared" si="194"/>
        <v>0</v>
      </c>
      <c r="AQ268" s="37"/>
      <c r="AR268" s="37">
        <f t="shared" si="195"/>
        <v>0</v>
      </c>
      <c r="AS268" s="37">
        <f t="shared" si="190"/>
        <v>0</v>
      </c>
      <c r="AT268" s="37"/>
      <c r="AU268" s="27">
        <f t="shared" si="191"/>
        <v>0</v>
      </c>
      <c r="AV268" s="27">
        <f t="shared" si="192"/>
        <v>0</v>
      </c>
      <c r="AW268" s="37">
        <v>81.010000000000005</v>
      </c>
      <c r="AX268" s="136">
        <f t="shared" si="172"/>
        <v>2243.17</v>
      </c>
      <c r="AY268" s="136">
        <f t="shared" si="173"/>
        <v>0</v>
      </c>
      <c r="AZ268" s="37">
        <v>127.61</v>
      </c>
      <c r="BA268" s="137">
        <f t="shared" si="174"/>
        <v>3533.52</v>
      </c>
      <c r="BB268" s="137">
        <f t="shared" si="175"/>
        <v>0</v>
      </c>
      <c r="BC268" s="37"/>
      <c r="BD268" s="136">
        <f t="shared" si="176"/>
        <v>0</v>
      </c>
      <c r="BE268" s="136">
        <f t="shared" si="177"/>
        <v>0</v>
      </c>
      <c r="BF268" s="37"/>
      <c r="BG268" s="137">
        <f t="shared" si="178"/>
        <v>0</v>
      </c>
      <c r="BH268" s="137">
        <f t="shared" si="179"/>
        <v>0</v>
      </c>
      <c r="BI268" s="37"/>
      <c r="BJ268" s="137">
        <f t="shared" si="180"/>
        <v>0</v>
      </c>
      <c r="BK268" s="137">
        <f t="shared" si="181"/>
        <v>0</v>
      </c>
      <c r="BL268" s="37"/>
      <c r="BM268" s="137">
        <f t="shared" si="189"/>
        <v>0</v>
      </c>
      <c r="BN268" s="137">
        <f t="shared" si="182"/>
        <v>0</v>
      </c>
      <c r="BO268" s="54">
        <f t="shared" si="183"/>
        <v>208.62</v>
      </c>
      <c r="BP268" s="138">
        <f t="shared" ca="1" si="184"/>
        <v>5776.69</v>
      </c>
      <c r="BQ268" s="143">
        <f t="shared" ca="1" si="185"/>
        <v>0</v>
      </c>
      <c r="BR268" s="143">
        <f t="shared" si="186"/>
        <v>0</v>
      </c>
      <c r="BS268" s="138">
        <f t="shared" ca="1" si="187"/>
        <v>0</v>
      </c>
      <c r="BT268" s="142">
        <f t="shared" ca="1" si="188"/>
        <v>0</v>
      </c>
      <c r="BU268" s="30"/>
      <c r="BV268" s="54">
        <f t="shared" si="169"/>
        <v>4.28</v>
      </c>
      <c r="BW268" s="59" t="str">
        <f t="shared" si="217"/>
        <v>MEDIDO</v>
      </c>
      <c r="BY268" s="62"/>
      <c r="BZ268" s="62"/>
    </row>
    <row r="269" spans="1:78" s="79" customFormat="1" ht="30" customHeight="1" x14ac:dyDescent="0.2">
      <c r="A269" s="43" t="s">
        <v>29</v>
      </c>
      <c r="B269" s="43"/>
      <c r="C269" s="63" t="s">
        <v>456</v>
      </c>
      <c r="D269" s="73" t="s">
        <v>457</v>
      </c>
      <c r="E269" s="80" t="s">
        <v>54</v>
      </c>
      <c r="F269" s="50">
        <v>45</v>
      </c>
      <c r="G269" s="48">
        <v>0</v>
      </c>
      <c r="H269" s="49">
        <v>0</v>
      </c>
      <c r="I269" s="49">
        <v>0</v>
      </c>
      <c r="J269" s="49">
        <v>0</v>
      </c>
      <c r="K269" s="50">
        <f t="shared" si="170"/>
        <v>45</v>
      </c>
      <c r="L269" s="65">
        <v>12.22</v>
      </c>
      <c r="M269" s="66">
        <f t="shared" si="168"/>
        <v>549.9</v>
      </c>
      <c r="N269" s="52"/>
      <c r="O269" s="53">
        <f t="shared" si="171"/>
        <v>0</v>
      </c>
      <c r="P269" s="37"/>
      <c r="Q269" s="37">
        <f t="shared" si="214"/>
        <v>0</v>
      </c>
      <c r="R269" s="37">
        <f t="shared" si="215"/>
        <v>0</v>
      </c>
      <c r="S269" s="37"/>
      <c r="T269" s="37">
        <f t="shared" si="212"/>
        <v>0</v>
      </c>
      <c r="U269" s="37">
        <f t="shared" si="213"/>
        <v>0</v>
      </c>
      <c r="V269" s="37"/>
      <c r="W269" s="37">
        <f t="shared" si="203"/>
        <v>0</v>
      </c>
      <c r="X269" s="37">
        <f t="shared" si="200"/>
        <v>0</v>
      </c>
      <c r="Y269" s="37"/>
      <c r="Z269" s="37">
        <f t="shared" si="204"/>
        <v>0</v>
      </c>
      <c r="AA269" s="37">
        <f t="shared" si="205"/>
        <v>0</v>
      </c>
      <c r="AB269" s="37"/>
      <c r="AC269" s="37">
        <f t="shared" si="206"/>
        <v>0</v>
      </c>
      <c r="AD269" s="37">
        <f t="shared" si="201"/>
        <v>0</v>
      </c>
      <c r="AE269" s="37"/>
      <c r="AF269" s="37">
        <f t="shared" si="207"/>
        <v>0</v>
      </c>
      <c r="AG269" s="37">
        <f t="shared" si="208"/>
        <v>0</v>
      </c>
      <c r="AH269" s="37"/>
      <c r="AI269" s="37">
        <f t="shared" si="209"/>
        <v>0</v>
      </c>
      <c r="AJ269" s="37">
        <f t="shared" si="210"/>
        <v>0</v>
      </c>
      <c r="AK269" s="37"/>
      <c r="AL269" s="37">
        <f t="shared" si="198"/>
        <v>0</v>
      </c>
      <c r="AM269" s="37">
        <f t="shared" si="199"/>
        <v>0</v>
      </c>
      <c r="AN269" s="37"/>
      <c r="AO269" s="37">
        <f t="shared" si="193"/>
        <v>0</v>
      </c>
      <c r="AP269" s="37">
        <f t="shared" si="194"/>
        <v>0</v>
      </c>
      <c r="AQ269" s="37"/>
      <c r="AR269" s="37">
        <f t="shared" si="195"/>
        <v>0</v>
      </c>
      <c r="AS269" s="37">
        <f t="shared" si="190"/>
        <v>0</v>
      </c>
      <c r="AT269" s="37"/>
      <c r="AU269" s="27">
        <f t="shared" si="191"/>
        <v>0</v>
      </c>
      <c r="AV269" s="27">
        <f t="shared" si="192"/>
        <v>0</v>
      </c>
      <c r="AW269" s="37"/>
      <c r="AX269" s="27">
        <f t="shared" si="172"/>
        <v>0</v>
      </c>
      <c r="AY269" s="27">
        <f t="shared" si="173"/>
        <v>0</v>
      </c>
      <c r="AZ269" s="37"/>
      <c r="BA269" s="137">
        <f t="shared" si="174"/>
        <v>0</v>
      </c>
      <c r="BB269" s="137">
        <f t="shared" si="175"/>
        <v>0</v>
      </c>
      <c r="BC269" s="37"/>
      <c r="BD269" s="136">
        <f t="shared" si="176"/>
        <v>0</v>
      </c>
      <c r="BE269" s="136">
        <f t="shared" si="177"/>
        <v>0</v>
      </c>
      <c r="BF269" s="37"/>
      <c r="BG269" s="137">
        <f t="shared" si="178"/>
        <v>0</v>
      </c>
      <c r="BH269" s="137">
        <f t="shared" si="179"/>
        <v>0</v>
      </c>
      <c r="BI269" s="37">
        <v>39.270000000000003</v>
      </c>
      <c r="BJ269" s="137">
        <f t="shared" si="180"/>
        <v>479.88</v>
      </c>
      <c r="BK269" s="137">
        <f t="shared" si="181"/>
        <v>0</v>
      </c>
      <c r="BL269" s="37">
        <v>4.28</v>
      </c>
      <c r="BM269" s="137">
        <f t="shared" si="189"/>
        <v>52.3</v>
      </c>
      <c r="BN269" s="137">
        <f t="shared" si="182"/>
        <v>0</v>
      </c>
      <c r="BO269" s="54">
        <f t="shared" si="183"/>
        <v>43.55</v>
      </c>
      <c r="BP269" s="138">
        <f t="shared" ca="1" si="184"/>
        <v>532.17999999999995</v>
      </c>
      <c r="BQ269" s="143">
        <f t="shared" ca="1" si="185"/>
        <v>0</v>
      </c>
      <c r="BR269" s="143">
        <f t="shared" si="186"/>
        <v>1.45</v>
      </c>
      <c r="BS269" s="138">
        <f t="shared" ca="1" si="187"/>
        <v>17.72</v>
      </c>
      <c r="BT269" s="142">
        <f t="shared" ca="1" si="188"/>
        <v>0</v>
      </c>
      <c r="BU269" s="30"/>
      <c r="BV269" s="54">
        <f t="shared" si="169"/>
        <v>0</v>
      </c>
      <c r="BW269" s="59" t="str">
        <f t="shared" si="217"/>
        <v>NÃO MEDIDO</v>
      </c>
      <c r="BY269" s="62"/>
      <c r="BZ269" s="62"/>
    </row>
    <row r="270" spans="1:78" s="79" customFormat="1" ht="30" customHeight="1" x14ac:dyDescent="0.2">
      <c r="A270" s="43" t="s">
        <v>27</v>
      </c>
      <c r="B270" s="43"/>
      <c r="C270" s="63">
        <v>23</v>
      </c>
      <c r="D270" s="73" t="s">
        <v>79</v>
      </c>
      <c r="E270" s="80"/>
      <c r="F270" s="50"/>
      <c r="G270" s="48">
        <v>0</v>
      </c>
      <c r="H270" s="49">
        <v>0</v>
      </c>
      <c r="I270" s="49">
        <v>0</v>
      </c>
      <c r="J270" s="49">
        <v>0</v>
      </c>
      <c r="K270" s="50">
        <f t="shared" si="170"/>
        <v>0</v>
      </c>
      <c r="L270" s="65"/>
      <c r="M270" s="66">
        <f t="shared" si="168"/>
        <v>0</v>
      </c>
      <c r="N270" s="52"/>
      <c r="O270" s="53">
        <f t="shared" si="171"/>
        <v>0</v>
      </c>
      <c r="P270" s="37"/>
      <c r="Q270" s="37">
        <f t="shared" si="214"/>
        <v>0</v>
      </c>
      <c r="R270" s="37">
        <f t="shared" si="215"/>
        <v>0</v>
      </c>
      <c r="S270" s="37"/>
      <c r="T270" s="37">
        <f t="shared" si="212"/>
        <v>0</v>
      </c>
      <c r="U270" s="37">
        <f t="shared" si="213"/>
        <v>0</v>
      </c>
      <c r="V270" s="37"/>
      <c r="W270" s="37">
        <f t="shared" si="203"/>
        <v>0</v>
      </c>
      <c r="X270" s="37">
        <f t="shared" si="200"/>
        <v>0</v>
      </c>
      <c r="Y270" s="37"/>
      <c r="Z270" s="37">
        <f t="shared" si="204"/>
        <v>0</v>
      </c>
      <c r="AA270" s="37">
        <f t="shared" si="205"/>
        <v>0</v>
      </c>
      <c r="AB270" s="37"/>
      <c r="AC270" s="37">
        <f t="shared" si="206"/>
        <v>0</v>
      </c>
      <c r="AD270" s="37">
        <f t="shared" si="201"/>
        <v>0</v>
      </c>
      <c r="AE270" s="37"/>
      <c r="AF270" s="37">
        <f t="shared" si="207"/>
        <v>0</v>
      </c>
      <c r="AG270" s="37">
        <f t="shared" si="208"/>
        <v>0</v>
      </c>
      <c r="AH270" s="37"/>
      <c r="AI270" s="37">
        <f t="shared" si="209"/>
        <v>0</v>
      </c>
      <c r="AJ270" s="37">
        <f t="shared" si="210"/>
        <v>0</v>
      </c>
      <c r="AK270" s="37"/>
      <c r="AL270" s="37">
        <f t="shared" si="198"/>
        <v>0</v>
      </c>
      <c r="AM270" s="37">
        <f t="shared" si="199"/>
        <v>0</v>
      </c>
      <c r="AN270" s="37"/>
      <c r="AO270" s="37">
        <f t="shared" si="193"/>
        <v>0</v>
      </c>
      <c r="AP270" s="37">
        <f t="shared" si="194"/>
        <v>0</v>
      </c>
      <c r="AQ270" s="37"/>
      <c r="AR270" s="37">
        <f t="shared" si="195"/>
        <v>0</v>
      </c>
      <c r="AS270" s="37">
        <f t="shared" si="190"/>
        <v>0</v>
      </c>
      <c r="AT270" s="37"/>
      <c r="AU270" s="27">
        <f t="shared" si="191"/>
        <v>0</v>
      </c>
      <c r="AV270" s="27">
        <f t="shared" si="192"/>
        <v>0</v>
      </c>
      <c r="AW270" s="37"/>
      <c r="AX270" s="27">
        <f t="shared" si="172"/>
        <v>0</v>
      </c>
      <c r="AY270" s="27">
        <f t="shared" si="173"/>
        <v>0</v>
      </c>
      <c r="AZ270" s="37"/>
      <c r="BA270" s="137">
        <f t="shared" si="174"/>
        <v>0</v>
      </c>
      <c r="BB270" s="137">
        <f t="shared" si="175"/>
        <v>0</v>
      </c>
      <c r="BC270" s="37"/>
      <c r="BD270" s="136">
        <f t="shared" si="176"/>
        <v>0</v>
      </c>
      <c r="BE270" s="136">
        <f t="shared" si="177"/>
        <v>0</v>
      </c>
      <c r="BF270" s="37"/>
      <c r="BG270" s="137">
        <f t="shared" si="178"/>
        <v>0</v>
      </c>
      <c r="BH270" s="137">
        <f t="shared" si="179"/>
        <v>0</v>
      </c>
      <c r="BI270" s="37"/>
      <c r="BJ270" s="137">
        <f t="shared" si="180"/>
        <v>0</v>
      </c>
      <c r="BK270" s="137">
        <f t="shared" si="181"/>
        <v>0</v>
      </c>
      <c r="BL270" s="37"/>
      <c r="BM270" s="137">
        <f t="shared" si="189"/>
        <v>0</v>
      </c>
      <c r="BN270" s="137">
        <f t="shared" si="182"/>
        <v>0</v>
      </c>
      <c r="BO270" s="54">
        <f t="shared" si="183"/>
        <v>0</v>
      </c>
      <c r="BP270" s="138">
        <f t="shared" ca="1" si="184"/>
        <v>0</v>
      </c>
      <c r="BQ270" s="143">
        <f t="shared" ca="1" si="185"/>
        <v>0</v>
      </c>
      <c r="BR270" s="143">
        <f t="shared" si="186"/>
        <v>0</v>
      </c>
      <c r="BS270" s="138">
        <f t="shared" ca="1" si="187"/>
        <v>0</v>
      </c>
      <c r="BT270" s="142">
        <f t="shared" ca="1" si="188"/>
        <v>0</v>
      </c>
      <c r="BU270" s="30"/>
      <c r="BV270" s="54">
        <f t="shared" si="169"/>
        <v>0</v>
      </c>
      <c r="BW270" s="59" t="str">
        <f>IF(COUNTIF(BW271:BW280,"MEDIDO")&gt;0,"MEDIDO","NÃO MEDIDO")</f>
        <v>MEDIDO</v>
      </c>
      <c r="BY270" s="62"/>
      <c r="BZ270" s="62"/>
    </row>
    <row r="271" spans="1:78" s="79" customFormat="1" ht="30" customHeight="1" x14ac:dyDescent="0.2">
      <c r="A271" s="43" t="s">
        <v>27</v>
      </c>
      <c r="B271" s="43"/>
      <c r="C271" s="63">
        <v>230200</v>
      </c>
      <c r="D271" s="73" t="s">
        <v>120</v>
      </c>
      <c r="E271" s="80"/>
      <c r="F271" s="50"/>
      <c r="G271" s="48">
        <v>0</v>
      </c>
      <c r="H271" s="49">
        <v>0</v>
      </c>
      <c r="I271" s="49">
        <v>0</v>
      </c>
      <c r="J271" s="49">
        <v>0</v>
      </c>
      <c r="K271" s="50">
        <f t="shared" si="170"/>
        <v>0</v>
      </c>
      <c r="L271" s="65"/>
      <c r="M271" s="66">
        <f t="shared" ref="M271:M286" si="218">ROUND((F271*$L271),2)+ROUND((G271*$L271),2)+ROUND((H271*$L271),2)+ROUND((I271*$L271),2)+ROUND((J271*$L271),2)</f>
        <v>0</v>
      </c>
      <c r="N271" s="52"/>
      <c r="O271" s="53">
        <f t="shared" si="171"/>
        <v>0</v>
      </c>
      <c r="P271" s="37"/>
      <c r="Q271" s="37">
        <f t="shared" si="214"/>
        <v>0</v>
      </c>
      <c r="R271" s="37">
        <f t="shared" si="215"/>
        <v>0</v>
      </c>
      <c r="S271" s="37"/>
      <c r="T271" s="37">
        <f t="shared" si="212"/>
        <v>0</v>
      </c>
      <c r="U271" s="37">
        <f t="shared" si="213"/>
        <v>0</v>
      </c>
      <c r="V271" s="37"/>
      <c r="W271" s="37">
        <f t="shared" si="203"/>
        <v>0</v>
      </c>
      <c r="X271" s="37">
        <f t="shared" si="200"/>
        <v>0</v>
      </c>
      <c r="Y271" s="37"/>
      <c r="Z271" s="37">
        <f t="shared" si="204"/>
        <v>0</v>
      </c>
      <c r="AA271" s="37">
        <f t="shared" si="205"/>
        <v>0</v>
      </c>
      <c r="AB271" s="37"/>
      <c r="AC271" s="37">
        <f t="shared" si="206"/>
        <v>0</v>
      </c>
      <c r="AD271" s="37">
        <f t="shared" si="201"/>
        <v>0</v>
      </c>
      <c r="AE271" s="37"/>
      <c r="AF271" s="37">
        <f t="shared" si="207"/>
        <v>0</v>
      </c>
      <c r="AG271" s="37">
        <f t="shared" si="208"/>
        <v>0</v>
      </c>
      <c r="AH271" s="37"/>
      <c r="AI271" s="37">
        <f t="shared" si="209"/>
        <v>0</v>
      </c>
      <c r="AJ271" s="37">
        <f t="shared" si="210"/>
        <v>0</v>
      </c>
      <c r="AK271" s="37"/>
      <c r="AL271" s="37">
        <f t="shared" si="198"/>
        <v>0</v>
      </c>
      <c r="AM271" s="37">
        <f t="shared" si="199"/>
        <v>0</v>
      </c>
      <c r="AN271" s="37"/>
      <c r="AO271" s="37">
        <f t="shared" si="193"/>
        <v>0</v>
      </c>
      <c r="AP271" s="37">
        <f t="shared" si="194"/>
        <v>0</v>
      </c>
      <c r="AQ271" s="37"/>
      <c r="AR271" s="37">
        <f t="shared" si="195"/>
        <v>0</v>
      </c>
      <c r="AS271" s="37">
        <f t="shared" si="190"/>
        <v>0</v>
      </c>
      <c r="AT271" s="37"/>
      <c r="AU271" s="27">
        <f t="shared" si="191"/>
        <v>0</v>
      </c>
      <c r="AV271" s="27">
        <f t="shared" si="192"/>
        <v>0</v>
      </c>
      <c r="AW271" s="37"/>
      <c r="AX271" s="27">
        <f t="shared" si="172"/>
        <v>0</v>
      </c>
      <c r="AY271" s="27">
        <f t="shared" si="173"/>
        <v>0</v>
      </c>
      <c r="AZ271" s="37"/>
      <c r="BA271" s="137">
        <f t="shared" si="174"/>
        <v>0</v>
      </c>
      <c r="BB271" s="137">
        <f t="shared" si="175"/>
        <v>0</v>
      </c>
      <c r="BC271" s="37"/>
      <c r="BD271" s="136">
        <f t="shared" si="176"/>
        <v>0</v>
      </c>
      <c r="BE271" s="136">
        <f t="shared" si="177"/>
        <v>0</v>
      </c>
      <c r="BF271" s="37"/>
      <c r="BG271" s="137">
        <f t="shared" si="178"/>
        <v>0</v>
      </c>
      <c r="BH271" s="137">
        <f t="shared" si="179"/>
        <v>0</v>
      </c>
      <c r="BI271" s="37"/>
      <c r="BJ271" s="137">
        <f t="shared" si="180"/>
        <v>0</v>
      </c>
      <c r="BK271" s="137">
        <f t="shared" si="181"/>
        <v>0</v>
      </c>
      <c r="BL271" s="37"/>
      <c r="BM271" s="137">
        <f t="shared" si="189"/>
        <v>0</v>
      </c>
      <c r="BN271" s="137">
        <f t="shared" si="182"/>
        <v>0</v>
      </c>
      <c r="BO271" s="54">
        <f t="shared" si="183"/>
        <v>0</v>
      </c>
      <c r="BP271" s="138">
        <f t="shared" ca="1" si="184"/>
        <v>0</v>
      </c>
      <c r="BQ271" s="143">
        <f t="shared" ca="1" si="185"/>
        <v>0</v>
      </c>
      <c r="BR271" s="143">
        <f t="shared" si="186"/>
        <v>0</v>
      </c>
      <c r="BS271" s="138">
        <f t="shared" ca="1" si="187"/>
        <v>0</v>
      </c>
      <c r="BT271" s="142">
        <f t="shared" ca="1" si="188"/>
        <v>0</v>
      </c>
      <c r="BU271" s="30"/>
      <c r="BV271" s="54">
        <f t="shared" si="169"/>
        <v>74</v>
      </c>
      <c r="BW271" s="59" t="str">
        <f>IF(COUNTIF(BW272:BW278,"MEDIDO")&gt;0,"MEDIDO","NÃO MEDIDO")</f>
        <v>MEDIDO</v>
      </c>
      <c r="BY271" s="62"/>
      <c r="BZ271" s="62"/>
    </row>
    <row r="272" spans="1:78" s="79" customFormat="1" ht="30" customHeight="1" x14ac:dyDescent="0.2">
      <c r="A272" s="43" t="s">
        <v>29</v>
      </c>
      <c r="B272" s="43"/>
      <c r="C272" s="63" t="s">
        <v>458</v>
      </c>
      <c r="D272" s="73" t="s">
        <v>459</v>
      </c>
      <c r="E272" s="80" t="s">
        <v>54</v>
      </c>
      <c r="F272" s="50">
        <v>76</v>
      </c>
      <c r="G272" s="48">
        <v>0</v>
      </c>
      <c r="H272" s="49">
        <v>0</v>
      </c>
      <c r="I272" s="49">
        <v>0</v>
      </c>
      <c r="J272" s="49">
        <v>0</v>
      </c>
      <c r="K272" s="50">
        <f t="shared" si="170"/>
        <v>76</v>
      </c>
      <c r="L272" s="65">
        <v>8.89</v>
      </c>
      <c r="M272" s="66">
        <f t="shared" si="218"/>
        <v>675.64</v>
      </c>
      <c r="N272" s="52"/>
      <c r="O272" s="53">
        <f t="shared" si="171"/>
        <v>0</v>
      </c>
      <c r="P272" s="37"/>
      <c r="Q272" s="37">
        <f t="shared" si="214"/>
        <v>0</v>
      </c>
      <c r="R272" s="37">
        <f t="shared" si="215"/>
        <v>0</v>
      </c>
      <c r="S272" s="37"/>
      <c r="T272" s="37">
        <f t="shared" si="212"/>
        <v>0</v>
      </c>
      <c r="U272" s="37">
        <f t="shared" si="213"/>
        <v>0</v>
      </c>
      <c r="V272" s="37"/>
      <c r="W272" s="37">
        <f t="shared" si="203"/>
        <v>0</v>
      </c>
      <c r="X272" s="37">
        <f t="shared" si="200"/>
        <v>0</v>
      </c>
      <c r="Y272" s="37"/>
      <c r="Z272" s="37">
        <f t="shared" si="204"/>
        <v>0</v>
      </c>
      <c r="AA272" s="37">
        <f t="shared" si="205"/>
        <v>0</v>
      </c>
      <c r="AB272" s="37"/>
      <c r="AC272" s="37">
        <f t="shared" si="206"/>
        <v>0</v>
      </c>
      <c r="AD272" s="37">
        <f t="shared" si="201"/>
        <v>0</v>
      </c>
      <c r="AE272" s="37"/>
      <c r="AF272" s="37">
        <f t="shared" si="207"/>
        <v>0</v>
      </c>
      <c r="AG272" s="37">
        <f t="shared" si="208"/>
        <v>0</v>
      </c>
      <c r="AH272" s="37"/>
      <c r="AI272" s="37">
        <f t="shared" si="209"/>
        <v>0</v>
      </c>
      <c r="AJ272" s="37">
        <f t="shared" si="210"/>
        <v>0</v>
      </c>
      <c r="AK272" s="37"/>
      <c r="AL272" s="37">
        <f t="shared" si="198"/>
        <v>0</v>
      </c>
      <c r="AM272" s="37">
        <f t="shared" si="199"/>
        <v>0</v>
      </c>
      <c r="AN272" s="37"/>
      <c r="AO272" s="37">
        <f t="shared" si="193"/>
        <v>0</v>
      </c>
      <c r="AP272" s="37">
        <f t="shared" si="194"/>
        <v>0</v>
      </c>
      <c r="AQ272" s="37"/>
      <c r="AR272" s="37">
        <f t="shared" si="195"/>
        <v>0</v>
      </c>
      <c r="AS272" s="37">
        <f t="shared" si="190"/>
        <v>0</v>
      </c>
      <c r="AT272" s="37"/>
      <c r="AU272" s="27">
        <f t="shared" si="191"/>
        <v>0</v>
      </c>
      <c r="AV272" s="27">
        <f t="shared" si="192"/>
        <v>0</v>
      </c>
      <c r="AW272" s="37"/>
      <c r="AX272" s="27">
        <f t="shared" si="172"/>
        <v>0</v>
      </c>
      <c r="AY272" s="27">
        <f t="shared" si="173"/>
        <v>0</v>
      </c>
      <c r="AZ272" s="37"/>
      <c r="BA272" s="137">
        <f t="shared" si="174"/>
        <v>0</v>
      </c>
      <c r="BB272" s="137">
        <f t="shared" si="175"/>
        <v>0</v>
      </c>
      <c r="BC272" s="37"/>
      <c r="BD272" s="136">
        <f t="shared" si="176"/>
        <v>0</v>
      </c>
      <c r="BE272" s="136">
        <f t="shared" si="177"/>
        <v>0</v>
      </c>
      <c r="BF272" s="37"/>
      <c r="BG272" s="137">
        <f t="shared" si="178"/>
        <v>0</v>
      </c>
      <c r="BH272" s="137">
        <f t="shared" si="179"/>
        <v>0</v>
      </c>
      <c r="BI272" s="37"/>
      <c r="BJ272" s="137">
        <f t="shared" si="180"/>
        <v>0</v>
      </c>
      <c r="BK272" s="137">
        <f t="shared" si="181"/>
        <v>0</v>
      </c>
      <c r="BL272" s="37">
        <v>74</v>
      </c>
      <c r="BM272" s="137">
        <f t="shared" si="189"/>
        <v>657.86</v>
      </c>
      <c r="BN272" s="137">
        <f t="shared" si="182"/>
        <v>0</v>
      </c>
      <c r="BO272" s="54">
        <f t="shared" si="183"/>
        <v>74</v>
      </c>
      <c r="BP272" s="138">
        <f t="shared" ca="1" si="184"/>
        <v>657.86</v>
      </c>
      <c r="BQ272" s="143">
        <f t="shared" ca="1" si="185"/>
        <v>0</v>
      </c>
      <c r="BR272" s="143">
        <f t="shared" si="186"/>
        <v>2</v>
      </c>
      <c r="BS272" s="138">
        <f t="shared" ca="1" si="187"/>
        <v>17.78</v>
      </c>
      <c r="BT272" s="142">
        <f t="shared" ca="1" si="188"/>
        <v>0</v>
      </c>
      <c r="BU272" s="30"/>
      <c r="BV272" s="54">
        <f t="shared" ref="BV272:BV286" si="219">INDEX($P$11:$BN$286,ROW()-9,MATCH($BV$11,$P$11:$BN$11,0))</f>
        <v>15</v>
      </c>
      <c r="BW272" s="59" t="str">
        <f t="shared" ref="BW272:BW278" si="220">IF(BV272&lt;&gt;0,"MEDIDO","NÃO MEDIDO")</f>
        <v>MEDIDO</v>
      </c>
      <c r="BY272" s="62"/>
      <c r="BZ272" s="62"/>
    </row>
    <row r="273" spans="1:80" s="79" customFormat="1" ht="30" customHeight="1" x14ac:dyDescent="0.2">
      <c r="A273" s="43" t="s">
        <v>29</v>
      </c>
      <c r="B273" s="43"/>
      <c r="C273" s="63" t="s">
        <v>460</v>
      </c>
      <c r="D273" s="73" t="s">
        <v>461</v>
      </c>
      <c r="E273" s="80" t="s">
        <v>54</v>
      </c>
      <c r="F273" s="50">
        <v>15</v>
      </c>
      <c r="G273" s="48">
        <v>0</v>
      </c>
      <c r="H273" s="49">
        <v>0</v>
      </c>
      <c r="I273" s="49">
        <v>0</v>
      </c>
      <c r="J273" s="49">
        <v>0</v>
      </c>
      <c r="K273" s="50">
        <f t="shared" ref="K273:K286" si="221">F273+G273+H273+I273+J273</f>
        <v>15</v>
      </c>
      <c r="L273" s="65">
        <v>6.02</v>
      </c>
      <c r="M273" s="66">
        <f t="shared" si="218"/>
        <v>90.3</v>
      </c>
      <c r="N273" s="52"/>
      <c r="O273" s="53">
        <f t="shared" ref="O273:O286" si="222">ROUND((F273*$N273),2)+ROUND((G273*$N273),2)+ROUND((H273*$N273),2)+ROUND((I273*$N273),2)+ROUND((J273*$N273),2)</f>
        <v>0</v>
      </c>
      <c r="P273" s="37"/>
      <c r="Q273" s="37">
        <f t="shared" si="214"/>
        <v>0</v>
      </c>
      <c r="R273" s="37">
        <f t="shared" si="215"/>
        <v>0</v>
      </c>
      <c r="S273" s="37"/>
      <c r="T273" s="37">
        <f t="shared" si="212"/>
        <v>0</v>
      </c>
      <c r="U273" s="37">
        <f t="shared" si="213"/>
        <v>0</v>
      </c>
      <c r="V273" s="37"/>
      <c r="W273" s="37">
        <f t="shared" si="203"/>
        <v>0</v>
      </c>
      <c r="X273" s="37">
        <f t="shared" si="200"/>
        <v>0</v>
      </c>
      <c r="Y273" s="37"/>
      <c r="Z273" s="37">
        <f t="shared" si="204"/>
        <v>0</v>
      </c>
      <c r="AA273" s="37">
        <f t="shared" si="205"/>
        <v>0</v>
      </c>
      <c r="AB273" s="37"/>
      <c r="AC273" s="37">
        <f t="shared" si="206"/>
        <v>0</v>
      </c>
      <c r="AD273" s="37">
        <f t="shared" si="201"/>
        <v>0</v>
      </c>
      <c r="AE273" s="37"/>
      <c r="AF273" s="37">
        <f t="shared" si="207"/>
        <v>0</v>
      </c>
      <c r="AG273" s="37">
        <f t="shared" si="208"/>
        <v>0</v>
      </c>
      <c r="AH273" s="37"/>
      <c r="AI273" s="37">
        <f t="shared" si="209"/>
        <v>0</v>
      </c>
      <c r="AJ273" s="37">
        <f t="shared" si="210"/>
        <v>0</v>
      </c>
      <c r="AK273" s="37"/>
      <c r="AL273" s="37">
        <f t="shared" si="198"/>
        <v>0</v>
      </c>
      <c r="AM273" s="37">
        <f t="shared" si="199"/>
        <v>0</v>
      </c>
      <c r="AN273" s="37"/>
      <c r="AO273" s="37">
        <f t="shared" si="193"/>
        <v>0</v>
      </c>
      <c r="AP273" s="37">
        <f t="shared" si="194"/>
        <v>0</v>
      </c>
      <c r="AQ273" s="37"/>
      <c r="AR273" s="37">
        <f t="shared" si="195"/>
        <v>0</v>
      </c>
      <c r="AS273" s="37">
        <f t="shared" si="190"/>
        <v>0</v>
      </c>
      <c r="AT273" s="37"/>
      <c r="AU273" s="27">
        <f t="shared" si="191"/>
        <v>0</v>
      </c>
      <c r="AV273" s="27">
        <f t="shared" si="192"/>
        <v>0</v>
      </c>
      <c r="AW273" s="37"/>
      <c r="AX273" s="27">
        <f t="shared" ref="AX273:AX286" si="223">ROUND(AW273*$L273,2)</f>
        <v>0</v>
      </c>
      <c r="AY273" s="27">
        <f t="shared" ref="AY273:AY286" si="224">ROUND(AW273*$N273,2)</f>
        <v>0</v>
      </c>
      <c r="AZ273" s="37"/>
      <c r="BA273" s="137">
        <f t="shared" ref="BA273:BA286" si="225">ROUND(AZ273*$L273,2)</f>
        <v>0</v>
      </c>
      <c r="BB273" s="137">
        <f t="shared" ref="BB273:BB286" si="226">ROUND(AZ273*$N273,2)</f>
        <v>0</v>
      </c>
      <c r="BC273" s="37"/>
      <c r="BD273" s="136">
        <f t="shared" ref="BD273:BD286" si="227">ROUND(BC273*$L273,2)</f>
        <v>0</v>
      </c>
      <c r="BE273" s="136">
        <f t="shared" ref="BE273:BE277" si="228">ROUND(BC273*$N273,2)</f>
        <v>0</v>
      </c>
      <c r="BF273" s="37"/>
      <c r="BG273" s="137">
        <f t="shared" ref="BG273:BG286" si="229">ROUND(BF273*$L273,2)</f>
        <v>0</v>
      </c>
      <c r="BH273" s="137">
        <f t="shared" ref="BH273:BH277" si="230">ROUND(BF273*$N273,2)</f>
        <v>0</v>
      </c>
      <c r="BI273" s="37"/>
      <c r="BJ273" s="137">
        <f t="shared" ref="BJ273:BJ286" si="231">ROUND(BI273*$L273,2)</f>
        <v>0</v>
      </c>
      <c r="BK273" s="137">
        <f t="shared" ref="BK273:BK286" si="232">ROUND(BI273*$N273,2)</f>
        <v>0</v>
      </c>
      <c r="BL273" s="37">
        <v>15</v>
      </c>
      <c r="BM273" s="137">
        <f t="shared" si="189"/>
        <v>90.3</v>
      </c>
      <c r="BN273" s="137">
        <f t="shared" ref="BN273:BN286" si="233">ROUND(BL273*$N273,2)</f>
        <v>0</v>
      </c>
      <c r="BO273" s="54">
        <f t="shared" ref="BO273:BO286" si="234">SUMIF($P$10:$BN$10,"QUANTIDADE",P273:BN273)</f>
        <v>15</v>
      </c>
      <c r="BP273" s="138">
        <f t="shared" ref="BP273:BP286" ca="1" si="235">SUMIF($P$10:$BN$12,"QUANTIDADE",Q273:BN273)</f>
        <v>90.3</v>
      </c>
      <c r="BQ273" s="143">
        <f t="shared" ref="BQ273:BQ286" ca="1" si="236">SUMIF($P$11:$BN$12,"SEM DESCONTO",P273:BN273)</f>
        <v>0</v>
      </c>
      <c r="BR273" s="143">
        <f t="shared" ref="BR273:BR286" si="237">K273-BO273</f>
        <v>0</v>
      </c>
      <c r="BS273" s="138">
        <f t="shared" ref="BS273:BS286" ca="1" si="238">M273-BP273</f>
        <v>0</v>
      </c>
      <c r="BT273" s="142">
        <f t="shared" ref="BT273:BT286" ca="1" si="239">O273-BQ273</f>
        <v>0</v>
      </c>
      <c r="BU273" s="30"/>
      <c r="BV273" s="54">
        <f t="shared" si="219"/>
        <v>3</v>
      </c>
      <c r="BW273" s="59" t="str">
        <f t="shared" si="220"/>
        <v>MEDIDO</v>
      </c>
      <c r="BY273" s="62"/>
      <c r="BZ273" s="62"/>
    </row>
    <row r="274" spans="1:80" s="79" customFormat="1" ht="30" customHeight="1" x14ac:dyDescent="0.2">
      <c r="A274" s="43" t="s">
        <v>29</v>
      </c>
      <c r="B274" s="43"/>
      <c r="C274" s="63" t="s">
        <v>462</v>
      </c>
      <c r="D274" s="73" t="s">
        <v>463</v>
      </c>
      <c r="E274" s="80" t="s">
        <v>55</v>
      </c>
      <c r="F274" s="50">
        <v>3</v>
      </c>
      <c r="G274" s="48">
        <v>0</v>
      </c>
      <c r="H274" s="49">
        <v>0</v>
      </c>
      <c r="I274" s="49">
        <v>0</v>
      </c>
      <c r="J274" s="49">
        <v>0</v>
      </c>
      <c r="K274" s="50">
        <f t="shared" si="221"/>
        <v>3</v>
      </c>
      <c r="L274" s="65">
        <v>99.82</v>
      </c>
      <c r="M274" s="66">
        <f t="shared" si="218"/>
        <v>299.45999999999998</v>
      </c>
      <c r="N274" s="52"/>
      <c r="O274" s="53">
        <f t="shared" si="222"/>
        <v>0</v>
      </c>
      <c r="P274" s="37"/>
      <c r="Q274" s="37">
        <f t="shared" si="214"/>
        <v>0</v>
      </c>
      <c r="R274" s="37">
        <f t="shared" si="215"/>
        <v>0</v>
      </c>
      <c r="S274" s="37"/>
      <c r="T274" s="37">
        <f t="shared" si="212"/>
        <v>0</v>
      </c>
      <c r="U274" s="37">
        <f t="shared" si="213"/>
        <v>0</v>
      </c>
      <c r="V274" s="37"/>
      <c r="W274" s="37">
        <f t="shared" si="203"/>
        <v>0</v>
      </c>
      <c r="X274" s="37">
        <f t="shared" si="200"/>
        <v>0</v>
      </c>
      <c r="Y274" s="37"/>
      <c r="Z274" s="37">
        <f t="shared" si="204"/>
        <v>0</v>
      </c>
      <c r="AA274" s="37">
        <f t="shared" si="205"/>
        <v>0</v>
      </c>
      <c r="AB274" s="37"/>
      <c r="AC274" s="37">
        <f t="shared" si="206"/>
        <v>0</v>
      </c>
      <c r="AD274" s="37">
        <f t="shared" si="201"/>
        <v>0</v>
      </c>
      <c r="AE274" s="37"/>
      <c r="AF274" s="37">
        <f t="shared" si="207"/>
        <v>0</v>
      </c>
      <c r="AG274" s="37">
        <f t="shared" si="208"/>
        <v>0</v>
      </c>
      <c r="AH274" s="37"/>
      <c r="AI274" s="37">
        <f t="shared" si="209"/>
        <v>0</v>
      </c>
      <c r="AJ274" s="37">
        <f t="shared" si="210"/>
        <v>0</v>
      </c>
      <c r="AK274" s="37"/>
      <c r="AL274" s="37">
        <f t="shared" si="198"/>
        <v>0</v>
      </c>
      <c r="AM274" s="37">
        <f t="shared" si="199"/>
        <v>0</v>
      </c>
      <c r="AN274" s="37"/>
      <c r="AO274" s="37">
        <f t="shared" si="193"/>
        <v>0</v>
      </c>
      <c r="AP274" s="37">
        <f t="shared" si="194"/>
        <v>0</v>
      </c>
      <c r="AQ274" s="37"/>
      <c r="AR274" s="37">
        <f t="shared" si="195"/>
        <v>0</v>
      </c>
      <c r="AS274" s="37">
        <f t="shared" si="190"/>
        <v>0</v>
      </c>
      <c r="AT274" s="37"/>
      <c r="AU274" s="27">
        <f t="shared" si="191"/>
        <v>0</v>
      </c>
      <c r="AV274" s="27">
        <f t="shared" si="192"/>
        <v>0</v>
      </c>
      <c r="AW274" s="37"/>
      <c r="AX274" s="27">
        <f t="shared" si="223"/>
        <v>0</v>
      </c>
      <c r="AY274" s="27">
        <f t="shared" si="224"/>
        <v>0</v>
      </c>
      <c r="AZ274" s="37"/>
      <c r="BA274" s="137">
        <f t="shared" si="225"/>
        <v>0</v>
      </c>
      <c r="BB274" s="137">
        <f t="shared" si="226"/>
        <v>0</v>
      </c>
      <c r="BC274" s="37"/>
      <c r="BD274" s="136">
        <f t="shared" si="227"/>
        <v>0</v>
      </c>
      <c r="BE274" s="136">
        <f t="shared" si="228"/>
        <v>0</v>
      </c>
      <c r="BF274" s="37"/>
      <c r="BG274" s="137">
        <f t="shared" si="229"/>
        <v>0</v>
      </c>
      <c r="BH274" s="137">
        <f t="shared" si="230"/>
        <v>0</v>
      </c>
      <c r="BI274" s="37"/>
      <c r="BJ274" s="137">
        <f t="shared" si="231"/>
        <v>0</v>
      </c>
      <c r="BK274" s="137">
        <f t="shared" si="232"/>
        <v>0</v>
      </c>
      <c r="BL274" s="37">
        <v>3</v>
      </c>
      <c r="BM274" s="137">
        <f t="shared" ref="BM274:BM286" si="240">ROUND(BL274*$L274,2)</f>
        <v>299.45999999999998</v>
      </c>
      <c r="BN274" s="137">
        <f t="shared" si="233"/>
        <v>0</v>
      </c>
      <c r="BO274" s="54">
        <f t="shared" si="234"/>
        <v>3</v>
      </c>
      <c r="BP274" s="138">
        <f t="shared" ca="1" si="235"/>
        <v>299.45999999999998</v>
      </c>
      <c r="BQ274" s="143">
        <f t="shared" ca="1" si="236"/>
        <v>0</v>
      </c>
      <c r="BR274" s="143">
        <f t="shared" si="237"/>
        <v>0</v>
      </c>
      <c r="BS274" s="138">
        <f t="shared" ca="1" si="238"/>
        <v>0</v>
      </c>
      <c r="BT274" s="142">
        <f t="shared" ca="1" si="239"/>
        <v>0</v>
      </c>
      <c r="BU274" s="30"/>
      <c r="BV274" s="54">
        <f t="shared" si="219"/>
        <v>100</v>
      </c>
      <c r="BW274" s="59" t="str">
        <f t="shared" si="220"/>
        <v>MEDIDO</v>
      </c>
      <c r="BY274" s="62"/>
      <c r="BZ274" s="62"/>
    </row>
    <row r="275" spans="1:80" s="79" customFormat="1" ht="30" customHeight="1" x14ac:dyDescent="0.2">
      <c r="A275" s="43" t="s">
        <v>29</v>
      </c>
      <c r="B275" s="43"/>
      <c r="C275" s="63" t="s">
        <v>464</v>
      </c>
      <c r="D275" s="73" t="s">
        <v>465</v>
      </c>
      <c r="E275" s="80" t="s">
        <v>55</v>
      </c>
      <c r="F275" s="50">
        <v>100</v>
      </c>
      <c r="G275" s="48">
        <v>0</v>
      </c>
      <c r="H275" s="49">
        <v>0</v>
      </c>
      <c r="I275" s="49">
        <v>0</v>
      </c>
      <c r="J275" s="49">
        <v>0</v>
      </c>
      <c r="K275" s="50">
        <f t="shared" si="221"/>
        <v>100</v>
      </c>
      <c r="L275" s="65">
        <v>13.83</v>
      </c>
      <c r="M275" s="66">
        <f t="shared" si="218"/>
        <v>1383</v>
      </c>
      <c r="N275" s="52"/>
      <c r="O275" s="53">
        <f t="shared" si="222"/>
        <v>0</v>
      </c>
      <c r="P275" s="37"/>
      <c r="Q275" s="37">
        <f t="shared" si="214"/>
        <v>0</v>
      </c>
      <c r="R275" s="37">
        <f t="shared" si="215"/>
        <v>0</v>
      </c>
      <c r="S275" s="37"/>
      <c r="T275" s="37">
        <f t="shared" si="212"/>
        <v>0</v>
      </c>
      <c r="U275" s="37">
        <f t="shared" si="213"/>
        <v>0</v>
      </c>
      <c r="V275" s="37"/>
      <c r="W275" s="37">
        <f t="shared" si="203"/>
        <v>0</v>
      </c>
      <c r="X275" s="37">
        <f t="shared" si="200"/>
        <v>0</v>
      </c>
      <c r="Y275" s="37"/>
      <c r="Z275" s="37">
        <f t="shared" si="204"/>
        <v>0</v>
      </c>
      <c r="AA275" s="37">
        <f t="shared" si="205"/>
        <v>0</v>
      </c>
      <c r="AB275" s="37"/>
      <c r="AC275" s="37">
        <f t="shared" si="206"/>
        <v>0</v>
      </c>
      <c r="AD275" s="37">
        <f t="shared" si="201"/>
        <v>0</v>
      </c>
      <c r="AE275" s="37"/>
      <c r="AF275" s="37">
        <f t="shared" si="207"/>
        <v>0</v>
      </c>
      <c r="AG275" s="37">
        <f t="shared" si="208"/>
        <v>0</v>
      </c>
      <c r="AH275" s="37"/>
      <c r="AI275" s="37">
        <f t="shared" si="209"/>
        <v>0</v>
      </c>
      <c r="AJ275" s="37">
        <f t="shared" si="210"/>
        <v>0</v>
      </c>
      <c r="AK275" s="37"/>
      <c r="AL275" s="37">
        <f t="shared" si="198"/>
        <v>0</v>
      </c>
      <c r="AM275" s="37">
        <f t="shared" si="199"/>
        <v>0</v>
      </c>
      <c r="AN275" s="37"/>
      <c r="AO275" s="37">
        <f t="shared" si="193"/>
        <v>0</v>
      </c>
      <c r="AP275" s="37">
        <f t="shared" si="194"/>
        <v>0</v>
      </c>
      <c r="AQ275" s="37"/>
      <c r="AR275" s="37">
        <f t="shared" si="195"/>
        <v>0</v>
      </c>
      <c r="AS275" s="37">
        <f t="shared" si="190"/>
        <v>0</v>
      </c>
      <c r="AT275" s="37"/>
      <c r="AU275" s="27">
        <f t="shared" si="191"/>
        <v>0</v>
      </c>
      <c r="AV275" s="27">
        <f t="shared" si="192"/>
        <v>0</v>
      </c>
      <c r="AW275" s="37"/>
      <c r="AX275" s="27">
        <f t="shared" si="223"/>
        <v>0</v>
      </c>
      <c r="AY275" s="27">
        <f t="shared" si="224"/>
        <v>0</v>
      </c>
      <c r="AZ275" s="37"/>
      <c r="BA275" s="137">
        <f t="shared" si="225"/>
        <v>0</v>
      </c>
      <c r="BB275" s="137">
        <f t="shared" si="226"/>
        <v>0</v>
      </c>
      <c r="BC275" s="37"/>
      <c r="BD275" s="136">
        <f t="shared" si="227"/>
        <v>0</v>
      </c>
      <c r="BE275" s="136">
        <f t="shared" si="228"/>
        <v>0</v>
      </c>
      <c r="BF275" s="37"/>
      <c r="BG275" s="137">
        <f t="shared" si="229"/>
        <v>0</v>
      </c>
      <c r="BH275" s="137">
        <f t="shared" si="230"/>
        <v>0</v>
      </c>
      <c r="BI275" s="37"/>
      <c r="BJ275" s="137">
        <f t="shared" si="231"/>
        <v>0</v>
      </c>
      <c r="BK275" s="137">
        <f t="shared" si="232"/>
        <v>0</v>
      </c>
      <c r="BL275" s="37">
        <v>100</v>
      </c>
      <c r="BM275" s="137">
        <f t="shared" si="240"/>
        <v>1383</v>
      </c>
      <c r="BN275" s="137">
        <f t="shared" si="233"/>
        <v>0</v>
      </c>
      <c r="BO275" s="54">
        <f t="shared" si="234"/>
        <v>100</v>
      </c>
      <c r="BP275" s="138">
        <f t="shared" ca="1" si="235"/>
        <v>1383</v>
      </c>
      <c r="BQ275" s="143">
        <f t="shared" ca="1" si="236"/>
        <v>0</v>
      </c>
      <c r="BR275" s="143">
        <f t="shared" si="237"/>
        <v>0</v>
      </c>
      <c r="BS275" s="138">
        <f t="shared" ca="1" si="238"/>
        <v>0</v>
      </c>
      <c r="BT275" s="142">
        <f t="shared" ca="1" si="239"/>
        <v>0</v>
      </c>
      <c r="BU275" s="30"/>
      <c r="BV275" s="54">
        <f t="shared" si="219"/>
        <v>300</v>
      </c>
      <c r="BW275" s="59" t="str">
        <f t="shared" si="220"/>
        <v>MEDIDO</v>
      </c>
      <c r="BY275" s="62"/>
      <c r="BZ275" s="62"/>
    </row>
    <row r="276" spans="1:80" s="79" customFormat="1" ht="30" customHeight="1" x14ac:dyDescent="0.2">
      <c r="A276" s="43" t="s">
        <v>29</v>
      </c>
      <c r="B276" s="43"/>
      <c r="C276" s="63" t="s">
        <v>466</v>
      </c>
      <c r="D276" s="73" t="s">
        <v>467</v>
      </c>
      <c r="E276" s="80" t="s">
        <v>55</v>
      </c>
      <c r="F276" s="50">
        <v>300</v>
      </c>
      <c r="G276" s="48">
        <v>0</v>
      </c>
      <c r="H276" s="49">
        <v>0</v>
      </c>
      <c r="I276" s="49">
        <v>0</v>
      </c>
      <c r="J276" s="49">
        <v>0</v>
      </c>
      <c r="K276" s="50">
        <f t="shared" si="221"/>
        <v>300</v>
      </c>
      <c r="L276" s="65">
        <v>4.07</v>
      </c>
      <c r="M276" s="66">
        <f t="shared" si="218"/>
        <v>1221</v>
      </c>
      <c r="N276" s="52"/>
      <c r="O276" s="53">
        <f t="shared" si="222"/>
        <v>0</v>
      </c>
      <c r="P276" s="37"/>
      <c r="Q276" s="37">
        <f t="shared" si="214"/>
        <v>0</v>
      </c>
      <c r="R276" s="37">
        <f t="shared" si="215"/>
        <v>0</v>
      </c>
      <c r="S276" s="37"/>
      <c r="T276" s="37">
        <f t="shared" si="212"/>
        <v>0</v>
      </c>
      <c r="U276" s="37">
        <f t="shared" si="213"/>
        <v>0</v>
      </c>
      <c r="V276" s="37"/>
      <c r="W276" s="37">
        <f t="shared" si="203"/>
        <v>0</v>
      </c>
      <c r="X276" s="37">
        <f t="shared" si="200"/>
        <v>0</v>
      </c>
      <c r="Y276" s="37"/>
      <c r="Z276" s="37">
        <f t="shared" si="204"/>
        <v>0</v>
      </c>
      <c r="AA276" s="37">
        <f t="shared" si="205"/>
        <v>0</v>
      </c>
      <c r="AB276" s="37"/>
      <c r="AC276" s="37">
        <f t="shared" si="206"/>
        <v>0</v>
      </c>
      <c r="AD276" s="37">
        <f t="shared" si="201"/>
        <v>0</v>
      </c>
      <c r="AE276" s="37"/>
      <c r="AF276" s="37">
        <f t="shared" si="207"/>
        <v>0</v>
      </c>
      <c r="AG276" s="37">
        <f t="shared" si="208"/>
        <v>0</v>
      </c>
      <c r="AH276" s="37"/>
      <c r="AI276" s="37">
        <f t="shared" si="209"/>
        <v>0</v>
      </c>
      <c r="AJ276" s="37">
        <f t="shared" si="210"/>
        <v>0</v>
      </c>
      <c r="AK276" s="37"/>
      <c r="AL276" s="37">
        <f t="shared" si="198"/>
        <v>0</v>
      </c>
      <c r="AM276" s="37">
        <f t="shared" si="199"/>
        <v>0</v>
      </c>
      <c r="AN276" s="37"/>
      <c r="AO276" s="37">
        <f t="shared" si="193"/>
        <v>0</v>
      </c>
      <c r="AP276" s="37">
        <f t="shared" si="194"/>
        <v>0</v>
      </c>
      <c r="AQ276" s="37"/>
      <c r="AR276" s="37">
        <f t="shared" si="195"/>
        <v>0</v>
      </c>
      <c r="AS276" s="37">
        <f t="shared" si="190"/>
        <v>0</v>
      </c>
      <c r="AT276" s="37"/>
      <c r="AU276" s="27">
        <f t="shared" si="191"/>
        <v>0</v>
      </c>
      <c r="AV276" s="27">
        <f t="shared" si="192"/>
        <v>0</v>
      </c>
      <c r="AW276" s="37"/>
      <c r="AX276" s="27">
        <f t="shared" si="223"/>
        <v>0</v>
      </c>
      <c r="AY276" s="27">
        <f t="shared" si="224"/>
        <v>0</v>
      </c>
      <c r="AZ276" s="37"/>
      <c r="BA276" s="137">
        <f t="shared" si="225"/>
        <v>0</v>
      </c>
      <c r="BB276" s="137">
        <f t="shared" si="226"/>
        <v>0</v>
      </c>
      <c r="BC276" s="37"/>
      <c r="BD276" s="136">
        <f t="shared" si="227"/>
        <v>0</v>
      </c>
      <c r="BE276" s="136">
        <f t="shared" si="228"/>
        <v>0</v>
      </c>
      <c r="BF276" s="37"/>
      <c r="BG276" s="137">
        <f t="shared" si="229"/>
        <v>0</v>
      </c>
      <c r="BH276" s="137">
        <f t="shared" si="230"/>
        <v>0</v>
      </c>
      <c r="BI276" s="37"/>
      <c r="BJ276" s="137">
        <f t="shared" si="231"/>
        <v>0</v>
      </c>
      <c r="BK276" s="137">
        <f t="shared" si="232"/>
        <v>0</v>
      </c>
      <c r="BL276" s="37">
        <v>300</v>
      </c>
      <c r="BM276" s="137">
        <f t="shared" si="240"/>
        <v>1221</v>
      </c>
      <c r="BN276" s="137">
        <f t="shared" si="233"/>
        <v>0</v>
      </c>
      <c r="BO276" s="54">
        <f t="shared" si="234"/>
        <v>300</v>
      </c>
      <c r="BP276" s="138">
        <f t="shared" ca="1" si="235"/>
        <v>1221</v>
      </c>
      <c r="BQ276" s="143">
        <f t="shared" ca="1" si="236"/>
        <v>0</v>
      </c>
      <c r="BR276" s="143">
        <f t="shared" si="237"/>
        <v>0</v>
      </c>
      <c r="BS276" s="138">
        <f t="shared" ca="1" si="238"/>
        <v>0</v>
      </c>
      <c r="BT276" s="142">
        <f t="shared" ca="1" si="239"/>
        <v>0</v>
      </c>
      <c r="BU276" s="30"/>
      <c r="BV276" s="54">
        <f t="shared" si="219"/>
        <v>120</v>
      </c>
      <c r="BW276" s="59" t="str">
        <f t="shared" si="220"/>
        <v>MEDIDO</v>
      </c>
      <c r="BY276" s="62"/>
      <c r="BZ276" s="62"/>
    </row>
    <row r="277" spans="1:80" s="79" customFormat="1" ht="49.5" customHeight="1" x14ac:dyDescent="0.2">
      <c r="A277" s="43" t="s">
        <v>29</v>
      </c>
      <c r="B277" s="43"/>
      <c r="C277" s="63" t="s">
        <v>468</v>
      </c>
      <c r="D277" s="73" t="s">
        <v>469</v>
      </c>
      <c r="E277" s="80" t="s">
        <v>55</v>
      </c>
      <c r="F277" s="50">
        <v>120</v>
      </c>
      <c r="G277" s="48">
        <v>0</v>
      </c>
      <c r="H277" s="49">
        <v>0</v>
      </c>
      <c r="I277" s="49">
        <v>0</v>
      </c>
      <c r="J277" s="49">
        <v>0</v>
      </c>
      <c r="K277" s="50">
        <f t="shared" si="221"/>
        <v>120</v>
      </c>
      <c r="L277" s="65">
        <v>13.83</v>
      </c>
      <c r="M277" s="66">
        <f t="shared" si="218"/>
        <v>1659.6</v>
      </c>
      <c r="N277" s="52"/>
      <c r="O277" s="53">
        <f t="shared" si="222"/>
        <v>0</v>
      </c>
      <c r="P277" s="37"/>
      <c r="Q277" s="37">
        <f t="shared" si="214"/>
        <v>0</v>
      </c>
      <c r="R277" s="37">
        <f t="shared" si="215"/>
        <v>0</v>
      </c>
      <c r="S277" s="37"/>
      <c r="T277" s="37">
        <f t="shared" si="212"/>
        <v>0</v>
      </c>
      <c r="U277" s="37">
        <f t="shared" si="213"/>
        <v>0</v>
      </c>
      <c r="V277" s="37"/>
      <c r="W277" s="37">
        <f t="shared" si="203"/>
        <v>0</v>
      </c>
      <c r="X277" s="37">
        <f t="shared" si="200"/>
        <v>0</v>
      </c>
      <c r="Y277" s="37"/>
      <c r="Z277" s="37">
        <f t="shared" si="204"/>
        <v>0</v>
      </c>
      <c r="AA277" s="37">
        <f t="shared" si="205"/>
        <v>0</v>
      </c>
      <c r="AB277" s="37"/>
      <c r="AC277" s="37">
        <f t="shared" si="206"/>
        <v>0</v>
      </c>
      <c r="AD277" s="37">
        <f t="shared" si="201"/>
        <v>0</v>
      </c>
      <c r="AE277" s="37"/>
      <c r="AF277" s="37">
        <f t="shared" si="207"/>
        <v>0</v>
      </c>
      <c r="AG277" s="37">
        <f t="shared" si="208"/>
        <v>0</v>
      </c>
      <c r="AH277" s="37"/>
      <c r="AI277" s="37">
        <f t="shared" si="209"/>
        <v>0</v>
      </c>
      <c r="AJ277" s="37">
        <f t="shared" si="210"/>
        <v>0</v>
      </c>
      <c r="AK277" s="37"/>
      <c r="AL277" s="37">
        <f t="shared" si="198"/>
        <v>0</v>
      </c>
      <c r="AM277" s="37">
        <f t="shared" si="199"/>
        <v>0</v>
      </c>
      <c r="AN277" s="37"/>
      <c r="AO277" s="37">
        <f t="shared" si="193"/>
        <v>0</v>
      </c>
      <c r="AP277" s="37">
        <f t="shared" si="194"/>
        <v>0</v>
      </c>
      <c r="AQ277" s="37"/>
      <c r="AR277" s="37">
        <f t="shared" si="195"/>
        <v>0</v>
      </c>
      <c r="AS277" s="37">
        <f t="shared" si="190"/>
        <v>0</v>
      </c>
      <c r="AT277" s="37"/>
      <c r="AU277" s="27">
        <f t="shared" si="191"/>
        <v>0</v>
      </c>
      <c r="AV277" s="27">
        <f t="shared" si="192"/>
        <v>0</v>
      </c>
      <c r="AW277" s="37"/>
      <c r="AX277" s="27">
        <f t="shared" si="223"/>
        <v>0</v>
      </c>
      <c r="AY277" s="27">
        <f t="shared" si="224"/>
        <v>0</v>
      </c>
      <c r="AZ277" s="37"/>
      <c r="BA277" s="137">
        <f t="shared" si="225"/>
        <v>0</v>
      </c>
      <c r="BB277" s="137">
        <f t="shared" si="226"/>
        <v>0</v>
      </c>
      <c r="BC277" s="37"/>
      <c r="BD277" s="136">
        <f t="shared" si="227"/>
        <v>0</v>
      </c>
      <c r="BE277" s="136">
        <f t="shared" si="228"/>
        <v>0</v>
      </c>
      <c r="BF277" s="37"/>
      <c r="BG277" s="137">
        <f t="shared" si="229"/>
        <v>0</v>
      </c>
      <c r="BH277" s="137">
        <f t="shared" si="230"/>
        <v>0</v>
      </c>
      <c r="BI277" s="37"/>
      <c r="BJ277" s="137">
        <f t="shared" si="231"/>
        <v>0</v>
      </c>
      <c r="BK277" s="137">
        <f t="shared" si="232"/>
        <v>0</v>
      </c>
      <c r="BL277" s="37">
        <v>120</v>
      </c>
      <c r="BM277" s="137">
        <f t="shared" si="240"/>
        <v>1659.6</v>
      </c>
      <c r="BN277" s="137">
        <f t="shared" si="233"/>
        <v>0</v>
      </c>
      <c r="BO277" s="54">
        <f t="shared" si="234"/>
        <v>120</v>
      </c>
      <c r="BP277" s="138">
        <f t="shared" ca="1" si="235"/>
        <v>1659.6</v>
      </c>
      <c r="BQ277" s="143">
        <f t="shared" ca="1" si="236"/>
        <v>0</v>
      </c>
      <c r="BR277" s="143">
        <f t="shared" si="237"/>
        <v>0</v>
      </c>
      <c r="BS277" s="138">
        <f t="shared" ca="1" si="238"/>
        <v>0</v>
      </c>
      <c r="BT277" s="142">
        <f t="shared" ca="1" si="239"/>
        <v>0</v>
      </c>
      <c r="BU277" s="30"/>
      <c r="BV277" s="54">
        <f t="shared" si="219"/>
        <v>0</v>
      </c>
      <c r="BW277" s="59" t="str">
        <f t="shared" si="220"/>
        <v>NÃO MEDIDO</v>
      </c>
      <c r="BY277" s="62"/>
      <c r="BZ277" s="62"/>
    </row>
    <row r="278" spans="1:80" s="79" customFormat="1" ht="49.5" customHeight="1" x14ac:dyDescent="0.2">
      <c r="A278" s="43" t="s">
        <v>508</v>
      </c>
      <c r="B278" s="43"/>
      <c r="C278" s="63" t="s">
        <v>504</v>
      </c>
      <c r="D278" s="73" t="s">
        <v>505</v>
      </c>
      <c r="E278" s="80" t="s">
        <v>59</v>
      </c>
      <c r="F278" s="50"/>
      <c r="G278" s="48">
        <v>90.59</v>
      </c>
      <c r="H278" s="49">
        <v>0</v>
      </c>
      <c r="I278" s="49">
        <v>0</v>
      </c>
      <c r="J278" s="49">
        <v>0</v>
      </c>
      <c r="K278" s="50">
        <f t="shared" si="221"/>
        <v>90.59</v>
      </c>
      <c r="L278" s="65">
        <v>111.53</v>
      </c>
      <c r="M278" s="66">
        <f t="shared" si="218"/>
        <v>10103.5</v>
      </c>
      <c r="N278" s="52"/>
      <c r="O278" s="53">
        <f t="shared" si="222"/>
        <v>0</v>
      </c>
      <c r="P278" s="37"/>
      <c r="Q278" s="37"/>
      <c r="R278" s="37"/>
      <c r="S278" s="37"/>
      <c r="T278" s="37"/>
      <c r="U278" s="37"/>
      <c r="V278" s="37"/>
      <c r="W278" s="37">
        <f t="shared" si="203"/>
        <v>0</v>
      </c>
      <c r="X278" s="37">
        <f t="shared" si="200"/>
        <v>0</v>
      </c>
      <c r="Y278" s="37"/>
      <c r="Z278" s="37">
        <f t="shared" si="204"/>
        <v>0</v>
      </c>
      <c r="AA278" s="37">
        <f t="shared" si="205"/>
        <v>0</v>
      </c>
      <c r="AB278" s="37"/>
      <c r="AC278" s="37">
        <f t="shared" si="206"/>
        <v>0</v>
      </c>
      <c r="AD278" s="37">
        <f t="shared" si="201"/>
        <v>0</v>
      </c>
      <c r="AE278" s="37"/>
      <c r="AF278" s="37">
        <f t="shared" si="207"/>
        <v>0</v>
      </c>
      <c r="AG278" s="37">
        <f t="shared" si="208"/>
        <v>0</v>
      </c>
      <c r="AH278" s="37"/>
      <c r="AI278" s="37">
        <f t="shared" si="209"/>
        <v>0</v>
      </c>
      <c r="AJ278" s="37">
        <f t="shared" si="210"/>
        <v>0</v>
      </c>
      <c r="AK278" s="37"/>
      <c r="AL278" s="37">
        <f t="shared" si="198"/>
        <v>0</v>
      </c>
      <c r="AM278" s="37">
        <f t="shared" si="199"/>
        <v>0</v>
      </c>
      <c r="AN278" s="37"/>
      <c r="AO278" s="37">
        <f t="shared" si="193"/>
        <v>0</v>
      </c>
      <c r="AP278" s="37">
        <f t="shared" si="194"/>
        <v>0</v>
      </c>
      <c r="AQ278" s="37"/>
      <c r="AR278" s="37">
        <f t="shared" si="195"/>
        <v>0</v>
      </c>
      <c r="AS278" s="37">
        <f t="shared" si="190"/>
        <v>0</v>
      </c>
      <c r="AT278" s="37"/>
      <c r="AU278" s="27">
        <f t="shared" si="191"/>
        <v>0</v>
      </c>
      <c r="AV278" s="27">
        <f t="shared" si="192"/>
        <v>0</v>
      </c>
      <c r="AW278" s="37"/>
      <c r="AX278" s="27">
        <f t="shared" si="223"/>
        <v>0</v>
      </c>
      <c r="AY278" s="27">
        <f t="shared" si="224"/>
        <v>0</v>
      </c>
      <c r="AZ278" s="37"/>
      <c r="BA278" s="137">
        <f>ROUND(AZ278*$L278,2)</f>
        <v>0</v>
      </c>
      <c r="BB278" s="137">
        <f>ROUND(AZ278*$N278,2)</f>
        <v>0</v>
      </c>
      <c r="BC278" s="37"/>
      <c r="BD278" s="136">
        <f>ROUND(BC278*$L278,2)</f>
        <v>0</v>
      </c>
      <c r="BE278" s="136">
        <f>ROUND(BC278*$N278,2)</f>
        <v>0</v>
      </c>
      <c r="BF278" s="37"/>
      <c r="BG278" s="137">
        <f>ROUND(BF278*$L278,2)</f>
        <v>0</v>
      </c>
      <c r="BH278" s="137">
        <f>ROUND(BF278*$N278,2)</f>
        <v>0</v>
      </c>
      <c r="BI278" s="37">
        <v>89.14</v>
      </c>
      <c r="BJ278" s="137">
        <f t="shared" si="231"/>
        <v>9941.7800000000007</v>
      </c>
      <c r="BK278" s="137">
        <f t="shared" si="232"/>
        <v>0</v>
      </c>
      <c r="BL278" s="37"/>
      <c r="BM278" s="137">
        <f t="shared" si="240"/>
        <v>0</v>
      </c>
      <c r="BN278" s="137">
        <f t="shared" si="233"/>
        <v>0</v>
      </c>
      <c r="BO278" s="54">
        <f t="shared" si="234"/>
        <v>89.14</v>
      </c>
      <c r="BP278" s="138">
        <f t="shared" ca="1" si="235"/>
        <v>9941.7800000000007</v>
      </c>
      <c r="BQ278" s="143">
        <f t="shared" ca="1" si="236"/>
        <v>0</v>
      </c>
      <c r="BR278" s="143">
        <f t="shared" si="237"/>
        <v>1.45</v>
      </c>
      <c r="BS278" s="138">
        <f t="shared" ca="1" si="238"/>
        <v>161.72</v>
      </c>
      <c r="BT278" s="142">
        <f t="shared" ca="1" si="239"/>
        <v>0</v>
      </c>
      <c r="BU278" s="30"/>
      <c r="BV278" s="54">
        <f>INDEX($P$11:$BN$286,ROW()-9,MATCH($BV$11,$P$11:$BN$11,0))</f>
        <v>0</v>
      </c>
      <c r="BW278" s="59" t="str">
        <f t="shared" si="220"/>
        <v>NÃO MEDIDO</v>
      </c>
      <c r="BY278" s="62"/>
      <c r="BZ278" s="62"/>
    </row>
    <row r="279" spans="1:80" s="79" customFormat="1" ht="30" customHeight="1" x14ac:dyDescent="0.2">
      <c r="A279" s="43" t="s">
        <v>27</v>
      </c>
      <c r="B279" s="43"/>
      <c r="C279" s="63">
        <v>230400</v>
      </c>
      <c r="D279" s="73" t="s">
        <v>479</v>
      </c>
      <c r="E279" s="80"/>
      <c r="F279" s="50"/>
      <c r="G279" s="48">
        <v>0</v>
      </c>
      <c r="H279" s="49">
        <v>0</v>
      </c>
      <c r="I279" s="49">
        <v>0</v>
      </c>
      <c r="J279" s="49">
        <v>0</v>
      </c>
      <c r="K279" s="50">
        <f t="shared" si="221"/>
        <v>0</v>
      </c>
      <c r="L279" s="65"/>
      <c r="M279" s="66">
        <f t="shared" si="218"/>
        <v>0</v>
      </c>
      <c r="N279" s="52"/>
      <c r="O279" s="53">
        <f t="shared" si="222"/>
        <v>0</v>
      </c>
      <c r="P279" s="37"/>
      <c r="Q279" s="37">
        <f t="shared" si="214"/>
        <v>0</v>
      </c>
      <c r="R279" s="37">
        <f t="shared" si="215"/>
        <v>0</v>
      </c>
      <c r="S279" s="37"/>
      <c r="T279" s="37">
        <f t="shared" si="212"/>
        <v>0</v>
      </c>
      <c r="U279" s="37">
        <f t="shared" si="213"/>
        <v>0</v>
      </c>
      <c r="V279" s="37"/>
      <c r="W279" s="37">
        <f t="shared" si="203"/>
        <v>0</v>
      </c>
      <c r="X279" s="37">
        <f t="shared" si="200"/>
        <v>0</v>
      </c>
      <c r="Y279" s="37"/>
      <c r="Z279" s="37">
        <f t="shared" si="204"/>
        <v>0</v>
      </c>
      <c r="AA279" s="37">
        <f t="shared" si="205"/>
        <v>0</v>
      </c>
      <c r="AB279" s="37"/>
      <c r="AC279" s="37">
        <f t="shared" si="206"/>
        <v>0</v>
      </c>
      <c r="AD279" s="37">
        <f t="shared" si="201"/>
        <v>0</v>
      </c>
      <c r="AE279" s="37"/>
      <c r="AF279" s="37">
        <f t="shared" si="207"/>
        <v>0</v>
      </c>
      <c r="AG279" s="37">
        <f t="shared" si="208"/>
        <v>0</v>
      </c>
      <c r="AH279" s="37"/>
      <c r="AI279" s="37">
        <f t="shared" si="209"/>
        <v>0</v>
      </c>
      <c r="AJ279" s="37">
        <f t="shared" si="210"/>
        <v>0</v>
      </c>
      <c r="AK279" s="37"/>
      <c r="AL279" s="37">
        <f t="shared" si="198"/>
        <v>0</v>
      </c>
      <c r="AM279" s="37">
        <f t="shared" si="199"/>
        <v>0</v>
      </c>
      <c r="AN279" s="37"/>
      <c r="AO279" s="37">
        <f t="shared" si="193"/>
        <v>0</v>
      </c>
      <c r="AP279" s="37">
        <f t="shared" si="194"/>
        <v>0</v>
      </c>
      <c r="AQ279" s="37"/>
      <c r="AR279" s="37">
        <f t="shared" si="195"/>
        <v>0</v>
      </c>
      <c r="AS279" s="37">
        <f t="shared" ref="AS279:AS286" si="241">ROUND($AQ279*$N279,2)</f>
        <v>0</v>
      </c>
      <c r="AT279" s="37"/>
      <c r="AU279" s="27">
        <f t="shared" si="191"/>
        <v>0</v>
      </c>
      <c r="AV279" s="27">
        <f t="shared" si="192"/>
        <v>0</v>
      </c>
      <c r="AW279" s="37"/>
      <c r="AX279" s="27">
        <f t="shared" si="223"/>
        <v>0</v>
      </c>
      <c r="AY279" s="27">
        <f t="shared" si="224"/>
        <v>0</v>
      </c>
      <c r="AZ279" s="37"/>
      <c r="BA279" s="137">
        <f t="shared" si="225"/>
        <v>0</v>
      </c>
      <c r="BB279" s="137">
        <f t="shared" si="226"/>
        <v>0</v>
      </c>
      <c r="BC279" s="37"/>
      <c r="BD279" s="136">
        <f t="shared" si="227"/>
        <v>0</v>
      </c>
      <c r="BE279" s="136">
        <f t="shared" ref="BE279:BE286" si="242">ROUND(BC279*$N279,2)</f>
        <v>0</v>
      </c>
      <c r="BF279" s="37"/>
      <c r="BG279" s="137">
        <f t="shared" si="229"/>
        <v>0</v>
      </c>
      <c r="BH279" s="137">
        <f t="shared" ref="BH279:BH286" si="243">ROUND(BF279*$N279,2)</f>
        <v>0</v>
      </c>
      <c r="BI279" s="37"/>
      <c r="BJ279" s="137">
        <f t="shared" si="231"/>
        <v>0</v>
      </c>
      <c r="BK279" s="137">
        <f t="shared" si="232"/>
        <v>0</v>
      </c>
      <c r="BL279" s="37"/>
      <c r="BM279" s="137">
        <f t="shared" si="240"/>
        <v>0</v>
      </c>
      <c r="BN279" s="137">
        <f t="shared" si="233"/>
        <v>0</v>
      </c>
      <c r="BO279" s="54">
        <f t="shared" si="234"/>
        <v>0</v>
      </c>
      <c r="BP279" s="138">
        <f t="shared" ca="1" si="235"/>
        <v>0</v>
      </c>
      <c r="BQ279" s="143">
        <f t="shared" ca="1" si="236"/>
        <v>0</v>
      </c>
      <c r="BR279" s="143">
        <f t="shared" si="237"/>
        <v>0</v>
      </c>
      <c r="BS279" s="138">
        <f t="shared" ca="1" si="238"/>
        <v>0</v>
      </c>
      <c r="BT279" s="142">
        <f t="shared" ca="1" si="239"/>
        <v>0</v>
      </c>
      <c r="BU279" s="30"/>
      <c r="BV279" s="54">
        <f t="shared" si="219"/>
        <v>49</v>
      </c>
      <c r="BW279" s="59" t="str">
        <f>IF(COUNTIF(BW280,"MEDIDO")&gt;0,"MEDIDO","NÃO MEDIDO")</f>
        <v>NÃO MEDIDO</v>
      </c>
      <c r="BY279" s="62"/>
      <c r="BZ279" s="62"/>
    </row>
    <row r="280" spans="1:80" s="79" customFormat="1" ht="30" customHeight="1" x14ac:dyDescent="0.2">
      <c r="A280" s="43" t="s">
        <v>29</v>
      </c>
      <c r="B280" s="43"/>
      <c r="C280" s="63" t="s">
        <v>470</v>
      </c>
      <c r="D280" s="73" t="s">
        <v>471</v>
      </c>
      <c r="E280" s="80" t="s">
        <v>55</v>
      </c>
      <c r="F280" s="50">
        <v>49</v>
      </c>
      <c r="G280" s="48">
        <v>0</v>
      </c>
      <c r="H280" s="49">
        <v>0</v>
      </c>
      <c r="I280" s="49">
        <v>0</v>
      </c>
      <c r="J280" s="49">
        <v>0</v>
      </c>
      <c r="K280" s="50">
        <f t="shared" si="221"/>
        <v>49</v>
      </c>
      <c r="L280" s="65">
        <v>18.989999999999998</v>
      </c>
      <c r="M280" s="66">
        <f t="shared" si="218"/>
        <v>930.51</v>
      </c>
      <c r="N280" s="52"/>
      <c r="O280" s="53">
        <f t="shared" si="222"/>
        <v>0</v>
      </c>
      <c r="P280" s="37"/>
      <c r="Q280" s="37">
        <f t="shared" si="214"/>
        <v>0</v>
      </c>
      <c r="R280" s="37">
        <f t="shared" si="215"/>
        <v>0</v>
      </c>
      <c r="S280" s="37"/>
      <c r="T280" s="37">
        <f t="shared" si="212"/>
        <v>0</v>
      </c>
      <c r="U280" s="37">
        <f t="shared" si="213"/>
        <v>0</v>
      </c>
      <c r="V280" s="37"/>
      <c r="W280" s="37">
        <f t="shared" si="203"/>
        <v>0</v>
      </c>
      <c r="X280" s="37">
        <f t="shared" si="200"/>
        <v>0</v>
      </c>
      <c r="Y280" s="37"/>
      <c r="Z280" s="37">
        <f t="shared" si="204"/>
        <v>0</v>
      </c>
      <c r="AA280" s="37">
        <f t="shared" si="205"/>
        <v>0</v>
      </c>
      <c r="AB280" s="37"/>
      <c r="AC280" s="37">
        <f t="shared" si="206"/>
        <v>0</v>
      </c>
      <c r="AD280" s="37">
        <f t="shared" si="201"/>
        <v>0</v>
      </c>
      <c r="AE280" s="37"/>
      <c r="AF280" s="37">
        <f t="shared" si="207"/>
        <v>0</v>
      </c>
      <c r="AG280" s="37">
        <f t="shared" si="208"/>
        <v>0</v>
      </c>
      <c r="AH280" s="37"/>
      <c r="AI280" s="37">
        <f t="shared" si="209"/>
        <v>0</v>
      </c>
      <c r="AJ280" s="37">
        <f t="shared" si="210"/>
        <v>0</v>
      </c>
      <c r="AK280" s="37"/>
      <c r="AL280" s="37">
        <f t="shared" si="198"/>
        <v>0</v>
      </c>
      <c r="AM280" s="37">
        <f t="shared" si="199"/>
        <v>0</v>
      </c>
      <c r="AN280" s="37"/>
      <c r="AO280" s="37">
        <f t="shared" si="193"/>
        <v>0</v>
      </c>
      <c r="AP280" s="37">
        <f t="shared" si="194"/>
        <v>0</v>
      </c>
      <c r="AQ280" s="37"/>
      <c r="AR280" s="37">
        <f t="shared" si="195"/>
        <v>0</v>
      </c>
      <c r="AS280" s="37">
        <f t="shared" si="241"/>
        <v>0</v>
      </c>
      <c r="AT280" s="37"/>
      <c r="AU280" s="27">
        <f t="shared" ref="AU280:AU286" si="244">ROUND($AT280*$L280,2)</f>
        <v>0</v>
      </c>
      <c r="AV280" s="27">
        <f t="shared" ref="AV280:AV286" si="245">ROUND($AT280*$N280,2)</f>
        <v>0</v>
      </c>
      <c r="AW280" s="37"/>
      <c r="AX280" s="27">
        <f t="shared" si="223"/>
        <v>0</v>
      </c>
      <c r="AY280" s="27">
        <f t="shared" si="224"/>
        <v>0</v>
      </c>
      <c r="AZ280" s="37"/>
      <c r="BA280" s="137">
        <f t="shared" si="225"/>
        <v>0</v>
      </c>
      <c r="BB280" s="137">
        <f t="shared" si="226"/>
        <v>0</v>
      </c>
      <c r="BC280" s="37"/>
      <c r="BD280" s="136">
        <f t="shared" si="227"/>
        <v>0</v>
      </c>
      <c r="BE280" s="136">
        <f t="shared" si="242"/>
        <v>0</v>
      </c>
      <c r="BF280" s="37"/>
      <c r="BG280" s="137">
        <f t="shared" si="229"/>
        <v>0</v>
      </c>
      <c r="BH280" s="137">
        <f t="shared" si="243"/>
        <v>0</v>
      </c>
      <c r="BI280" s="37"/>
      <c r="BJ280" s="137">
        <f t="shared" si="231"/>
        <v>0</v>
      </c>
      <c r="BK280" s="137">
        <f t="shared" si="232"/>
        <v>0</v>
      </c>
      <c r="BL280" s="37">
        <v>49</v>
      </c>
      <c r="BM280" s="137">
        <f t="shared" si="240"/>
        <v>930.51</v>
      </c>
      <c r="BN280" s="137">
        <f t="shared" si="233"/>
        <v>0</v>
      </c>
      <c r="BO280" s="54">
        <f t="shared" si="234"/>
        <v>49</v>
      </c>
      <c r="BP280" s="138">
        <f t="shared" ca="1" si="235"/>
        <v>930.51</v>
      </c>
      <c r="BQ280" s="143">
        <f t="shared" ca="1" si="236"/>
        <v>0</v>
      </c>
      <c r="BR280" s="143">
        <f t="shared" si="237"/>
        <v>0</v>
      </c>
      <c r="BS280" s="138">
        <f t="shared" ca="1" si="238"/>
        <v>0</v>
      </c>
      <c r="BT280" s="142">
        <f t="shared" ca="1" si="239"/>
        <v>0</v>
      </c>
      <c r="BU280" s="30"/>
      <c r="BV280" s="54">
        <f t="shared" si="219"/>
        <v>0</v>
      </c>
      <c r="BW280" s="59" t="str">
        <f>IF(BV280&lt;&gt;0,"MEDIDO","NÃO MEDIDO")</f>
        <v>NÃO MEDIDO</v>
      </c>
      <c r="BY280" s="62"/>
      <c r="BZ280" s="62"/>
    </row>
    <row r="281" spans="1:80" s="79" customFormat="1" ht="30" customHeight="1" x14ac:dyDescent="0.2">
      <c r="A281" s="43" t="s">
        <v>27</v>
      </c>
      <c r="B281" s="43"/>
      <c r="C281" s="63">
        <v>24</v>
      </c>
      <c r="D281" s="73" t="s">
        <v>80</v>
      </c>
      <c r="E281" s="80"/>
      <c r="F281" s="50"/>
      <c r="G281" s="48">
        <v>0</v>
      </c>
      <c r="H281" s="49">
        <v>0</v>
      </c>
      <c r="I281" s="49">
        <v>0</v>
      </c>
      <c r="J281" s="49">
        <v>0</v>
      </c>
      <c r="K281" s="50">
        <f t="shared" si="221"/>
        <v>0</v>
      </c>
      <c r="L281" s="65"/>
      <c r="M281" s="66">
        <f t="shared" si="218"/>
        <v>0</v>
      </c>
      <c r="N281" s="52"/>
      <c r="O281" s="53">
        <f t="shared" si="222"/>
        <v>0</v>
      </c>
      <c r="P281" s="37"/>
      <c r="Q281" s="37">
        <f t="shared" si="214"/>
        <v>0</v>
      </c>
      <c r="R281" s="37">
        <f t="shared" si="215"/>
        <v>0</v>
      </c>
      <c r="S281" s="37"/>
      <c r="T281" s="37">
        <f t="shared" si="212"/>
        <v>0</v>
      </c>
      <c r="U281" s="37">
        <f t="shared" si="213"/>
        <v>0</v>
      </c>
      <c r="V281" s="37"/>
      <c r="W281" s="37">
        <f t="shared" si="203"/>
        <v>0</v>
      </c>
      <c r="X281" s="37">
        <f t="shared" si="200"/>
        <v>0</v>
      </c>
      <c r="Y281" s="37"/>
      <c r="Z281" s="37">
        <f t="shared" si="204"/>
        <v>0</v>
      </c>
      <c r="AA281" s="37">
        <f t="shared" si="205"/>
        <v>0</v>
      </c>
      <c r="AB281" s="37"/>
      <c r="AC281" s="37">
        <f t="shared" si="206"/>
        <v>0</v>
      </c>
      <c r="AD281" s="37">
        <f t="shared" si="201"/>
        <v>0</v>
      </c>
      <c r="AE281" s="37"/>
      <c r="AF281" s="37">
        <f t="shared" si="207"/>
        <v>0</v>
      </c>
      <c r="AG281" s="37">
        <f t="shared" si="208"/>
        <v>0</v>
      </c>
      <c r="AH281" s="37"/>
      <c r="AI281" s="37">
        <f t="shared" si="209"/>
        <v>0</v>
      </c>
      <c r="AJ281" s="37">
        <f t="shared" si="210"/>
        <v>0</v>
      </c>
      <c r="AK281" s="37"/>
      <c r="AL281" s="37">
        <f t="shared" si="198"/>
        <v>0</v>
      </c>
      <c r="AM281" s="37">
        <f t="shared" si="199"/>
        <v>0</v>
      </c>
      <c r="AN281" s="37"/>
      <c r="AO281" s="37">
        <f t="shared" ref="AO281:AO286" si="246">ROUND($AN281*$L281,2)</f>
        <v>0</v>
      </c>
      <c r="AP281" s="37">
        <f t="shared" ref="AP281:AP286" si="247">ROUND($AN281*$N281,2)</f>
        <v>0</v>
      </c>
      <c r="AQ281" s="37"/>
      <c r="AR281" s="37">
        <f t="shared" si="195"/>
        <v>0</v>
      </c>
      <c r="AS281" s="37">
        <f t="shared" si="241"/>
        <v>0</v>
      </c>
      <c r="AT281" s="37"/>
      <c r="AU281" s="27">
        <f t="shared" si="244"/>
        <v>0</v>
      </c>
      <c r="AV281" s="27">
        <f t="shared" si="245"/>
        <v>0</v>
      </c>
      <c r="AW281" s="37"/>
      <c r="AX281" s="27">
        <f t="shared" si="223"/>
        <v>0</v>
      </c>
      <c r="AY281" s="27">
        <f t="shared" si="224"/>
        <v>0</v>
      </c>
      <c r="AZ281" s="37"/>
      <c r="BA281" s="137">
        <f t="shared" si="225"/>
        <v>0</v>
      </c>
      <c r="BB281" s="137">
        <f t="shared" si="226"/>
        <v>0</v>
      </c>
      <c r="BC281" s="37"/>
      <c r="BD281" s="136">
        <f t="shared" si="227"/>
        <v>0</v>
      </c>
      <c r="BE281" s="136">
        <f t="shared" si="242"/>
        <v>0</v>
      </c>
      <c r="BF281" s="37"/>
      <c r="BG281" s="137">
        <f t="shared" si="229"/>
        <v>0</v>
      </c>
      <c r="BH281" s="137">
        <f t="shared" si="243"/>
        <v>0</v>
      </c>
      <c r="BI281" s="37"/>
      <c r="BJ281" s="137">
        <f t="shared" si="231"/>
        <v>0</v>
      </c>
      <c r="BK281" s="137">
        <f t="shared" si="232"/>
        <v>0</v>
      </c>
      <c r="BL281" s="37"/>
      <c r="BM281" s="137">
        <f t="shared" si="240"/>
        <v>0</v>
      </c>
      <c r="BN281" s="137">
        <f t="shared" si="233"/>
        <v>0</v>
      </c>
      <c r="BO281" s="54">
        <f t="shared" si="234"/>
        <v>0</v>
      </c>
      <c r="BP281" s="138">
        <f t="shared" ca="1" si="235"/>
        <v>0</v>
      </c>
      <c r="BQ281" s="143">
        <f t="shared" ca="1" si="236"/>
        <v>0</v>
      </c>
      <c r="BR281" s="143">
        <f t="shared" si="237"/>
        <v>0</v>
      </c>
      <c r="BS281" s="138">
        <f t="shared" ca="1" si="238"/>
        <v>0</v>
      </c>
      <c r="BT281" s="142">
        <f t="shared" ca="1" si="239"/>
        <v>0</v>
      </c>
      <c r="BU281" s="30"/>
      <c r="BV281" s="54">
        <f t="shared" si="219"/>
        <v>0</v>
      </c>
      <c r="BW281" s="59" t="str">
        <f>IF(COUNTIF(BW282:BW286,"MEDIDO")&gt;0,"MEDIDO","NÃO MEDIDO")</f>
        <v>MEDIDO</v>
      </c>
      <c r="BY281" s="62"/>
      <c r="BZ281" s="62"/>
    </row>
    <row r="282" spans="1:80" s="79" customFormat="1" ht="30" customHeight="1" x14ac:dyDescent="0.2">
      <c r="A282" s="43" t="s">
        <v>27</v>
      </c>
      <c r="B282" s="43"/>
      <c r="C282" s="63">
        <v>240100</v>
      </c>
      <c r="D282" s="73" t="s">
        <v>81</v>
      </c>
      <c r="E282" s="80"/>
      <c r="F282" s="50"/>
      <c r="G282" s="48">
        <v>0</v>
      </c>
      <c r="H282" s="49">
        <v>0</v>
      </c>
      <c r="I282" s="49">
        <v>0</v>
      </c>
      <c r="J282" s="49">
        <v>0</v>
      </c>
      <c r="K282" s="50">
        <f t="shared" si="221"/>
        <v>0</v>
      </c>
      <c r="L282" s="65"/>
      <c r="M282" s="66">
        <f t="shared" si="218"/>
        <v>0</v>
      </c>
      <c r="N282" s="52"/>
      <c r="O282" s="53">
        <f t="shared" si="222"/>
        <v>0</v>
      </c>
      <c r="P282" s="37"/>
      <c r="Q282" s="37">
        <f t="shared" si="214"/>
        <v>0</v>
      </c>
      <c r="R282" s="37">
        <f t="shared" si="215"/>
        <v>0</v>
      </c>
      <c r="S282" s="37"/>
      <c r="T282" s="37">
        <f t="shared" si="212"/>
        <v>0</v>
      </c>
      <c r="U282" s="37">
        <f t="shared" si="213"/>
        <v>0</v>
      </c>
      <c r="V282" s="37"/>
      <c r="W282" s="37">
        <f t="shared" si="203"/>
        <v>0</v>
      </c>
      <c r="X282" s="37">
        <f t="shared" si="200"/>
        <v>0</v>
      </c>
      <c r="Y282" s="37"/>
      <c r="Z282" s="37">
        <f t="shared" si="204"/>
        <v>0</v>
      </c>
      <c r="AA282" s="37">
        <f t="shared" si="205"/>
        <v>0</v>
      </c>
      <c r="AB282" s="37"/>
      <c r="AC282" s="37">
        <f t="shared" si="206"/>
        <v>0</v>
      </c>
      <c r="AD282" s="37">
        <f t="shared" si="201"/>
        <v>0</v>
      </c>
      <c r="AE282" s="37"/>
      <c r="AF282" s="37">
        <f t="shared" si="207"/>
        <v>0</v>
      </c>
      <c r="AG282" s="37">
        <f t="shared" si="208"/>
        <v>0</v>
      </c>
      <c r="AH282" s="37"/>
      <c r="AI282" s="37">
        <f t="shared" si="209"/>
        <v>0</v>
      </c>
      <c r="AJ282" s="37">
        <f t="shared" si="210"/>
        <v>0</v>
      </c>
      <c r="AK282" s="37"/>
      <c r="AL282" s="37">
        <f t="shared" si="198"/>
        <v>0</v>
      </c>
      <c r="AM282" s="37">
        <f t="shared" si="199"/>
        <v>0</v>
      </c>
      <c r="AN282" s="37"/>
      <c r="AO282" s="37">
        <f t="shared" si="246"/>
        <v>0</v>
      </c>
      <c r="AP282" s="37">
        <f t="shared" si="247"/>
        <v>0</v>
      </c>
      <c r="AQ282" s="37"/>
      <c r="AR282" s="37">
        <f t="shared" ref="AR282:AR286" si="248">ROUND($AQ282*$L282,2)</f>
        <v>0</v>
      </c>
      <c r="AS282" s="37">
        <f t="shared" si="241"/>
        <v>0</v>
      </c>
      <c r="AT282" s="37"/>
      <c r="AU282" s="27">
        <f t="shared" si="244"/>
        <v>0</v>
      </c>
      <c r="AV282" s="27">
        <f t="shared" si="245"/>
        <v>0</v>
      </c>
      <c r="AW282" s="37"/>
      <c r="AX282" s="27">
        <f t="shared" si="223"/>
        <v>0</v>
      </c>
      <c r="AY282" s="27">
        <f t="shared" si="224"/>
        <v>0</v>
      </c>
      <c r="AZ282" s="37"/>
      <c r="BA282" s="137">
        <f t="shared" si="225"/>
        <v>0</v>
      </c>
      <c r="BB282" s="137">
        <f t="shared" si="226"/>
        <v>0</v>
      </c>
      <c r="BC282" s="37"/>
      <c r="BD282" s="136">
        <f t="shared" si="227"/>
        <v>0</v>
      </c>
      <c r="BE282" s="136">
        <f t="shared" si="242"/>
        <v>0</v>
      </c>
      <c r="BF282" s="37"/>
      <c r="BG282" s="137">
        <f t="shared" si="229"/>
        <v>0</v>
      </c>
      <c r="BH282" s="137">
        <f t="shared" si="243"/>
        <v>0</v>
      </c>
      <c r="BI282" s="37"/>
      <c r="BJ282" s="137">
        <f t="shared" si="231"/>
        <v>0</v>
      </c>
      <c r="BK282" s="137">
        <f t="shared" si="232"/>
        <v>0</v>
      </c>
      <c r="BL282" s="37"/>
      <c r="BM282" s="137">
        <f t="shared" si="240"/>
        <v>0</v>
      </c>
      <c r="BN282" s="137">
        <f t="shared" si="233"/>
        <v>0</v>
      </c>
      <c r="BO282" s="54">
        <f t="shared" si="234"/>
        <v>0</v>
      </c>
      <c r="BP282" s="138">
        <f t="shared" ca="1" si="235"/>
        <v>0</v>
      </c>
      <c r="BQ282" s="143">
        <f t="shared" ca="1" si="236"/>
        <v>0</v>
      </c>
      <c r="BR282" s="143">
        <f t="shared" si="237"/>
        <v>0</v>
      </c>
      <c r="BS282" s="138">
        <f t="shared" ca="1" si="238"/>
        <v>0</v>
      </c>
      <c r="BT282" s="142">
        <f t="shared" ca="1" si="239"/>
        <v>0</v>
      </c>
      <c r="BU282" s="30"/>
      <c r="BV282" s="54">
        <f t="shared" si="219"/>
        <v>0</v>
      </c>
      <c r="BW282" s="59" t="str">
        <f>IF(COUNTIF(BW283:BW283,"MEDIDO")&gt;0,"MEDIDO","NÃO MEDIDO")</f>
        <v>NÃO MEDIDO</v>
      </c>
      <c r="BY282" s="62"/>
      <c r="BZ282" s="62"/>
    </row>
    <row r="283" spans="1:80" s="79" customFormat="1" ht="30" customHeight="1" x14ac:dyDescent="0.2">
      <c r="A283" s="43" t="s">
        <v>29</v>
      </c>
      <c r="B283" s="43"/>
      <c r="C283" s="63" t="s">
        <v>52</v>
      </c>
      <c r="D283" s="73" t="s">
        <v>144</v>
      </c>
      <c r="E283" s="80" t="s">
        <v>31</v>
      </c>
      <c r="F283" s="50">
        <v>8</v>
      </c>
      <c r="G283" s="48">
        <v>0</v>
      </c>
      <c r="H283" s="49">
        <v>3</v>
      </c>
      <c r="I283" s="49">
        <v>0</v>
      </c>
      <c r="J283" s="49">
        <v>0</v>
      </c>
      <c r="K283" s="50">
        <f t="shared" si="221"/>
        <v>11</v>
      </c>
      <c r="L283" s="65">
        <v>1159.02</v>
      </c>
      <c r="M283" s="66">
        <f t="shared" si="218"/>
        <v>12749.22</v>
      </c>
      <c r="N283" s="52"/>
      <c r="O283" s="53">
        <f t="shared" si="222"/>
        <v>0</v>
      </c>
      <c r="P283" s="37">
        <v>1</v>
      </c>
      <c r="Q283" s="37">
        <f t="shared" si="214"/>
        <v>1159.02</v>
      </c>
      <c r="R283" s="37">
        <f t="shared" si="215"/>
        <v>0</v>
      </c>
      <c r="S283" s="37">
        <v>1</v>
      </c>
      <c r="T283" s="37">
        <f t="shared" si="212"/>
        <v>1159.02</v>
      </c>
      <c r="U283" s="37">
        <f t="shared" si="213"/>
        <v>0</v>
      </c>
      <c r="V283" s="37">
        <v>1</v>
      </c>
      <c r="W283" s="37">
        <f t="shared" si="203"/>
        <v>1159.02</v>
      </c>
      <c r="X283" s="37">
        <f t="shared" si="200"/>
        <v>0</v>
      </c>
      <c r="Y283" s="37">
        <v>1</v>
      </c>
      <c r="Z283" s="37">
        <f t="shared" si="204"/>
        <v>1159.02</v>
      </c>
      <c r="AA283" s="37">
        <f t="shared" si="205"/>
        <v>0</v>
      </c>
      <c r="AB283" s="37">
        <v>1</v>
      </c>
      <c r="AC283" s="37">
        <f t="shared" si="206"/>
        <v>1159.02</v>
      </c>
      <c r="AD283" s="37">
        <f t="shared" si="201"/>
        <v>0</v>
      </c>
      <c r="AE283" s="37">
        <v>1</v>
      </c>
      <c r="AF283" s="37">
        <f t="shared" si="207"/>
        <v>1159.02</v>
      </c>
      <c r="AG283" s="37">
        <f t="shared" si="208"/>
        <v>0</v>
      </c>
      <c r="AH283" s="37">
        <v>1</v>
      </c>
      <c r="AI283" s="37">
        <f t="shared" si="209"/>
        <v>1159.02</v>
      </c>
      <c r="AJ283" s="37">
        <f t="shared" si="210"/>
        <v>0</v>
      </c>
      <c r="AK283" s="37">
        <v>1</v>
      </c>
      <c r="AL283" s="37">
        <f t="shared" si="198"/>
        <v>1159.02</v>
      </c>
      <c r="AM283" s="37">
        <f t="shared" si="199"/>
        <v>0</v>
      </c>
      <c r="AN283" s="37">
        <v>1</v>
      </c>
      <c r="AO283" s="37">
        <f t="shared" si="246"/>
        <v>1159.02</v>
      </c>
      <c r="AP283" s="37">
        <f t="shared" si="247"/>
        <v>0</v>
      </c>
      <c r="AQ283" s="37">
        <v>1</v>
      </c>
      <c r="AR283" s="37">
        <f t="shared" si="248"/>
        <v>1159.02</v>
      </c>
      <c r="AS283" s="37">
        <f t="shared" si="241"/>
        <v>0</v>
      </c>
      <c r="AT283" s="37">
        <v>1</v>
      </c>
      <c r="AU283" s="27">
        <f t="shared" si="244"/>
        <v>1159.02</v>
      </c>
      <c r="AV283" s="27">
        <f t="shared" si="245"/>
        <v>0</v>
      </c>
      <c r="AW283" s="37"/>
      <c r="AX283" s="27">
        <f t="shared" si="223"/>
        <v>0</v>
      </c>
      <c r="AY283" s="27">
        <f t="shared" si="224"/>
        <v>0</v>
      </c>
      <c r="AZ283" s="37"/>
      <c r="BA283" s="137">
        <f t="shared" si="225"/>
        <v>0</v>
      </c>
      <c r="BB283" s="137">
        <f t="shared" si="226"/>
        <v>0</v>
      </c>
      <c r="BC283" s="37"/>
      <c r="BD283" s="136">
        <f t="shared" si="227"/>
        <v>0</v>
      </c>
      <c r="BE283" s="136">
        <f t="shared" si="242"/>
        <v>0</v>
      </c>
      <c r="BF283" s="37"/>
      <c r="BG283" s="137">
        <f t="shared" si="229"/>
        <v>0</v>
      </c>
      <c r="BH283" s="137">
        <f t="shared" si="243"/>
        <v>0</v>
      </c>
      <c r="BI283" s="37"/>
      <c r="BJ283" s="137">
        <f t="shared" si="231"/>
        <v>0</v>
      </c>
      <c r="BK283" s="137">
        <f t="shared" si="232"/>
        <v>0</v>
      </c>
      <c r="BL283" s="37"/>
      <c r="BM283" s="137">
        <f t="shared" si="240"/>
        <v>0</v>
      </c>
      <c r="BN283" s="137">
        <f t="shared" si="233"/>
        <v>0</v>
      </c>
      <c r="BO283" s="54">
        <f t="shared" si="234"/>
        <v>11</v>
      </c>
      <c r="BP283" s="138">
        <f t="shared" ca="1" si="235"/>
        <v>12749.22</v>
      </c>
      <c r="BQ283" s="143">
        <f t="shared" ca="1" si="236"/>
        <v>0</v>
      </c>
      <c r="BR283" s="143">
        <f t="shared" si="237"/>
        <v>0</v>
      </c>
      <c r="BS283" s="138">
        <f t="shared" ca="1" si="238"/>
        <v>0</v>
      </c>
      <c r="BT283" s="142">
        <f t="shared" ca="1" si="239"/>
        <v>0</v>
      </c>
      <c r="BU283" s="30"/>
      <c r="BV283" s="54">
        <f t="shared" si="219"/>
        <v>0</v>
      </c>
      <c r="BW283" s="59" t="str">
        <f>IF(BV283&lt;&gt;0,"MEDIDO","NÃO MEDIDO")</f>
        <v>NÃO MEDIDO</v>
      </c>
      <c r="BY283" s="62"/>
      <c r="BZ283" s="62"/>
    </row>
    <row r="284" spans="1:80" s="79" customFormat="1" ht="30" customHeight="1" x14ac:dyDescent="0.2">
      <c r="A284" s="43" t="s">
        <v>27</v>
      </c>
      <c r="B284" s="43"/>
      <c r="C284" s="63">
        <v>240200</v>
      </c>
      <c r="D284" s="73" t="s">
        <v>82</v>
      </c>
      <c r="E284" s="80"/>
      <c r="F284" s="50"/>
      <c r="G284" s="48">
        <v>0</v>
      </c>
      <c r="H284" s="49">
        <v>0</v>
      </c>
      <c r="I284" s="49">
        <v>0</v>
      </c>
      <c r="J284" s="49">
        <v>0</v>
      </c>
      <c r="K284" s="50">
        <f t="shared" si="221"/>
        <v>0</v>
      </c>
      <c r="L284" s="65"/>
      <c r="M284" s="66">
        <f t="shared" si="218"/>
        <v>0</v>
      </c>
      <c r="N284" s="52"/>
      <c r="O284" s="53">
        <f t="shared" si="222"/>
        <v>0</v>
      </c>
      <c r="P284" s="37"/>
      <c r="Q284" s="37">
        <f t="shared" si="214"/>
        <v>0</v>
      </c>
      <c r="R284" s="37">
        <f t="shared" si="215"/>
        <v>0</v>
      </c>
      <c r="S284" s="37"/>
      <c r="T284" s="37">
        <f t="shared" si="212"/>
        <v>0</v>
      </c>
      <c r="U284" s="37">
        <f t="shared" si="213"/>
        <v>0</v>
      </c>
      <c r="V284" s="37"/>
      <c r="W284" s="37">
        <f t="shared" si="203"/>
        <v>0</v>
      </c>
      <c r="X284" s="37">
        <f t="shared" si="200"/>
        <v>0</v>
      </c>
      <c r="Y284" s="37"/>
      <c r="Z284" s="37">
        <f t="shared" si="204"/>
        <v>0</v>
      </c>
      <c r="AA284" s="37">
        <f t="shared" si="205"/>
        <v>0</v>
      </c>
      <c r="AB284" s="37"/>
      <c r="AC284" s="37">
        <f t="shared" si="206"/>
        <v>0</v>
      </c>
      <c r="AD284" s="37">
        <f t="shared" si="201"/>
        <v>0</v>
      </c>
      <c r="AE284" s="37"/>
      <c r="AF284" s="37">
        <f t="shared" si="207"/>
        <v>0</v>
      </c>
      <c r="AG284" s="37">
        <f t="shared" si="208"/>
        <v>0</v>
      </c>
      <c r="AH284" s="37"/>
      <c r="AI284" s="37">
        <f t="shared" si="209"/>
        <v>0</v>
      </c>
      <c r="AJ284" s="37">
        <f t="shared" si="210"/>
        <v>0</v>
      </c>
      <c r="AK284" s="37"/>
      <c r="AL284" s="37">
        <f t="shared" si="198"/>
        <v>0</v>
      </c>
      <c r="AM284" s="37">
        <f t="shared" si="199"/>
        <v>0</v>
      </c>
      <c r="AN284" s="37"/>
      <c r="AO284" s="37">
        <f t="shared" si="246"/>
        <v>0</v>
      </c>
      <c r="AP284" s="37">
        <f t="shared" si="247"/>
        <v>0</v>
      </c>
      <c r="AQ284" s="37"/>
      <c r="AR284" s="37">
        <f t="shared" si="248"/>
        <v>0</v>
      </c>
      <c r="AS284" s="37">
        <f t="shared" si="241"/>
        <v>0</v>
      </c>
      <c r="AT284" s="37"/>
      <c r="AU284" s="27">
        <f t="shared" si="244"/>
        <v>0</v>
      </c>
      <c r="AV284" s="27">
        <f t="shared" si="245"/>
        <v>0</v>
      </c>
      <c r="AW284" s="37"/>
      <c r="AX284" s="27">
        <f t="shared" si="223"/>
        <v>0</v>
      </c>
      <c r="AY284" s="27">
        <f t="shared" si="224"/>
        <v>0</v>
      </c>
      <c r="AZ284" s="37"/>
      <c r="BA284" s="137">
        <f t="shared" si="225"/>
        <v>0</v>
      </c>
      <c r="BB284" s="137">
        <f t="shared" si="226"/>
        <v>0</v>
      </c>
      <c r="BC284" s="37"/>
      <c r="BD284" s="136">
        <f t="shared" si="227"/>
        <v>0</v>
      </c>
      <c r="BE284" s="136">
        <f t="shared" si="242"/>
        <v>0</v>
      </c>
      <c r="BF284" s="37"/>
      <c r="BG284" s="137">
        <f t="shared" si="229"/>
        <v>0</v>
      </c>
      <c r="BH284" s="137">
        <f t="shared" si="243"/>
        <v>0</v>
      </c>
      <c r="BI284" s="37"/>
      <c r="BJ284" s="137">
        <f t="shared" si="231"/>
        <v>0</v>
      </c>
      <c r="BK284" s="137">
        <f t="shared" si="232"/>
        <v>0</v>
      </c>
      <c r="BL284" s="37"/>
      <c r="BM284" s="137">
        <f t="shared" si="240"/>
        <v>0</v>
      </c>
      <c r="BN284" s="137">
        <f t="shared" si="233"/>
        <v>0</v>
      </c>
      <c r="BO284" s="54">
        <f t="shared" si="234"/>
        <v>0</v>
      </c>
      <c r="BP284" s="138">
        <f t="shared" ca="1" si="235"/>
        <v>0</v>
      </c>
      <c r="BQ284" s="143">
        <f t="shared" ca="1" si="236"/>
        <v>0</v>
      </c>
      <c r="BR284" s="143">
        <f t="shared" si="237"/>
        <v>0</v>
      </c>
      <c r="BS284" s="138">
        <f t="shared" ca="1" si="238"/>
        <v>0</v>
      </c>
      <c r="BT284" s="142">
        <f t="shared" ca="1" si="239"/>
        <v>0</v>
      </c>
      <c r="BU284" s="30"/>
      <c r="BV284" s="54">
        <f t="shared" si="219"/>
        <v>563.5</v>
      </c>
      <c r="BW284" s="59" t="str">
        <f>IF(COUNTIF(BW285:BW286,"MEDIDO")&gt;0,"MEDIDO","NÃO MEDIDO")</f>
        <v>MEDIDO</v>
      </c>
      <c r="BX284"/>
      <c r="BY284"/>
      <c r="BZ284" s="62"/>
    </row>
    <row r="285" spans="1:80" s="79" customFormat="1" ht="30" customHeight="1" x14ac:dyDescent="0.2">
      <c r="A285" s="43" t="s">
        <v>29</v>
      </c>
      <c r="B285" s="43"/>
      <c r="C285" s="63" t="s">
        <v>472</v>
      </c>
      <c r="D285" s="73" t="s">
        <v>473</v>
      </c>
      <c r="E285" s="80" t="s">
        <v>54</v>
      </c>
      <c r="F285" s="50">
        <v>896</v>
      </c>
      <c r="G285" s="48">
        <v>0</v>
      </c>
      <c r="H285" s="49">
        <v>0</v>
      </c>
      <c r="I285" s="49">
        <v>0</v>
      </c>
      <c r="J285" s="49">
        <v>0</v>
      </c>
      <c r="K285" s="50">
        <f t="shared" si="221"/>
        <v>896</v>
      </c>
      <c r="L285" s="65">
        <v>11.61</v>
      </c>
      <c r="M285" s="66">
        <f t="shared" si="218"/>
        <v>10402.56</v>
      </c>
      <c r="N285" s="52"/>
      <c r="O285" s="53">
        <f t="shared" si="222"/>
        <v>0</v>
      </c>
      <c r="P285" s="37"/>
      <c r="Q285" s="37">
        <f t="shared" si="214"/>
        <v>0</v>
      </c>
      <c r="R285" s="37">
        <f t="shared" si="215"/>
        <v>0</v>
      </c>
      <c r="S285" s="37"/>
      <c r="T285" s="37">
        <f t="shared" si="212"/>
        <v>0</v>
      </c>
      <c r="U285" s="37">
        <f t="shared" si="213"/>
        <v>0</v>
      </c>
      <c r="V285" s="37"/>
      <c r="W285" s="37">
        <f t="shared" si="203"/>
        <v>0</v>
      </c>
      <c r="X285" s="37">
        <f t="shared" si="200"/>
        <v>0</v>
      </c>
      <c r="Y285" s="37"/>
      <c r="Z285" s="37">
        <f t="shared" si="204"/>
        <v>0</v>
      </c>
      <c r="AA285" s="37">
        <f>ROUND($Y285*$N285,2)</f>
        <v>0</v>
      </c>
      <c r="AB285" s="37"/>
      <c r="AC285" s="37">
        <f t="shared" si="206"/>
        <v>0</v>
      </c>
      <c r="AD285" s="37">
        <f t="shared" si="201"/>
        <v>0</v>
      </c>
      <c r="AE285" s="37"/>
      <c r="AF285" s="37">
        <f t="shared" si="207"/>
        <v>0</v>
      </c>
      <c r="AG285" s="37">
        <f t="shared" si="208"/>
        <v>0</v>
      </c>
      <c r="AH285" s="37"/>
      <c r="AI285" s="37">
        <f t="shared" si="209"/>
        <v>0</v>
      </c>
      <c r="AJ285" s="37">
        <f t="shared" si="210"/>
        <v>0</v>
      </c>
      <c r="AK285" s="37"/>
      <c r="AL285" s="37">
        <f t="shared" si="198"/>
        <v>0</v>
      </c>
      <c r="AM285" s="37">
        <f t="shared" si="199"/>
        <v>0</v>
      </c>
      <c r="AN285" s="37"/>
      <c r="AO285" s="37">
        <f t="shared" si="246"/>
        <v>0</v>
      </c>
      <c r="AP285" s="37">
        <f t="shared" si="247"/>
        <v>0</v>
      </c>
      <c r="AQ285" s="37"/>
      <c r="AR285" s="37">
        <f t="shared" si="248"/>
        <v>0</v>
      </c>
      <c r="AS285" s="37">
        <f t="shared" si="241"/>
        <v>0</v>
      </c>
      <c r="AT285" s="37"/>
      <c r="AU285" s="27">
        <f t="shared" si="244"/>
        <v>0</v>
      </c>
      <c r="AV285" s="27">
        <f t="shared" si="245"/>
        <v>0</v>
      </c>
      <c r="AW285" s="37"/>
      <c r="AX285" s="27">
        <f t="shared" si="223"/>
        <v>0</v>
      </c>
      <c r="AY285" s="27">
        <f t="shared" si="224"/>
        <v>0</v>
      </c>
      <c r="AZ285" s="37">
        <v>81</v>
      </c>
      <c r="BA285" s="137">
        <f t="shared" si="225"/>
        <v>940.41</v>
      </c>
      <c r="BB285" s="137">
        <f t="shared" si="226"/>
        <v>0</v>
      </c>
      <c r="BC285" s="37"/>
      <c r="BD285" s="136">
        <f t="shared" si="227"/>
        <v>0</v>
      </c>
      <c r="BE285" s="136">
        <f t="shared" si="242"/>
        <v>0</v>
      </c>
      <c r="BF285" s="37"/>
      <c r="BG285" s="137">
        <f t="shared" si="229"/>
        <v>0</v>
      </c>
      <c r="BH285" s="137">
        <f t="shared" si="243"/>
        <v>0</v>
      </c>
      <c r="BI285" s="37">
        <v>209.79</v>
      </c>
      <c r="BJ285" s="137">
        <f t="shared" si="231"/>
        <v>2435.66</v>
      </c>
      <c r="BK285" s="137">
        <f t="shared" si="232"/>
        <v>0</v>
      </c>
      <c r="BL285" s="37">
        <v>563.5</v>
      </c>
      <c r="BM285" s="137">
        <f t="shared" si="240"/>
        <v>6542.24</v>
      </c>
      <c r="BN285" s="137">
        <f t="shared" si="233"/>
        <v>0</v>
      </c>
      <c r="BO285" s="54">
        <f t="shared" si="234"/>
        <v>854.29</v>
      </c>
      <c r="BP285" s="138">
        <f t="shared" ca="1" si="235"/>
        <v>9918.31</v>
      </c>
      <c r="BQ285" s="143">
        <f t="shared" ca="1" si="236"/>
        <v>0</v>
      </c>
      <c r="BR285" s="143">
        <f t="shared" si="237"/>
        <v>41.71</v>
      </c>
      <c r="BS285" s="138">
        <f t="shared" ca="1" si="238"/>
        <v>484.25</v>
      </c>
      <c r="BT285" s="142">
        <f t="shared" ca="1" si="239"/>
        <v>0</v>
      </c>
      <c r="BU285" s="30"/>
      <c r="BV285" s="54">
        <f t="shared" si="219"/>
        <v>819.47</v>
      </c>
      <c r="BW285" s="59" t="str">
        <f>IF(BV285&lt;&gt;0,"MEDIDO","NÃO MEDIDO")</f>
        <v>MEDIDO</v>
      </c>
      <c r="BY285" s="62"/>
      <c r="BZ285" s="62"/>
    </row>
    <row r="286" spans="1:80" s="79" customFormat="1" ht="30" customHeight="1" thickBot="1" x14ac:dyDescent="0.25">
      <c r="A286" s="79" t="s">
        <v>29</v>
      </c>
      <c r="C286" s="63" t="s">
        <v>474</v>
      </c>
      <c r="D286" s="73" t="s">
        <v>475</v>
      </c>
      <c r="E286" s="80" t="s">
        <v>54</v>
      </c>
      <c r="F286" s="50">
        <v>860</v>
      </c>
      <c r="G286" s="48">
        <v>0</v>
      </c>
      <c r="H286" s="49">
        <v>0</v>
      </c>
      <c r="I286" s="49">
        <v>0</v>
      </c>
      <c r="J286" s="49">
        <v>0</v>
      </c>
      <c r="K286" s="50">
        <f t="shared" si="221"/>
        <v>860</v>
      </c>
      <c r="L286" s="65">
        <v>7.97</v>
      </c>
      <c r="M286" s="66">
        <f t="shared" si="218"/>
        <v>6854.2</v>
      </c>
      <c r="N286" s="52"/>
      <c r="O286" s="53">
        <f t="shared" si="222"/>
        <v>0</v>
      </c>
      <c r="P286" s="37"/>
      <c r="Q286" s="37">
        <f t="shared" si="214"/>
        <v>0</v>
      </c>
      <c r="R286" s="37">
        <f>ROUND($P286*$N286,2)</f>
        <v>0</v>
      </c>
      <c r="S286" s="37"/>
      <c r="T286" s="37">
        <f t="shared" si="212"/>
        <v>0</v>
      </c>
      <c r="U286" s="37">
        <f t="shared" si="213"/>
        <v>0</v>
      </c>
      <c r="V286" s="37"/>
      <c r="W286" s="37">
        <f>ROUND($V286*$L286,2)</f>
        <v>0</v>
      </c>
      <c r="X286" s="37">
        <f t="shared" si="200"/>
        <v>0</v>
      </c>
      <c r="Y286" s="37"/>
      <c r="Z286" s="37">
        <f>ROUND($Y286*$L286,2)</f>
        <v>0</v>
      </c>
      <c r="AA286" s="37">
        <f>ROUND($Y286*$N286,2)</f>
        <v>0</v>
      </c>
      <c r="AB286" s="37"/>
      <c r="AC286" s="37">
        <f>ROUND($AB286*$L286,2)</f>
        <v>0</v>
      </c>
      <c r="AD286" s="37">
        <f>ROUND($AB286*$N286,2)</f>
        <v>0</v>
      </c>
      <c r="AE286" s="37"/>
      <c r="AF286" s="37">
        <f t="shared" si="207"/>
        <v>0</v>
      </c>
      <c r="AG286" s="37">
        <f t="shared" si="208"/>
        <v>0</v>
      </c>
      <c r="AH286" s="37"/>
      <c r="AI286" s="37">
        <f>ROUND($AH286*$L286,2)</f>
        <v>0</v>
      </c>
      <c r="AJ286" s="37">
        <f>ROUND($AH286*$N286,2)</f>
        <v>0</v>
      </c>
      <c r="AK286" s="37"/>
      <c r="AL286" s="37">
        <f t="shared" si="198"/>
        <v>0</v>
      </c>
      <c r="AM286" s="37">
        <f t="shared" si="199"/>
        <v>0</v>
      </c>
      <c r="AN286" s="37"/>
      <c r="AO286" s="37">
        <f t="shared" si="246"/>
        <v>0</v>
      </c>
      <c r="AP286" s="37">
        <f t="shared" si="247"/>
        <v>0</v>
      </c>
      <c r="AQ286" s="37"/>
      <c r="AR286" s="37">
        <f t="shared" si="248"/>
        <v>0</v>
      </c>
      <c r="AS286" s="37">
        <f t="shared" si="241"/>
        <v>0</v>
      </c>
      <c r="AT286" s="37"/>
      <c r="AU286" s="27">
        <f t="shared" si="244"/>
        <v>0</v>
      </c>
      <c r="AV286" s="27">
        <f t="shared" si="245"/>
        <v>0</v>
      </c>
      <c r="AW286" s="37"/>
      <c r="AX286" s="27">
        <f t="shared" si="223"/>
        <v>0</v>
      </c>
      <c r="AY286" s="27">
        <f t="shared" si="224"/>
        <v>0</v>
      </c>
      <c r="AZ286" s="37"/>
      <c r="BA286" s="137">
        <f t="shared" si="225"/>
        <v>0</v>
      </c>
      <c r="BB286" s="137">
        <f t="shared" si="226"/>
        <v>0</v>
      </c>
      <c r="BC286" s="37"/>
      <c r="BD286" s="136">
        <f t="shared" si="227"/>
        <v>0</v>
      </c>
      <c r="BE286" s="136">
        <f t="shared" si="242"/>
        <v>0</v>
      </c>
      <c r="BF286" s="37"/>
      <c r="BG286" s="137">
        <f t="shared" si="229"/>
        <v>0</v>
      </c>
      <c r="BH286" s="137">
        <f t="shared" si="243"/>
        <v>0</v>
      </c>
      <c r="BI286" s="37"/>
      <c r="BJ286" s="137">
        <f t="shared" si="231"/>
        <v>0</v>
      </c>
      <c r="BK286" s="137">
        <f t="shared" si="232"/>
        <v>0</v>
      </c>
      <c r="BL286" s="37">
        <v>819.47</v>
      </c>
      <c r="BM286" s="137">
        <f t="shared" si="240"/>
        <v>6531.18</v>
      </c>
      <c r="BN286" s="137">
        <f t="shared" si="233"/>
        <v>0</v>
      </c>
      <c r="BO286" s="54">
        <f t="shared" si="234"/>
        <v>819.47</v>
      </c>
      <c r="BP286" s="138">
        <f t="shared" ca="1" si="235"/>
        <v>6531.18</v>
      </c>
      <c r="BQ286" s="143">
        <f t="shared" ca="1" si="236"/>
        <v>0</v>
      </c>
      <c r="BR286" s="143">
        <f t="shared" si="237"/>
        <v>40.53</v>
      </c>
      <c r="BS286" s="138">
        <f t="shared" ca="1" si="238"/>
        <v>323.02</v>
      </c>
      <c r="BT286" s="142">
        <f t="shared" ca="1" si="239"/>
        <v>0</v>
      </c>
      <c r="BU286" s="30"/>
      <c r="BV286" s="54" t="e">
        <f t="shared" si="219"/>
        <v>#REF!</v>
      </c>
      <c r="BW286" s="59" t="e">
        <f>IF(BV286&lt;&gt;0,"MEDIDO","NÃO MEDIDO")</f>
        <v>#REF!</v>
      </c>
      <c r="BY286" s="62"/>
      <c r="BZ286" s="62"/>
      <c r="CB286" s="78"/>
    </row>
    <row r="287" spans="1:80" s="79" customFormat="1" ht="30" customHeight="1" thickBot="1" x14ac:dyDescent="0.25">
      <c r="C287" s="203" t="s">
        <v>86</v>
      </c>
      <c r="D287" s="204"/>
      <c r="E287" s="204"/>
      <c r="F287" s="205"/>
      <c r="G287" s="119" t="s">
        <v>573</v>
      </c>
      <c r="H287" s="119" t="s">
        <v>577</v>
      </c>
      <c r="I287" s="119" t="s">
        <v>600</v>
      </c>
      <c r="J287" s="119" t="s">
        <v>610</v>
      </c>
      <c r="K287" s="206"/>
      <c r="L287" s="208" t="s">
        <v>35</v>
      </c>
      <c r="M287" s="210">
        <f>SUM(M15:M286)</f>
        <v>1609092.12</v>
      </c>
      <c r="N287" s="212" t="s">
        <v>35</v>
      </c>
      <c r="O287" s="210">
        <f>SUM(O15:O286)</f>
        <v>193773.84</v>
      </c>
      <c r="P287" s="214" t="s">
        <v>36</v>
      </c>
      <c r="Q287" s="210">
        <f>SUM(Q15:Q286)</f>
        <v>30774.71</v>
      </c>
      <c r="R287" s="210">
        <f>SUM(R15:R286)</f>
        <v>0</v>
      </c>
      <c r="S287" s="214" t="s">
        <v>36</v>
      </c>
      <c r="T287" s="210">
        <f>SUM(T15:T286)</f>
        <v>108858.61</v>
      </c>
      <c r="U287" s="210">
        <f>SUM(U15:U286)</f>
        <v>0</v>
      </c>
      <c r="V287" s="214" t="s">
        <v>36</v>
      </c>
      <c r="W287" s="210">
        <f>SUM(W15:W286)</f>
        <v>104994.41</v>
      </c>
      <c r="X287" s="210">
        <f>SUM(X15:X286)</f>
        <v>0</v>
      </c>
      <c r="Y287" s="214" t="s">
        <v>36</v>
      </c>
      <c r="Z287" s="210">
        <f>SUM(Z15:Z286)</f>
        <v>94740.55</v>
      </c>
      <c r="AA287" s="210">
        <f>SUM(AA15:AA286)</f>
        <v>0</v>
      </c>
      <c r="AB287" s="214" t="s">
        <v>36</v>
      </c>
      <c r="AC287" s="210">
        <f>SUM(AC15:AC286)</f>
        <v>126859.2</v>
      </c>
      <c r="AD287" s="210">
        <f>SUM(AD15:AD286)</f>
        <v>0</v>
      </c>
      <c r="AE287" s="214" t="s">
        <v>36</v>
      </c>
      <c r="AF287" s="210">
        <f>SUM(AF15:AF286)+0.01</f>
        <v>64712.480000000003</v>
      </c>
      <c r="AG287" s="210">
        <f>SUM(AG15:AG286)</f>
        <v>0</v>
      </c>
      <c r="AH287" s="214" t="s">
        <v>36</v>
      </c>
      <c r="AI287" s="210">
        <f>SUM(AI15:AI286)</f>
        <v>63204.959999999999</v>
      </c>
      <c r="AJ287" s="210">
        <f>SUM(AJ15:AJ286)</f>
        <v>0</v>
      </c>
      <c r="AK287" s="214" t="s">
        <v>36</v>
      </c>
      <c r="AL287" s="210">
        <f>SUM(AL15:AL286)</f>
        <v>65116.52</v>
      </c>
      <c r="AM287" s="210">
        <f>SUM(AM15:AM286)</f>
        <v>0</v>
      </c>
      <c r="AN287" s="212" t="s">
        <v>36</v>
      </c>
      <c r="AO287" s="210">
        <f>SUM(AO15:AO286)</f>
        <v>60029.71</v>
      </c>
      <c r="AP287" s="210">
        <f>SUM(AP15:AP286)</f>
        <v>3303.15</v>
      </c>
      <c r="AQ287" s="212" t="s">
        <v>36</v>
      </c>
      <c r="AR287" s="210">
        <f>SUM(AR15:AR286)</f>
        <v>58469.3</v>
      </c>
      <c r="AS287" s="210">
        <f>SUM(AS15:AS286)</f>
        <v>343.2</v>
      </c>
      <c r="AT287" s="212" t="s">
        <v>36</v>
      </c>
      <c r="AU287" s="210">
        <f>SUM(AU15:AU286)</f>
        <v>73699.8</v>
      </c>
      <c r="AV287" s="210">
        <f>SUM(AV15:AV286)</f>
        <v>0</v>
      </c>
      <c r="AW287" s="212" t="s">
        <v>36</v>
      </c>
      <c r="AX287" s="210">
        <f>SUM(AX15:AX286)</f>
        <v>64447.47</v>
      </c>
      <c r="AY287" s="210">
        <f>SUM(AY15:AY286)</f>
        <v>4802.3</v>
      </c>
      <c r="AZ287" s="212" t="s">
        <v>36</v>
      </c>
      <c r="BA287" s="210">
        <f>SUM(BA15:BA286)</f>
        <v>80788.429999999993</v>
      </c>
      <c r="BB287" s="210">
        <f>SUM(BB15:BB286)</f>
        <v>21669.78</v>
      </c>
      <c r="BC287" s="212" t="s">
        <v>36</v>
      </c>
      <c r="BD287" s="210">
        <f>SUM(BD15:BD286)</f>
        <v>51883.360000000001</v>
      </c>
      <c r="BE287" s="210">
        <f>SUM(BE15:BE286)</f>
        <v>25935.97</v>
      </c>
      <c r="BF287" s="212" t="s">
        <v>36</v>
      </c>
      <c r="BG287" s="210">
        <f>SUM(BG15:BG286)</f>
        <v>136788.79</v>
      </c>
      <c r="BH287" s="210">
        <f>SUM(BH15:BH286)</f>
        <v>39166.699999999997</v>
      </c>
      <c r="BI287" s="212" t="s">
        <v>36</v>
      </c>
      <c r="BJ287" s="210">
        <f>SUM(BJ15:BJ286)</f>
        <v>166729.65</v>
      </c>
      <c r="BK287" s="210">
        <f>SUM(BK15:BK286)</f>
        <v>15382.15</v>
      </c>
      <c r="BL287" s="212" t="s">
        <v>36</v>
      </c>
      <c r="BM287" s="210">
        <f>SUM(BM15:BM286)</f>
        <v>79166.02</v>
      </c>
      <c r="BN287" s="210">
        <f>SUM(BN15:BN286)</f>
        <v>69.38</v>
      </c>
      <c r="BO287" s="214" t="s">
        <v>37</v>
      </c>
      <c r="BP287" s="210">
        <f ca="1">SUM(BP15:BP286)</f>
        <v>1431263.95</v>
      </c>
      <c r="BQ287" s="210">
        <f ca="1">SUM(BQ15:BQ286)</f>
        <v>110672.63</v>
      </c>
      <c r="BR287" s="216" t="s">
        <v>38</v>
      </c>
      <c r="BS287" s="210">
        <f ca="1">SUM(BS15:BS286)</f>
        <v>177828.17</v>
      </c>
      <c r="BT287" s="210">
        <f ca="1">SUM(BT15:BT286)</f>
        <v>83101.210000000006</v>
      </c>
      <c r="BU287" s="62"/>
      <c r="BV287" s="54"/>
      <c r="BW287" s="59" t="s">
        <v>134</v>
      </c>
      <c r="BY287" s="62"/>
      <c r="BZ287" s="62"/>
    </row>
    <row r="288" spans="1:80" s="79" customFormat="1" ht="55.5" customHeight="1" thickBot="1" x14ac:dyDescent="0.25">
      <c r="C288" s="203" t="s">
        <v>85</v>
      </c>
      <c r="D288" s="204"/>
      <c r="E288" s="204"/>
      <c r="F288" s="205"/>
      <c r="G288" s="120">
        <v>38781.82</v>
      </c>
      <c r="H288" s="120">
        <v>51951.73</v>
      </c>
      <c r="I288" s="120">
        <v>40601.21</v>
      </c>
      <c r="J288" s="120">
        <v>46028.12</v>
      </c>
      <c r="K288" s="207"/>
      <c r="L288" s="209"/>
      <c r="M288" s="211"/>
      <c r="N288" s="213"/>
      <c r="O288" s="211"/>
      <c r="P288" s="215"/>
      <c r="Q288" s="211"/>
      <c r="R288" s="211"/>
      <c r="S288" s="215"/>
      <c r="T288" s="211"/>
      <c r="U288" s="211"/>
      <c r="V288" s="215"/>
      <c r="W288" s="211"/>
      <c r="X288" s="211"/>
      <c r="Y288" s="215"/>
      <c r="Z288" s="211"/>
      <c r="AA288" s="211"/>
      <c r="AB288" s="215"/>
      <c r="AC288" s="211"/>
      <c r="AD288" s="211"/>
      <c r="AE288" s="215"/>
      <c r="AF288" s="211"/>
      <c r="AG288" s="211"/>
      <c r="AH288" s="215"/>
      <c r="AI288" s="211"/>
      <c r="AJ288" s="211"/>
      <c r="AK288" s="215"/>
      <c r="AL288" s="211"/>
      <c r="AM288" s="211"/>
      <c r="AN288" s="213"/>
      <c r="AO288" s="211"/>
      <c r="AP288" s="211"/>
      <c r="AQ288" s="213"/>
      <c r="AR288" s="211"/>
      <c r="AS288" s="211"/>
      <c r="AT288" s="213"/>
      <c r="AU288" s="211"/>
      <c r="AV288" s="211"/>
      <c r="AW288" s="213"/>
      <c r="AX288" s="211"/>
      <c r="AY288" s="211"/>
      <c r="AZ288" s="213"/>
      <c r="BA288" s="211"/>
      <c r="BB288" s="211"/>
      <c r="BC288" s="213"/>
      <c r="BD288" s="211"/>
      <c r="BE288" s="211"/>
      <c r="BF288" s="213"/>
      <c r="BG288" s="211"/>
      <c r="BH288" s="211"/>
      <c r="BI288" s="213"/>
      <c r="BJ288" s="211"/>
      <c r="BK288" s="211"/>
      <c r="BL288" s="213"/>
      <c r="BM288" s="211"/>
      <c r="BN288" s="211"/>
      <c r="BO288" s="215"/>
      <c r="BP288" s="211"/>
      <c r="BQ288" s="211"/>
      <c r="BR288" s="217"/>
      <c r="BS288" s="211"/>
      <c r="BT288" s="211"/>
      <c r="BU288" s="62"/>
      <c r="BV288" s="54"/>
      <c r="BW288" s="59" t="s">
        <v>134</v>
      </c>
      <c r="BY288" s="62"/>
      <c r="BZ288" s="62"/>
    </row>
    <row r="289" spans="3:98" s="79" customFormat="1" ht="58.5" customHeight="1" thickBot="1" x14ac:dyDescent="0.25">
      <c r="C289" s="225" t="s">
        <v>39</v>
      </c>
      <c r="D289" s="226"/>
      <c r="E289" s="226"/>
      <c r="F289" s="226"/>
      <c r="G289" s="226"/>
      <c r="H289" s="226"/>
      <c r="I289" s="226"/>
      <c r="J289" s="226"/>
      <c r="K289" s="227"/>
      <c r="L289" s="121" t="s">
        <v>40</v>
      </c>
      <c r="M289" s="122">
        <f>M287*(1-$BS$7)</f>
        <v>1171178.17</v>
      </c>
      <c r="N289" s="231" t="s">
        <v>41</v>
      </c>
      <c r="O289" s="232"/>
      <c r="P289" s="123" t="s">
        <v>42</v>
      </c>
      <c r="Q289" s="122">
        <f>SUM(Q15:Q286)*(1-$BS$7)</f>
        <v>22399.38</v>
      </c>
      <c r="R289" s="124" t="s">
        <v>41</v>
      </c>
      <c r="S289" s="123" t="s">
        <v>42</v>
      </c>
      <c r="T289" s="122">
        <f>SUM(T15:T286)*(1-$BS$7)</f>
        <v>79232.77</v>
      </c>
      <c r="U289" s="124" t="s">
        <v>41</v>
      </c>
      <c r="V289" s="123" t="s">
        <v>42</v>
      </c>
      <c r="W289" s="122">
        <f>SUM(W15:W286)*(1-$BS$7)</f>
        <v>76420.210000000006</v>
      </c>
      <c r="X289" s="124" t="s">
        <v>41</v>
      </c>
      <c r="Y289" s="123" t="s">
        <v>42</v>
      </c>
      <c r="Z289" s="122">
        <f>SUM(Z15:Z286)*(1-$BS$7)</f>
        <v>68956.94</v>
      </c>
      <c r="AA289" s="124" t="s">
        <v>41</v>
      </c>
      <c r="AB289" s="123" t="s">
        <v>42</v>
      </c>
      <c r="AC289" s="122">
        <f>SUM(AC15:AC286)*(1-$BS$7)</f>
        <v>92334.51</v>
      </c>
      <c r="AD289" s="124" t="s">
        <v>41</v>
      </c>
      <c r="AE289" s="123" t="s">
        <v>42</v>
      </c>
      <c r="AF289" s="122">
        <f>SUM(AF15:AF286)*(1-$BS$7)+0.01</f>
        <v>47101</v>
      </c>
      <c r="AG289" s="124" t="s">
        <v>41</v>
      </c>
      <c r="AH289" s="123" t="s">
        <v>42</v>
      </c>
      <c r="AI289" s="122">
        <f>SUM(AI15:AI286)*(1-$BS$7)</f>
        <v>46003.75</v>
      </c>
      <c r="AJ289" s="124" t="s">
        <v>41</v>
      </c>
      <c r="AK289" s="123" t="s">
        <v>42</v>
      </c>
      <c r="AL289" s="122">
        <f>SUM(AL15:AL286)*(1-$BS$7)</f>
        <v>47395.08</v>
      </c>
      <c r="AM289" s="124" t="s">
        <v>41</v>
      </c>
      <c r="AN289" s="125" t="s">
        <v>42</v>
      </c>
      <c r="AO289" s="124">
        <f>SUM(AO15:AO286)*(1-$BS$7)</f>
        <v>43692.639999999999</v>
      </c>
      <c r="AP289" s="124" t="s">
        <v>41</v>
      </c>
      <c r="AQ289" s="125" t="s">
        <v>42</v>
      </c>
      <c r="AR289" s="124">
        <f>SUM(AR15:AR286)*(1-$BS$7)</f>
        <v>42556.9</v>
      </c>
      <c r="AS289" s="124" t="s">
        <v>41</v>
      </c>
      <c r="AT289" s="125" t="s">
        <v>42</v>
      </c>
      <c r="AU289" s="124">
        <f>SUM(AU15:AU286)*(1-$BS$7)</f>
        <v>53642.42</v>
      </c>
      <c r="AV289" s="124" t="s">
        <v>41</v>
      </c>
      <c r="AW289" s="125" t="s">
        <v>42</v>
      </c>
      <c r="AX289" s="124">
        <f>SUM(AX15:AX286)*(1-$BS$7)</f>
        <v>46908.11</v>
      </c>
      <c r="AY289" s="124" t="s">
        <v>41</v>
      </c>
      <c r="AZ289" s="125" t="s">
        <v>42</v>
      </c>
      <c r="BA289" s="124">
        <f>SUM(BA15:BA286)*(1-$BS$7)</f>
        <v>58801.88</v>
      </c>
      <c r="BB289" s="124" t="s">
        <v>41</v>
      </c>
      <c r="BC289" s="125" t="s">
        <v>42</v>
      </c>
      <c r="BD289" s="124">
        <f>SUM(BD15:BD286)*(1-$BS$7)</f>
        <v>37763.32</v>
      </c>
      <c r="BE289" s="124" t="s">
        <v>41</v>
      </c>
      <c r="BF289" s="125" t="s">
        <v>42</v>
      </c>
      <c r="BG289" s="141">
        <f>SUM(BG15:BG286)*(1-$BS$7)</f>
        <v>99561.76</v>
      </c>
      <c r="BH289" s="124" t="s">
        <v>41</v>
      </c>
      <c r="BI289" s="125" t="s">
        <v>42</v>
      </c>
      <c r="BJ289" s="141">
        <f>SUM(BJ15:BJ286)*(1-$BS$7)</f>
        <v>121354.22</v>
      </c>
      <c r="BK289" s="124" t="s">
        <v>41</v>
      </c>
      <c r="BL289" s="125" t="s">
        <v>42</v>
      </c>
      <c r="BM289" s="141">
        <f>SUM(BM15:BM286)*(1-$BS$7)</f>
        <v>57621.01</v>
      </c>
      <c r="BN289" s="124" t="s">
        <v>41</v>
      </c>
      <c r="BO289" s="125" t="s">
        <v>43</v>
      </c>
      <c r="BP289" s="122">
        <f ca="1">SUM(BP15:BP286)*(1-$BS$7)+0.01</f>
        <v>1041745.9</v>
      </c>
      <c r="BQ289" s="124" t="s">
        <v>41</v>
      </c>
      <c r="BR289" s="126" t="s">
        <v>44</v>
      </c>
      <c r="BS289" s="122">
        <f ca="1">BS287*(1-$BS$7)-0.01</f>
        <v>129432.28</v>
      </c>
      <c r="BT289" s="124" t="s">
        <v>41</v>
      </c>
      <c r="BU289" s="62"/>
      <c r="BV289" s="54"/>
      <c r="BW289" s="59" t="s">
        <v>134</v>
      </c>
      <c r="BY289" s="62"/>
      <c r="BZ289" s="62"/>
    </row>
    <row r="290" spans="3:98" s="84" customFormat="1" ht="37.5" customHeight="1" thickBot="1" x14ac:dyDescent="0.25">
      <c r="C290" s="228"/>
      <c r="D290" s="229"/>
      <c r="E290" s="229"/>
      <c r="F290" s="229"/>
      <c r="G290" s="229"/>
      <c r="H290" s="229"/>
      <c r="I290" s="229"/>
      <c r="J290" s="229"/>
      <c r="K290" s="230"/>
      <c r="L290" s="218" t="s">
        <v>45</v>
      </c>
      <c r="M290" s="219"/>
      <c r="N290" s="220">
        <f>M289+O287</f>
        <v>1364952.01</v>
      </c>
      <c r="O290" s="221"/>
      <c r="P290" s="127" t="s">
        <v>46</v>
      </c>
      <c r="Q290" s="220">
        <f>Q289+R287</f>
        <v>22399.38</v>
      </c>
      <c r="R290" s="221"/>
      <c r="S290" s="127" t="s">
        <v>46</v>
      </c>
      <c r="T290" s="220">
        <f>T289+U287</f>
        <v>79232.77</v>
      </c>
      <c r="U290" s="221"/>
      <c r="V290" s="127" t="s">
        <v>46</v>
      </c>
      <c r="W290" s="220">
        <f>W289+X287</f>
        <v>76420.210000000006</v>
      </c>
      <c r="X290" s="221"/>
      <c r="Y290" s="127" t="s">
        <v>46</v>
      </c>
      <c r="Z290" s="220">
        <f>Z289+AA287</f>
        <v>68956.94</v>
      </c>
      <c r="AA290" s="221"/>
      <c r="AB290" s="127" t="s">
        <v>46</v>
      </c>
      <c r="AC290" s="220">
        <f>AC289+AD287</f>
        <v>92334.51</v>
      </c>
      <c r="AD290" s="221"/>
      <c r="AE290" s="127" t="s">
        <v>46</v>
      </c>
      <c r="AF290" s="220">
        <f>AF289+AG287</f>
        <v>47101</v>
      </c>
      <c r="AG290" s="221"/>
      <c r="AH290" s="127" t="s">
        <v>46</v>
      </c>
      <c r="AI290" s="220">
        <f>AI289+AJ287</f>
        <v>46003.75</v>
      </c>
      <c r="AJ290" s="221"/>
      <c r="AK290" s="127" t="s">
        <v>46</v>
      </c>
      <c r="AL290" s="220">
        <f>AL289+AM287</f>
        <v>47395.08</v>
      </c>
      <c r="AM290" s="221"/>
      <c r="AN290" s="150" t="s">
        <v>46</v>
      </c>
      <c r="AO290" s="220">
        <f>AO289+AP287</f>
        <v>46995.79</v>
      </c>
      <c r="AP290" s="221"/>
      <c r="AQ290" s="150" t="s">
        <v>46</v>
      </c>
      <c r="AR290" s="220">
        <f>AR289+AS287</f>
        <v>42900.1</v>
      </c>
      <c r="AS290" s="221"/>
      <c r="AT290" s="150" t="s">
        <v>46</v>
      </c>
      <c r="AU290" s="220">
        <f>AU289+AV287</f>
        <v>53642.42</v>
      </c>
      <c r="AV290" s="221"/>
      <c r="AW290" s="150" t="s">
        <v>46</v>
      </c>
      <c r="AX290" s="220">
        <f>AX289+AY287</f>
        <v>51710.41</v>
      </c>
      <c r="AY290" s="221"/>
      <c r="AZ290" s="150" t="s">
        <v>46</v>
      </c>
      <c r="BA290" s="220">
        <f>BA289+BB287</f>
        <v>80471.66</v>
      </c>
      <c r="BB290" s="221"/>
      <c r="BC290" s="150" t="s">
        <v>46</v>
      </c>
      <c r="BD290" s="220">
        <f>BD289+BE287</f>
        <v>63699.29</v>
      </c>
      <c r="BE290" s="221"/>
      <c r="BF290" s="150" t="s">
        <v>46</v>
      </c>
      <c r="BG290" s="220">
        <f>BG289+BH287</f>
        <v>138728.46</v>
      </c>
      <c r="BH290" s="221"/>
      <c r="BI290" s="150" t="s">
        <v>46</v>
      </c>
      <c r="BJ290" s="220">
        <f>BJ289+BK287</f>
        <v>136736.37</v>
      </c>
      <c r="BK290" s="221"/>
      <c r="BL290" s="150" t="s">
        <v>46</v>
      </c>
      <c r="BM290" s="220">
        <f>BM289+BN287</f>
        <v>57690.39</v>
      </c>
      <c r="BN290" s="221"/>
      <c r="BO290" s="127" t="s">
        <v>47</v>
      </c>
      <c r="BP290" s="220">
        <f ca="1">BP289+BQ287</f>
        <v>1152418.53</v>
      </c>
      <c r="BQ290" s="221"/>
      <c r="BR290" s="128" t="s">
        <v>487</v>
      </c>
      <c r="BS290" s="220">
        <f ca="1">BS289+BT287</f>
        <v>212533.49</v>
      </c>
      <c r="BT290" s="221"/>
      <c r="BU290" s="62"/>
      <c r="BV290" s="54"/>
      <c r="BW290" s="59" t="s">
        <v>134</v>
      </c>
      <c r="BY290" s="62"/>
      <c r="BZ290" s="62"/>
    </row>
    <row r="291" spans="3:98" s="84" customFormat="1" ht="21" customHeight="1" x14ac:dyDescent="0.2">
      <c r="C291" s="85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7"/>
      <c r="O291" s="88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R291" s="89"/>
      <c r="AS291" s="89"/>
      <c r="AT291" s="89"/>
      <c r="AU291" s="89"/>
      <c r="AV291" s="89"/>
      <c r="AW291" s="89"/>
      <c r="AX291" s="89"/>
      <c r="AY291" s="89"/>
      <c r="AZ291" s="89"/>
      <c r="BA291" s="89"/>
      <c r="BB291" s="89"/>
      <c r="BC291" s="89"/>
      <c r="BD291" s="89"/>
      <c r="BE291" s="89"/>
      <c r="BF291" s="89"/>
      <c r="BG291" s="89"/>
      <c r="BH291" s="89"/>
      <c r="BI291" s="89"/>
      <c r="BJ291" s="89"/>
      <c r="BK291" s="89"/>
      <c r="BL291" s="89"/>
      <c r="BM291" s="89"/>
      <c r="BN291" s="89"/>
      <c r="BO291" s="90"/>
      <c r="BP291" s="91"/>
      <c r="BQ291" s="90"/>
      <c r="BR291" s="90"/>
      <c r="BS291" s="90"/>
      <c r="BT291" s="90"/>
      <c r="BU291" s="62"/>
      <c r="BV291" s="54"/>
      <c r="BW291" s="59" t="s">
        <v>134</v>
      </c>
      <c r="BY291" s="62"/>
      <c r="BZ291" s="62"/>
    </row>
    <row r="292" spans="3:98" s="84" customFormat="1" ht="30" customHeight="1" x14ac:dyDescent="0.2">
      <c r="C292" s="223" t="s">
        <v>48</v>
      </c>
      <c r="D292" s="224"/>
      <c r="F292"/>
      <c r="G292"/>
      <c r="H292"/>
      <c r="I292"/>
      <c r="J292"/>
      <c r="K292"/>
      <c r="L292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R292" s="89"/>
      <c r="AS292" s="89"/>
      <c r="AT292" s="89"/>
      <c r="AU292" s="89"/>
      <c r="AV292" s="89"/>
      <c r="AW292" s="89"/>
      <c r="AX292" s="89"/>
      <c r="AY292" s="89"/>
      <c r="AZ292" s="89"/>
      <c r="BA292" s="89"/>
      <c r="BB292" s="89"/>
      <c r="BC292" s="89"/>
      <c r="BD292" s="89"/>
      <c r="BE292" s="89"/>
      <c r="BF292" s="89"/>
      <c r="BG292" s="89"/>
      <c r="BH292" s="89"/>
      <c r="BI292" s="89"/>
      <c r="BJ292" s="89"/>
      <c r="BK292" s="89"/>
      <c r="BL292" s="89"/>
      <c r="BM292" s="89"/>
      <c r="BN292" s="89"/>
      <c r="BO292" s="90"/>
      <c r="BP292"/>
      <c r="BQ292"/>
      <c r="BR292"/>
      <c r="BS292"/>
      <c r="BT292" s="90"/>
      <c r="BU292" s="62"/>
      <c r="BV292" s="54"/>
      <c r="BW292" s="59" t="s">
        <v>134</v>
      </c>
      <c r="BY292" s="62"/>
      <c r="BZ292" s="62"/>
    </row>
    <row r="293" spans="3:98" s="84" customFormat="1" ht="30" customHeight="1" x14ac:dyDescent="0.2">
      <c r="C293" s="131"/>
      <c r="D293" s="132" t="s">
        <v>49</v>
      </c>
      <c r="F293"/>
      <c r="G293"/>
      <c r="H293"/>
      <c r="I293"/>
      <c r="J293"/>
      <c r="K293"/>
      <c r="P293" s="89"/>
      <c r="Q293" s="89"/>
      <c r="R293" s="93"/>
      <c r="S293" s="89"/>
      <c r="T293" s="89"/>
      <c r="U293" s="89"/>
      <c r="V293" s="89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R293" s="89"/>
      <c r="AS293" s="89"/>
      <c r="AT293" s="89"/>
      <c r="AU293" s="89"/>
      <c r="AV293" s="89"/>
      <c r="AW293" s="89"/>
      <c r="AX293" s="89"/>
      <c r="AY293" s="89"/>
      <c r="AZ293" s="89"/>
      <c r="BA293" s="89"/>
      <c r="BB293" s="89"/>
      <c r="BC293" s="89"/>
      <c r="BD293" s="89"/>
      <c r="BE293" s="89"/>
      <c r="BF293" s="89"/>
      <c r="BG293" s="89"/>
      <c r="BH293" s="89"/>
      <c r="BI293" s="89"/>
      <c r="BJ293" s="89"/>
      <c r="BK293" s="89"/>
      <c r="BL293" s="89"/>
      <c r="BM293" s="89"/>
      <c r="BN293" s="89"/>
      <c r="BO293" s="90"/>
      <c r="BP293"/>
      <c r="BQ293"/>
      <c r="BR293"/>
      <c r="BS293"/>
      <c r="BT293" s="90"/>
      <c r="BU293" s="62"/>
      <c r="BV293" s="54"/>
      <c r="BW293" s="59" t="s">
        <v>134</v>
      </c>
      <c r="BY293" s="62"/>
      <c r="BZ293" s="62"/>
    </row>
    <row r="294" spans="3:98" s="84" customFormat="1" ht="30" customHeight="1" x14ac:dyDescent="0.2">
      <c r="C294" s="133"/>
      <c r="D294" s="132" t="s">
        <v>50</v>
      </c>
      <c r="E294" s="94"/>
      <c r="F294"/>
      <c r="G294"/>
      <c r="H294"/>
      <c r="I294"/>
      <c r="J294"/>
      <c r="K294"/>
      <c r="P294" s="3"/>
      <c r="Q294" s="3"/>
      <c r="R294" s="3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88"/>
      <c r="AZ294" s="88"/>
      <c r="BA294" s="88"/>
      <c r="BB294" s="88"/>
      <c r="BC294" s="88"/>
      <c r="BD294" s="88"/>
      <c r="BE294" s="88"/>
      <c r="BF294" s="88"/>
      <c r="BG294" s="88"/>
      <c r="BH294" s="88"/>
      <c r="BI294" s="88"/>
      <c r="BJ294" s="88"/>
      <c r="BK294" s="88"/>
      <c r="BL294" s="88"/>
      <c r="BM294" s="88"/>
      <c r="BN294" s="88"/>
      <c r="BO294" s="90"/>
      <c r="BP294"/>
      <c r="BQ294"/>
      <c r="BR294"/>
      <c r="BS294"/>
      <c r="BT294" s="90"/>
      <c r="BU294" s="62"/>
      <c r="BV294" s="54"/>
      <c r="BW294" s="59" t="s">
        <v>134</v>
      </c>
      <c r="BY294" s="62"/>
      <c r="BZ294" s="62"/>
    </row>
    <row r="295" spans="3:98" s="84" customFormat="1" ht="30" customHeight="1" x14ac:dyDescent="0.2">
      <c r="C295" s="134"/>
      <c r="D295" s="132" t="s">
        <v>51</v>
      </c>
      <c r="E295" s="94"/>
      <c r="F295"/>
      <c r="G295"/>
      <c r="H295"/>
      <c r="I295"/>
      <c r="J295"/>
      <c r="K295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R295" s="89"/>
      <c r="AS295" s="89"/>
      <c r="AT295" s="89"/>
      <c r="AU295" s="89"/>
      <c r="AV295" s="89"/>
      <c r="AW295" s="89"/>
      <c r="AX295" s="89"/>
      <c r="AY295" s="89"/>
      <c r="AZ295" s="89"/>
      <c r="BA295" s="89"/>
      <c r="BB295" s="89"/>
      <c r="BC295" s="89"/>
      <c r="BD295" s="89"/>
      <c r="BE295" s="89"/>
      <c r="BF295" s="89"/>
      <c r="BG295" s="89"/>
      <c r="BH295" s="89"/>
      <c r="BI295" s="89"/>
      <c r="BJ295" s="89"/>
      <c r="BK295" s="89"/>
      <c r="BL295" s="89"/>
      <c r="BM295" s="89"/>
      <c r="BN295" s="89"/>
      <c r="BO295" s="90"/>
      <c r="BP295"/>
      <c r="BQ295"/>
      <c r="BR295"/>
      <c r="BS295"/>
      <c r="BT295" s="96"/>
      <c r="BU295" s="62"/>
      <c r="BV295" s="54"/>
      <c r="BW295" s="59" t="s">
        <v>134</v>
      </c>
      <c r="BY295" s="62"/>
      <c r="BZ295" s="62"/>
    </row>
    <row r="296" spans="3:98" s="84" customFormat="1" ht="30" customHeight="1" x14ac:dyDescent="0.2">
      <c r="C296" s="135"/>
      <c r="D296" s="132" t="s">
        <v>84</v>
      </c>
      <c r="E296" s="94"/>
      <c r="F296"/>
      <c r="G296"/>
      <c r="H296"/>
      <c r="I296"/>
      <c r="J296"/>
      <c r="K296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R296" s="89"/>
      <c r="AS296" s="89"/>
      <c r="AT296" s="89"/>
      <c r="AU296" s="89"/>
      <c r="AV296" s="89"/>
      <c r="AW296" s="89"/>
      <c r="AX296" s="89"/>
      <c r="AY296" s="89"/>
      <c r="AZ296" s="89"/>
      <c r="BA296" s="89"/>
      <c r="BB296" s="89"/>
      <c r="BC296" s="89"/>
      <c r="BD296" s="89"/>
      <c r="BE296" s="89"/>
      <c r="BF296" s="89"/>
      <c r="BG296" s="89"/>
      <c r="BH296" s="89"/>
      <c r="BI296" s="89"/>
      <c r="BJ296" s="89"/>
      <c r="BK296" s="89"/>
      <c r="BL296" s="89"/>
      <c r="BM296" s="89"/>
      <c r="BN296" s="89"/>
      <c r="BO296" s="90"/>
      <c r="BP296"/>
      <c r="BQ296"/>
      <c r="BR296"/>
      <c r="BS296"/>
      <c r="BT296" s="90"/>
      <c r="BU296" s="62"/>
      <c r="BV296" s="54"/>
      <c r="BW296" s="59" t="s">
        <v>134</v>
      </c>
      <c r="BY296" s="62"/>
      <c r="BZ296" s="62"/>
    </row>
    <row r="297" spans="3:98" s="84" customFormat="1" ht="30" customHeight="1" x14ac:dyDescent="0.2">
      <c r="C297" s="80"/>
      <c r="D297" s="80"/>
      <c r="E297" s="92"/>
      <c r="F297"/>
      <c r="G297"/>
      <c r="H297"/>
      <c r="I297"/>
      <c r="J297"/>
      <c r="K297"/>
      <c r="L297" s="92"/>
      <c r="M297" s="92"/>
      <c r="N297" s="92"/>
      <c r="O297" s="92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R297" s="89"/>
      <c r="AS297" s="89"/>
      <c r="AT297" s="89"/>
      <c r="AU297" s="89"/>
      <c r="AV297" s="89"/>
      <c r="AW297" s="89"/>
      <c r="AX297" s="89"/>
      <c r="AY297" s="89"/>
      <c r="AZ297" s="89"/>
      <c r="BA297" s="89"/>
      <c r="BB297" s="89"/>
      <c r="BC297" s="89"/>
      <c r="BD297" s="89"/>
      <c r="BE297" s="89"/>
      <c r="BF297" s="89"/>
      <c r="BG297" s="89"/>
      <c r="BH297" s="89"/>
      <c r="BI297" s="89"/>
      <c r="BJ297" s="89"/>
      <c r="BK297" s="89"/>
      <c r="BL297" s="89"/>
      <c r="BM297" s="89"/>
      <c r="BN297" s="89"/>
      <c r="BO297" s="90"/>
      <c r="BP297"/>
      <c r="BQ297"/>
      <c r="BR297"/>
      <c r="BS297"/>
      <c r="BT297" s="90"/>
      <c r="BU297" s="62"/>
      <c r="BV297" s="54"/>
      <c r="BW297" s="59" t="s">
        <v>134</v>
      </c>
      <c r="BY297" s="62"/>
      <c r="BZ297" s="62"/>
    </row>
    <row r="298" spans="3:98" s="97" customFormat="1" ht="30" customHeight="1" x14ac:dyDescent="0.2">
      <c r="C298" s="222"/>
      <c r="D298" s="222"/>
      <c r="E298" s="222"/>
      <c r="F298" s="222"/>
      <c r="G298" s="222"/>
      <c r="H298" s="222"/>
      <c r="I298" s="222"/>
      <c r="J298" s="222"/>
      <c r="K298" s="222"/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2"/>
      <c r="AD298" s="222"/>
      <c r="AE298" s="222"/>
      <c r="AF298" s="222"/>
      <c r="AG298" s="222"/>
      <c r="AH298" s="222"/>
      <c r="AI298" s="222"/>
      <c r="AJ298" s="222"/>
      <c r="AK298" s="222"/>
      <c r="AL298" s="222"/>
      <c r="AM298" s="222"/>
      <c r="AN298" s="222"/>
      <c r="AO298" s="222"/>
      <c r="AP298" s="222"/>
      <c r="AQ298" s="222"/>
      <c r="AR298" s="222"/>
      <c r="AS298" s="222"/>
      <c r="AT298" s="222"/>
      <c r="AU298" s="222"/>
      <c r="AV298" s="222"/>
      <c r="AW298" s="222"/>
      <c r="AX298" s="222"/>
      <c r="AY298" s="222"/>
      <c r="AZ298" s="222"/>
      <c r="BA298" s="222"/>
      <c r="BB298" s="222"/>
      <c r="BC298" s="222"/>
      <c r="BD298" s="222"/>
      <c r="BE298" s="222"/>
      <c r="BF298" s="222"/>
      <c r="BG298" s="222"/>
      <c r="BH298" s="222"/>
      <c r="BI298" s="222"/>
      <c r="BJ298" s="222"/>
      <c r="BK298" s="222"/>
      <c r="BL298" s="222"/>
      <c r="BM298" s="222"/>
      <c r="BN298" s="222"/>
      <c r="BO298" s="222"/>
      <c r="BP298" s="222"/>
      <c r="BQ298" s="222"/>
      <c r="BR298" s="222"/>
      <c r="BS298" s="222"/>
      <c r="BT298" s="222"/>
      <c r="BV298" s="54"/>
      <c r="BW298" s="59" t="s">
        <v>134</v>
      </c>
      <c r="BX298" s="79"/>
      <c r="BY298" s="62"/>
      <c r="BZ298" s="62"/>
      <c r="CA298" s="79"/>
      <c r="CB298" s="79"/>
      <c r="CC298" s="79"/>
      <c r="CD298" s="79"/>
      <c r="CE298" s="79"/>
      <c r="CF298" s="79"/>
      <c r="CG298" s="79"/>
      <c r="CH298" s="79"/>
      <c r="CI298" s="79"/>
      <c r="CJ298" s="79"/>
      <c r="CK298" s="79"/>
      <c r="CL298" s="79"/>
      <c r="CM298" s="79"/>
      <c r="CN298" s="79"/>
      <c r="CO298" s="79"/>
      <c r="CP298" s="79"/>
      <c r="CQ298" s="79"/>
      <c r="CR298" s="79"/>
      <c r="CS298" s="79"/>
      <c r="CT298" s="79"/>
    </row>
    <row r="299" spans="3:98" s="97" customFormat="1" x14ac:dyDescent="0.2">
      <c r="C299" s="222"/>
      <c r="D299" s="222"/>
      <c r="E299" s="222"/>
      <c r="F299" s="222"/>
      <c r="G299" s="222"/>
      <c r="H299" s="222"/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2"/>
      <c r="AG299" s="222"/>
      <c r="AH299" s="222"/>
      <c r="AI299" s="222"/>
      <c r="AJ299" s="222"/>
      <c r="AK299" s="222"/>
      <c r="AL299" s="222"/>
      <c r="AM299" s="222"/>
      <c r="AN299" s="222"/>
      <c r="AO299" s="222"/>
      <c r="AP299" s="222"/>
      <c r="AQ299" s="222"/>
      <c r="AR299" s="222"/>
      <c r="AS299" s="222"/>
      <c r="AT299" s="222"/>
      <c r="AU299" s="222"/>
      <c r="AV299" s="222"/>
      <c r="AW299" s="222"/>
      <c r="AX299" s="222"/>
      <c r="AY299" s="222"/>
      <c r="AZ299" s="222"/>
      <c r="BA299" s="222"/>
      <c r="BB299" s="222"/>
      <c r="BC299" s="222"/>
      <c r="BD299" s="222"/>
      <c r="BE299" s="222"/>
      <c r="BF299" s="222"/>
      <c r="BG299" s="222"/>
      <c r="BH299" s="222"/>
      <c r="BI299" s="222"/>
      <c r="BJ299" s="222"/>
      <c r="BK299" s="222"/>
      <c r="BL299" s="222"/>
      <c r="BM299" s="222"/>
      <c r="BN299" s="222"/>
      <c r="BO299" s="222"/>
      <c r="BP299" s="222"/>
      <c r="BQ299" s="222"/>
      <c r="BR299" s="222"/>
      <c r="BS299" s="222"/>
      <c r="BT299" s="222"/>
      <c r="BV299"/>
      <c r="BW299"/>
      <c r="BX299" s="79"/>
      <c r="BY299" s="62"/>
      <c r="BZ299" s="62"/>
      <c r="CA299" s="79"/>
      <c r="CB299" s="79"/>
      <c r="CC299" s="79"/>
      <c r="CD299" s="79"/>
      <c r="CE299" s="79"/>
      <c r="CF299" s="79"/>
      <c r="CG299" s="79"/>
      <c r="CH299" s="79"/>
      <c r="CI299" s="79"/>
      <c r="CJ299" s="79"/>
      <c r="CK299" s="79"/>
      <c r="CL299" s="79"/>
      <c r="CM299" s="79"/>
      <c r="CN299" s="79"/>
      <c r="CO299" s="79"/>
      <c r="CP299" s="79"/>
      <c r="CQ299" s="79"/>
      <c r="CR299" s="79"/>
      <c r="CS299" s="79"/>
      <c r="CT299" s="79"/>
    </row>
    <row r="300" spans="3:98" s="97" customFormat="1" x14ac:dyDescent="0.2">
      <c r="C300" s="222" t="s">
        <v>83</v>
      </c>
      <c r="D300" s="222"/>
      <c r="E300" s="222"/>
      <c r="F300" s="222"/>
      <c r="G300" s="222"/>
      <c r="H300" s="222"/>
      <c r="I300" s="222"/>
      <c r="J300" s="222"/>
      <c r="K300" s="222"/>
      <c r="L300" s="222"/>
      <c r="M300" s="222"/>
      <c r="N300" s="222"/>
      <c r="O300" s="222"/>
      <c r="P300" s="222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2"/>
      <c r="AD300" s="222"/>
      <c r="AE300" s="222"/>
      <c r="AF300" s="222"/>
      <c r="AG300" s="222"/>
      <c r="AH300" s="222"/>
      <c r="AI300" s="222"/>
      <c r="AJ300" s="222"/>
      <c r="AK300" s="222"/>
      <c r="AL300" s="222"/>
      <c r="AM300" s="222"/>
      <c r="AN300" s="222"/>
      <c r="AO300" s="222"/>
      <c r="AP300" s="222"/>
      <c r="AQ300" s="222"/>
      <c r="AR300" s="222"/>
      <c r="AS300" s="222"/>
      <c r="AT300" s="222"/>
      <c r="AU300" s="222"/>
      <c r="AV300" s="222"/>
      <c r="AW300" s="222"/>
      <c r="AX300" s="222"/>
      <c r="AY300" s="222"/>
      <c r="AZ300" s="222"/>
      <c r="BA300" s="222"/>
      <c r="BB300" s="222"/>
      <c r="BC300" s="222"/>
      <c r="BD300" s="222"/>
      <c r="BE300" s="222"/>
      <c r="BF300" s="222"/>
      <c r="BG300" s="222"/>
      <c r="BH300" s="222"/>
      <c r="BI300" s="222"/>
      <c r="BJ300" s="222"/>
      <c r="BK300" s="222"/>
      <c r="BL300" s="222"/>
      <c r="BM300" s="222"/>
      <c r="BN300" s="222"/>
      <c r="BO300" s="222"/>
      <c r="BP300" s="222"/>
      <c r="BQ300" s="222"/>
      <c r="BR300" s="222"/>
      <c r="BS300" s="222"/>
      <c r="BT300" s="222"/>
      <c r="BW300" s="79"/>
      <c r="BX300" s="79"/>
      <c r="BY300" s="62"/>
      <c r="BZ300" s="62"/>
      <c r="CA300" s="79"/>
      <c r="CB300" s="79"/>
      <c r="CC300" s="79"/>
      <c r="CD300" s="79"/>
      <c r="CE300" s="79"/>
      <c r="CF300" s="79"/>
      <c r="CG300" s="79"/>
      <c r="CH300" s="79"/>
      <c r="CI300" s="79"/>
      <c r="CJ300" s="79"/>
      <c r="CK300" s="79"/>
      <c r="CL300" s="79"/>
      <c r="CM300" s="79"/>
      <c r="CN300" s="79"/>
      <c r="CO300" s="79"/>
      <c r="CP300" s="79"/>
      <c r="CQ300" s="79"/>
      <c r="CR300" s="79"/>
      <c r="CS300" s="79"/>
      <c r="CT300" s="79"/>
    </row>
    <row r="301" spans="3:98" s="98" customFormat="1" x14ac:dyDescent="0.2">
      <c r="C301" s="100"/>
      <c r="D301" s="79"/>
      <c r="E301" s="100"/>
      <c r="F301" s="79"/>
      <c r="G301" s="92"/>
      <c r="H301" s="92"/>
      <c r="I301" s="92"/>
      <c r="J301" s="92"/>
      <c r="BO301" s="101"/>
      <c r="BP301" s="101"/>
      <c r="BQ301" s="101"/>
      <c r="BR301" s="101"/>
      <c r="BS301" s="101"/>
      <c r="BT301" s="97"/>
      <c r="BU301" s="97"/>
      <c r="BV301" s="97"/>
      <c r="BW301" s="79"/>
      <c r="BX301" s="79"/>
      <c r="BY301" s="62"/>
      <c r="BZ301" s="62"/>
      <c r="CA301" s="79"/>
      <c r="CB301" s="79"/>
      <c r="CC301" s="79"/>
      <c r="CD301" s="79"/>
      <c r="CE301" s="79"/>
      <c r="CF301" s="79"/>
      <c r="CG301" s="79"/>
      <c r="CH301" s="79"/>
      <c r="CI301" s="79"/>
      <c r="CJ301" s="79"/>
      <c r="CK301" s="79"/>
      <c r="CL301" s="79"/>
      <c r="CM301" s="79"/>
      <c r="CN301" s="79"/>
      <c r="CO301" s="79"/>
      <c r="CP301" s="79"/>
      <c r="CQ301" s="79"/>
      <c r="CR301" s="79"/>
      <c r="CS301" s="79"/>
      <c r="CT301" s="79"/>
    </row>
    <row r="302" spans="3:98" s="98" customFormat="1" ht="13.5" hidden="1" thickBot="1" x14ac:dyDescent="0.25">
      <c r="C302" s="100"/>
      <c r="D302" s="102" t="s">
        <v>122</v>
      </c>
      <c r="E302" s="100"/>
      <c r="F302" s="79"/>
      <c r="G302" s="92"/>
      <c r="H302" s="92"/>
      <c r="I302" s="92"/>
      <c r="J302" s="92"/>
      <c r="BO302" s="101"/>
      <c r="BP302" s="101"/>
      <c r="BQ302" s="101"/>
      <c r="BR302" s="101"/>
      <c r="BS302" s="101"/>
      <c r="BT302" s="97"/>
      <c r="BU302" s="97"/>
      <c r="BV302" s="97"/>
      <c r="BW302" s="79"/>
      <c r="BX302" s="79"/>
      <c r="BY302" s="62"/>
      <c r="BZ302" s="62"/>
      <c r="CA302" s="79"/>
      <c r="CB302" s="79"/>
      <c r="CC302" s="79"/>
      <c r="CD302" s="79"/>
      <c r="CE302" s="79"/>
      <c r="CF302" s="79"/>
      <c r="CG302" s="79"/>
      <c r="CH302" s="79"/>
      <c r="CI302" s="79"/>
      <c r="CJ302" s="79"/>
      <c r="CK302" s="79"/>
      <c r="CL302" s="79"/>
      <c r="CM302" s="79"/>
      <c r="CN302" s="79"/>
      <c r="CO302" s="79"/>
      <c r="CP302" s="79"/>
      <c r="CQ302" s="79"/>
      <c r="CR302" s="79"/>
      <c r="CS302" s="79"/>
      <c r="CT302" s="79"/>
    </row>
    <row r="303" spans="3:98" s="98" customFormat="1" hidden="1" x14ac:dyDescent="0.2">
      <c r="C303" s="100"/>
      <c r="D303" s="103" t="s">
        <v>15</v>
      </c>
      <c r="E303" s="100"/>
      <c r="F303" s="79"/>
      <c r="G303" s="92"/>
      <c r="H303" s="92"/>
      <c r="I303" s="92"/>
      <c r="J303" s="92"/>
      <c r="BO303" s="101"/>
      <c r="BP303" s="101"/>
      <c r="BQ303" s="101"/>
      <c r="BR303" s="101"/>
      <c r="BS303" s="101"/>
      <c r="BT303" s="97"/>
      <c r="BU303" s="97"/>
      <c r="BV303" s="97"/>
      <c r="BW303" s="79"/>
      <c r="BX303" s="79"/>
      <c r="BY303" s="62"/>
      <c r="BZ303" s="62"/>
      <c r="CA303" s="79"/>
      <c r="CB303" s="79"/>
      <c r="CC303" s="79"/>
      <c r="CD303" s="79"/>
      <c r="CE303" s="79"/>
      <c r="CF303" s="79"/>
      <c r="CG303" s="79"/>
      <c r="CH303" s="79"/>
      <c r="CI303" s="79"/>
      <c r="CJ303" s="79"/>
      <c r="CK303" s="79"/>
      <c r="CL303" s="79"/>
      <c r="CM303" s="79"/>
      <c r="CN303" s="79"/>
      <c r="CO303" s="79"/>
      <c r="CP303" s="79"/>
      <c r="CQ303" s="79"/>
      <c r="CR303" s="79"/>
      <c r="CS303" s="79"/>
      <c r="CT303" s="79"/>
    </row>
    <row r="304" spans="3:98" s="98" customFormat="1" hidden="1" x14ac:dyDescent="0.2">
      <c r="C304" s="100"/>
      <c r="D304" s="103" t="s">
        <v>17</v>
      </c>
      <c r="E304" s="100"/>
      <c r="F304" s="79"/>
      <c r="G304" s="92"/>
      <c r="H304" s="92"/>
      <c r="I304" s="92"/>
      <c r="J304" s="92"/>
      <c r="BO304" s="101"/>
      <c r="BP304" s="101"/>
      <c r="BQ304" s="101"/>
      <c r="BR304" s="101"/>
      <c r="BS304" s="101"/>
      <c r="BT304" s="97"/>
      <c r="BU304" s="97"/>
      <c r="BV304" s="97"/>
      <c r="BW304" s="79"/>
      <c r="BX304" s="79"/>
      <c r="BY304" s="62"/>
      <c r="BZ304" s="62"/>
      <c r="CA304" s="79"/>
      <c r="CB304" s="79"/>
      <c r="CC304" s="79"/>
      <c r="CD304" s="79"/>
      <c r="CE304" s="79"/>
      <c r="CF304" s="79"/>
      <c r="CG304" s="79"/>
      <c r="CH304" s="79"/>
      <c r="CI304" s="79"/>
      <c r="CJ304" s="79"/>
      <c r="CK304" s="79"/>
      <c r="CL304" s="79"/>
      <c r="CM304" s="79"/>
      <c r="CN304" s="79"/>
      <c r="CO304" s="79"/>
      <c r="CP304" s="79"/>
      <c r="CQ304" s="79"/>
      <c r="CR304" s="79"/>
      <c r="CS304" s="79"/>
      <c r="CT304" s="79"/>
    </row>
    <row r="305" spans="3:98" s="98" customFormat="1" hidden="1" x14ac:dyDescent="0.2">
      <c r="C305" s="100"/>
      <c r="D305" s="103" t="s">
        <v>18</v>
      </c>
      <c r="E305" s="100"/>
      <c r="F305" s="79"/>
      <c r="G305" s="92"/>
      <c r="H305" s="92"/>
      <c r="I305" s="92"/>
      <c r="J305" s="92"/>
      <c r="BO305" s="101"/>
      <c r="BP305" s="101"/>
      <c r="BQ305" s="101"/>
      <c r="BR305" s="101"/>
      <c r="BS305" s="101"/>
      <c r="BT305" s="97"/>
      <c r="BU305" s="97"/>
      <c r="BV305" s="97"/>
      <c r="BW305" s="79"/>
      <c r="BX305" s="79"/>
      <c r="BY305" s="62"/>
      <c r="BZ305" s="62"/>
      <c r="CA305" s="79"/>
      <c r="CB305" s="79"/>
      <c r="CC305" s="79"/>
      <c r="CD305" s="79"/>
      <c r="CE305" s="79"/>
      <c r="CF305" s="79"/>
      <c r="CG305" s="79"/>
      <c r="CH305" s="79"/>
      <c r="CI305" s="79"/>
      <c r="CJ305" s="79"/>
      <c r="CK305" s="79"/>
      <c r="CL305" s="79"/>
      <c r="CM305" s="79"/>
      <c r="CN305" s="79"/>
      <c r="CO305" s="79"/>
      <c r="CP305" s="79"/>
      <c r="CQ305" s="79"/>
      <c r="CR305" s="79"/>
      <c r="CS305" s="79"/>
      <c r="CT305" s="79"/>
    </row>
    <row r="306" spans="3:98" s="98" customFormat="1" hidden="1" x14ac:dyDescent="0.2">
      <c r="C306" s="100"/>
      <c r="D306" s="103" t="s">
        <v>19</v>
      </c>
      <c r="E306" s="100"/>
      <c r="F306" s="79"/>
      <c r="G306" s="92"/>
      <c r="H306" s="92"/>
      <c r="I306" s="92"/>
      <c r="J306" s="92"/>
      <c r="BO306" s="101"/>
      <c r="BP306" s="101"/>
      <c r="BQ306" s="101"/>
      <c r="BR306" s="101"/>
      <c r="BS306" s="101"/>
      <c r="BT306" s="97"/>
      <c r="BU306" s="97"/>
      <c r="BV306" s="97"/>
      <c r="BW306" s="79"/>
      <c r="BX306" s="79"/>
      <c r="BY306" s="62"/>
      <c r="BZ306" s="62"/>
      <c r="CA306" s="79"/>
      <c r="CB306" s="79"/>
      <c r="CC306" s="79"/>
      <c r="CD306" s="79"/>
      <c r="CE306" s="79"/>
      <c r="CF306" s="79"/>
      <c r="CG306" s="79"/>
      <c r="CH306" s="79"/>
      <c r="CI306" s="79"/>
      <c r="CJ306" s="79"/>
      <c r="CK306" s="79"/>
      <c r="CL306" s="79"/>
      <c r="CM306" s="79"/>
      <c r="CN306" s="79"/>
      <c r="CO306" s="79"/>
      <c r="CP306" s="79"/>
      <c r="CQ306" s="79"/>
      <c r="CR306" s="79"/>
      <c r="CS306" s="79"/>
      <c r="CT306" s="79"/>
    </row>
    <row r="307" spans="3:98" s="98" customFormat="1" hidden="1" x14ac:dyDescent="0.2">
      <c r="C307" s="100"/>
      <c r="D307" s="103" t="s">
        <v>20</v>
      </c>
      <c r="E307" s="100"/>
      <c r="F307" s="79"/>
      <c r="G307" s="92"/>
      <c r="H307" s="92"/>
      <c r="I307" s="92"/>
      <c r="J307" s="92"/>
      <c r="BO307" s="101"/>
      <c r="BP307" s="101"/>
      <c r="BQ307" s="101"/>
      <c r="BR307" s="101"/>
      <c r="BS307" s="101"/>
      <c r="BT307" s="97"/>
      <c r="BU307" s="97"/>
      <c r="BV307" s="97"/>
      <c r="BW307" s="79"/>
      <c r="BX307" s="79"/>
      <c r="BY307" s="62"/>
      <c r="BZ307" s="62"/>
      <c r="CA307" s="79"/>
      <c r="CB307" s="79"/>
      <c r="CC307" s="79"/>
      <c r="CD307" s="79"/>
      <c r="CE307" s="79"/>
      <c r="CF307" s="79"/>
      <c r="CG307" s="79"/>
      <c r="CH307" s="79"/>
      <c r="CI307" s="79"/>
      <c r="CJ307" s="79"/>
      <c r="CK307" s="79"/>
      <c r="CL307" s="79"/>
      <c r="CM307" s="79"/>
      <c r="CN307" s="79"/>
      <c r="CO307" s="79"/>
      <c r="CP307" s="79"/>
      <c r="CQ307" s="79"/>
      <c r="CR307" s="79"/>
      <c r="CS307" s="79"/>
      <c r="CT307" s="79"/>
    </row>
    <row r="308" spans="3:98" s="98" customFormat="1" hidden="1" x14ac:dyDescent="0.2">
      <c r="C308" s="100"/>
      <c r="D308" s="103" t="s">
        <v>21</v>
      </c>
      <c r="E308" s="100"/>
      <c r="F308" s="79"/>
      <c r="G308" s="92"/>
      <c r="H308" s="92"/>
      <c r="I308" s="92"/>
      <c r="J308" s="92"/>
      <c r="BO308" s="101"/>
      <c r="BP308" s="101"/>
      <c r="BQ308" s="101"/>
      <c r="BR308" s="101"/>
      <c r="BS308" s="101"/>
      <c r="BT308" s="97"/>
      <c r="BU308" s="97"/>
      <c r="BV308" s="97"/>
      <c r="BW308" s="79"/>
      <c r="BX308" s="79"/>
      <c r="BY308" s="62"/>
      <c r="BZ308" s="62"/>
      <c r="CA308" s="79"/>
      <c r="CB308" s="79"/>
      <c r="CC308" s="79"/>
      <c r="CD308" s="79"/>
      <c r="CE308" s="79"/>
      <c r="CF308" s="79"/>
      <c r="CG308" s="79"/>
      <c r="CH308" s="79"/>
      <c r="CI308" s="79"/>
      <c r="CJ308" s="79"/>
      <c r="CK308" s="79"/>
      <c r="CL308" s="79"/>
      <c r="CM308" s="79"/>
      <c r="CN308" s="79"/>
      <c r="CO308" s="79"/>
      <c r="CP308" s="79"/>
      <c r="CQ308" s="79"/>
      <c r="CR308" s="79"/>
      <c r="CS308" s="79"/>
      <c r="CT308" s="79"/>
    </row>
    <row r="309" spans="3:98" s="98" customFormat="1" hidden="1" x14ac:dyDescent="0.2">
      <c r="C309" s="100"/>
      <c r="D309" s="103" t="s">
        <v>22</v>
      </c>
      <c r="E309" s="100"/>
      <c r="F309" s="79"/>
      <c r="G309" s="92"/>
      <c r="H309" s="92"/>
      <c r="I309" s="92"/>
      <c r="J309" s="92"/>
      <c r="BO309" s="101"/>
      <c r="BP309" s="101"/>
      <c r="BQ309" s="101"/>
      <c r="BR309" s="101"/>
      <c r="BS309" s="101"/>
      <c r="BT309" s="97"/>
      <c r="BU309" s="97"/>
      <c r="BV309" s="97"/>
      <c r="BW309" s="79"/>
      <c r="BX309" s="79"/>
      <c r="BY309" s="62"/>
      <c r="BZ309" s="62"/>
      <c r="CA309" s="79"/>
      <c r="CB309" s="79"/>
      <c r="CC309" s="79"/>
      <c r="CD309" s="79"/>
      <c r="CE309" s="79"/>
      <c r="CF309" s="79"/>
      <c r="CG309" s="79"/>
      <c r="CH309" s="79"/>
      <c r="CI309" s="79"/>
      <c r="CJ309" s="79"/>
      <c r="CK309" s="79"/>
      <c r="CL309" s="79"/>
      <c r="CM309" s="79"/>
      <c r="CN309" s="79"/>
      <c r="CO309" s="79"/>
      <c r="CP309" s="79"/>
      <c r="CQ309" s="79"/>
      <c r="CR309" s="79"/>
      <c r="CS309" s="79"/>
      <c r="CT309" s="79"/>
    </row>
    <row r="310" spans="3:98" s="98" customFormat="1" hidden="1" x14ac:dyDescent="0.2">
      <c r="C310" s="100"/>
      <c r="D310" s="103" t="s">
        <v>23</v>
      </c>
      <c r="E310" s="100"/>
      <c r="F310" s="79"/>
      <c r="G310" s="92"/>
      <c r="H310" s="92"/>
      <c r="I310" s="92"/>
      <c r="J310" s="92"/>
      <c r="BO310" s="101"/>
      <c r="BP310" s="101"/>
      <c r="BQ310" s="101"/>
      <c r="BR310" s="101"/>
      <c r="BS310" s="101"/>
      <c r="BT310" s="97"/>
      <c r="BU310" s="97"/>
      <c r="BV310" s="97"/>
      <c r="BW310" s="79"/>
      <c r="BX310" s="79"/>
      <c r="BY310" s="62"/>
      <c r="BZ310" s="62"/>
      <c r="CA310" s="79"/>
      <c r="CB310" s="79"/>
      <c r="CC310" s="79"/>
      <c r="CD310" s="79"/>
      <c r="CE310" s="79"/>
      <c r="CF310" s="79"/>
      <c r="CG310" s="79"/>
      <c r="CH310" s="79"/>
      <c r="CI310" s="79"/>
      <c r="CJ310" s="79"/>
      <c r="CK310" s="79"/>
      <c r="CL310" s="79"/>
      <c r="CM310" s="79"/>
      <c r="CN310" s="79"/>
      <c r="CO310" s="79"/>
      <c r="CP310" s="79"/>
      <c r="CQ310" s="79"/>
      <c r="CR310" s="79"/>
      <c r="CS310" s="79"/>
      <c r="CT310" s="79"/>
    </row>
    <row r="311" spans="3:98" s="98" customFormat="1" hidden="1" x14ac:dyDescent="0.2">
      <c r="C311" s="100"/>
      <c r="D311" s="103" t="s">
        <v>123</v>
      </c>
      <c r="E311" s="100"/>
      <c r="F311" s="79"/>
      <c r="G311" s="92"/>
      <c r="H311" s="92"/>
      <c r="I311" s="92"/>
      <c r="J311" s="92"/>
      <c r="BO311" s="101"/>
      <c r="BP311" s="101"/>
      <c r="BQ311" s="101"/>
      <c r="BR311" s="101"/>
      <c r="BS311" s="101"/>
      <c r="BT311" s="97"/>
      <c r="BU311" s="97"/>
      <c r="BV311" s="97"/>
      <c r="BW311" s="79"/>
      <c r="BX311" s="79"/>
      <c r="BY311" s="62"/>
      <c r="BZ311" s="62"/>
      <c r="CA311" s="79"/>
      <c r="CB311" s="79"/>
      <c r="CC311" s="79"/>
      <c r="CD311" s="79"/>
      <c r="CE311" s="79"/>
      <c r="CF311" s="79"/>
      <c r="CG311" s="79"/>
      <c r="CH311" s="79"/>
      <c r="CI311" s="79"/>
      <c r="CJ311" s="79"/>
      <c r="CK311" s="79"/>
      <c r="CL311" s="79"/>
      <c r="CM311" s="79"/>
      <c r="CN311" s="79"/>
      <c r="CO311" s="79"/>
      <c r="CP311" s="79"/>
      <c r="CQ311" s="79"/>
      <c r="CR311" s="79"/>
      <c r="CS311" s="79"/>
      <c r="CT311" s="79"/>
    </row>
    <row r="312" spans="3:98" s="98" customFormat="1" hidden="1" x14ac:dyDescent="0.2">
      <c r="C312" s="100"/>
      <c r="D312" s="103" t="s">
        <v>124</v>
      </c>
      <c r="E312" s="100"/>
      <c r="F312" s="79"/>
      <c r="G312" s="92"/>
      <c r="H312" s="92"/>
      <c r="I312" s="92"/>
      <c r="J312" s="92"/>
      <c r="BO312" s="101"/>
      <c r="BP312" s="101"/>
      <c r="BQ312" s="101"/>
      <c r="BR312" s="101"/>
      <c r="BS312" s="101"/>
      <c r="BT312" s="97"/>
      <c r="BU312" s="97"/>
      <c r="BV312" s="97"/>
      <c r="BW312" s="79"/>
      <c r="BX312" s="79"/>
      <c r="BY312" s="62"/>
      <c r="BZ312" s="62"/>
      <c r="CA312" s="79"/>
      <c r="CB312" s="79"/>
      <c r="CC312" s="79"/>
      <c r="CD312" s="79"/>
      <c r="CE312" s="79"/>
      <c r="CF312" s="79"/>
      <c r="CG312" s="79"/>
      <c r="CH312" s="79"/>
      <c r="CI312" s="79"/>
      <c r="CJ312" s="79"/>
      <c r="CK312" s="79"/>
      <c r="CL312" s="79"/>
      <c r="CM312" s="79"/>
      <c r="CN312" s="79"/>
      <c r="CO312" s="79"/>
      <c r="CP312" s="79"/>
      <c r="CQ312" s="79"/>
      <c r="CR312" s="79"/>
      <c r="CS312" s="79"/>
      <c r="CT312" s="79"/>
    </row>
    <row r="313" spans="3:98" s="98" customFormat="1" hidden="1" x14ac:dyDescent="0.2">
      <c r="C313" s="100"/>
      <c r="D313" s="103" t="s">
        <v>580</v>
      </c>
      <c r="E313" s="100"/>
      <c r="F313" s="79"/>
      <c r="G313" s="92"/>
      <c r="H313" s="92"/>
      <c r="I313" s="92"/>
      <c r="J313" s="92"/>
      <c r="BO313" s="101"/>
      <c r="BP313" s="101"/>
      <c r="BQ313" s="101"/>
      <c r="BR313" s="101"/>
      <c r="BS313" s="101"/>
      <c r="BT313" s="97"/>
      <c r="BU313" s="97"/>
      <c r="BV313" s="97"/>
      <c r="BW313" s="79"/>
      <c r="BX313" s="79"/>
      <c r="BY313" s="62"/>
      <c r="BZ313" s="62"/>
      <c r="CA313" s="79"/>
      <c r="CB313" s="79"/>
      <c r="CC313" s="79"/>
      <c r="CD313" s="79"/>
      <c r="CE313" s="79"/>
      <c r="CF313" s="79"/>
      <c r="CG313" s="79"/>
      <c r="CH313" s="79"/>
      <c r="CI313" s="79"/>
      <c r="CJ313" s="79"/>
      <c r="CK313" s="79"/>
      <c r="CL313" s="79"/>
      <c r="CM313" s="79"/>
      <c r="CN313" s="79"/>
      <c r="CO313" s="79"/>
      <c r="CP313" s="79"/>
      <c r="CQ313" s="79"/>
      <c r="CR313" s="79"/>
      <c r="CS313" s="79"/>
      <c r="CT313" s="79"/>
    </row>
    <row r="314" spans="3:98" s="98" customFormat="1" hidden="1" x14ac:dyDescent="0.2">
      <c r="C314" s="100"/>
      <c r="D314" s="103" t="s">
        <v>125</v>
      </c>
      <c r="E314" s="100"/>
      <c r="F314" s="79"/>
      <c r="G314" s="92"/>
      <c r="H314" s="92"/>
      <c r="I314" s="92"/>
      <c r="J314" s="92"/>
      <c r="BO314" s="101"/>
      <c r="BP314" s="101"/>
      <c r="BQ314" s="101"/>
      <c r="BR314" s="101"/>
      <c r="BS314" s="101"/>
      <c r="BT314" s="97"/>
      <c r="BU314" s="97"/>
      <c r="BV314" s="97"/>
      <c r="BW314" s="79"/>
      <c r="BX314" s="79"/>
      <c r="BY314" s="62"/>
      <c r="BZ314" s="62"/>
      <c r="CA314" s="79"/>
      <c r="CB314" s="79"/>
      <c r="CC314" s="79"/>
      <c r="CD314" s="79"/>
      <c r="CE314" s="79"/>
      <c r="CF314" s="79"/>
      <c r="CG314" s="79"/>
      <c r="CH314" s="79"/>
      <c r="CI314" s="79"/>
      <c r="CJ314" s="79"/>
      <c r="CK314" s="79"/>
      <c r="CL314" s="79"/>
      <c r="CM314" s="79"/>
      <c r="CN314" s="79"/>
      <c r="CO314" s="79"/>
      <c r="CP314" s="79"/>
      <c r="CQ314" s="79"/>
      <c r="CR314" s="79"/>
      <c r="CS314" s="79"/>
      <c r="CT314" s="79"/>
    </row>
    <row r="315" spans="3:98" s="98" customFormat="1" hidden="1" x14ac:dyDescent="0.2">
      <c r="C315" s="100"/>
      <c r="D315" s="103" t="s">
        <v>126</v>
      </c>
      <c r="E315" s="100"/>
      <c r="F315" s="79"/>
      <c r="G315" s="92"/>
      <c r="H315" s="92"/>
      <c r="I315" s="92"/>
      <c r="J315" s="92"/>
      <c r="BO315" s="101"/>
      <c r="BP315" s="101"/>
      <c r="BQ315" s="101"/>
      <c r="BR315" s="101"/>
      <c r="BS315" s="101"/>
      <c r="BT315" s="97"/>
      <c r="BU315" s="97"/>
      <c r="BV315" s="97"/>
      <c r="BW315" s="79"/>
      <c r="BX315" s="79"/>
      <c r="BY315" s="62"/>
      <c r="BZ315" s="62"/>
      <c r="CA315" s="79"/>
      <c r="CB315" s="79"/>
      <c r="CC315" s="79"/>
      <c r="CD315" s="79"/>
      <c r="CE315" s="79"/>
      <c r="CF315" s="79"/>
      <c r="CG315" s="79"/>
      <c r="CH315" s="79"/>
      <c r="CI315" s="79"/>
      <c r="CJ315" s="79"/>
      <c r="CK315" s="79"/>
      <c r="CL315" s="79"/>
      <c r="CM315" s="79"/>
      <c r="CN315" s="79"/>
      <c r="CO315" s="79"/>
      <c r="CP315" s="79"/>
      <c r="CQ315" s="79"/>
      <c r="CR315" s="79"/>
      <c r="CS315" s="79"/>
      <c r="CT315" s="79"/>
    </row>
    <row r="316" spans="3:98" s="98" customFormat="1" hidden="1" x14ac:dyDescent="0.2">
      <c r="C316" s="100"/>
      <c r="D316" s="103" t="s">
        <v>127</v>
      </c>
      <c r="E316" s="100"/>
      <c r="F316" s="79"/>
      <c r="G316" s="92"/>
      <c r="H316" s="92"/>
      <c r="I316" s="92"/>
      <c r="J316" s="92"/>
      <c r="BO316" s="101"/>
      <c r="BP316" s="101"/>
      <c r="BQ316" s="101"/>
      <c r="BR316" s="101"/>
      <c r="BS316" s="101"/>
      <c r="BT316" s="97"/>
      <c r="BU316" s="97"/>
      <c r="BV316" s="97"/>
      <c r="BW316" s="79"/>
      <c r="BX316" s="79"/>
      <c r="BY316" s="62"/>
      <c r="BZ316" s="62"/>
      <c r="CA316" s="79"/>
      <c r="CB316" s="79"/>
      <c r="CC316" s="79"/>
      <c r="CD316" s="79"/>
      <c r="CE316" s="79"/>
      <c r="CF316" s="79"/>
      <c r="CG316" s="79"/>
      <c r="CH316" s="79"/>
      <c r="CI316" s="79"/>
      <c r="CJ316" s="79"/>
      <c r="CK316" s="79"/>
      <c r="CL316" s="79"/>
      <c r="CM316" s="79"/>
      <c r="CN316" s="79"/>
      <c r="CO316" s="79"/>
      <c r="CP316" s="79"/>
      <c r="CQ316" s="79"/>
      <c r="CR316" s="79"/>
      <c r="CS316" s="79"/>
      <c r="CT316" s="79"/>
    </row>
    <row r="317" spans="3:98" s="98" customFormat="1" hidden="1" x14ac:dyDescent="0.2">
      <c r="C317" s="100"/>
      <c r="D317" s="103" t="s">
        <v>128</v>
      </c>
      <c r="E317" s="100"/>
      <c r="F317" s="79"/>
      <c r="G317" s="92"/>
      <c r="H317" s="92"/>
      <c r="I317" s="92"/>
      <c r="J317" s="92"/>
      <c r="BO317" s="101"/>
      <c r="BP317" s="101"/>
      <c r="BQ317" s="101"/>
      <c r="BR317" s="101"/>
      <c r="BS317" s="101"/>
      <c r="BT317" s="97"/>
      <c r="BU317" s="97"/>
      <c r="BV317" s="97"/>
      <c r="BW317" s="79"/>
      <c r="BX317" s="79"/>
      <c r="BY317" s="62"/>
      <c r="BZ317" s="62"/>
      <c r="CA317" s="79"/>
      <c r="CB317" s="79"/>
      <c r="CC317" s="79"/>
      <c r="CD317" s="79"/>
      <c r="CE317" s="79"/>
      <c r="CF317" s="79"/>
      <c r="CG317" s="79"/>
      <c r="CH317" s="79"/>
      <c r="CI317" s="79"/>
      <c r="CJ317" s="79"/>
      <c r="CK317" s="79"/>
      <c r="CL317" s="79"/>
      <c r="CM317" s="79"/>
      <c r="CN317" s="79"/>
      <c r="CO317" s="79"/>
      <c r="CP317" s="79"/>
      <c r="CQ317" s="79"/>
      <c r="CR317" s="79"/>
      <c r="CS317" s="79"/>
      <c r="CT317" s="79"/>
    </row>
    <row r="318" spans="3:98" s="98" customFormat="1" hidden="1" x14ac:dyDescent="0.2">
      <c r="C318" s="100"/>
      <c r="D318" s="103" t="s">
        <v>129</v>
      </c>
      <c r="E318" s="100"/>
      <c r="F318" s="79"/>
      <c r="G318" s="92"/>
      <c r="H318" s="92"/>
      <c r="I318" s="92"/>
      <c r="J318" s="92"/>
      <c r="BO318" s="101"/>
      <c r="BP318" s="101"/>
      <c r="BQ318" s="101"/>
      <c r="BR318" s="101"/>
      <c r="BS318" s="101"/>
      <c r="BT318" s="97"/>
      <c r="BU318" s="97"/>
      <c r="BV318" s="97"/>
      <c r="BW318" s="79"/>
      <c r="BX318" s="79"/>
      <c r="BY318" s="62"/>
      <c r="BZ318" s="62"/>
      <c r="CA318" s="79"/>
      <c r="CB318" s="79"/>
      <c r="CC318" s="79"/>
      <c r="CD318" s="79"/>
      <c r="CE318" s="79"/>
      <c r="CF318" s="79"/>
      <c r="CG318" s="79"/>
      <c r="CH318" s="79"/>
      <c r="CI318" s="79"/>
      <c r="CJ318" s="79"/>
      <c r="CK318" s="79"/>
      <c r="CL318" s="79"/>
      <c r="CM318" s="79"/>
      <c r="CN318" s="79"/>
      <c r="CO318" s="79"/>
      <c r="CP318" s="79"/>
      <c r="CQ318" s="79"/>
      <c r="CR318" s="79"/>
      <c r="CS318" s="79"/>
      <c r="CT318" s="79"/>
    </row>
    <row r="319" spans="3:98" s="98" customFormat="1" hidden="1" x14ac:dyDescent="0.2">
      <c r="C319" s="100"/>
      <c r="D319" s="103" t="s">
        <v>130</v>
      </c>
      <c r="E319" s="100"/>
      <c r="F319" s="79"/>
      <c r="G319" s="92"/>
      <c r="H319" s="92"/>
      <c r="I319" s="92"/>
      <c r="J319" s="92"/>
      <c r="BO319" s="101"/>
      <c r="BP319" s="101"/>
      <c r="BQ319" s="101"/>
      <c r="BR319" s="101"/>
      <c r="BS319" s="101"/>
      <c r="BT319" s="97"/>
      <c r="BU319" s="97"/>
      <c r="BV319" s="97"/>
      <c r="BW319" s="79"/>
      <c r="BX319" s="79"/>
      <c r="BY319" s="62"/>
      <c r="BZ319" s="62"/>
      <c r="CA319" s="79"/>
      <c r="CB319" s="79"/>
      <c r="CC319" s="79"/>
      <c r="CD319" s="79"/>
      <c r="CE319" s="79"/>
      <c r="CF319" s="79"/>
      <c r="CG319" s="79"/>
      <c r="CH319" s="79"/>
      <c r="CI319" s="79"/>
      <c r="CJ319" s="79"/>
      <c r="CK319" s="79"/>
      <c r="CL319" s="79"/>
      <c r="CM319" s="79"/>
      <c r="CN319" s="79"/>
      <c r="CO319" s="79"/>
      <c r="CP319" s="79"/>
      <c r="CQ319" s="79"/>
      <c r="CR319" s="79"/>
      <c r="CS319" s="79"/>
      <c r="CT319" s="79"/>
    </row>
    <row r="320" spans="3:98" s="98" customFormat="1" hidden="1" x14ac:dyDescent="0.2">
      <c r="C320" s="100"/>
      <c r="D320" s="103" t="s">
        <v>131</v>
      </c>
      <c r="E320" s="100"/>
      <c r="F320" s="79"/>
      <c r="G320" s="92"/>
      <c r="H320" s="92"/>
      <c r="I320" s="92"/>
      <c r="J320" s="92"/>
      <c r="BO320" s="101"/>
      <c r="BP320" s="101"/>
      <c r="BQ320" s="101"/>
      <c r="BR320" s="101"/>
      <c r="BS320" s="101"/>
      <c r="BT320" s="97"/>
      <c r="BU320" s="97"/>
      <c r="BV320" s="97"/>
      <c r="BW320" s="79"/>
      <c r="BX320" s="79"/>
      <c r="BY320" s="62"/>
      <c r="BZ320" s="62"/>
      <c r="CA320" s="79"/>
      <c r="CB320" s="79"/>
      <c r="CC320" s="79"/>
      <c r="CD320" s="79"/>
      <c r="CE320" s="79"/>
      <c r="CF320" s="79"/>
      <c r="CG320" s="79"/>
      <c r="CH320" s="79"/>
      <c r="CI320" s="79"/>
      <c r="CJ320" s="79"/>
      <c r="CK320" s="79"/>
      <c r="CL320" s="79"/>
      <c r="CM320" s="79"/>
      <c r="CN320" s="79"/>
      <c r="CO320" s="79"/>
      <c r="CP320" s="79"/>
      <c r="CQ320" s="79"/>
      <c r="CR320" s="79"/>
      <c r="CS320" s="79"/>
      <c r="CT320" s="79"/>
    </row>
    <row r="321" spans="3:98" s="98" customFormat="1" hidden="1" x14ac:dyDescent="0.2">
      <c r="C321" s="100"/>
      <c r="D321" s="103" t="s">
        <v>132</v>
      </c>
      <c r="E321" s="100"/>
      <c r="F321" s="79"/>
      <c r="G321" s="92"/>
      <c r="H321" s="92"/>
      <c r="I321" s="92"/>
      <c r="J321" s="92"/>
      <c r="BO321" s="101"/>
      <c r="BP321" s="101"/>
      <c r="BQ321" s="101"/>
      <c r="BR321" s="101"/>
      <c r="BS321" s="101"/>
      <c r="BT321" s="97"/>
      <c r="BU321" s="97"/>
      <c r="BV321" s="97"/>
      <c r="BW321" s="79"/>
      <c r="BX321" s="79"/>
      <c r="BY321" s="62"/>
      <c r="BZ321" s="62"/>
      <c r="CA321" s="79"/>
      <c r="CB321" s="79"/>
      <c r="CC321" s="79"/>
      <c r="CD321" s="79"/>
      <c r="CE321" s="79"/>
      <c r="CF321" s="79"/>
      <c r="CG321" s="79"/>
      <c r="CH321" s="79"/>
      <c r="CI321" s="79"/>
      <c r="CJ321" s="79"/>
      <c r="CK321" s="79"/>
      <c r="CL321" s="79"/>
      <c r="CM321" s="79"/>
      <c r="CN321" s="79"/>
      <c r="CO321" s="79"/>
      <c r="CP321" s="79"/>
      <c r="CQ321" s="79"/>
      <c r="CR321" s="79"/>
      <c r="CS321" s="79"/>
      <c r="CT321" s="79"/>
    </row>
    <row r="322" spans="3:98" s="98" customFormat="1" ht="13.5" hidden="1" thickBot="1" x14ac:dyDescent="0.25">
      <c r="C322" s="100"/>
      <c r="D322" s="104" t="s">
        <v>133</v>
      </c>
      <c r="E322" s="100"/>
      <c r="F322" s="79"/>
      <c r="G322" s="92"/>
      <c r="H322" s="92"/>
      <c r="I322" s="92"/>
      <c r="J322" s="92"/>
      <c r="BO322" s="101"/>
      <c r="BP322" s="101"/>
      <c r="BQ322" s="101"/>
      <c r="BR322" s="101"/>
      <c r="BS322" s="101"/>
      <c r="BT322" s="97"/>
      <c r="BU322" s="97"/>
      <c r="BV322" s="97"/>
      <c r="BW322" s="79"/>
      <c r="BX322" s="79"/>
      <c r="BY322" s="62"/>
      <c r="BZ322" s="62"/>
      <c r="CA322" s="79"/>
      <c r="CB322" s="79"/>
      <c r="CC322" s="79"/>
      <c r="CD322" s="79"/>
      <c r="CE322" s="79"/>
      <c r="CF322" s="79"/>
      <c r="CG322" s="79"/>
      <c r="CH322" s="79"/>
      <c r="CI322" s="79"/>
      <c r="CJ322" s="79"/>
      <c r="CK322" s="79"/>
      <c r="CL322" s="79"/>
      <c r="CM322" s="79"/>
      <c r="CN322" s="79"/>
      <c r="CO322" s="79"/>
      <c r="CP322" s="79"/>
      <c r="CQ322" s="79"/>
      <c r="CR322" s="79"/>
      <c r="CS322" s="79"/>
      <c r="CT322" s="79"/>
    </row>
    <row r="323" spans="3:98" s="98" customFormat="1" x14ac:dyDescent="0.2">
      <c r="C323" s="100"/>
      <c r="D323" s="79"/>
      <c r="E323" s="100"/>
      <c r="F323" s="79"/>
      <c r="G323" s="92"/>
      <c r="H323" s="92"/>
      <c r="I323" s="92"/>
      <c r="J323" s="92"/>
      <c r="BO323" s="101"/>
      <c r="BP323" s="101"/>
      <c r="BQ323" s="101"/>
      <c r="BR323" s="101"/>
      <c r="BS323" s="101"/>
      <c r="BT323" s="97"/>
      <c r="BU323" s="97"/>
      <c r="BV323" s="97"/>
      <c r="BW323" s="79"/>
      <c r="BX323" s="79"/>
      <c r="BY323" s="62"/>
      <c r="BZ323" s="62"/>
      <c r="CA323" s="79"/>
      <c r="CB323" s="79"/>
      <c r="CC323" s="79"/>
      <c r="CD323" s="79"/>
      <c r="CE323" s="79"/>
      <c r="CF323" s="79"/>
      <c r="CG323" s="79"/>
      <c r="CH323" s="79"/>
      <c r="CI323" s="79"/>
      <c r="CJ323" s="79"/>
      <c r="CK323" s="79"/>
      <c r="CL323" s="79"/>
      <c r="CM323" s="79"/>
      <c r="CN323" s="79"/>
      <c r="CO323" s="79"/>
      <c r="CP323" s="79"/>
      <c r="CQ323" s="79"/>
      <c r="CR323" s="79"/>
      <c r="CS323" s="79"/>
      <c r="CT323" s="79"/>
    </row>
    <row r="324" spans="3:98" s="98" customFormat="1" x14ac:dyDescent="0.2">
      <c r="C324" s="100"/>
      <c r="D324" s="79"/>
      <c r="E324" s="100"/>
      <c r="F324" s="79"/>
      <c r="G324" s="92"/>
      <c r="H324" s="92"/>
      <c r="I324" s="92"/>
      <c r="J324" s="92"/>
      <c r="BO324" s="101"/>
      <c r="BP324" s="101"/>
      <c r="BQ324" s="101"/>
      <c r="BR324" s="101"/>
      <c r="BS324" s="101"/>
      <c r="BT324" s="97"/>
      <c r="BU324" s="97"/>
      <c r="BV324" s="97"/>
      <c r="BW324" s="79"/>
      <c r="BX324" s="79"/>
      <c r="BY324" s="62"/>
      <c r="BZ324" s="62"/>
      <c r="CA324" s="79"/>
      <c r="CB324" s="79"/>
      <c r="CC324" s="79"/>
      <c r="CD324" s="79"/>
      <c r="CE324" s="79"/>
      <c r="CF324" s="79"/>
      <c r="CG324" s="79"/>
      <c r="CH324" s="79"/>
      <c r="CI324" s="79"/>
      <c r="CJ324" s="79"/>
      <c r="CK324" s="79"/>
      <c r="CL324" s="79"/>
      <c r="CM324" s="79"/>
      <c r="CN324" s="79"/>
      <c r="CO324" s="79"/>
      <c r="CP324" s="79"/>
      <c r="CQ324" s="79"/>
      <c r="CR324" s="79"/>
      <c r="CS324" s="79"/>
      <c r="CT324" s="79"/>
    </row>
    <row r="325" spans="3:98" s="98" customFormat="1" x14ac:dyDescent="0.2">
      <c r="C325" s="100"/>
      <c r="D325" s="79"/>
      <c r="E325" s="100"/>
      <c r="F325" s="79"/>
      <c r="G325" s="92"/>
      <c r="H325" s="92"/>
      <c r="I325" s="92"/>
      <c r="J325" s="92"/>
      <c r="BO325" s="101"/>
      <c r="BP325" s="101"/>
      <c r="BQ325" s="101"/>
      <c r="BR325" s="101"/>
      <c r="BS325" s="101"/>
      <c r="BT325" s="97"/>
      <c r="BU325" s="97"/>
      <c r="BV325" s="97"/>
      <c r="BW325" s="79"/>
      <c r="BX325" s="79"/>
      <c r="BY325" s="62"/>
      <c r="BZ325" s="62"/>
      <c r="CA325" s="79"/>
      <c r="CB325" s="79"/>
      <c r="CC325" s="79"/>
      <c r="CD325" s="79"/>
      <c r="CE325" s="79"/>
      <c r="CF325" s="79"/>
      <c r="CG325" s="79"/>
      <c r="CH325" s="79"/>
      <c r="CI325" s="79"/>
      <c r="CJ325" s="79"/>
      <c r="CK325" s="79"/>
      <c r="CL325" s="79"/>
      <c r="CM325" s="79"/>
      <c r="CN325" s="79"/>
      <c r="CO325" s="79"/>
      <c r="CP325" s="79"/>
      <c r="CQ325" s="79"/>
      <c r="CR325" s="79"/>
      <c r="CS325" s="79"/>
      <c r="CT325" s="79"/>
    </row>
    <row r="326" spans="3:98" s="98" customFormat="1" x14ac:dyDescent="0.2">
      <c r="C326" s="100"/>
      <c r="D326" s="79"/>
      <c r="E326" s="100"/>
      <c r="F326" s="79"/>
      <c r="G326" s="92"/>
      <c r="H326" s="92"/>
      <c r="I326" s="92"/>
      <c r="J326" s="92"/>
      <c r="BO326" s="101"/>
      <c r="BP326" s="101"/>
      <c r="BQ326" s="101"/>
      <c r="BR326" s="101"/>
      <c r="BS326" s="101"/>
      <c r="BT326" s="97"/>
      <c r="BU326" s="97"/>
      <c r="BV326" s="97"/>
      <c r="BW326" s="79"/>
      <c r="BX326" s="79"/>
      <c r="BY326" s="62"/>
      <c r="BZ326" s="62"/>
      <c r="CA326" s="79"/>
      <c r="CB326" s="79"/>
      <c r="CC326" s="79"/>
      <c r="CD326" s="79"/>
      <c r="CE326" s="79"/>
      <c r="CF326" s="79"/>
      <c r="CG326" s="79"/>
      <c r="CH326" s="79"/>
      <c r="CI326" s="79"/>
      <c r="CJ326" s="79"/>
      <c r="CK326" s="79"/>
      <c r="CL326" s="79"/>
      <c r="CM326" s="79"/>
      <c r="CN326" s="79"/>
      <c r="CO326" s="79"/>
      <c r="CP326" s="79"/>
      <c r="CQ326" s="79"/>
      <c r="CR326" s="79"/>
      <c r="CS326" s="79"/>
      <c r="CT326" s="79"/>
    </row>
    <row r="327" spans="3:98" s="98" customFormat="1" x14ac:dyDescent="0.2">
      <c r="C327" s="100"/>
      <c r="D327" s="79"/>
      <c r="E327" s="100"/>
      <c r="F327" s="79"/>
      <c r="G327" s="92"/>
      <c r="H327" s="92"/>
      <c r="I327" s="92"/>
      <c r="J327" s="92"/>
      <c r="BO327" s="101"/>
      <c r="BP327" s="101"/>
      <c r="BQ327" s="101"/>
      <c r="BR327" s="101"/>
      <c r="BS327" s="101"/>
      <c r="BT327" s="97"/>
      <c r="BU327" s="97"/>
      <c r="BV327" s="97"/>
      <c r="BW327" s="79"/>
      <c r="BX327" s="79"/>
      <c r="BY327" s="62"/>
      <c r="BZ327" s="62"/>
      <c r="CA327" s="79"/>
      <c r="CB327" s="79"/>
      <c r="CC327" s="79"/>
      <c r="CD327" s="79"/>
      <c r="CE327" s="79"/>
      <c r="CF327" s="79"/>
      <c r="CG327" s="79"/>
      <c r="CH327" s="79"/>
      <c r="CI327" s="79"/>
      <c r="CJ327" s="79"/>
      <c r="CK327" s="79"/>
      <c r="CL327" s="79"/>
      <c r="CM327" s="79"/>
      <c r="CN327" s="79"/>
      <c r="CO327" s="79"/>
      <c r="CP327" s="79"/>
      <c r="CQ327" s="79"/>
      <c r="CR327" s="79"/>
      <c r="CS327" s="79"/>
      <c r="CT327" s="79"/>
    </row>
    <row r="328" spans="3:98" s="98" customFormat="1" x14ac:dyDescent="0.2">
      <c r="C328" s="100"/>
      <c r="D328" s="79"/>
      <c r="E328" s="100"/>
      <c r="F328" s="79"/>
      <c r="G328" s="92"/>
      <c r="H328" s="92"/>
      <c r="I328" s="92"/>
      <c r="J328" s="92"/>
      <c r="BO328" s="101"/>
      <c r="BP328" s="101"/>
      <c r="BQ328" s="101"/>
      <c r="BR328" s="101"/>
      <c r="BS328" s="101"/>
      <c r="BT328" s="97"/>
      <c r="BU328" s="97"/>
      <c r="BV328" s="97"/>
      <c r="BW328" s="79"/>
      <c r="BX328" s="79"/>
      <c r="BY328" s="62"/>
      <c r="BZ328" s="62"/>
      <c r="CA328" s="79"/>
      <c r="CB328" s="79"/>
      <c r="CC328" s="79"/>
      <c r="CD328" s="79"/>
      <c r="CE328" s="79"/>
      <c r="CF328" s="79"/>
      <c r="CG328" s="79"/>
      <c r="CH328" s="79"/>
      <c r="CI328" s="79"/>
      <c r="CJ328" s="79"/>
      <c r="CK328" s="79"/>
      <c r="CL328" s="79"/>
      <c r="CM328" s="79"/>
      <c r="CN328" s="79"/>
      <c r="CO328" s="79"/>
      <c r="CP328" s="79"/>
      <c r="CQ328" s="79"/>
      <c r="CR328" s="79"/>
      <c r="CS328" s="79"/>
      <c r="CT328" s="79"/>
    </row>
    <row r="329" spans="3:98" s="98" customFormat="1" x14ac:dyDescent="0.2">
      <c r="C329" s="100"/>
      <c r="D329" s="79"/>
      <c r="E329" s="100"/>
      <c r="F329" s="79"/>
      <c r="G329" s="92"/>
      <c r="H329" s="92"/>
      <c r="I329" s="92"/>
      <c r="J329" s="92"/>
      <c r="BO329" s="101"/>
      <c r="BP329" s="101"/>
      <c r="BQ329" s="101"/>
      <c r="BR329" s="101"/>
      <c r="BS329" s="101"/>
      <c r="BT329" s="97"/>
      <c r="BU329" s="97"/>
      <c r="BV329" s="97"/>
      <c r="BW329" s="79"/>
      <c r="BX329" s="79"/>
      <c r="BY329" s="62"/>
      <c r="BZ329" s="62"/>
      <c r="CA329" s="79"/>
      <c r="CB329" s="79"/>
      <c r="CC329" s="79"/>
      <c r="CD329" s="79"/>
      <c r="CE329" s="79"/>
      <c r="CF329" s="79"/>
      <c r="CG329" s="79"/>
      <c r="CH329" s="79"/>
      <c r="CI329" s="79"/>
      <c r="CJ329" s="79"/>
      <c r="CK329" s="79"/>
      <c r="CL329" s="79"/>
      <c r="CM329" s="79"/>
      <c r="CN329" s="79"/>
      <c r="CO329" s="79"/>
      <c r="CP329" s="79"/>
      <c r="CQ329" s="79"/>
      <c r="CR329" s="79"/>
      <c r="CS329" s="79"/>
      <c r="CT329" s="79"/>
    </row>
    <row r="330" spans="3:98" s="98" customFormat="1" x14ac:dyDescent="0.2">
      <c r="C330" s="100"/>
      <c r="D330" s="79"/>
      <c r="E330" s="100"/>
      <c r="F330" s="79"/>
      <c r="G330" s="92"/>
      <c r="H330" s="92"/>
      <c r="I330" s="92"/>
      <c r="J330" s="92"/>
      <c r="BO330" s="101"/>
      <c r="BP330" s="101"/>
      <c r="BQ330" s="101"/>
      <c r="BR330" s="101"/>
      <c r="BS330" s="101"/>
      <c r="BT330" s="97"/>
      <c r="BU330" s="97"/>
      <c r="BV330" s="97"/>
      <c r="BW330" s="79"/>
      <c r="BX330" s="79"/>
      <c r="BY330" s="62"/>
      <c r="BZ330" s="62"/>
      <c r="CA330" s="79"/>
      <c r="CB330" s="79"/>
      <c r="CC330" s="79"/>
      <c r="CD330" s="79"/>
      <c r="CE330" s="79"/>
      <c r="CF330" s="79"/>
      <c r="CG330" s="79"/>
      <c r="CH330" s="79"/>
      <c r="CI330" s="79"/>
      <c r="CJ330" s="79"/>
      <c r="CK330" s="79"/>
      <c r="CL330" s="79"/>
      <c r="CM330" s="79"/>
      <c r="CN330" s="79"/>
      <c r="CO330" s="79"/>
      <c r="CP330" s="79"/>
      <c r="CQ330" s="79"/>
      <c r="CR330" s="79"/>
      <c r="CS330" s="79"/>
      <c r="CT330" s="79"/>
    </row>
    <row r="331" spans="3:98" s="98" customFormat="1" x14ac:dyDescent="0.2">
      <c r="C331" s="100"/>
      <c r="D331" s="79"/>
      <c r="E331" s="100"/>
      <c r="F331" s="79"/>
      <c r="G331" s="92"/>
      <c r="H331" s="92"/>
      <c r="I331" s="92"/>
      <c r="J331" s="92"/>
      <c r="BO331" s="101"/>
      <c r="BP331" s="101"/>
      <c r="BQ331" s="101"/>
      <c r="BR331" s="101"/>
      <c r="BS331" s="101"/>
      <c r="BT331" s="97"/>
      <c r="BU331" s="97"/>
      <c r="BV331" s="97"/>
      <c r="BW331" s="79"/>
      <c r="BX331" s="79"/>
      <c r="BY331" s="62"/>
      <c r="BZ331" s="62"/>
      <c r="CA331" s="79"/>
      <c r="CB331" s="79"/>
      <c r="CC331" s="79"/>
      <c r="CD331" s="79"/>
      <c r="CE331" s="79"/>
      <c r="CF331" s="79"/>
      <c r="CG331" s="79"/>
      <c r="CH331" s="79"/>
      <c r="CI331" s="79"/>
      <c r="CJ331" s="79"/>
      <c r="CK331" s="79"/>
      <c r="CL331" s="79"/>
      <c r="CM331" s="79"/>
      <c r="CN331" s="79"/>
      <c r="CO331" s="79"/>
      <c r="CP331" s="79"/>
      <c r="CQ331" s="79"/>
      <c r="CR331" s="79"/>
      <c r="CS331" s="79"/>
      <c r="CT331" s="79"/>
    </row>
    <row r="332" spans="3:98" s="98" customFormat="1" x14ac:dyDescent="0.2">
      <c r="C332" s="100"/>
      <c r="D332" s="79"/>
      <c r="E332" s="100"/>
      <c r="F332" s="79"/>
      <c r="G332" s="92"/>
      <c r="H332" s="92"/>
      <c r="I332" s="92"/>
      <c r="J332" s="92"/>
      <c r="BO332" s="101"/>
      <c r="BP332" s="101"/>
      <c r="BQ332" s="101"/>
      <c r="BR332" s="101"/>
      <c r="BS332" s="101"/>
      <c r="BT332" s="97"/>
      <c r="BU332" s="97"/>
      <c r="BV332" s="97"/>
      <c r="BW332" s="79"/>
      <c r="BX332" s="79"/>
      <c r="BY332" s="62"/>
      <c r="BZ332" s="62"/>
      <c r="CA332" s="79"/>
      <c r="CB332" s="79"/>
      <c r="CC332" s="79"/>
      <c r="CD332" s="79"/>
      <c r="CE332" s="79"/>
      <c r="CF332" s="79"/>
      <c r="CG332" s="79"/>
      <c r="CH332" s="79"/>
      <c r="CI332" s="79"/>
      <c r="CJ332" s="79"/>
      <c r="CK332" s="79"/>
      <c r="CL332" s="79"/>
      <c r="CM332" s="79"/>
      <c r="CN332" s="79"/>
      <c r="CO332" s="79"/>
      <c r="CP332" s="79"/>
      <c r="CQ332" s="79"/>
      <c r="CR332" s="79"/>
      <c r="CS332" s="79"/>
      <c r="CT332" s="79"/>
    </row>
    <row r="333" spans="3:98" s="98" customFormat="1" x14ac:dyDescent="0.2">
      <c r="C333" s="100"/>
      <c r="D333" s="79"/>
      <c r="E333" s="100"/>
      <c r="F333" s="79"/>
      <c r="G333" s="92"/>
      <c r="H333" s="92"/>
      <c r="I333" s="92"/>
      <c r="J333" s="92"/>
      <c r="BO333" s="101"/>
      <c r="BP333" s="101"/>
      <c r="BQ333" s="101"/>
      <c r="BR333" s="101"/>
      <c r="BS333" s="101"/>
      <c r="BT333" s="97"/>
      <c r="BU333" s="97"/>
      <c r="BV333" s="97"/>
      <c r="BW333" s="79"/>
      <c r="BX333" s="79"/>
      <c r="BY333" s="62"/>
      <c r="BZ333" s="62"/>
      <c r="CA333" s="79"/>
      <c r="CB333" s="79"/>
      <c r="CC333" s="79"/>
      <c r="CD333" s="79"/>
      <c r="CE333" s="79"/>
      <c r="CF333" s="79"/>
      <c r="CG333" s="79"/>
      <c r="CH333" s="79"/>
      <c r="CI333" s="79"/>
      <c r="CJ333" s="79"/>
      <c r="CK333" s="79"/>
      <c r="CL333" s="79"/>
      <c r="CM333" s="79"/>
      <c r="CN333" s="79"/>
      <c r="CO333" s="79"/>
      <c r="CP333" s="79"/>
      <c r="CQ333" s="79"/>
      <c r="CR333" s="79"/>
      <c r="CS333" s="79"/>
      <c r="CT333" s="79"/>
    </row>
    <row r="334" spans="3:98" s="98" customFormat="1" x14ac:dyDescent="0.2">
      <c r="C334" s="100"/>
      <c r="D334" s="79"/>
      <c r="E334" s="100"/>
      <c r="F334" s="79"/>
      <c r="G334" s="92"/>
      <c r="H334" s="92"/>
      <c r="I334" s="92"/>
      <c r="J334" s="92"/>
      <c r="BO334" s="101"/>
      <c r="BP334" s="101"/>
      <c r="BQ334" s="101"/>
      <c r="BR334" s="101"/>
      <c r="BS334" s="101"/>
      <c r="BT334" s="97"/>
      <c r="BU334" s="97"/>
      <c r="BV334" s="97"/>
      <c r="BW334" s="79"/>
      <c r="BX334" s="79"/>
      <c r="BY334" s="62"/>
      <c r="BZ334" s="62"/>
      <c r="CA334" s="79"/>
      <c r="CB334" s="79"/>
      <c r="CC334" s="79"/>
      <c r="CD334" s="79"/>
      <c r="CE334" s="79"/>
      <c r="CF334" s="79"/>
      <c r="CG334" s="79"/>
      <c r="CH334" s="79"/>
      <c r="CI334" s="79"/>
      <c r="CJ334" s="79"/>
      <c r="CK334" s="79"/>
      <c r="CL334" s="79"/>
      <c r="CM334" s="79"/>
      <c r="CN334" s="79"/>
      <c r="CO334" s="79"/>
      <c r="CP334" s="79"/>
      <c r="CQ334" s="79"/>
      <c r="CR334" s="79"/>
      <c r="CS334" s="79"/>
      <c r="CT334" s="79"/>
    </row>
    <row r="335" spans="3:98" s="98" customFormat="1" x14ac:dyDescent="0.2">
      <c r="C335" s="100"/>
      <c r="D335" s="79"/>
      <c r="E335" s="100"/>
      <c r="F335" s="79"/>
      <c r="G335" s="92"/>
      <c r="H335" s="92"/>
      <c r="I335" s="92"/>
      <c r="J335" s="92"/>
      <c r="BO335" s="101"/>
      <c r="BP335" s="101"/>
      <c r="BQ335" s="101"/>
      <c r="BR335" s="101"/>
      <c r="BS335" s="101"/>
      <c r="BT335" s="97"/>
      <c r="BU335" s="97"/>
      <c r="BV335" s="97"/>
      <c r="BW335" s="79"/>
      <c r="BX335" s="79"/>
      <c r="BY335" s="62"/>
      <c r="BZ335" s="62"/>
      <c r="CA335" s="79"/>
      <c r="CB335" s="79"/>
      <c r="CC335" s="79"/>
      <c r="CD335" s="79"/>
      <c r="CE335" s="79"/>
      <c r="CF335" s="79"/>
      <c r="CG335" s="79"/>
      <c r="CH335" s="79"/>
      <c r="CI335" s="79"/>
      <c r="CJ335" s="79"/>
      <c r="CK335" s="79"/>
      <c r="CL335" s="79"/>
      <c r="CM335" s="79"/>
      <c r="CN335" s="79"/>
      <c r="CO335" s="79"/>
      <c r="CP335" s="79"/>
      <c r="CQ335" s="79"/>
      <c r="CR335" s="79"/>
      <c r="CS335" s="79"/>
      <c r="CT335" s="79"/>
    </row>
    <row r="336" spans="3:98" s="98" customFormat="1" x14ac:dyDescent="0.2">
      <c r="C336" s="100"/>
      <c r="D336" s="79"/>
      <c r="E336" s="100"/>
      <c r="F336" s="79"/>
      <c r="G336" s="92"/>
      <c r="H336" s="92"/>
      <c r="I336" s="92"/>
      <c r="J336" s="92"/>
      <c r="BO336" s="101"/>
      <c r="BP336" s="101"/>
      <c r="BQ336" s="101"/>
      <c r="BR336" s="101"/>
      <c r="BS336" s="101"/>
      <c r="BT336" s="97"/>
      <c r="BU336" s="97"/>
      <c r="BV336" s="97"/>
      <c r="BW336" s="79"/>
      <c r="BX336" s="79"/>
      <c r="BY336" s="62"/>
      <c r="BZ336" s="62"/>
      <c r="CA336" s="79"/>
      <c r="CB336" s="79"/>
      <c r="CC336" s="79"/>
      <c r="CD336" s="79"/>
      <c r="CE336" s="79"/>
      <c r="CF336" s="79"/>
      <c r="CG336" s="79"/>
      <c r="CH336" s="79"/>
      <c r="CI336" s="79"/>
      <c r="CJ336" s="79"/>
      <c r="CK336" s="79"/>
      <c r="CL336" s="79"/>
      <c r="CM336" s="79"/>
      <c r="CN336" s="79"/>
      <c r="CO336" s="79"/>
      <c r="CP336" s="79"/>
      <c r="CQ336" s="79"/>
      <c r="CR336" s="79"/>
      <c r="CS336" s="79"/>
      <c r="CT336" s="79"/>
    </row>
    <row r="337" spans="3:98" s="98" customFormat="1" x14ac:dyDescent="0.2">
      <c r="C337" s="100"/>
      <c r="D337" s="79"/>
      <c r="E337" s="100"/>
      <c r="F337" s="79"/>
      <c r="G337" s="92"/>
      <c r="H337" s="92"/>
      <c r="I337" s="92"/>
      <c r="J337" s="92"/>
      <c r="BO337" s="101"/>
      <c r="BP337" s="101"/>
      <c r="BQ337" s="101"/>
      <c r="BR337" s="101"/>
      <c r="BS337" s="101"/>
      <c r="BT337" s="97"/>
      <c r="BU337" s="97"/>
      <c r="BV337" s="97"/>
      <c r="BW337" s="79"/>
      <c r="BX337" s="79"/>
      <c r="BY337" s="62"/>
      <c r="BZ337" s="62"/>
      <c r="CA337" s="79"/>
      <c r="CB337" s="79"/>
      <c r="CC337" s="79"/>
      <c r="CD337" s="79"/>
      <c r="CE337" s="79"/>
      <c r="CF337" s="79"/>
      <c r="CG337" s="79"/>
      <c r="CH337" s="79"/>
      <c r="CI337" s="79"/>
      <c r="CJ337" s="79"/>
      <c r="CK337" s="79"/>
      <c r="CL337" s="79"/>
      <c r="CM337" s="79"/>
      <c r="CN337" s="79"/>
      <c r="CO337" s="79"/>
      <c r="CP337" s="79"/>
      <c r="CQ337" s="79"/>
      <c r="CR337" s="79"/>
      <c r="CS337" s="79"/>
      <c r="CT337" s="79"/>
    </row>
    <row r="338" spans="3:98" s="98" customFormat="1" x14ac:dyDescent="0.2">
      <c r="C338" s="100"/>
      <c r="D338" s="79"/>
      <c r="E338" s="100"/>
      <c r="F338" s="79"/>
      <c r="G338" s="92"/>
      <c r="H338" s="92"/>
      <c r="I338" s="92"/>
      <c r="J338" s="92"/>
      <c r="BO338" s="101"/>
      <c r="BP338" s="101"/>
      <c r="BQ338" s="101"/>
      <c r="BR338" s="101"/>
      <c r="BS338" s="101"/>
      <c r="BT338" s="97"/>
      <c r="BU338" s="97"/>
      <c r="BV338" s="97"/>
      <c r="BW338" s="79"/>
      <c r="BX338" s="79"/>
      <c r="BY338" s="62"/>
      <c r="BZ338" s="62"/>
      <c r="CA338" s="79"/>
      <c r="CB338" s="79"/>
      <c r="CC338" s="79"/>
      <c r="CD338" s="79"/>
      <c r="CE338" s="79"/>
      <c r="CF338" s="79"/>
      <c r="CG338" s="79"/>
      <c r="CH338" s="79"/>
      <c r="CI338" s="79"/>
      <c r="CJ338" s="79"/>
      <c r="CK338" s="79"/>
      <c r="CL338" s="79"/>
      <c r="CM338" s="79"/>
      <c r="CN338" s="79"/>
      <c r="CO338" s="79"/>
      <c r="CP338" s="79"/>
      <c r="CQ338" s="79"/>
      <c r="CR338" s="79"/>
      <c r="CS338" s="79"/>
      <c r="CT338" s="79"/>
    </row>
    <row r="339" spans="3:98" s="98" customFormat="1" x14ac:dyDescent="0.2">
      <c r="C339" s="100"/>
      <c r="D339" s="79"/>
      <c r="E339" s="100"/>
      <c r="F339" s="79"/>
      <c r="G339" s="92"/>
      <c r="H339" s="92"/>
      <c r="I339" s="92"/>
      <c r="J339" s="92"/>
      <c r="BO339" s="101"/>
      <c r="BP339" s="101"/>
      <c r="BQ339" s="101"/>
      <c r="BR339" s="101"/>
      <c r="BS339" s="101"/>
      <c r="BT339" s="97"/>
      <c r="BU339" s="97"/>
      <c r="BV339" s="97"/>
      <c r="BW339" s="79"/>
      <c r="BX339" s="79"/>
      <c r="BY339" s="62"/>
      <c r="BZ339" s="62"/>
      <c r="CA339" s="79"/>
      <c r="CB339" s="79"/>
      <c r="CC339" s="79"/>
      <c r="CD339" s="79"/>
      <c r="CE339" s="79"/>
      <c r="CF339" s="79"/>
      <c r="CG339" s="79"/>
      <c r="CH339" s="79"/>
      <c r="CI339" s="79"/>
      <c r="CJ339" s="79"/>
      <c r="CK339" s="79"/>
      <c r="CL339" s="79"/>
      <c r="CM339" s="79"/>
      <c r="CN339" s="79"/>
      <c r="CO339" s="79"/>
      <c r="CP339" s="79"/>
      <c r="CQ339" s="79"/>
      <c r="CR339" s="79"/>
      <c r="CS339" s="79"/>
      <c r="CT339" s="79"/>
    </row>
    <row r="340" spans="3:98" s="98" customFormat="1" x14ac:dyDescent="0.2">
      <c r="C340" s="100"/>
      <c r="D340" s="79"/>
      <c r="E340" s="100"/>
      <c r="F340" s="79"/>
      <c r="G340" s="92"/>
      <c r="H340" s="92"/>
      <c r="I340" s="92"/>
      <c r="J340" s="92"/>
      <c r="BO340" s="101"/>
      <c r="BP340" s="101"/>
      <c r="BQ340" s="101"/>
      <c r="BR340" s="101"/>
      <c r="BS340" s="101"/>
      <c r="BT340" s="97"/>
      <c r="BU340" s="97"/>
      <c r="BV340" s="97"/>
      <c r="BW340" s="79"/>
      <c r="BX340" s="79"/>
      <c r="BY340" s="62"/>
      <c r="BZ340" s="62"/>
      <c r="CA340" s="79"/>
      <c r="CB340" s="79"/>
      <c r="CC340" s="79"/>
      <c r="CD340" s="79"/>
      <c r="CE340" s="79"/>
      <c r="CF340" s="79"/>
      <c r="CG340" s="79"/>
      <c r="CH340" s="79"/>
      <c r="CI340" s="79"/>
      <c r="CJ340" s="79"/>
      <c r="CK340" s="79"/>
      <c r="CL340" s="79"/>
      <c r="CM340" s="79"/>
      <c r="CN340" s="79"/>
      <c r="CO340" s="79"/>
      <c r="CP340" s="79"/>
      <c r="CQ340" s="79"/>
      <c r="CR340" s="79"/>
      <c r="CS340" s="79"/>
      <c r="CT340" s="79"/>
    </row>
    <row r="341" spans="3:98" s="98" customFormat="1" x14ac:dyDescent="0.2">
      <c r="C341" s="100"/>
      <c r="D341" s="79"/>
      <c r="E341" s="100"/>
      <c r="F341" s="79"/>
      <c r="G341" s="92"/>
      <c r="H341" s="92"/>
      <c r="I341" s="92"/>
      <c r="J341" s="92"/>
      <c r="BO341" s="101"/>
      <c r="BP341" s="101"/>
      <c r="BQ341" s="101"/>
      <c r="BR341" s="101"/>
      <c r="BS341" s="101"/>
      <c r="BT341" s="97"/>
      <c r="BU341" s="97"/>
      <c r="BV341" s="97"/>
      <c r="BW341" s="79"/>
      <c r="BX341" s="79"/>
      <c r="BY341" s="62"/>
      <c r="BZ341" s="62"/>
      <c r="CA341" s="79"/>
      <c r="CB341" s="79"/>
      <c r="CC341" s="79"/>
      <c r="CD341" s="79"/>
      <c r="CE341" s="79"/>
      <c r="CF341" s="79"/>
      <c r="CG341" s="79"/>
      <c r="CH341" s="79"/>
      <c r="CI341" s="79"/>
      <c r="CJ341" s="79"/>
      <c r="CK341" s="79"/>
      <c r="CL341" s="79"/>
      <c r="CM341" s="79"/>
      <c r="CN341" s="79"/>
      <c r="CO341" s="79"/>
      <c r="CP341" s="79"/>
      <c r="CQ341" s="79"/>
      <c r="CR341" s="79"/>
      <c r="CS341" s="79"/>
      <c r="CT341" s="79"/>
    </row>
    <row r="342" spans="3:98" s="98" customFormat="1" x14ac:dyDescent="0.2">
      <c r="C342" s="100"/>
      <c r="D342" s="79"/>
      <c r="E342" s="100"/>
      <c r="F342" s="79"/>
      <c r="G342" s="92"/>
      <c r="H342" s="92"/>
      <c r="I342" s="92"/>
      <c r="J342" s="92"/>
      <c r="BO342" s="101"/>
      <c r="BP342" s="101"/>
      <c r="BQ342" s="101"/>
      <c r="BR342" s="101"/>
      <c r="BS342" s="101"/>
      <c r="BT342" s="97"/>
      <c r="BU342" s="97"/>
      <c r="BV342" s="97"/>
      <c r="BW342" s="79"/>
      <c r="BX342" s="79"/>
      <c r="BY342" s="62"/>
      <c r="BZ342" s="62"/>
      <c r="CA342" s="79"/>
      <c r="CB342" s="79"/>
      <c r="CC342" s="79"/>
      <c r="CD342" s="79"/>
      <c r="CE342" s="79"/>
      <c r="CF342" s="79"/>
      <c r="CG342" s="79"/>
      <c r="CH342" s="79"/>
      <c r="CI342" s="79"/>
      <c r="CJ342" s="79"/>
      <c r="CK342" s="79"/>
      <c r="CL342" s="79"/>
      <c r="CM342" s="79"/>
      <c r="CN342" s="79"/>
      <c r="CO342" s="79"/>
      <c r="CP342" s="79"/>
      <c r="CQ342" s="79"/>
      <c r="CR342" s="79"/>
      <c r="CS342" s="79"/>
      <c r="CT342" s="79"/>
    </row>
    <row r="343" spans="3:98" s="98" customFormat="1" x14ac:dyDescent="0.2">
      <c r="C343" s="100"/>
      <c r="D343" s="79"/>
      <c r="E343" s="100"/>
      <c r="F343" s="79"/>
      <c r="G343" s="92"/>
      <c r="H343" s="92"/>
      <c r="I343" s="92"/>
      <c r="J343" s="92"/>
      <c r="BO343" s="101"/>
      <c r="BP343" s="101"/>
      <c r="BQ343" s="101"/>
      <c r="BR343" s="101"/>
      <c r="BS343" s="101"/>
      <c r="BT343" s="97"/>
      <c r="BU343" s="97"/>
      <c r="BV343" s="97"/>
      <c r="BW343" s="79"/>
      <c r="BX343" s="79"/>
      <c r="BY343" s="62"/>
      <c r="BZ343" s="62"/>
      <c r="CA343" s="79"/>
      <c r="CB343" s="79"/>
      <c r="CC343" s="79"/>
      <c r="CD343" s="79"/>
      <c r="CE343" s="79"/>
      <c r="CF343" s="79"/>
      <c r="CG343" s="79"/>
      <c r="CH343" s="79"/>
      <c r="CI343" s="79"/>
      <c r="CJ343" s="79"/>
      <c r="CK343" s="79"/>
      <c r="CL343" s="79"/>
      <c r="CM343" s="79"/>
      <c r="CN343" s="79"/>
      <c r="CO343" s="79"/>
      <c r="CP343" s="79"/>
      <c r="CQ343" s="79"/>
      <c r="CR343" s="79"/>
      <c r="CS343" s="79"/>
      <c r="CT343" s="79"/>
    </row>
    <row r="344" spans="3:98" s="98" customFormat="1" x14ac:dyDescent="0.2">
      <c r="C344" s="100"/>
      <c r="D344" s="79"/>
      <c r="E344" s="100"/>
      <c r="F344" s="79"/>
      <c r="G344" s="92"/>
      <c r="H344" s="92"/>
      <c r="I344" s="92"/>
      <c r="J344" s="92"/>
      <c r="BO344" s="101"/>
      <c r="BP344" s="101"/>
      <c r="BQ344" s="101"/>
      <c r="BR344" s="101"/>
      <c r="BS344" s="101"/>
      <c r="BT344" s="97"/>
      <c r="BU344" s="97"/>
      <c r="BV344" s="97"/>
      <c r="BW344" s="79"/>
      <c r="BX344" s="79"/>
      <c r="BY344" s="62"/>
      <c r="BZ344" s="62"/>
      <c r="CA344" s="79"/>
      <c r="CB344" s="79"/>
      <c r="CC344" s="79"/>
      <c r="CD344" s="79"/>
      <c r="CE344" s="79"/>
      <c r="CF344" s="79"/>
      <c r="CG344" s="79"/>
      <c r="CH344" s="79"/>
      <c r="CI344" s="79"/>
      <c r="CJ344" s="79"/>
      <c r="CK344" s="79"/>
      <c r="CL344" s="79"/>
      <c r="CM344" s="79"/>
      <c r="CN344" s="79"/>
      <c r="CO344" s="79"/>
      <c r="CP344" s="79"/>
      <c r="CQ344" s="79"/>
      <c r="CR344" s="79"/>
      <c r="CS344" s="79"/>
      <c r="CT344" s="79"/>
    </row>
    <row r="345" spans="3:98" s="98" customFormat="1" x14ac:dyDescent="0.2">
      <c r="C345" s="100"/>
      <c r="D345" s="79"/>
      <c r="E345" s="100"/>
      <c r="F345" s="79"/>
      <c r="G345" s="92"/>
      <c r="H345" s="92"/>
      <c r="I345" s="92"/>
      <c r="J345" s="92"/>
      <c r="BO345" s="101"/>
      <c r="BP345" s="101"/>
      <c r="BQ345" s="101"/>
      <c r="BR345" s="101"/>
      <c r="BS345" s="101"/>
      <c r="BT345" s="97"/>
      <c r="BU345" s="97"/>
      <c r="BV345" s="97"/>
      <c r="BW345" s="79"/>
      <c r="BX345" s="79"/>
      <c r="BY345" s="62"/>
      <c r="BZ345" s="62"/>
      <c r="CA345" s="79"/>
      <c r="CB345" s="79"/>
      <c r="CC345" s="79"/>
      <c r="CD345" s="79"/>
      <c r="CE345" s="79"/>
      <c r="CF345" s="79"/>
      <c r="CG345" s="79"/>
      <c r="CH345" s="79"/>
      <c r="CI345" s="79"/>
      <c r="CJ345" s="79"/>
      <c r="CK345" s="79"/>
      <c r="CL345" s="79"/>
      <c r="CM345" s="79"/>
      <c r="CN345" s="79"/>
      <c r="CO345" s="79"/>
      <c r="CP345" s="79"/>
      <c r="CQ345" s="79"/>
      <c r="CR345" s="79"/>
      <c r="CS345" s="79"/>
      <c r="CT345" s="79"/>
    </row>
    <row r="346" spans="3:98" s="98" customFormat="1" x14ac:dyDescent="0.2">
      <c r="C346" s="100"/>
      <c r="D346" s="79"/>
      <c r="E346" s="100"/>
      <c r="F346" s="79"/>
      <c r="G346" s="92"/>
      <c r="H346" s="92"/>
      <c r="I346" s="92"/>
      <c r="J346" s="92"/>
      <c r="BO346" s="101"/>
      <c r="BP346" s="101"/>
      <c r="BQ346" s="101"/>
      <c r="BR346" s="101"/>
      <c r="BS346" s="101"/>
      <c r="BT346" s="97"/>
      <c r="BU346" s="97"/>
      <c r="BV346" s="97"/>
      <c r="BW346" s="79"/>
      <c r="BX346" s="79"/>
      <c r="BY346" s="62"/>
      <c r="BZ346" s="62"/>
      <c r="CA346" s="79"/>
      <c r="CB346" s="79"/>
      <c r="CC346" s="79"/>
      <c r="CD346" s="79"/>
      <c r="CE346" s="79"/>
      <c r="CF346" s="79"/>
      <c r="CG346" s="79"/>
      <c r="CH346" s="79"/>
      <c r="CI346" s="79"/>
      <c r="CJ346" s="79"/>
      <c r="CK346" s="79"/>
      <c r="CL346" s="79"/>
      <c r="CM346" s="79"/>
      <c r="CN346" s="79"/>
      <c r="CO346" s="79"/>
      <c r="CP346" s="79"/>
      <c r="CQ346" s="79"/>
      <c r="CR346" s="79"/>
      <c r="CS346" s="79"/>
      <c r="CT346" s="79"/>
    </row>
    <row r="347" spans="3:98" s="98" customFormat="1" x14ac:dyDescent="0.2">
      <c r="C347" s="100"/>
      <c r="D347" s="79"/>
      <c r="E347" s="100"/>
      <c r="F347" s="79"/>
      <c r="G347" s="95"/>
      <c r="H347" s="95"/>
      <c r="I347" s="95"/>
      <c r="J347" s="95"/>
      <c r="BO347" s="101"/>
      <c r="BP347" s="101"/>
      <c r="BQ347" s="101"/>
      <c r="BR347" s="101"/>
      <c r="BS347" s="101"/>
      <c r="BT347" s="97"/>
      <c r="BU347" s="97"/>
      <c r="BV347" s="97"/>
      <c r="BW347" s="79"/>
      <c r="BX347" s="79"/>
      <c r="BY347" s="62"/>
      <c r="BZ347" s="62"/>
      <c r="CA347" s="79"/>
      <c r="CB347" s="79"/>
      <c r="CC347" s="79"/>
      <c r="CD347" s="79"/>
      <c r="CE347" s="79"/>
      <c r="CF347" s="79"/>
      <c r="CG347" s="79"/>
      <c r="CH347" s="79"/>
      <c r="CI347" s="79"/>
      <c r="CJ347" s="79"/>
      <c r="CK347" s="79"/>
      <c r="CL347" s="79"/>
      <c r="CM347" s="79"/>
      <c r="CN347" s="79"/>
      <c r="CO347" s="79"/>
      <c r="CP347" s="79"/>
      <c r="CQ347" s="79"/>
      <c r="CR347" s="79"/>
      <c r="CS347" s="79"/>
      <c r="CT347" s="79"/>
    </row>
    <row r="348" spans="3:98" s="98" customFormat="1" x14ac:dyDescent="0.2">
      <c r="C348" s="100"/>
      <c r="D348" s="79"/>
      <c r="E348" s="100"/>
      <c r="F348" s="79"/>
      <c r="G348" s="95"/>
      <c r="H348" s="95"/>
      <c r="I348" s="95"/>
      <c r="J348" s="95"/>
      <c r="BO348" s="101"/>
      <c r="BP348" s="101"/>
      <c r="BQ348" s="101"/>
      <c r="BR348" s="101"/>
      <c r="BS348" s="101"/>
      <c r="BT348" s="97"/>
      <c r="BU348" s="97"/>
      <c r="BV348" s="97"/>
      <c r="BW348" s="79"/>
      <c r="BX348" s="79"/>
      <c r="BY348" s="62"/>
      <c r="BZ348" s="62"/>
      <c r="CA348" s="79"/>
      <c r="CB348" s="79"/>
      <c r="CC348" s="79"/>
      <c r="CD348" s="79"/>
      <c r="CE348" s="79"/>
      <c r="CF348" s="79"/>
      <c r="CG348" s="79"/>
      <c r="CH348" s="79"/>
      <c r="CI348" s="79"/>
      <c r="CJ348" s="79"/>
      <c r="CK348" s="79"/>
      <c r="CL348" s="79"/>
      <c r="CM348" s="79"/>
      <c r="CN348" s="79"/>
      <c r="CO348" s="79"/>
      <c r="CP348" s="79"/>
      <c r="CQ348" s="79"/>
      <c r="CR348" s="79"/>
      <c r="CS348" s="79"/>
      <c r="CT348" s="79"/>
    </row>
    <row r="349" spans="3:98" s="98" customFormat="1" x14ac:dyDescent="0.2">
      <c r="C349" s="100"/>
      <c r="D349" s="79"/>
      <c r="E349" s="100"/>
      <c r="F349" s="79"/>
      <c r="G349" s="92"/>
      <c r="H349" s="92"/>
      <c r="I349" s="92"/>
      <c r="J349" s="92"/>
      <c r="BO349" s="101"/>
      <c r="BP349" s="101"/>
      <c r="BQ349" s="101"/>
      <c r="BR349" s="101"/>
      <c r="BS349" s="101"/>
      <c r="BT349" s="97"/>
      <c r="BU349" s="97"/>
      <c r="BV349" s="97"/>
      <c r="BW349" s="79"/>
      <c r="BX349" s="79"/>
      <c r="BY349" s="62"/>
      <c r="BZ349" s="62"/>
      <c r="CA349" s="79"/>
      <c r="CB349" s="79"/>
      <c r="CC349" s="79"/>
      <c r="CD349" s="79"/>
      <c r="CE349" s="79"/>
      <c r="CF349" s="79"/>
      <c r="CG349" s="79"/>
      <c r="CH349" s="79"/>
      <c r="CI349" s="79"/>
      <c r="CJ349" s="79"/>
      <c r="CK349" s="79"/>
      <c r="CL349" s="79"/>
      <c r="CM349" s="79"/>
      <c r="CN349" s="79"/>
      <c r="CO349" s="79"/>
      <c r="CP349" s="79"/>
      <c r="CQ349" s="79"/>
      <c r="CR349" s="79"/>
      <c r="CS349" s="79"/>
      <c r="CT349" s="79"/>
    </row>
    <row r="350" spans="3:98" s="98" customFormat="1" x14ac:dyDescent="0.2">
      <c r="C350" s="100"/>
      <c r="D350" s="79"/>
      <c r="E350" s="100"/>
      <c r="F350" s="79"/>
      <c r="G350" s="92"/>
      <c r="H350" s="92"/>
      <c r="I350" s="92"/>
      <c r="J350" s="92"/>
      <c r="BO350" s="101"/>
      <c r="BP350" s="101"/>
      <c r="BQ350" s="101"/>
      <c r="BR350" s="101"/>
      <c r="BS350" s="101"/>
      <c r="BT350" s="97"/>
      <c r="BU350" s="97"/>
      <c r="BV350" s="97"/>
      <c r="BW350" s="79"/>
      <c r="BX350" s="79"/>
      <c r="BY350" s="62"/>
      <c r="BZ350" s="62"/>
      <c r="CA350" s="79"/>
      <c r="CB350" s="79"/>
      <c r="CC350" s="79"/>
      <c r="CD350" s="79"/>
      <c r="CE350" s="79"/>
      <c r="CF350" s="79"/>
      <c r="CG350" s="79"/>
      <c r="CH350" s="79"/>
      <c r="CI350" s="79"/>
      <c r="CJ350" s="79"/>
      <c r="CK350" s="79"/>
      <c r="CL350" s="79"/>
      <c r="CM350" s="79"/>
      <c r="CN350" s="79"/>
      <c r="CO350" s="79"/>
      <c r="CP350" s="79"/>
      <c r="CQ350" s="79"/>
      <c r="CR350" s="79"/>
      <c r="CS350" s="79"/>
      <c r="CT350" s="79"/>
    </row>
    <row r="351" spans="3:98" s="98" customFormat="1" x14ac:dyDescent="0.2">
      <c r="C351" s="100"/>
      <c r="D351" s="79"/>
      <c r="E351" s="100"/>
      <c r="F351" s="79"/>
      <c r="G351" s="92"/>
      <c r="H351" s="92"/>
      <c r="I351" s="92"/>
      <c r="J351" s="92"/>
      <c r="BO351" s="101"/>
      <c r="BP351" s="101"/>
      <c r="BQ351" s="101"/>
      <c r="BR351" s="101"/>
      <c r="BS351" s="101"/>
      <c r="BT351" s="97"/>
      <c r="BU351" s="97"/>
      <c r="BV351" s="97"/>
      <c r="BW351" s="79"/>
      <c r="BX351" s="79"/>
      <c r="BY351" s="62"/>
      <c r="BZ351" s="62"/>
      <c r="CA351" s="79"/>
      <c r="CB351" s="79"/>
      <c r="CC351" s="79"/>
      <c r="CD351" s="79"/>
      <c r="CE351" s="79"/>
      <c r="CF351" s="79"/>
      <c r="CG351" s="79"/>
      <c r="CH351" s="79"/>
      <c r="CI351" s="79"/>
      <c r="CJ351" s="79"/>
      <c r="CK351" s="79"/>
      <c r="CL351" s="79"/>
      <c r="CM351" s="79"/>
      <c r="CN351" s="79"/>
      <c r="CO351" s="79"/>
      <c r="CP351" s="79"/>
      <c r="CQ351" s="79"/>
      <c r="CR351" s="79"/>
      <c r="CS351" s="79"/>
      <c r="CT351" s="79"/>
    </row>
    <row r="352" spans="3:98" s="98" customFormat="1" x14ac:dyDescent="0.2">
      <c r="C352" s="100"/>
      <c r="D352" s="79"/>
      <c r="E352" s="100"/>
      <c r="F352" s="79"/>
      <c r="G352" s="92"/>
      <c r="H352" s="92"/>
      <c r="I352" s="92"/>
      <c r="J352" s="92"/>
      <c r="BO352" s="101"/>
      <c r="BP352" s="101"/>
      <c r="BQ352" s="101"/>
      <c r="BR352" s="101"/>
      <c r="BS352" s="101"/>
      <c r="BT352" s="97"/>
      <c r="BU352" s="97"/>
      <c r="BV352" s="97"/>
      <c r="BW352" s="79"/>
      <c r="BX352" s="79"/>
      <c r="BY352" s="62"/>
      <c r="BZ352" s="62"/>
      <c r="CA352" s="79"/>
      <c r="CB352" s="79"/>
      <c r="CC352" s="79"/>
      <c r="CD352" s="79"/>
      <c r="CE352" s="79"/>
      <c r="CF352" s="79"/>
      <c r="CG352" s="79"/>
      <c r="CH352" s="79"/>
      <c r="CI352" s="79"/>
      <c r="CJ352" s="79"/>
      <c r="CK352" s="79"/>
      <c r="CL352" s="79"/>
      <c r="CM352" s="79"/>
      <c r="CN352" s="79"/>
      <c r="CO352" s="79"/>
      <c r="CP352" s="79"/>
      <c r="CQ352" s="79"/>
      <c r="CR352" s="79"/>
      <c r="CS352" s="79"/>
      <c r="CT352" s="79"/>
    </row>
    <row r="353" spans="3:98" s="98" customFormat="1" x14ac:dyDescent="0.2">
      <c r="C353" s="100"/>
      <c r="D353" s="79"/>
      <c r="E353" s="100"/>
      <c r="F353" s="79"/>
      <c r="G353" s="92"/>
      <c r="H353" s="92"/>
      <c r="I353" s="92"/>
      <c r="J353" s="92"/>
      <c r="BO353" s="101"/>
      <c r="BP353" s="101"/>
      <c r="BQ353" s="101"/>
      <c r="BR353" s="101"/>
      <c r="BS353" s="101"/>
      <c r="BT353" s="97"/>
      <c r="BU353" s="97"/>
      <c r="BV353" s="97"/>
      <c r="BW353" s="79"/>
      <c r="BX353" s="79"/>
      <c r="BY353" s="62"/>
      <c r="BZ353" s="62"/>
      <c r="CA353" s="79"/>
      <c r="CB353" s="79"/>
      <c r="CC353" s="79"/>
      <c r="CD353" s="79"/>
      <c r="CE353" s="79"/>
      <c r="CF353" s="79"/>
      <c r="CG353" s="79"/>
      <c r="CH353" s="79"/>
      <c r="CI353" s="79"/>
      <c r="CJ353" s="79"/>
      <c r="CK353" s="79"/>
      <c r="CL353" s="79"/>
      <c r="CM353" s="79"/>
      <c r="CN353" s="79"/>
      <c r="CO353" s="79"/>
      <c r="CP353" s="79"/>
      <c r="CQ353" s="79"/>
      <c r="CR353" s="79"/>
      <c r="CS353" s="79"/>
      <c r="CT353" s="79"/>
    </row>
    <row r="354" spans="3:98" s="98" customFormat="1" x14ac:dyDescent="0.2">
      <c r="C354" s="100"/>
      <c r="D354" s="79"/>
      <c r="E354" s="100"/>
      <c r="F354" s="79"/>
      <c r="G354" s="95"/>
      <c r="H354" s="95"/>
      <c r="I354" s="95"/>
      <c r="J354" s="95"/>
      <c r="BO354" s="101"/>
      <c r="BP354" s="101"/>
      <c r="BQ354" s="101"/>
      <c r="BR354" s="101"/>
      <c r="BS354" s="101"/>
      <c r="BT354" s="97"/>
      <c r="BU354" s="97"/>
      <c r="BV354" s="97"/>
      <c r="BW354" s="79"/>
      <c r="BX354" s="79"/>
      <c r="BY354" s="62"/>
      <c r="BZ354" s="62"/>
      <c r="CA354" s="79"/>
      <c r="CB354" s="79"/>
      <c r="CC354" s="79"/>
      <c r="CD354" s="79"/>
      <c r="CE354" s="79"/>
      <c r="CF354" s="79"/>
      <c r="CG354" s="79"/>
      <c r="CH354" s="79"/>
      <c r="CI354" s="79"/>
      <c r="CJ354" s="79"/>
      <c r="CK354" s="79"/>
      <c r="CL354" s="79"/>
      <c r="CM354" s="79"/>
      <c r="CN354" s="79"/>
      <c r="CO354" s="79"/>
      <c r="CP354" s="79"/>
      <c r="CQ354" s="79"/>
      <c r="CR354" s="79"/>
      <c r="CS354" s="79"/>
      <c r="CT354" s="79"/>
    </row>
    <row r="355" spans="3:98" s="98" customFormat="1" x14ac:dyDescent="0.2">
      <c r="C355" s="100"/>
      <c r="D355" s="79"/>
      <c r="E355" s="100"/>
      <c r="F355" s="79"/>
      <c r="G355" s="92"/>
      <c r="H355" s="92"/>
      <c r="I355" s="92"/>
      <c r="J355" s="92"/>
      <c r="BO355" s="101"/>
      <c r="BP355" s="101"/>
      <c r="BQ355" s="101"/>
      <c r="BR355" s="101"/>
      <c r="BS355" s="101"/>
      <c r="BT355" s="97"/>
      <c r="BU355" s="97"/>
      <c r="BV355" s="97"/>
      <c r="BW355" s="79"/>
      <c r="BX355" s="79"/>
      <c r="BY355" s="62"/>
      <c r="BZ355" s="62"/>
      <c r="CA355" s="79"/>
      <c r="CB355" s="79"/>
      <c r="CC355" s="79"/>
      <c r="CD355" s="79"/>
      <c r="CE355" s="79"/>
      <c r="CF355" s="79"/>
      <c r="CG355" s="79"/>
      <c r="CH355" s="79"/>
      <c r="CI355" s="79"/>
      <c r="CJ355" s="79"/>
      <c r="CK355" s="79"/>
      <c r="CL355" s="79"/>
      <c r="CM355" s="79"/>
      <c r="CN355" s="79"/>
      <c r="CO355" s="79"/>
      <c r="CP355" s="79"/>
      <c r="CQ355" s="79"/>
      <c r="CR355" s="79"/>
      <c r="CS355" s="79"/>
      <c r="CT355" s="79"/>
    </row>
    <row r="356" spans="3:98" s="98" customFormat="1" x14ac:dyDescent="0.2">
      <c r="C356" s="100"/>
      <c r="D356" s="79"/>
      <c r="E356" s="100"/>
      <c r="F356" s="79"/>
      <c r="G356" s="92"/>
      <c r="H356" s="92"/>
      <c r="I356" s="92"/>
      <c r="J356" s="92"/>
      <c r="BO356" s="101"/>
      <c r="BP356" s="101"/>
      <c r="BQ356" s="101"/>
      <c r="BR356" s="101"/>
      <c r="BS356" s="101"/>
      <c r="BT356" s="97"/>
      <c r="BU356" s="97"/>
      <c r="BV356" s="97"/>
      <c r="BW356" s="79"/>
      <c r="BX356" s="79"/>
      <c r="BY356" s="62"/>
      <c r="BZ356" s="62"/>
      <c r="CA356" s="79"/>
      <c r="CB356" s="79"/>
      <c r="CC356" s="79"/>
      <c r="CD356" s="79"/>
      <c r="CE356" s="79"/>
      <c r="CF356" s="79"/>
      <c r="CG356" s="79"/>
      <c r="CH356" s="79"/>
      <c r="CI356" s="79"/>
      <c r="CJ356" s="79"/>
      <c r="CK356" s="79"/>
      <c r="CL356" s="79"/>
      <c r="CM356" s="79"/>
      <c r="CN356" s="79"/>
      <c r="CO356" s="79"/>
      <c r="CP356" s="79"/>
      <c r="CQ356" s="79"/>
      <c r="CR356" s="79"/>
      <c r="CS356" s="79"/>
      <c r="CT356" s="79"/>
    </row>
    <row r="357" spans="3:98" s="98" customFormat="1" x14ac:dyDescent="0.2">
      <c r="C357" s="100"/>
      <c r="D357" s="79"/>
      <c r="E357" s="100"/>
      <c r="F357" s="79"/>
      <c r="G357" s="92"/>
      <c r="H357" s="92"/>
      <c r="I357" s="92"/>
      <c r="J357" s="92"/>
      <c r="BO357" s="101"/>
      <c r="BP357" s="101"/>
      <c r="BQ357" s="101"/>
      <c r="BR357" s="101"/>
      <c r="BS357" s="101"/>
      <c r="BT357" s="97"/>
      <c r="BU357" s="97"/>
      <c r="BV357" s="97"/>
      <c r="BW357" s="79"/>
      <c r="BX357" s="79"/>
      <c r="BY357" s="62"/>
      <c r="BZ357" s="62"/>
      <c r="CA357" s="79"/>
      <c r="CB357" s="79"/>
      <c r="CC357" s="79"/>
      <c r="CD357" s="79"/>
      <c r="CE357" s="79"/>
      <c r="CF357" s="79"/>
      <c r="CG357" s="79"/>
      <c r="CH357" s="79"/>
      <c r="CI357" s="79"/>
      <c r="CJ357" s="79"/>
      <c r="CK357" s="79"/>
      <c r="CL357" s="79"/>
      <c r="CM357" s="79"/>
      <c r="CN357" s="79"/>
      <c r="CO357" s="79"/>
      <c r="CP357" s="79"/>
      <c r="CQ357" s="79"/>
      <c r="CR357" s="79"/>
      <c r="CS357" s="79"/>
      <c r="CT357" s="79"/>
    </row>
    <row r="358" spans="3:98" s="98" customFormat="1" x14ac:dyDescent="0.2">
      <c r="C358" s="100"/>
      <c r="D358" s="79"/>
      <c r="E358" s="100"/>
      <c r="F358" s="79"/>
      <c r="G358" s="95"/>
      <c r="H358" s="95"/>
      <c r="I358" s="95"/>
      <c r="J358" s="95"/>
      <c r="BO358" s="101"/>
      <c r="BP358" s="101"/>
      <c r="BQ358" s="101"/>
      <c r="BR358" s="101"/>
      <c r="BS358" s="101"/>
      <c r="BT358" s="97"/>
      <c r="BU358" s="97"/>
      <c r="BV358" s="97"/>
      <c r="BW358" s="79"/>
      <c r="BX358" s="79"/>
      <c r="BY358" s="62"/>
      <c r="BZ358" s="62"/>
      <c r="CA358" s="79"/>
      <c r="CB358" s="79"/>
      <c r="CC358" s="79"/>
      <c r="CD358" s="79"/>
      <c r="CE358" s="79"/>
      <c r="CF358" s="79"/>
      <c r="CG358" s="79"/>
      <c r="CH358" s="79"/>
      <c r="CI358" s="79"/>
      <c r="CJ358" s="79"/>
      <c r="CK358" s="79"/>
      <c r="CL358" s="79"/>
      <c r="CM358" s="79"/>
      <c r="CN358" s="79"/>
      <c r="CO358" s="79"/>
      <c r="CP358" s="79"/>
      <c r="CQ358" s="79"/>
      <c r="CR358" s="79"/>
      <c r="CS358" s="79"/>
      <c r="CT358" s="79"/>
    </row>
    <row r="359" spans="3:98" s="98" customFormat="1" x14ac:dyDescent="0.2">
      <c r="C359" s="100"/>
      <c r="D359" s="79"/>
      <c r="E359" s="100"/>
      <c r="F359" s="79"/>
      <c r="G359" s="92"/>
      <c r="H359" s="92"/>
      <c r="I359" s="92"/>
      <c r="J359" s="92"/>
      <c r="BO359" s="101"/>
      <c r="BP359" s="101"/>
      <c r="BQ359" s="101"/>
      <c r="BR359" s="101"/>
      <c r="BS359" s="101"/>
      <c r="BT359" s="97"/>
      <c r="BU359" s="97"/>
      <c r="BV359" s="97"/>
      <c r="BW359" s="79"/>
      <c r="BX359" s="79"/>
      <c r="BY359" s="62"/>
      <c r="BZ359" s="62"/>
      <c r="CA359" s="79"/>
      <c r="CB359" s="79"/>
      <c r="CC359" s="79"/>
      <c r="CD359" s="79"/>
      <c r="CE359" s="79"/>
      <c r="CF359" s="79"/>
      <c r="CG359" s="79"/>
      <c r="CH359" s="79"/>
      <c r="CI359" s="79"/>
      <c r="CJ359" s="79"/>
      <c r="CK359" s="79"/>
      <c r="CL359" s="79"/>
      <c r="CM359" s="79"/>
      <c r="CN359" s="79"/>
      <c r="CO359" s="79"/>
      <c r="CP359" s="79"/>
      <c r="CQ359" s="79"/>
      <c r="CR359" s="79"/>
      <c r="CS359" s="79"/>
      <c r="CT359" s="79"/>
    </row>
    <row r="360" spans="3:98" s="98" customFormat="1" x14ac:dyDescent="0.2">
      <c r="C360" s="100"/>
      <c r="D360" s="79"/>
      <c r="E360" s="100"/>
      <c r="F360" s="79"/>
      <c r="G360" s="92"/>
      <c r="H360" s="92"/>
      <c r="I360" s="92"/>
      <c r="J360" s="92"/>
      <c r="BO360" s="101"/>
      <c r="BP360" s="101"/>
      <c r="BQ360" s="101"/>
      <c r="BR360" s="101"/>
      <c r="BS360" s="101"/>
      <c r="BT360" s="97"/>
      <c r="BU360" s="97"/>
      <c r="BV360" s="97"/>
      <c r="BW360" s="79"/>
      <c r="BX360" s="79"/>
      <c r="BY360" s="62"/>
      <c r="BZ360" s="62"/>
      <c r="CA360" s="79"/>
      <c r="CB360" s="79"/>
      <c r="CC360" s="79"/>
      <c r="CD360" s="79"/>
      <c r="CE360" s="79"/>
      <c r="CF360" s="79"/>
      <c r="CG360" s="79"/>
      <c r="CH360" s="79"/>
      <c r="CI360" s="79"/>
      <c r="CJ360" s="79"/>
      <c r="CK360" s="79"/>
      <c r="CL360" s="79"/>
      <c r="CM360" s="79"/>
      <c r="CN360" s="79"/>
      <c r="CO360" s="79"/>
      <c r="CP360" s="79"/>
      <c r="CQ360" s="79"/>
      <c r="CR360" s="79"/>
      <c r="CS360" s="79"/>
      <c r="CT360" s="79"/>
    </row>
    <row r="361" spans="3:98" s="98" customFormat="1" x14ac:dyDescent="0.2">
      <c r="C361" s="100"/>
      <c r="D361" s="79"/>
      <c r="E361" s="100"/>
      <c r="F361" s="79"/>
      <c r="G361" s="92"/>
      <c r="H361" s="92"/>
      <c r="I361" s="92"/>
      <c r="J361" s="92"/>
      <c r="BO361" s="101"/>
      <c r="BP361" s="101"/>
      <c r="BQ361" s="101"/>
      <c r="BR361" s="101"/>
      <c r="BS361" s="101"/>
      <c r="BT361" s="97"/>
      <c r="BU361" s="97"/>
      <c r="BV361" s="97"/>
      <c r="BW361" s="79"/>
      <c r="BX361" s="79"/>
      <c r="BY361" s="62"/>
      <c r="BZ361" s="62"/>
      <c r="CA361" s="79"/>
      <c r="CB361" s="79"/>
      <c r="CC361" s="79"/>
      <c r="CD361" s="79"/>
      <c r="CE361" s="79"/>
      <c r="CF361" s="79"/>
      <c r="CG361" s="79"/>
      <c r="CH361" s="79"/>
      <c r="CI361" s="79"/>
      <c r="CJ361" s="79"/>
      <c r="CK361" s="79"/>
      <c r="CL361" s="79"/>
      <c r="CM361" s="79"/>
      <c r="CN361" s="79"/>
      <c r="CO361" s="79"/>
      <c r="CP361" s="79"/>
      <c r="CQ361" s="79"/>
      <c r="CR361" s="79"/>
      <c r="CS361" s="79"/>
      <c r="CT361" s="79"/>
    </row>
    <row r="362" spans="3:98" s="98" customFormat="1" x14ac:dyDescent="0.2">
      <c r="C362" s="100"/>
      <c r="D362" s="79"/>
      <c r="E362" s="100"/>
      <c r="F362" s="79"/>
      <c r="G362" s="92"/>
      <c r="H362" s="92"/>
      <c r="I362" s="92"/>
      <c r="J362" s="92"/>
      <c r="BO362" s="101"/>
      <c r="BP362" s="101"/>
      <c r="BQ362" s="101"/>
      <c r="BR362" s="101"/>
      <c r="BS362" s="101"/>
      <c r="BT362" s="97"/>
      <c r="BU362" s="97"/>
      <c r="BV362" s="97"/>
      <c r="BW362" s="79"/>
      <c r="BX362" s="79"/>
      <c r="BY362" s="62"/>
      <c r="BZ362" s="62"/>
      <c r="CA362" s="79"/>
      <c r="CB362" s="79"/>
      <c r="CC362" s="79"/>
      <c r="CD362" s="79"/>
      <c r="CE362" s="79"/>
      <c r="CF362" s="79"/>
      <c r="CG362" s="79"/>
      <c r="CH362" s="79"/>
      <c r="CI362" s="79"/>
      <c r="CJ362" s="79"/>
      <c r="CK362" s="79"/>
      <c r="CL362" s="79"/>
      <c r="CM362" s="79"/>
      <c r="CN362" s="79"/>
      <c r="CO362" s="79"/>
      <c r="CP362" s="79"/>
      <c r="CQ362" s="79"/>
      <c r="CR362" s="79"/>
      <c r="CS362" s="79"/>
      <c r="CT362" s="79"/>
    </row>
    <row r="363" spans="3:98" s="98" customFormat="1" x14ac:dyDescent="0.2">
      <c r="C363" s="100"/>
      <c r="D363" s="79"/>
      <c r="E363" s="100"/>
      <c r="F363" s="79"/>
      <c r="G363" s="92"/>
      <c r="H363" s="92"/>
      <c r="I363" s="92"/>
      <c r="J363" s="92"/>
      <c r="BO363" s="101"/>
      <c r="BP363" s="101"/>
      <c r="BQ363" s="101"/>
      <c r="BR363" s="101"/>
      <c r="BS363" s="101"/>
      <c r="BT363" s="97"/>
      <c r="BU363" s="97"/>
      <c r="BV363" s="97"/>
      <c r="BW363" s="79"/>
      <c r="BX363" s="79"/>
      <c r="BY363" s="62"/>
      <c r="BZ363" s="62"/>
      <c r="CA363" s="79"/>
      <c r="CB363" s="79"/>
      <c r="CC363" s="79"/>
      <c r="CD363" s="79"/>
      <c r="CE363" s="79"/>
      <c r="CF363" s="79"/>
      <c r="CG363" s="79"/>
      <c r="CH363" s="79"/>
      <c r="CI363" s="79"/>
      <c r="CJ363" s="79"/>
      <c r="CK363" s="79"/>
      <c r="CL363" s="79"/>
      <c r="CM363" s="79"/>
      <c r="CN363" s="79"/>
      <c r="CO363" s="79"/>
      <c r="CP363" s="79"/>
      <c r="CQ363" s="79"/>
      <c r="CR363" s="79"/>
      <c r="CS363" s="79"/>
      <c r="CT363" s="79"/>
    </row>
    <row r="364" spans="3:98" s="98" customFormat="1" x14ac:dyDescent="0.2">
      <c r="C364" s="100"/>
      <c r="D364" s="79"/>
      <c r="E364" s="100"/>
      <c r="F364" s="79"/>
      <c r="G364" s="92"/>
      <c r="H364" s="92"/>
      <c r="I364" s="92"/>
      <c r="J364" s="92"/>
      <c r="BO364" s="101"/>
      <c r="BP364" s="101"/>
      <c r="BQ364" s="101"/>
      <c r="BR364" s="101"/>
      <c r="BS364" s="101"/>
      <c r="BT364" s="97"/>
      <c r="BU364" s="97"/>
      <c r="BV364" s="97"/>
      <c r="BW364" s="79"/>
      <c r="BX364" s="79"/>
      <c r="BY364" s="62"/>
      <c r="BZ364" s="62"/>
      <c r="CA364" s="79"/>
      <c r="CB364" s="79"/>
      <c r="CC364" s="79"/>
      <c r="CD364" s="79"/>
      <c r="CE364" s="79"/>
      <c r="CF364" s="79"/>
      <c r="CG364" s="79"/>
      <c r="CH364" s="79"/>
      <c r="CI364" s="79"/>
      <c r="CJ364" s="79"/>
      <c r="CK364" s="79"/>
      <c r="CL364" s="79"/>
      <c r="CM364" s="79"/>
      <c r="CN364" s="79"/>
      <c r="CO364" s="79"/>
      <c r="CP364" s="79"/>
      <c r="CQ364" s="79"/>
      <c r="CR364" s="79"/>
      <c r="CS364" s="79"/>
      <c r="CT364" s="79"/>
    </row>
    <row r="365" spans="3:98" s="98" customFormat="1" x14ac:dyDescent="0.2">
      <c r="C365" s="100"/>
      <c r="D365" s="79"/>
      <c r="E365" s="100"/>
      <c r="F365" s="79"/>
      <c r="G365" s="92"/>
      <c r="H365" s="92"/>
      <c r="I365" s="92"/>
      <c r="J365" s="92"/>
      <c r="BO365" s="101"/>
      <c r="BP365" s="101"/>
      <c r="BQ365" s="101"/>
      <c r="BR365" s="101"/>
      <c r="BS365" s="101"/>
      <c r="BT365" s="97"/>
      <c r="BU365" s="97"/>
      <c r="BV365" s="97"/>
      <c r="BW365" s="79"/>
      <c r="BX365" s="79"/>
      <c r="BY365" s="62"/>
      <c r="BZ365" s="62"/>
      <c r="CA365" s="79"/>
      <c r="CB365" s="79"/>
      <c r="CC365" s="79"/>
      <c r="CD365" s="79"/>
      <c r="CE365" s="79"/>
      <c r="CF365" s="79"/>
      <c r="CG365" s="79"/>
      <c r="CH365" s="79"/>
      <c r="CI365" s="79"/>
      <c r="CJ365" s="79"/>
      <c r="CK365" s="79"/>
      <c r="CL365" s="79"/>
      <c r="CM365" s="79"/>
      <c r="CN365" s="79"/>
      <c r="CO365" s="79"/>
      <c r="CP365" s="79"/>
      <c r="CQ365" s="79"/>
      <c r="CR365" s="79"/>
      <c r="CS365" s="79"/>
      <c r="CT365" s="79"/>
    </row>
    <row r="366" spans="3:98" s="98" customFormat="1" x14ac:dyDescent="0.2">
      <c r="C366" s="100"/>
      <c r="D366" s="79"/>
      <c r="E366" s="100"/>
      <c r="F366" s="79"/>
      <c r="G366" s="95"/>
      <c r="H366" s="95"/>
      <c r="I366" s="95"/>
      <c r="J366" s="95"/>
      <c r="BO366" s="101"/>
      <c r="BP366" s="101"/>
      <c r="BQ366" s="101"/>
      <c r="BR366" s="101"/>
      <c r="BS366" s="101"/>
      <c r="BT366" s="97"/>
      <c r="BU366" s="97"/>
      <c r="BV366" s="97"/>
      <c r="BW366" s="79"/>
      <c r="BX366" s="79"/>
      <c r="BY366" s="62"/>
      <c r="BZ366" s="62"/>
      <c r="CA366" s="79"/>
      <c r="CB366" s="79"/>
      <c r="CC366" s="79"/>
      <c r="CD366" s="79"/>
      <c r="CE366" s="79"/>
      <c r="CF366" s="79"/>
      <c r="CG366" s="79"/>
      <c r="CH366" s="79"/>
      <c r="CI366" s="79"/>
      <c r="CJ366" s="79"/>
      <c r="CK366" s="79"/>
      <c r="CL366" s="79"/>
      <c r="CM366" s="79"/>
      <c r="CN366" s="79"/>
      <c r="CO366" s="79"/>
      <c r="CP366" s="79"/>
      <c r="CQ366" s="79"/>
      <c r="CR366" s="79"/>
      <c r="CS366" s="79"/>
      <c r="CT366" s="79"/>
    </row>
    <row r="367" spans="3:98" s="98" customFormat="1" x14ac:dyDescent="0.2">
      <c r="C367" s="100"/>
      <c r="D367" s="79"/>
      <c r="E367" s="100"/>
      <c r="F367" s="79"/>
      <c r="G367" s="92"/>
      <c r="H367" s="92"/>
      <c r="I367" s="92"/>
      <c r="J367" s="92"/>
      <c r="BO367" s="101"/>
      <c r="BP367" s="101"/>
      <c r="BQ367" s="101"/>
      <c r="BR367" s="101"/>
      <c r="BS367" s="101"/>
      <c r="BT367" s="97"/>
      <c r="BU367" s="97"/>
      <c r="BV367" s="97"/>
      <c r="BW367" s="79"/>
      <c r="BX367" s="79"/>
      <c r="BY367" s="62"/>
      <c r="BZ367" s="62"/>
      <c r="CA367" s="79"/>
      <c r="CB367" s="79"/>
      <c r="CC367" s="79"/>
      <c r="CD367" s="79"/>
      <c r="CE367" s="79"/>
      <c r="CF367" s="79"/>
      <c r="CG367" s="79"/>
      <c r="CH367" s="79"/>
      <c r="CI367" s="79"/>
      <c r="CJ367" s="79"/>
      <c r="CK367" s="79"/>
      <c r="CL367" s="79"/>
      <c r="CM367" s="79"/>
      <c r="CN367" s="79"/>
      <c r="CO367" s="79"/>
      <c r="CP367" s="79"/>
      <c r="CQ367" s="79"/>
      <c r="CR367" s="79"/>
      <c r="CS367" s="79"/>
      <c r="CT367" s="79"/>
    </row>
    <row r="368" spans="3:98" s="98" customFormat="1" x14ac:dyDescent="0.2">
      <c r="C368" s="100"/>
      <c r="D368" s="79"/>
      <c r="E368" s="100"/>
      <c r="F368" s="79"/>
      <c r="G368" s="92"/>
      <c r="H368" s="92"/>
      <c r="I368" s="92"/>
      <c r="J368" s="92"/>
      <c r="BO368" s="101"/>
      <c r="BP368" s="101"/>
      <c r="BQ368" s="101"/>
      <c r="BR368" s="101"/>
      <c r="BS368" s="101"/>
      <c r="BT368" s="97"/>
      <c r="BU368" s="97"/>
      <c r="BV368" s="97"/>
      <c r="BW368" s="79"/>
      <c r="BX368" s="79"/>
      <c r="BY368" s="62"/>
      <c r="BZ368" s="62"/>
      <c r="CA368" s="79"/>
      <c r="CB368" s="79"/>
      <c r="CC368" s="79"/>
      <c r="CD368" s="79"/>
      <c r="CE368" s="79"/>
      <c r="CF368" s="79"/>
      <c r="CG368" s="79"/>
      <c r="CH368" s="79"/>
      <c r="CI368" s="79"/>
      <c r="CJ368" s="79"/>
      <c r="CK368" s="79"/>
      <c r="CL368" s="79"/>
      <c r="CM368" s="79"/>
      <c r="CN368" s="79"/>
      <c r="CO368" s="79"/>
      <c r="CP368" s="79"/>
      <c r="CQ368" s="79"/>
      <c r="CR368" s="79"/>
      <c r="CS368" s="79"/>
      <c r="CT368" s="79"/>
    </row>
    <row r="369" spans="3:98" s="98" customFormat="1" x14ac:dyDescent="0.2">
      <c r="C369" s="100"/>
      <c r="D369" s="79"/>
      <c r="E369" s="100"/>
      <c r="F369" s="79"/>
      <c r="G369" s="95"/>
      <c r="H369" s="95"/>
      <c r="I369" s="95"/>
      <c r="J369" s="95"/>
      <c r="BO369" s="101"/>
      <c r="BP369" s="101"/>
      <c r="BQ369" s="101"/>
      <c r="BR369" s="101"/>
      <c r="BS369" s="101"/>
      <c r="BT369" s="97"/>
      <c r="BU369" s="97"/>
      <c r="BV369" s="97"/>
      <c r="BW369" s="79"/>
      <c r="BX369" s="79"/>
      <c r="BY369" s="62"/>
      <c r="BZ369" s="62"/>
      <c r="CA369" s="79"/>
      <c r="CB369" s="79"/>
      <c r="CC369" s="79"/>
      <c r="CD369" s="79"/>
      <c r="CE369" s="79"/>
      <c r="CF369" s="79"/>
      <c r="CG369" s="79"/>
      <c r="CH369" s="79"/>
      <c r="CI369" s="79"/>
      <c r="CJ369" s="79"/>
      <c r="CK369" s="79"/>
      <c r="CL369" s="79"/>
      <c r="CM369" s="79"/>
      <c r="CN369" s="79"/>
      <c r="CO369" s="79"/>
      <c r="CP369" s="79"/>
      <c r="CQ369" s="79"/>
      <c r="CR369" s="79"/>
      <c r="CS369" s="79"/>
      <c r="CT369" s="79"/>
    </row>
    <row r="370" spans="3:98" s="98" customFormat="1" x14ac:dyDescent="0.2">
      <c r="C370" s="100"/>
      <c r="D370" s="79"/>
      <c r="E370" s="100"/>
      <c r="F370" s="79"/>
      <c r="G370" s="92"/>
      <c r="H370" s="92"/>
      <c r="I370" s="92"/>
      <c r="J370" s="92"/>
      <c r="BO370" s="101"/>
      <c r="BP370" s="101"/>
      <c r="BQ370" s="101"/>
      <c r="BR370" s="101"/>
      <c r="BS370" s="101"/>
      <c r="BT370" s="97"/>
      <c r="BU370" s="97"/>
      <c r="BV370" s="97"/>
      <c r="BW370" s="79"/>
      <c r="BX370" s="79"/>
      <c r="BY370" s="62"/>
      <c r="BZ370" s="62"/>
      <c r="CA370" s="79"/>
      <c r="CB370" s="79"/>
      <c r="CC370" s="79"/>
      <c r="CD370" s="79"/>
      <c r="CE370" s="79"/>
      <c r="CF370" s="79"/>
      <c r="CG370" s="79"/>
      <c r="CH370" s="79"/>
      <c r="CI370" s="79"/>
      <c r="CJ370" s="79"/>
      <c r="CK370" s="79"/>
      <c r="CL370" s="79"/>
      <c r="CM370" s="79"/>
      <c r="CN370" s="79"/>
      <c r="CO370" s="79"/>
      <c r="CP370" s="79"/>
      <c r="CQ370" s="79"/>
      <c r="CR370" s="79"/>
      <c r="CS370" s="79"/>
      <c r="CT370" s="79"/>
    </row>
    <row r="371" spans="3:98" s="98" customFormat="1" x14ac:dyDescent="0.2">
      <c r="C371" s="100"/>
      <c r="D371" s="79"/>
      <c r="E371" s="100"/>
      <c r="F371" s="79"/>
      <c r="G371" s="92"/>
      <c r="H371" s="92"/>
      <c r="I371" s="92"/>
      <c r="J371" s="92"/>
      <c r="BO371" s="101"/>
      <c r="BP371" s="101"/>
      <c r="BQ371" s="101"/>
      <c r="BR371" s="101"/>
      <c r="BS371" s="101"/>
      <c r="BT371" s="97"/>
      <c r="BU371" s="97"/>
      <c r="BV371" s="97"/>
      <c r="BW371" s="79"/>
      <c r="BX371" s="79"/>
      <c r="BY371" s="62"/>
      <c r="BZ371" s="62"/>
      <c r="CA371" s="79"/>
      <c r="CB371" s="79"/>
      <c r="CC371" s="79"/>
      <c r="CD371" s="79"/>
      <c r="CE371" s="79"/>
      <c r="CF371" s="79"/>
      <c r="CG371" s="79"/>
      <c r="CH371" s="79"/>
      <c r="CI371" s="79"/>
      <c r="CJ371" s="79"/>
      <c r="CK371" s="79"/>
      <c r="CL371" s="79"/>
      <c r="CM371" s="79"/>
      <c r="CN371" s="79"/>
      <c r="CO371" s="79"/>
      <c r="CP371" s="79"/>
      <c r="CQ371" s="79"/>
      <c r="CR371" s="79"/>
      <c r="CS371" s="79"/>
      <c r="CT371" s="79"/>
    </row>
    <row r="372" spans="3:98" s="98" customFormat="1" x14ac:dyDescent="0.2">
      <c r="C372" s="100"/>
      <c r="D372" s="79"/>
      <c r="E372" s="100"/>
      <c r="F372" s="79"/>
      <c r="G372" s="95"/>
      <c r="H372" s="95"/>
      <c r="I372" s="95"/>
      <c r="J372" s="95"/>
      <c r="BO372" s="101"/>
      <c r="BP372" s="101"/>
      <c r="BQ372" s="101"/>
      <c r="BR372" s="101"/>
      <c r="BS372" s="101"/>
      <c r="BT372" s="97"/>
      <c r="BU372" s="97"/>
      <c r="BV372" s="97"/>
      <c r="BW372" s="79"/>
      <c r="BX372" s="79"/>
      <c r="BY372" s="62"/>
      <c r="BZ372" s="62"/>
      <c r="CA372" s="79"/>
      <c r="CB372" s="79"/>
      <c r="CC372" s="79"/>
      <c r="CD372" s="79"/>
      <c r="CE372" s="79"/>
      <c r="CF372" s="79"/>
      <c r="CG372" s="79"/>
      <c r="CH372" s="79"/>
      <c r="CI372" s="79"/>
      <c r="CJ372" s="79"/>
      <c r="CK372" s="79"/>
      <c r="CL372" s="79"/>
      <c r="CM372" s="79"/>
      <c r="CN372" s="79"/>
      <c r="CO372" s="79"/>
      <c r="CP372" s="79"/>
      <c r="CQ372" s="79"/>
      <c r="CR372" s="79"/>
      <c r="CS372" s="79"/>
      <c r="CT372" s="79"/>
    </row>
    <row r="373" spans="3:98" s="98" customFormat="1" x14ac:dyDescent="0.2">
      <c r="C373" s="100"/>
      <c r="D373" s="79"/>
      <c r="E373" s="100"/>
      <c r="F373" s="79"/>
      <c r="G373" s="92"/>
      <c r="H373" s="92"/>
      <c r="I373" s="92"/>
      <c r="J373" s="92"/>
      <c r="BO373" s="101"/>
      <c r="BP373" s="101"/>
      <c r="BQ373" s="101"/>
      <c r="BR373" s="101"/>
      <c r="BS373" s="101"/>
      <c r="BT373" s="97"/>
      <c r="BU373" s="97"/>
      <c r="BV373" s="97"/>
      <c r="BW373" s="79"/>
      <c r="BX373" s="79"/>
      <c r="BY373" s="62"/>
      <c r="BZ373" s="62"/>
      <c r="CA373" s="79"/>
      <c r="CB373" s="79"/>
      <c r="CC373" s="79"/>
      <c r="CD373" s="79"/>
      <c r="CE373" s="79"/>
      <c r="CF373" s="79"/>
      <c r="CG373" s="79"/>
      <c r="CH373" s="79"/>
      <c r="CI373" s="79"/>
      <c r="CJ373" s="79"/>
      <c r="CK373" s="79"/>
      <c r="CL373" s="79"/>
      <c r="CM373" s="79"/>
      <c r="CN373" s="79"/>
      <c r="CO373" s="79"/>
      <c r="CP373" s="79"/>
      <c r="CQ373" s="79"/>
      <c r="CR373" s="79"/>
      <c r="CS373" s="79"/>
      <c r="CT373" s="79"/>
    </row>
    <row r="374" spans="3:98" s="98" customFormat="1" x14ac:dyDescent="0.2">
      <c r="C374" s="100"/>
      <c r="D374" s="79"/>
      <c r="E374" s="100"/>
      <c r="F374" s="79"/>
      <c r="G374" s="92"/>
      <c r="H374" s="92"/>
      <c r="I374" s="92"/>
      <c r="J374" s="92"/>
      <c r="BO374" s="101"/>
      <c r="BP374" s="101"/>
      <c r="BQ374" s="101"/>
      <c r="BR374" s="101"/>
      <c r="BS374" s="101"/>
      <c r="BT374" s="97"/>
      <c r="BU374" s="97"/>
      <c r="BV374" s="97"/>
      <c r="BW374" s="79"/>
      <c r="BX374" s="79"/>
      <c r="BY374" s="62"/>
      <c r="BZ374" s="62"/>
      <c r="CA374" s="79"/>
      <c r="CB374" s="79"/>
      <c r="CC374" s="79"/>
      <c r="CD374" s="79"/>
      <c r="CE374" s="79"/>
      <c r="CF374" s="79"/>
      <c r="CG374" s="79"/>
      <c r="CH374" s="79"/>
      <c r="CI374" s="79"/>
      <c r="CJ374" s="79"/>
      <c r="CK374" s="79"/>
      <c r="CL374" s="79"/>
      <c r="CM374" s="79"/>
      <c r="CN374" s="79"/>
      <c r="CO374" s="79"/>
      <c r="CP374" s="79"/>
      <c r="CQ374" s="79"/>
      <c r="CR374" s="79"/>
      <c r="CS374" s="79"/>
      <c r="CT374" s="79"/>
    </row>
    <row r="375" spans="3:98" s="98" customFormat="1" x14ac:dyDescent="0.2">
      <c r="C375" s="100"/>
      <c r="D375" s="79"/>
      <c r="E375" s="100"/>
      <c r="F375" s="79"/>
      <c r="G375" s="95"/>
      <c r="H375" s="95"/>
      <c r="I375" s="95"/>
      <c r="J375" s="95"/>
      <c r="BO375" s="101"/>
      <c r="BP375" s="101"/>
      <c r="BQ375" s="101"/>
      <c r="BR375" s="101"/>
      <c r="BS375" s="101"/>
      <c r="BT375" s="97"/>
      <c r="BU375" s="97"/>
      <c r="BV375" s="97"/>
      <c r="BW375" s="79"/>
      <c r="BX375" s="79"/>
      <c r="BY375" s="62"/>
      <c r="BZ375" s="62"/>
      <c r="CA375" s="79"/>
      <c r="CB375" s="79"/>
      <c r="CC375" s="79"/>
      <c r="CD375" s="79"/>
      <c r="CE375" s="79"/>
      <c r="CF375" s="79"/>
      <c r="CG375" s="79"/>
      <c r="CH375" s="79"/>
      <c r="CI375" s="79"/>
      <c r="CJ375" s="79"/>
      <c r="CK375" s="79"/>
      <c r="CL375" s="79"/>
      <c r="CM375" s="79"/>
      <c r="CN375" s="79"/>
      <c r="CO375" s="79"/>
      <c r="CP375" s="79"/>
      <c r="CQ375" s="79"/>
      <c r="CR375" s="79"/>
      <c r="CS375" s="79"/>
      <c r="CT375" s="79"/>
    </row>
    <row r="376" spans="3:98" s="98" customFormat="1" x14ac:dyDescent="0.2">
      <c r="C376" s="100"/>
      <c r="D376" s="79"/>
      <c r="E376" s="100"/>
      <c r="F376" s="79"/>
      <c r="G376" s="92"/>
      <c r="H376" s="92"/>
      <c r="I376" s="92"/>
      <c r="J376" s="92"/>
      <c r="BO376" s="101"/>
      <c r="BP376" s="101"/>
      <c r="BQ376" s="101"/>
      <c r="BR376" s="101"/>
      <c r="BS376" s="101"/>
      <c r="BT376" s="97"/>
      <c r="BU376" s="97"/>
      <c r="BV376" s="97"/>
      <c r="BW376" s="79"/>
      <c r="BX376" s="79"/>
      <c r="BY376" s="62"/>
      <c r="BZ376" s="62"/>
      <c r="CA376" s="79"/>
      <c r="CB376" s="79"/>
      <c r="CC376" s="79"/>
      <c r="CD376" s="79"/>
      <c r="CE376" s="79"/>
      <c r="CF376" s="79"/>
      <c r="CG376" s="79"/>
      <c r="CH376" s="79"/>
      <c r="CI376" s="79"/>
      <c r="CJ376" s="79"/>
      <c r="CK376" s="79"/>
      <c r="CL376" s="79"/>
      <c r="CM376" s="79"/>
      <c r="CN376" s="79"/>
      <c r="CO376" s="79"/>
      <c r="CP376" s="79"/>
      <c r="CQ376" s="79"/>
      <c r="CR376" s="79"/>
      <c r="CS376" s="79"/>
      <c r="CT376" s="79"/>
    </row>
    <row r="377" spans="3:98" s="98" customFormat="1" x14ac:dyDescent="0.2">
      <c r="C377" s="100"/>
      <c r="D377" s="79"/>
      <c r="E377" s="100"/>
      <c r="F377" s="79"/>
      <c r="G377" s="92"/>
      <c r="H377" s="92"/>
      <c r="I377" s="92"/>
      <c r="J377" s="92"/>
      <c r="BO377" s="101"/>
      <c r="BP377" s="101"/>
      <c r="BQ377" s="101"/>
      <c r="BR377" s="101"/>
      <c r="BS377" s="101"/>
      <c r="BT377" s="97"/>
      <c r="BU377" s="97"/>
      <c r="BV377" s="97"/>
      <c r="BW377" s="79"/>
      <c r="BX377" s="79"/>
      <c r="BY377" s="62"/>
      <c r="BZ377" s="62"/>
      <c r="CA377" s="79"/>
      <c r="CB377" s="79"/>
      <c r="CC377" s="79"/>
      <c r="CD377" s="79"/>
      <c r="CE377" s="79"/>
      <c r="CF377" s="79"/>
      <c r="CG377" s="79"/>
      <c r="CH377" s="79"/>
      <c r="CI377" s="79"/>
      <c r="CJ377" s="79"/>
      <c r="CK377" s="79"/>
      <c r="CL377" s="79"/>
      <c r="CM377" s="79"/>
      <c r="CN377" s="79"/>
      <c r="CO377" s="79"/>
      <c r="CP377" s="79"/>
      <c r="CQ377" s="79"/>
      <c r="CR377" s="79"/>
      <c r="CS377" s="79"/>
      <c r="CT377" s="79"/>
    </row>
    <row r="378" spans="3:98" s="98" customFormat="1" x14ac:dyDescent="0.2">
      <c r="C378" s="100"/>
      <c r="D378" s="79"/>
      <c r="E378" s="100"/>
      <c r="F378" s="79"/>
      <c r="G378" s="92"/>
      <c r="H378" s="92"/>
      <c r="I378" s="92"/>
      <c r="J378" s="92"/>
      <c r="BO378" s="101"/>
      <c r="BP378" s="101"/>
      <c r="BQ378" s="101"/>
      <c r="BR378" s="101"/>
      <c r="BS378" s="101"/>
      <c r="BT378" s="97"/>
      <c r="BU378" s="97"/>
      <c r="BV378" s="97"/>
      <c r="BW378" s="79"/>
      <c r="BX378" s="79"/>
      <c r="BY378" s="62"/>
      <c r="BZ378" s="62"/>
      <c r="CA378" s="79"/>
      <c r="CB378" s="79"/>
      <c r="CC378" s="79"/>
      <c r="CD378" s="79"/>
      <c r="CE378" s="79"/>
      <c r="CF378" s="79"/>
      <c r="CG378" s="79"/>
      <c r="CH378" s="79"/>
      <c r="CI378" s="79"/>
      <c r="CJ378" s="79"/>
      <c r="CK378" s="79"/>
      <c r="CL378" s="79"/>
      <c r="CM378" s="79"/>
      <c r="CN378" s="79"/>
      <c r="CO378" s="79"/>
      <c r="CP378" s="79"/>
      <c r="CQ378" s="79"/>
      <c r="CR378" s="79"/>
      <c r="CS378" s="79"/>
      <c r="CT378" s="79"/>
    </row>
    <row r="379" spans="3:98" s="98" customFormat="1" x14ac:dyDescent="0.2">
      <c r="C379" s="100"/>
      <c r="D379" s="79"/>
      <c r="E379" s="100"/>
      <c r="F379" s="79"/>
      <c r="G379" s="92"/>
      <c r="H379" s="92"/>
      <c r="I379" s="92"/>
      <c r="J379" s="92"/>
      <c r="BO379" s="101"/>
      <c r="BP379" s="101"/>
      <c r="BQ379" s="101"/>
      <c r="BR379" s="101"/>
      <c r="BS379" s="101"/>
      <c r="BT379" s="97"/>
      <c r="BU379" s="97"/>
      <c r="BV379" s="97"/>
      <c r="BW379" s="79"/>
      <c r="BX379" s="79"/>
      <c r="BY379" s="62"/>
      <c r="BZ379" s="62"/>
      <c r="CA379" s="79"/>
      <c r="CB379" s="79"/>
      <c r="CC379" s="79"/>
      <c r="CD379" s="79"/>
      <c r="CE379" s="79"/>
      <c r="CF379" s="79"/>
      <c r="CG379" s="79"/>
      <c r="CH379" s="79"/>
      <c r="CI379" s="79"/>
      <c r="CJ379" s="79"/>
      <c r="CK379" s="79"/>
      <c r="CL379" s="79"/>
      <c r="CM379" s="79"/>
      <c r="CN379" s="79"/>
      <c r="CO379" s="79"/>
      <c r="CP379" s="79"/>
      <c r="CQ379" s="79"/>
      <c r="CR379" s="79"/>
      <c r="CS379" s="79"/>
      <c r="CT379" s="79"/>
    </row>
    <row r="380" spans="3:98" s="98" customFormat="1" x14ac:dyDescent="0.2">
      <c r="C380" s="100"/>
      <c r="D380" s="79"/>
      <c r="E380" s="100"/>
      <c r="F380" s="79"/>
      <c r="G380" s="92"/>
      <c r="H380" s="92"/>
      <c r="I380" s="92"/>
      <c r="J380" s="92"/>
      <c r="BO380" s="101"/>
      <c r="BP380" s="101"/>
      <c r="BQ380" s="101"/>
      <c r="BR380" s="101"/>
      <c r="BS380" s="101"/>
      <c r="BT380" s="97"/>
      <c r="BU380" s="97"/>
      <c r="BV380" s="97"/>
      <c r="BW380" s="79"/>
      <c r="BX380" s="79"/>
      <c r="BY380" s="62"/>
      <c r="BZ380" s="62"/>
      <c r="CA380" s="79"/>
      <c r="CB380" s="79"/>
      <c r="CC380" s="79"/>
      <c r="CD380" s="79"/>
      <c r="CE380" s="79"/>
      <c r="CF380" s="79"/>
      <c r="CG380" s="79"/>
      <c r="CH380" s="79"/>
      <c r="CI380" s="79"/>
      <c r="CJ380" s="79"/>
      <c r="CK380" s="79"/>
      <c r="CL380" s="79"/>
      <c r="CM380" s="79"/>
      <c r="CN380" s="79"/>
      <c r="CO380" s="79"/>
      <c r="CP380" s="79"/>
      <c r="CQ380" s="79"/>
      <c r="CR380" s="79"/>
      <c r="CS380" s="79"/>
      <c r="CT380" s="79"/>
    </row>
    <row r="381" spans="3:98" s="98" customFormat="1" x14ac:dyDescent="0.2">
      <c r="C381" s="100"/>
      <c r="D381" s="79"/>
      <c r="E381" s="100"/>
      <c r="F381" s="79"/>
      <c r="G381" s="92"/>
      <c r="H381" s="92"/>
      <c r="I381" s="92"/>
      <c r="J381" s="92"/>
      <c r="BO381" s="101"/>
      <c r="BP381" s="101"/>
      <c r="BQ381" s="101"/>
      <c r="BR381" s="101"/>
      <c r="BS381" s="101"/>
      <c r="BT381" s="97"/>
      <c r="BU381" s="97"/>
      <c r="BV381" s="97"/>
      <c r="BW381" s="79"/>
      <c r="BX381" s="79"/>
      <c r="BY381" s="62"/>
      <c r="BZ381" s="62"/>
      <c r="CA381" s="79"/>
      <c r="CB381" s="79"/>
      <c r="CC381" s="79"/>
      <c r="CD381" s="79"/>
      <c r="CE381" s="79"/>
      <c r="CF381" s="79"/>
      <c r="CG381" s="79"/>
      <c r="CH381" s="79"/>
      <c r="CI381" s="79"/>
      <c r="CJ381" s="79"/>
      <c r="CK381" s="79"/>
      <c r="CL381" s="79"/>
      <c r="CM381" s="79"/>
      <c r="CN381" s="79"/>
      <c r="CO381" s="79"/>
      <c r="CP381" s="79"/>
      <c r="CQ381" s="79"/>
      <c r="CR381" s="79"/>
      <c r="CS381" s="79"/>
      <c r="CT381" s="79"/>
    </row>
    <row r="382" spans="3:98" s="98" customFormat="1" x14ac:dyDescent="0.2">
      <c r="C382" s="100"/>
      <c r="D382" s="79"/>
      <c r="E382" s="100"/>
      <c r="F382" s="79"/>
      <c r="G382" s="92"/>
      <c r="H382" s="92"/>
      <c r="I382" s="92"/>
      <c r="J382" s="92"/>
      <c r="BO382" s="101"/>
      <c r="BP382" s="101"/>
      <c r="BQ382" s="101"/>
      <c r="BR382" s="101"/>
      <c r="BS382" s="101"/>
      <c r="BT382" s="97"/>
      <c r="BU382" s="97"/>
      <c r="BV382" s="97"/>
      <c r="BW382" s="79"/>
      <c r="BX382" s="79"/>
      <c r="BY382" s="62"/>
      <c r="BZ382" s="62"/>
      <c r="CA382" s="79"/>
      <c r="CB382" s="79"/>
      <c r="CC382" s="79"/>
      <c r="CD382" s="79"/>
      <c r="CE382" s="79"/>
      <c r="CF382" s="79"/>
      <c r="CG382" s="79"/>
      <c r="CH382" s="79"/>
      <c r="CI382" s="79"/>
      <c r="CJ382" s="79"/>
      <c r="CK382" s="79"/>
      <c r="CL382" s="79"/>
      <c r="CM382" s="79"/>
      <c r="CN382" s="79"/>
      <c r="CO382" s="79"/>
      <c r="CP382" s="79"/>
      <c r="CQ382" s="79"/>
      <c r="CR382" s="79"/>
      <c r="CS382" s="79"/>
      <c r="CT382" s="79"/>
    </row>
    <row r="383" spans="3:98" s="108" customFormat="1" x14ac:dyDescent="0.2">
      <c r="C383" s="105"/>
      <c r="D383" s="106"/>
      <c r="E383" s="105"/>
      <c r="F383" s="106"/>
      <c r="G383" s="107"/>
      <c r="H383" s="107"/>
      <c r="I383" s="107"/>
      <c r="J383" s="107"/>
      <c r="BO383" s="109"/>
      <c r="BP383" s="109"/>
      <c r="BQ383" s="109"/>
      <c r="BR383" s="109"/>
      <c r="BS383" s="109"/>
      <c r="BT383" s="99"/>
      <c r="BU383" s="99"/>
      <c r="BV383" s="99"/>
      <c r="BW383" s="106"/>
      <c r="BX383" s="106"/>
      <c r="BY383" s="3"/>
      <c r="BZ383" s="3"/>
      <c r="CA383" s="106"/>
      <c r="CB383" s="106"/>
      <c r="CC383" s="106"/>
      <c r="CD383" s="106"/>
      <c r="CE383" s="106"/>
      <c r="CF383" s="106"/>
      <c r="CG383" s="106"/>
      <c r="CH383" s="106"/>
      <c r="CI383" s="106"/>
      <c r="CJ383" s="106"/>
      <c r="CK383" s="106"/>
      <c r="CL383" s="106"/>
      <c r="CM383" s="106"/>
      <c r="CN383" s="106"/>
      <c r="CO383" s="106"/>
      <c r="CP383" s="106"/>
      <c r="CQ383" s="106"/>
      <c r="CR383" s="106"/>
      <c r="CS383" s="106"/>
      <c r="CT383" s="106"/>
    </row>
    <row r="384" spans="3:98" s="108" customFormat="1" x14ac:dyDescent="0.2">
      <c r="C384" s="105"/>
      <c r="D384" s="106"/>
      <c r="E384" s="105"/>
      <c r="F384" s="106"/>
      <c r="G384" s="110"/>
      <c r="H384" s="110"/>
      <c r="I384" s="110"/>
      <c r="J384" s="110"/>
      <c r="BO384" s="109"/>
      <c r="BP384" s="109"/>
      <c r="BQ384" s="109"/>
      <c r="BR384" s="109"/>
      <c r="BS384" s="109"/>
      <c r="BT384" s="99"/>
      <c r="BU384" s="99"/>
      <c r="BV384" s="99"/>
      <c r="BW384" s="106"/>
      <c r="BX384" s="106"/>
      <c r="BY384" s="3"/>
      <c r="BZ384" s="3"/>
      <c r="CA384" s="106"/>
      <c r="CB384" s="106"/>
      <c r="CC384" s="106"/>
      <c r="CD384" s="106"/>
      <c r="CE384" s="106"/>
      <c r="CF384" s="106"/>
      <c r="CG384" s="106"/>
      <c r="CH384" s="106"/>
      <c r="CI384" s="106"/>
      <c r="CJ384" s="106"/>
      <c r="CK384" s="106"/>
      <c r="CL384" s="106"/>
      <c r="CM384" s="106"/>
      <c r="CN384" s="106"/>
      <c r="CO384" s="106"/>
      <c r="CP384" s="106"/>
      <c r="CQ384" s="106"/>
      <c r="CR384" s="106"/>
      <c r="CS384" s="106"/>
      <c r="CT384" s="106"/>
    </row>
    <row r="385" spans="3:98" s="108" customFormat="1" x14ac:dyDescent="0.2">
      <c r="C385" s="105"/>
      <c r="D385" s="106"/>
      <c r="E385" s="105"/>
      <c r="F385" s="106"/>
      <c r="G385" s="110"/>
      <c r="H385" s="110"/>
      <c r="I385" s="110"/>
      <c r="J385" s="110"/>
      <c r="BO385" s="109"/>
      <c r="BP385" s="109"/>
      <c r="BQ385" s="109"/>
      <c r="BR385" s="109"/>
      <c r="BS385" s="109"/>
      <c r="BT385" s="99"/>
      <c r="BU385" s="99"/>
      <c r="BV385" s="99"/>
      <c r="BW385" s="106"/>
      <c r="BX385" s="106"/>
      <c r="BY385" s="3"/>
      <c r="BZ385" s="3"/>
      <c r="CA385" s="106"/>
      <c r="CB385" s="106"/>
      <c r="CC385" s="106"/>
      <c r="CD385" s="106"/>
      <c r="CE385" s="106"/>
      <c r="CF385" s="106"/>
      <c r="CG385" s="106"/>
      <c r="CH385" s="106"/>
      <c r="CI385" s="106"/>
      <c r="CJ385" s="106"/>
      <c r="CK385" s="106"/>
      <c r="CL385" s="106"/>
      <c r="CM385" s="106"/>
      <c r="CN385" s="106"/>
      <c r="CO385" s="106"/>
      <c r="CP385" s="106"/>
      <c r="CQ385" s="106"/>
      <c r="CR385" s="106"/>
      <c r="CS385" s="106"/>
      <c r="CT385" s="106"/>
    </row>
    <row r="386" spans="3:98" s="108" customFormat="1" x14ac:dyDescent="0.2">
      <c r="C386" s="105"/>
      <c r="D386" s="106"/>
      <c r="E386" s="105"/>
      <c r="F386" s="106"/>
      <c r="G386" s="107"/>
      <c r="H386" s="107"/>
      <c r="I386" s="107"/>
      <c r="J386" s="107"/>
      <c r="BO386" s="109"/>
      <c r="BP386" s="109"/>
      <c r="BQ386" s="109"/>
      <c r="BR386" s="109"/>
      <c r="BS386" s="109"/>
      <c r="BT386" s="99"/>
      <c r="BU386" s="99"/>
      <c r="BV386" s="99"/>
      <c r="BW386" s="106"/>
      <c r="BX386" s="106"/>
      <c r="BY386" s="3"/>
      <c r="BZ386" s="3"/>
      <c r="CA386" s="106"/>
      <c r="CB386" s="106"/>
      <c r="CC386" s="106"/>
      <c r="CD386" s="106"/>
      <c r="CE386" s="106"/>
      <c r="CF386" s="106"/>
      <c r="CG386" s="106"/>
      <c r="CH386" s="106"/>
      <c r="CI386" s="106"/>
      <c r="CJ386" s="106"/>
      <c r="CK386" s="106"/>
      <c r="CL386" s="106"/>
      <c r="CM386" s="106"/>
      <c r="CN386" s="106"/>
      <c r="CO386" s="106"/>
      <c r="CP386" s="106"/>
      <c r="CQ386" s="106"/>
      <c r="CR386" s="106"/>
      <c r="CS386" s="106"/>
      <c r="CT386" s="106"/>
    </row>
    <row r="387" spans="3:98" s="108" customFormat="1" x14ac:dyDescent="0.2">
      <c r="C387" s="105"/>
      <c r="D387" s="106"/>
      <c r="E387" s="105"/>
      <c r="F387" s="106"/>
      <c r="G387" s="107"/>
      <c r="H387" s="107"/>
      <c r="I387" s="107"/>
      <c r="J387" s="107"/>
      <c r="BO387" s="109"/>
      <c r="BP387" s="109"/>
      <c r="BQ387" s="109"/>
      <c r="BR387" s="109"/>
      <c r="BS387" s="109"/>
      <c r="BT387" s="99"/>
      <c r="BU387" s="99"/>
      <c r="BV387" s="99"/>
      <c r="BW387" s="106"/>
      <c r="BX387" s="106"/>
      <c r="BY387" s="3"/>
      <c r="BZ387" s="3"/>
      <c r="CA387" s="106"/>
      <c r="CB387" s="106"/>
      <c r="CC387" s="106"/>
      <c r="CD387" s="106"/>
      <c r="CE387" s="106"/>
      <c r="CF387" s="106"/>
      <c r="CG387" s="106"/>
      <c r="CH387" s="106"/>
      <c r="CI387" s="106"/>
      <c r="CJ387" s="106"/>
      <c r="CK387" s="106"/>
      <c r="CL387" s="106"/>
      <c r="CM387" s="106"/>
      <c r="CN387" s="106"/>
      <c r="CO387" s="106"/>
      <c r="CP387" s="106"/>
      <c r="CQ387" s="106"/>
      <c r="CR387" s="106"/>
      <c r="CS387" s="106"/>
      <c r="CT387" s="106"/>
    </row>
    <row r="388" spans="3:98" s="108" customFormat="1" x14ac:dyDescent="0.2">
      <c r="C388" s="105"/>
      <c r="D388" s="106"/>
      <c r="E388" s="105"/>
      <c r="F388" s="106"/>
      <c r="G388" s="107"/>
      <c r="H388" s="107"/>
      <c r="I388" s="107"/>
      <c r="J388" s="107"/>
      <c r="BO388" s="109"/>
      <c r="BP388" s="109"/>
      <c r="BQ388" s="109"/>
      <c r="BR388" s="109"/>
      <c r="BS388" s="109"/>
      <c r="BT388" s="99"/>
      <c r="BU388" s="99"/>
      <c r="BV388" s="99"/>
      <c r="BW388" s="106"/>
      <c r="BX388" s="106"/>
      <c r="BY388" s="3"/>
      <c r="BZ388" s="3"/>
      <c r="CA388" s="106"/>
      <c r="CB388" s="106"/>
      <c r="CC388" s="106"/>
      <c r="CD388" s="106"/>
      <c r="CE388" s="106"/>
      <c r="CF388" s="106"/>
      <c r="CG388" s="106"/>
      <c r="CH388" s="106"/>
      <c r="CI388" s="106"/>
      <c r="CJ388" s="106"/>
      <c r="CK388" s="106"/>
      <c r="CL388" s="106"/>
      <c r="CM388" s="106"/>
      <c r="CN388" s="106"/>
      <c r="CO388" s="106"/>
      <c r="CP388" s="106"/>
      <c r="CQ388" s="106"/>
      <c r="CR388" s="106"/>
      <c r="CS388" s="106"/>
      <c r="CT388" s="106"/>
    </row>
    <row r="389" spans="3:98" s="108" customFormat="1" x14ac:dyDescent="0.2">
      <c r="C389" s="105"/>
      <c r="D389" s="106"/>
      <c r="E389" s="105"/>
      <c r="F389" s="106"/>
      <c r="G389" s="107"/>
      <c r="H389" s="107"/>
      <c r="I389" s="107"/>
      <c r="J389" s="107"/>
      <c r="BO389" s="109"/>
      <c r="BP389" s="109"/>
      <c r="BQ389" s="109"/>
      <c r="BR389" s="109"/>
      <c r="BS389" s="109"/>
      <c r="BT389" s="99"/>
      <c r="BU389" s="99"/>
      <c r="BV389" s="99"/>
      <c r="BW389" s="106"/>
      <c r="BX389" s="106"/>
      <c r="BY389" s="3"/>
      <c r="BZ389" s="3"/>
      <c r="CA389" s="106"/>
      <c r="CB389" s="106"/>
      <c r="CC389" s="106"/>
      <c r="CD389" s="106"/>
      <c r="CE389" s="106"/>
      <c r="CF389" s="106"/>
      <c r="CG389" s="106"/>
      <c r="CH389" s="106"/>
      <c r="CI389" s="106"/>
      <c r="CJ389" s="106"/>
      <c r="CK389" s="106"/>
      <c r="CL389" s="106"/>
      <c r="CM389" s="106"/>
      <c r="CN389" s="106"/>
      <c r="CO389" s="106"/>
      <c r="CP389" s="106"/>
      <c r="CQ389" s="106"/>
      <c r="CR389" s="106"/>
      <c r="CS389" s="106"/>
      <c r="CT389" s="106"/>
    </row>
    <row r="390" spans="3:98" s="108" customFormat="1" x14ac:dyDescent="0.2">
      <c r="C390" s="105"/>
      <c r="D390" s="106"/>
      <c r="E390" s="105"/>
      <c r="F390" s="106"/>
      <c r="G390" s="110"/>
      <c r="H390" s="110"/>
      <c r="I390" s="110"/>
      <c r="J390" s="110"/>
      <c r="BO390" s="109"/>
      <c r="BP390" s="109"/>
      <c r="BQ390" s="109"/>
      <c r="BR390" s="109"/>
      <c r="BS390" s="109"/>
      <c r="BT390" s="99"/>
      <c r="BU390" s="99"/>
      <c r="BV390" s="99"/>
      <c r="BW390" s="106"/>
      <c r="BX390" s="106"/>
      <c r="BY390" s="3"/>
      <c r="BZ390" s="3"/>
      <c r="CA390" s="106"/>
      <c r="CB390" s="106"/>
      <c r="CC390" s="106"/>
      <c r="CD390" s="106"/>
      <c r="CE390" s="106"/>
      <c r="CF390" s="106"/>
      <c r="CG390" s="106"/>
      <c r="CH390" s="106"/>
      <c r="CI390" s="106"/>
      <c r="CJ390" s="106"/>
      <c r="CK390" s="106"/>
      <c r="CL390" s="106"/>
      <c r="CM390" s="106"/>
      <c r="CN390" s="106"/>
      <c r="CO390" s="106"/>
      <c r="CP390" s="106"/>
      <c r="CQ390" s="106"/>
      <c r="CR390" s="106"/>
      <c r="CS390" s="106"/>
      <c r="CT390" s="106"/>
    </row>
    <row r="391" spans="3:98" s="108" customFormat="1" x14ac:dyDescent="0.2">
      <c r="C391" s="105"/>
      <c r="D391" s="106"/>
      <c r="E391" s="105"/>
      <c r="F391" s="106"/>
      <c r="G391" s="107"/>
      <c r="H391" s="107"/>
      <c r="I391" s="107"/>
      <c r="J391" s="107"/>
      <c r="BO391" s="109"/>
      <c r="BP391" s="109"/>
      <c r="BQ391" s="109"/>
      <c r="BR391" s="109"/>
      <c r="BS391" s="109"/>
      <c r="BT391" s="99"/>
      <c r="BU391" s="99"/>
      <c r="BV391" s="99"/>
      <c r="BW391" s="106"/>
      <c r="BX391" s="106"/>
      <c r="BY391" s="3"/>
      <c r="BZ391" s="3"/>
      <c r="CA391" s="106"/>
      <c r="CB391" s="106"/>
      <c r="CC391" s="106"/>
      <c r="CD391" s="106"/>
      <c r="CE391" s="106"/>
      <c r="CF391" s="106"/>
      <c r="CG391" s="106"/>
      <c r="CH391" s="106"/>
      <c r="CI391" s="106"/>
      <c r="CJ391" s="106"/>
      <c r="CK391" s="106"/>
      <c r="CL391" s="106"/>
      <c r="CM391" s="106"/>
      <c r="CN391" s="106"/>
      <c r="CO391" s="106"/>
      <c r="CP391" s="106"/>
      <c r="CQ391" s="106"/>
      <c r="CR391" s="106"/>
      <c r="CS391" s="106"/>
      <c r="CT391" s="106"/>
    </row>
    <row r="392" spans="3:98" s="108" customFormat="1" x14ac:dyDescent="0.2">
      <c r="C392" s="105"/>
      <c r="D392" s="106"/>
      <c r="E392" s="105"/>
      <c r="F392" s="106"/>
      <c r="G392" s="107"/>
      <c r="H392" s="107"/>
      <c r="I392" s="107"/>
      <c r="J392" s="107"/>
      <c r="BO392" s="109"/>
      <c r="BP392" s="109"/>
      <c r="BQ392" s="109"/>
      <c r="BR392" s="109"/>
      <c r="BS392" s="109"/>
      <c r="BT392" s="99"/>
      <c r="BU392" s="99"/>
      <c r="BV392" s="99"/>
      <c r="BW392" s="106"/>
      <c r="BX392" s="106"/>
      <c r="BY392" s="3"/>
      <c r="BZ392" s="3"/>
      <c r="CA392" s="106"/>
      <c r="CB392" s="106"/>
      <c r="CC392" s="106"/>
      <c r="CD392" s="106"/>
      <c r="CE392" s="106"/>
      <c r="CF392" s="106"/>
      <c r="CG392" s="106"/>
      <c r="CH392" s="106"/>
      <c r="CI392" s="106"/>
      <c r="CJ392" s="106"/>
      <c r="CK392" s="106"/>
      <c r="CL392" s="106"/>
      <c r="CM392" s="106"/>
      <c r="CN392" s="106"/>
      <c r="CO392" s="106"/>
      <c r="CP392" s="106"/>
      <c r="CQ392" s="106"/>
      <c r="CR392" s="106"/>
      <c r="CS392" s="106"/>
      <c r="CT392" s="106"/>
    </row>
    <row r="393" spans="3:98" s="108" customFormat="1" x14ac:dyDescent="0.2">
      <c r="C393" s="105"/>
      <c r="D393" s="106"/>
      <c r="E393" s="105"/>
      <c r="F393" s="106"/>
      <c r="G393" s="107"/>
      <c r="H393" s="107"/>
      <c r="I393" s="107"/>
      <c r="J393" s="107"/>
      <c r="BO393" s="109"/>
      <c r="BP393" s="109"/>
      <c r="BQ393" s="109"/>
      <c r="BR393" s="109"/>
      <c r="BS393" s="109"/>
      <c r="BT393" s="99"/>
      <c r="BU393" s="99"/>
      <c r="BV393" s="99"/>
      <c r="BW393" s="106"/>
      <c r="BX393" s="106"/>
      <c r="BY393" s="3"/>
      <c r="BZ393" s="3"/>
      <c r="CA393" s="106"/>
      <c r="CB393" s="106"/>
      <c r="CC393" s="106"/>
      <c r="CD393" s="106"/>
      <c r="CE393" s="106"/>
      <c r="CF393" s="106"/>
      <c r="CG393" s="106"/>
      <c r="CH393" s="106"/>
      <c r="CI393" s="106"/>
      <c r="CJ393" s="106"/>
      <c r="CK393" s="106"/>
      <c r="CL393" s="106"/>
      <c r="CM393" s="106"/>
      <c r="CN393" s="106"/>
      <c r="CO393" s="106"/>
      <c r="CP393" s="106"/>
      <c r="CQ393" s="106"/>
      <c r="CR393" s="106"/>
      <c r="CS393" s="106"/>
      <c r="CT393" s="106"/>
    </row>
    <row r="394" spans="3:98" s="108" customFormat="1" x14ac:dyDescent="0.2">
      <c r="C394" s="105"/>
      <c r="D394" s="106"/>
      <c r="E394" s="105"/>
      <c r="F394" s="106"/>
      <c r="G394" s="107"/>
      <c r="H394" s="107"/>
      <c r="I394" s="107"/>
      <c r="J394" s="107"/>
      <c r="BO394" s="109"/>
      <c r="BP394" s="109"/>
      <c r="BQ394" s="109"/>
      <c r="BR394" s="109"/>
      <c r="BS394" s="109"/>
      <c r="BT394" s="99"/>
      <c r="BU394" s="99"/>
      <c r="BV394" s="99"/>
      <c r="BW394" s="106"/>
      <c r="BX394" s="106"/>
      <c r="BY394" s="3"/>
      <c r="BZ394" s="3"/>
      <c r="CA394" s="106"/>
      <c r="CB394" s="106"/>
      <c r="CC394" s="106"/>
      <c r="CD394" s="106"/>
      <c r="CE394" s="106"/>
      <c r="CF394" s="106"/>
      <c r="CG394" s="106"/>
      <c r="CH394" s="106"/>
      <c r="CI394" s="106"/>
      <c r="CJ394" s="106"/>
      <c r="CK394" s="106"/>
      <c r="CL394" s="106"/>
      <c r="CM394" s="106"/>
      <c r="CN394" s="106"/>
      <c r="CO394" s="106"/>
      <c r="CP394" s="106"/>
      <c r="CQ394" s="106"/>
      <c r="CR394" s="106"/>
      <c r="CS394" s="106"/>
      <c r="CT394" s="106"/>
    </row>
    <row r="395" spans="3:98" s="108" customFormat="1" x14ac:dyDescent="0.2">
      <c r="C395" s="105"/>
      <c r="D395" s="106"/>
      <c r="E395" s="105"/>
      <c r="F395" s="106"/>
      <c r="G395" s="110"/>
      <c r="H395" s="110"/>
      <c r="I395" s="110"/>
      <c r="J395" s="110"/>
      <c r="BO395" s="109"/>
      <c r="BP395" s="109"/>
      <c r="BQ395" s="109"/>
      <c r="BR395" s="109"/>
      <c r="BS395" s="109"/>
      <c r="BT395" s="99"/>
      <c r="BU395" s="99"/>
      <c r="BV395" s="99"/>
      <c r="BW395" s="106"/>
      <c r="BX395" s="106"/>
      <c r="BY395" s="3"/>
      <c r="BZ395" s="3"/>
      <c r="CA395" s="106"/>
      <c r="CB395" s="106"/>
      <c r="CC395" s="106"/>
      <c r="CD395" s="106"/>
      <c r="CE395" s="106"/>
      <c r="CF395" s="106"/>
      <c r="CG395" s="106"/>
      <c r="CH395" s="106"/>
      <c r="CI395" s="106"/>
      <c r="CJ395" s="106"/>
      <c r="CK395" s="106"/>
      <c r="CL395" s="106"/>
      <c r="CM395" s="106"/>
      <c r="CN395" s="106"/>
      <c r="CO395" s="106"/>
      <c r="CP395" s="106"/>
      <c r="CQ395" s="106"/>
      <c r="CR395" s="106"/>
      <c r="CS395" s="106"/>
      <c r="CT395" s="106"/>
    </row>
    <row r="396" spans="3:98" s="108" customFormat="1" x14ac:dyDescent="0.2">
      <c r="C396" s="105"/>
      <c r="D396" s="106"/>
      <c r="E396" s="105"/>
      <c r="F396" s="106"/>
      <c r="G396" s="107"/>
      <c r="H396" s="107"/>
      <c r="I396" s="107"/>
      <c r="J396" s="107"/>
      <c r="BO396" s="109"/>
      <c r="BP396" s="109"/>
      <c r="BQ396" s="109"/>
      <c r="BR396" s="109"/>
      <c r="BS396" s="109"/>
      <c r="BT396" s="99"/>
      <c r="BU396" s="99"/>
      <c r="BV396" s="99"/>
      <c r="BW396" s="106"/>
      <c r="BX396" s="106"/>
      <c r="BY396" s="3"/>
      <c r="BZ396" s="3"/>
      <c r="CA396" s="106"/>
      <c r="CB396" s="106"/>
      <c r="CC396" s="106"/>
      <c r="CD396" s="106"/>
      <c r="CE396" s="106"/>
      <c r="CF396" s="106"/>
      <c r="CG396" s="106"/>
      <c r="CH396" s="106"/>
      <c r="CI396" s="106"/>
      <c r="CJ396" s="106"/>
      <c r="CK396" s="106"/>
      <c r="CL396" s="106"/>
      <c r="CM396" s="106"/>
      <c r="CN396" s="106"/>
      <c r="CO396" s="106"/>
      <c r="CP396" s="106"/>
      <c r="CQ396" s="106"/>
      <c r="CR396" s="106"/>
      <c r="CS396" s="106"/>
      <c r="CT396" s="106"/>
    </row>
    <row r="397" spans="3:98" s="108" customFormat="1" x14ac:dyDescent="0.2">
      <c r="C397" s="105"/>
      <c r="D397" s="106"/>
      <c r="E397" s="105"/>
      <c r="F397" s="106"/>
      <c r="G397" s="107"/>
      <c r="H397" s="107"/>
      <c r="I397" s="107"/>
      <c r="J397" s="107"/>
      <c r="BO397" s="109"/>
      <c r="BP397" s="109"/>
      <c r="BQ397" s="109"/>
      <c r="BR397" s="109"/>
      <c r="BS397" s="109"/>
      <c r="BT397" s="99"/>
      <c r="BU397" s="99"/>
      <c r="BV397" s="99"/>
      <c r="BW397" s="106"/>
      <c r="BX397" s="106"/>
      <c r="BY397" s="3"/>
      <c r="BZ397" s="3"/>
      <c r="CA397" s="106"/>
      <c r="CB397" s="106"/>
      <c r="CC397" s="106"/>
      <c r="CD397" s="106"/>
      <c r="CE397" s="106"/>
      <c r="CF397" s="106"/>
      <c r="CG397" s="106"/>
      <c r="CH397" s="106"/>
      <c r="CI397" s="106"/>
      <c r="CJ397" s="106"/>
      <c r="CK397" s="106"/>
      <c r="CL397" s="106"/>
      <c r="CM397" s="106"/>
      <c r="CN397" s="106"/>
      <c r="CO397" s="106"/>
      <c r="CP397" s="106"/>
      <c r="CQ397" s="106"/>
      <c r="CR397" s="106"/>
      <c r="CS397" s="106"/>
      <c r="CT397" s="106"/>
    </row>
    <row r="398" spans="3:98" s="108" customFormat="1" x14ac:dyDescent="0.2">
      <c r="C398" s="105"/>
      <c r="D398" s="106"/>
      <c r="E398" s="105"/>
      <c r="F398" s="106"/>
      <c r="G398" s="107"/>
      <c r="H398" s="107"/>
      <c r="I398" s="107"/>
      <c r="J398" s="107"/>
      <c r="BO398" s="109"/>
      <c r="BP398" s="109"/>
      <c r="BQ398" s="109"/>
      <c r="BR398" s="109"/>
      <c r="BS398" s="109"/>
      <c r="BT398" s="99"/>
      <c r="BU398" s="99"/>
      <c r="BV398" s="99"/>
      <c r="BW398" s="106"/>
      <c r="BX398" s="106"/>
      <c r="BY398" s="3"/>
      <c r="BZ398" s="3"/>
      <c r="CA398" s="106"/>
      <c r="CB398" s="106"/>
      <c r="CC398" s="106"/>
      <c r="CD398" s="106"/>
      <c r="CE398" s="106"/>
      <c r="CF398" s="106"/>
      <c r="CG398" s="106"/>
      <c r="CH398" s="106"/>
      <c r="CI398" s="106"/>
      <c r="CJ398" s="106"/>
      <c r="CK398" s="106"/>
      <c r="CL398" s="106"/>
      <c r="CM398" s="106"/>
      <c r="CN398" s="106"/>
      <c r="CO398" s="106"/>
      <c r="CP398" s="106"/>
      <c r="CQ398" s="106"/>
      <c r="CR398" s="106"/>
      <c r="CS398" s="106"/>
      <c r="CT398" s="106"/>
    </row>
    <row r="399" spans="3:98" s="108" customFormat="1" x14ac:dyDescent="0.2">
      <c r="C399" s="105"/>
      <c r="D399" s="106"/>
      <c r="E399" s="105"/>
      <c r="F399" s="106"/>
      <c r="G399" s="110"/>
      <c r="H399" s="110"/>
      <c r="I399" s="110"/>
      <c r="J399" s="110"/>
      <c r="BO399" s="109"/>
      <c r="BP399" s="109"/>
      <c r="BQ399" s="109"/>
      <c r="BR399" s="109"/>
      <c r="BS399" s="109"/>
      <c r="BT399" s="99"/>
      <c r="BU399" s="99"/>
      <c r="BV399" s="99"/>
      <c r="BW399" s="106"/>
      <c r="BX399" s="106"/>
      <c r="BY399" s="3"/>
      <c r="BZ399" s="3"/>
      <c r="CA399" s="106"/>
      <c r="CB399" s="106"/>
      <c r="CC399" s="106"/>
      <c r="CD399" s="106"/>
      <c r="CE399" s="106"/>
      <c r="CF399" s="106"/>
      <c r="CG399" s="106"/>
      <c r="CH399" s="106"/>
      <c r="CI399" s="106"/>
      <c r="CJ399" s="106"/>
      <c r="CK399" s="106"/>
      <c r="CL399" s="106"/>
      <c r="CM399" s="106"/>
      <c r="CN399" s="106"/>
      <c r="CO399" s="106"/>
      <c r="CP399" s="106"/>
      <c r="CQ399" s="106"/>
      <c r="CR399" s="106"/>
      <c r="CS399" s="106"/>
      <c r="CT399" s="106"/>
    </row>
    <row r="400" spans="3:98" s="108" customFormat="1" x14ac:dyDescent="0.2">
      <c r="C400" s="105"/>
      <c r="D400" s="106"/>
      <c r="E400" s="105"/>
      <c r="F400" s="106"/>
      <c r="G400" s="110"/>
      <c r="H400" s="110"/>
      <c r="I400" s="110"/>
      <c r="J400" s="110"/>
      <c r="BO400" s="109"/>
      <c r="BP400" s="109"/>
      <c r="BQ400" s="109"/>
      <c r="BR400" s="109"/>
      <c r="BS400" s="109"/>
      <c r="BT400" s="99"/>
      <c r="BU400" s="99"/>
      <c r="BV400" s="99"/>
      <c r="BW400" s="106"/>
      <c r="BX400" s="106"/>
      <c r="BY400" s="3"/>
      <c r="BZ400" s="3"/>
      <c r="CA400" s="106"/>
      <c r="CB400" s="106"/>
      <c r="CC400" s="106"/>
      <c r="CD400" s="106"/>
      <c r="CE400" s="106"/>
      <c r="CF400" s="106"/>
      <c r="CG400" s="106"/>
      <c r="CH400" s="106"/>
      <c r="CI400" s="106"/>
      <c r="CJ400" s="106"/>
      <c r="CK400" s="106"/>
      <c r="CL400" s="106"/>
      <c r="CM400" s="106"/>
      <c r="CN400" s="106"/>
      <c r="CO400" s="106"/>
      <c r="CP400" s="106"/>
      <c r="CQ400" s="106"/>
      <c r="CR400" s="106"/>
      <c r="CS400" s="106"/>
      <c r="CT400" s="106"/>
    </row>
    <row r="401" spans="3:98" s="108" customFormat="1" x14ac:dyDescent="0.2">
      <c r="C401" s="105"/>
      <c r="D401" s="106"/>
      <c r="E401" s="105"/>
      <c r="F401" s="106"/>
      <c r="G401" s="107"/>
      <c r="H401" s="107"/>
      <c r="I401" s="107"/>
      <c r="J401" s="107"/>
      <c r="BO401" s="109"/>
      <c r="BP401" s="109"/>
      <c r="BQ401" s="109"/>
      <c r="BR401" s="109"/>
      <c r="BS401" s="109"/>
      <c r="BT401" s="99"/>
      <c r="BU401" s="99"/>
      <c r="BV401" s="99"/>
      <c r="BW401" s="106"/>
      <c r="BX401" s="106"/>
      <c r="BY401" s="3"/>
      <c r="BZ401" s="3"/>
      <c r="CA401" s="106"/>
      <c r="CB401" s="106"/>
      <c r="CC401" s="106"/>
      <c r="CD401" s="106"/>
      <c r="CE401" s="106"/>
      <c r="CF401" s="106"/>
      <c r="CG401" s="106"/>
      <c r="CH401" s="106"/>
      <c r="CI401" s="106"/>
      <c r="CJ401" s="106"/>
      <c r="CK401" s="106"/>
      <c r="CL401" s="106"/>
      <c r="CM401" s="106"/>
      <c r="CN401" s="106"/>
      <c r="CO401" s="106"/>
      <c r="CP401" s="106"/>
      <c r="CQ401" s="106"/>
      <c r="CR401" s="106"/>
      <c r="CS401" s="106"/>
      <c r="CT401" s="106"/>
    </row>
    <row r="402" spans="3:98" s="108" customFormat="1" x14ac:dyDescent="0.2">
      <c r="C402" s="105"/>
      <c r="D402" s="106"/>
      <c r="E402" s="105"/>
      <c r="F402" s="106"/>
      <c r="G402" s="107"/>
      <c r="H402" s="107"/>
      <c r="I402" s="107"/>
      <c r="J402" s="107"/>
      <c r="BO402" s="109"/>
      <c r="BP402" s="109"/>
      <c r="BQ402" s="109"/>
      <c r="BR402" s="109"/>
      <c r="BS402" s="109"/>
      <c r="BT402" s="99"/>
      <c r="BU402" s="99"/>
      <c r="BV402" s="99"/>
      <c r="BW402" s="106"/>
      <c r="BX402" s="106"/>
      <c r="BY402" s="3"/>
      <c r="BZ402" s="3"/>
      <c r="CA402" s="106"/>
      <c r="CB402" s="106"/>
      <c r="CC402" s="106"/>
      <c r="CD402" s="106"/>
      <c r="CE402" s="106"/>
      <c r="CF402" s="106"/>
      <c r="CG402" s="106"/>
      <c r="CH402" s="106"/>
      <c r="CI402" s="106"/>
      <c r="CJ402" s="106"/>
      <c r="CK402" s="106"/>
      <c r="CL402" s="106"/>
      <c r="CM402" s="106"/>
      <c r="CN402" s="106"/>
      <c r="CO402" s="106"/>
      <c r="CP402" s="106"/>
      <c r="CQ402" s="106"/>
      <c r="CR402" s="106"/>
      <c r="CS402" s="106"/>
      <c r="CT402" s="106"/>
    </row>
    <row r="403" spans="3:98" s="108" customFormat="1" x14ac:dyDescent="0.2">
      <c r="C403" s="105"/>
      <c r="D403" s="106"/>
      <c r="E403" s="105"/>
      <c r="F403" s="106"/>
      <c r="G403" s="107"/>
      <c r="H403" s="107"/>
      <c r="I403" s="107"/>
      <c r="J403" s="107"/>
      <c r="BO403" s="109"/>
      <c r="BP403" s="109"/>
      <c r="BQ403" s="109"/>
      <c r="BR403" s="109"/>
      <c r="BS403" s="109"/>
      <c r="BT403" s="99"/>
      <c r="BU403" s="99"/>
      <c r="BV403" s="99"/>
      <c r="BW403" s="106"/>
      <c r="BX403" s="106"/>
      <c r="BY403" s="3"/>
      <c r="BZ403" s="3"/>
      <c r="CA403" s="106"/>
      <c r="CB403" s="106"/>
      <c r="CC403" s="106"/>
      <c r="CD403" s="106"/>
      <c r="CE403" s="106"/>
      <c r="CF403" s="106"/>
      <c r="CG403" s="106"/>
      <c r="CH403" s="106"/>
      <c r="CI403" s="106"/>
      <c r="CJ403" s="106"/>
      <c r="CK403" s="106"/>
      <c r="CL403" s="106"/>
      <c r="CM403" s="106"/>
      <c r="CN403" s="106"/>
      <c r="CO403" s="106"/>
      <c r="CP403" s="106"/>
      <c r="CQ403" s="106"/>
      <c r="CR403" s="106"/>
      <c r="CS403" s="106"/>
      <c r="CT403" s="106"/>
    </row>
    <row r="404" spans="3:98" s="108" customFormat="1" x14ac:dyDescent="0.2">
      <c r="C404" s="105"/>
      <c r="D404" s="106"/>
      <c r="E404" s="105"/>
      <c r="F404" s="106"/>
      <c r="G404" s="107"/>
      <c r="H404" s="107"/>
      <c r="I404" s="107"/>
      <c r="J404" s="107"/>
      <c r="BO404" s="109"/>
      <c r="BP404" s="109"/>
      <c r="BQ404" s="109"/>
      <c r="BR404" s="109"/>
      <c r="BS404" s="109"/>
      <c r="BT404" s="99"/>
      <c r="BU404" s="99"/>
      <c r="BV404" s="99"/>
      <c r="BW404" s="106"/>
      <c r="BX404" s="106"/>
      <c r="BY404" s="3"/>
      <c r="BZ404" s="3"/>
      <c r="CA404" s="106"/>
      <c r="CB404" s="106"/>
      <c r="CC404" s="106"/>
      <c r="CD404" s="106"/>
      <c r="CE404" s="106"/>
      <c r="CF404" s="106"/>
      <c r="CG404" s="106"/>
      <c r="CH404" s="106"/>
      <c r="CI404" s="106"/>
      <c r="CJ404" s="106"/>
      <c r="CK404" s="106"/>
      <c r="CL404" s="106"/>
      <c r="CM404" s="106"/>
      <c r="CN404" s="106"/>
      <c r="CO404" s="106"/>
      <c r="CP404" s="106"/>
      <c r="CQ404" s="106"/>
      <c r="CR404" s="106"/>
      <c r="CS404" s="106"/>
      <c r="CT404" s="106"/>
    </row>
    <row r="405" spans="3:98" s="108" customFormat="1" x14ac:dyDescent="0.2">
      <c r="C405" s="105"/>
      <c r="D405" s="106"/>
      <c r="E405" s="105"/>
      <c r="F405" s="106"/>
      <c r="G405" s="107"/>
      <c r="H405" s="107"/>
      <c r="I405" s="107"/>
      <c r="J405" s="107"/>
      <c r="BO405" s="109"/>
      <c r="BP405" s="109"/>
      <c r="BQ405" s="109"/>
      <c r="BR405" s="109"/>
      <c r="BS405" s="109"/>
      <c r="BT405" s="99"/>
      <c r="BU405" s="99"/>
      <c r="BV405" s="99"/>
      <c r="BW405" s="106"/>
      <c r="BX405" s="106"/>
      <c r="BY405" s="3"/>
      <c r="BZ405" s="3"/>
      <c r="CA405" s="106"/>
      <c r="CB405" s="106"/>
      <c r="CC405" s="106"/>
      <c r="CD405" s="106"/>
      <c r="CE405" s="106"/>
      <c r="CF405" s="106"/>
      <c r="CG405" s="106"/>
      <c r="CH405" s="106"/>
      <c r="CI405" s="106"/>
      <c r="CJ405" s="106"/>
      <c r="CK405" s="106"/>
      <c r="CL405" s="106"/>
      <c r="CM405" s="106"/>
      <c r="CN405" s="106"/>
      <c r="CO405" s="106"/>
      <c r="CP405" s="106"/>
      <c r="CQ405" s="106"/>
      <c r="CR405" s="106"/>
      <c r="CS405" s="106"/>
      <c r="CT405" s="106"/>
    </row>
    <row r="406" spans="3:98" s="108" customFormat="1" x14ac:dyDescent="0.2">
      <c r="C406" s="105"/>
      <c r="D406" s="106"/>
      <c r="E406" s="105"/>
      <c r="F406" s="106"/>
      <c r="G406" s="107"/>
      <c r="H406" s="107"/>
      <c r="I406" s="107"/>
      <c r="J406" s="107"/>
      <c r="BO406" s="109"/>
      <c r="BP406" s="109"/>
      <c r="BQ406" s="109"/>
      <c r="BR406" s="109"/>
      <c r="BS406" s="109"/>
      <c r="BT406" s="99"/>
      <c r="BU406" s="99"/>
      <c r="BV406" s="99"/>
      <c r="BW406" s="106"/>
      <c r="BX406" s="106"/>
      <c r="BY406" s="3"/>
      <c r="BZ406" s="3"/>
      <c r="CA406" s="106"/>
      <c r="CB406" s="106"/>
      <c r="CC406" s="106"/>
      <c r="CD406" s="106"/>
      <c r="CE406" s="106"/>
      <c r="CF406" s="106"/>
      <c r="CG406" s="106"/>
      <c r="CH406" s="106"/>
      <c r="CI406" s="106"/>
      <c r="CJ406" s="106"/>
      <c r="CK406" s="106"/>
      <c r="CL406" s="106"/>
      <c r="CM406" s="106"/>
      <c r="CN406" s="106"/>
      <c r="CO406" s="106"/>
      <c r="CP406" s="106"/>
      <c r="CQ406" s="106"/>
      <c r="CR406" s="106"/>
      <c r="CS406" s="106"/>
      <c r="CT406" s="106"/>
    </row>
    <row r="407" spans="3:98" s="108" customFormat="1" x14ac:dyDescent="0.2">
      <c r="C407" s="105"/>
      <c r="D407" s="106"/>
      <c r="E407" s="105"/>
      <c r="F407" s="106"/>
      <c r="G407" s="107"/>
      <c r="H407" s="107"/>
      <c r="I407" s="107"/>
      <c r="J407" s="107"/>
      <c r="BO407" s="109"/>
      <c r="BP407" s="109"/>
      <c r="BQ407" s="109"/>
      <c r="BR407" s="109"/>
      <c r="BS407" s="109"/>
      <c r="BT407" s="99"/>
      <c r="BU407" s="99"/>
      <c r="BV407" s="99"/>
      <c r="BW407" s="106"/>
      <c r="BX407" s="106"/>
      <c r="BY407" s="3"/>
      <c r="BZ407" s="3"/>
      <c r="CA407" s="106"/>
      <c r="CB407" s="106"/>
      <c r="CC407" s="106"/>
      <c r="CD407" s="106"/>
      <c r="CE407" s="106"/>
      <c r="CF407" s="106"/>
      <c r="CG407" s="106"/>
      <c r="CH407" s="106"/>
      <c r="CI407" s="106"/>
      <c r="CJ407" s="106"/>
      <c r="CK407" s="106"/>
      <c r="CL407" s="106"/>
      <c r="CM407" s="106"/>
      <c r="CN407" s="106"/>
      <c r="CO407" s="106"/>
      <c r="CP407" s="106"/>
      <c r="CQ407" s="106"/>
      <c r="CR407" s="106"/>
      <c r="CS407" s="106"/>
      <c r="CT407" s="106"/>
    </row>
    <row r="408" spans="3:98" s="108" customFormat="1" x14ac:dyDescent="0.2">
      <c r="C408" s="105"/>
      <c r="D408" s="106"/>
      <c r="E408" s="105"/>
      <c r="F408" s="106"/>
      <c r="G408" s="107"/>
      <c r="H408" s="107"/>
      <c r="I408" s="107"/>
      <c r="J408" s="107"/>
      <c r="BO408" s="109"/>
      <c r="BP408" s="109"/>
      <c r="BQ408" s="109"/>
      <c r="BR408" s="109"/>
      <c r="BS408" s="109"/>
      <c r="BT408" s="99"/>
      <c r="BU408" s="99"/>
      <c r="BV408" s="99"/>
      <c r="BW408" s="106"/>
      <c r="BX408" s="106"/>
      <c r="BY408" s="3"/>
      <c r="BZ408" s="3"/>
      <c r="CA408" s="106"/>
      <c r="CB408" s="106"/>
      <c r="CC408" s="106"/>
      <c r="CD408" s="106"/>
      <c r="CE408" s="106"/>
      <c r="CF408" s="106"/>
      <c r="CG408" s="106"/>
      <c r="CH408" s="106"/>
      <c r="CI408" s="106"/>
      <c r="CJ408" s="106"/>
      <c r="CK408" s="106"/>
      <c r="CL408" s="106"/>
      <c r="CM408" s="106"/>
      <c r="CN408" s="106"/>
      <c r="CO408" s="106"/>
      <c r="CP408" s="106"/>
      <c r="CQ408" s="106"/>
      <c r="CR408" s="106"/>
      <c r="CS408" s="106"/>
      <c r="CT408" s="106"/>
    </row>
    <row r="409" spans="3:98" s="108" customFormat="1" x14ac:dyDescent="0.2">
      <c r="C409" s="105"/>
      <c r="D409" s="106"/>
      <c r="E409" s="105"/>
      <c r="F409" s="106"/>
      <c r="G409" s="107"/>
      <c r="H409" s="107"/>
      <c r="I409" s="107"/>
      <c r="J409" s="107"/>
      <c r="BO409" s="109"/>
      <c r="BP409" s="109"/>
      <c r="BQ409" s="109"/>
      <c r="BR409" s="109"/>
      <c r="BS409" s="109"/>
      <c r="BT409" s="99"/>
      <c r="BU409" s="99"/>
      <c r="BV409" s="99"/>
      <c r="BW409" s="106"/>
      <c r="BX409" s="106"/>
      <c r="BY409" s="3"/>
      <c r="BZ409" s="3"/>
      <c r="CA409" s="106"/>
      <c r="CB409" s="106"/>
      <c r="CC409" s="106"/>
      <c r="CD409" s="106"/>
      <c r="CE409" s="106"/>
      <c r="CF409" s="106"/>
      <c r="CG409" s="106"/>
      <c r="CH409" s="106"/>
      <c r="CI409" s="106"/>
      <c r="CJ409" s="106"/>
      <c r="CK409" s="106"/>
      <c r="CL409" s="106"/>
      <c r="CM409" s="106"/>
      <c r="CN409" s="106"/>
      <c r="CO409" s="106"/>
      <c r="CP409" s="106"/>
      <c r="CQ409" s="106"/>
      <c r="CR409" s="106"/>
      <c r="CS409" s="106"/>
      <c r="CT409" s="106"/>
    </row>
    <row r="410" spans="3:98" s="108" customFormat="1" x14ac:dyDescent="0.2">
      <c r="C410" s="105"/>
      <c r="D410" s="106"/>
      <c r="E410" s="105"/>
      <c r="F410" s="106"/>
      <c r="G410" s="107"/>
      <c r="H410" s="107"/>
      <c r="I410" s="107"/>
      <c r="J410" s="107"/>
      <c r="BO410" s="109"/>
      <c r="BP410" s="109"/>
      <c r="BQ410" s="109"/>
      <c r="BR410" s="109"/>
      <c r="BS410" s="109"/>
      <c r="BT410" s="99"/>
      <c r="BU410" s="99"/>
      <c r="BV410" s="99"/>
      <c r="BW410" s="106"/>
      <c r="BX410" s="106"/>
      <c r="BY410" s="3"/>
      <c r="BZ410" s="3"/>
      <c r="CA410" s="106"/>
      <c r="CB410" s="106"/>
      <c r="CC410" s="106"/>
      <c r="CD410" s="106"/>
      <c r="CE410" s="106"/>
      <c r="CF410" s="106"/>
      <c r="CG410" s="106"/>
      <c r="CH410" s="106"/>
      <c r="CI410" s="106"/>
      <c r="CJ410" s="106"/>
      <c r="CK410" s="106"/>
      <c r="CL410" s="106"/>
      <c r="CM410" s="106"/>
      <c r="CN410" s="106"/>
      <c r="CO410" s="106"/>
      <c r="CP410" s="106"/>
      <c r="CQ410" s="106"/>
      <c r="CR410" s="106"/>
      <c r="CS410" s="106"/>
      <c r="CT410" s="106"/>
    </row>
    <row r="411" spans="3:98" s="108" customFormat="1" x14ac:dyDescent="0.2">
      <c r="C411" s="105"/>
      <c r="D411" s="106"/>
      <c r="E411" s="105"/>
      <c r="F411" s="106"/>
      <c r="G411" s="107"/>
      <c r="H411" s="107"/>
      <c r="I411" s="107"/>
      <c r="J411" s="107"/>
      <c r="BO411" s="109"/>
      <c r="BP411" s="109"/>
      <c r="BQ411" s="109"/>
      <c r="BR411" s="109"/>
      <c r="BS411" s="109"/>
      <c r="BT411" s="99"/>
      <c r="BU411" s="99"/>
      <c r="BV411" s="99"/>
      <c r="BW411" s="106"/>
      <c r="BX411" s="106"/>
      <c r="BY411" s="3"/>
      <c r="BZ411" s="3"/>
      <c r="CA411" s="106"/>
      <c r="CB411" s="106"/>
      <c r="CC411" s="106"/>
      <c r="CD411" s="106"/>
      <c r="CE411" s="106"/>
      <c r="CF411" s="106"/>
      <c r="CG411" s="106"/>
      <c r="CH411" s="106"/>
      <c r="CI411" s="106"/>
      <c r="CJ411" s="106"/>
      <c r="CK411" s="106"/>
      <c r="CL411" s="106"/>
      <c r="CM411" s="106"/>
      <c r="CN411" s="106"/>
      <c r="CO411" s="106"/>
      <c r="CP411" s="106"/>
      <c r="CQ411" s="106"/>
      <c r="CR411" s="106"/>
      <c r="CS411" s="106"/>
      <c r="CT411" s="106"/>
    </row>
    <row r="412" spans="3:98" s="108" customFormat="1" x14ac:dyDescent="0.2">
      <c r="C412" s="105"/>
      <c r="D412" s="106"/>
      <c r="E412" s="105"/>
      <c r="F412" s="106"/>
      <c r="G412" s="107"/>
      <c r="H412" s="107"/>
      <c r="I412" s="107"/>
      <c r="J412" s="107"/>
      <c r="BO412" s="109"/>
      <c r="BP412" s="109"/>
      <c r="BQ412" s="109"/>
      <c r="BR412" s="109"/>
      <c r="BS412" s="109"/>
      <c r="BT412" s="99"/>
      <c r="BU412" s="99"/>
      <c r="BV412" s="99"/>
      <c r="BW412" s="106"/>
      <c r="BX412" s="106"/>
      <c r="BY412" s="3"/>
      <c r="BZ412" s="3"/>
      <c r="CA412" s="106"/>
      <c r="CB412" s="106"/>
      <c r="CC412" s="106"/>
      <c r="CD412" s="106"/>
      <c r="CE412" s="106"/>
      <c r="CF412" s="106"/>
      <c r="CG412" s="106"/>
      <c r="CH412" s="106"/>
      <c r="CI412" s="106"/>
      <c r="CJ412" s="106"/>
      <c r="CK412" s="106"/>
      <c r="CL412" s="106"/>
      <c r="CM412" s="106"/>
      <c r="CN412" s="106"/>
      <c r="CO412" s="106"/>
      <c r="CP412" s="106"/>
      <c r="CQ412" s="106"/>
      <c r="CR412" s="106"/>
      <c r="CS412" s="106"/>
      <c r="CT412" s="106"/>
    </row>
    <row r="413" spans="3:98" s="108" customFormat="1" x14ac:dyDescent="0.2">
      <c r="C413" s="105"/>
      <c r="D413" s="106"/>
      <c r="E413" s="105"/>
      <c r="F413" s="106"/>
      <c r="G413" s="110"/>
      <c r="H413" s="110"/>
      <c r="I413" s="110"/>
      <c r="J413" s="110"/>
      <c r="BO413" s="109"/>
      <c r="BP413" s="109"/>
      <c r="BQ413" s="109"/>
      <c r="BR413" s="109"/>
      <c r="BS413" s="109"/>
      <c r="BT413" s="99"/>
      <c r="BU413" s="99"/>
      <c r="BV413" s="99"/>
      <c r="BW413" s="106"/>
      <c r="BX413" s="106"/>
      <c r="BY413" s="3"/>
      <c r="BZ413" s="3"/>
      <c r="CA413" s="106"/>
      <c r="CB413" s="106"/>
      <c r="CC413" s="106"/>
      <c r="CD413" s="106"/>
      <c r="CE413" s="106"/>
      <c r="CF413" s="106"/>
      <c r="CG413" s="106"/>
      <c r="CH413" s="106"/>
      <c r="CI413" s="106"/>
      <c r="CJ413" s="106"/>
      <c r="CK413" s="106"/>
      <c r="CL413" s="106"/>
      <c r="CM413" s="106"/>
      <c r="CN413" s="106"/>
      <c r="CO413" s="106"/>
      <c r="CP413" s="106"/>
      <c r="CQ413" s="106"/>
      <c r="CR413" s="106"/>
      <c r="CS413" s="106"/>
      <c r="CT413" s="106"/>
    </row>
    <row r="414" spans="3:98" s="108" customFormat="1" x14ac:dyDescent="0.2">
      <c r="C414" s="105"/>
      <c r="D414" s="106"/>
      <c r="E414" s="105"/>
      <c r="F414" s="106"/>
      <c r="G414" s="107"/>
      <c r="H414" s="107"/>
      <c r="I414" s="107"/>
      <c r="J414" s="107"/>
      <c r="BO414" s="109"/>
      <c r="BP414" s="109"/>
      <c r="BQ414" s="109"/>
      <c r="BR414" s="109"/>
      <c r="BS414" s="109"/>
      <c r="BT414" s="99"/>
      <c r="BU414" s="99"/>
      <c r="BV414" s="99"/>
      <c r="BW414" s="106"/>
      <c r="BX414" s="106"/>
      <c r="BY414" s="3"/>
      <c r="BZ414" s="3"/>
      <c r="CA414" s="106"/>
      <c r="CB414" s="106"/>
      <c r="CC414" s="106"/>
      <c r="CD414" s="106"/>
      <c r="CE414" s="106"/>
      <c r="CF414" s="106"/>
      <c r="CG414" s="106"/>
      <c r="CH414" s="106"/>
      <c r="CI414" s="106"/>
      <c r="CJ414" s="106"/>
      <c r="CK414" s="106"/>
      <c r="CL414" s="106"/>
      <c r="CM414" s="106"/>
      <c r="CN414" s="106"/>
      <c r="CO414" s="106"/>
      <c r="CP414" s="106"/>
      <c r="CQ414" s="106"/>
      <c r="CR414" s="106"/>
      <c r="CS414" s="106"/>
      <c r="CT414" s="106"/>
    </row>
    <row r="415" spans="3:98" s="108" customFormat="1" x14ac:dyDescent="0.2">
      <c r="C415" s="105"/>
      <c r="D415" s="106"/>
      <c r="E415" s="105"/>
      <c r="F415" s="106"/>
      <c r="G415" s="107"/>
      <c r="H415" s="107"/>
      <c r="I415" s="107"/>
      <c r="J415" s="107"/>
      <c r="BO415" s="109"/>
      <c r="BP415" s="109"/>
      <c r="BQ415" s="109"/>
      <c r="BR415" s="109"/>
      <c r="BS415" s="109"/>
      <c r="BT415" s="99"/>
      <c r="BU415" s="99"/>
      <c r="BV415" s="99"/>
      <c r="BW415" s="106"/>
      <c r="BX415" s="106"/>
      <c r="BY415" s="3"/>
      <c r="BZ415" s="3"/>
      <c r="CA415" s="106"/>
      <c r="CB415" s="106"/>
      <c r="CC415" s="106"/>
      <c r="CD415" s="106"/>
      <c r="CE415" s="106"/>
      <c r="CF415" s="106"/>
      <c r="CG415" s="106"/>
      <c r="CH415" s="106"/>
      <c r="CI415" s="106"/>
      <c r="CJ415" s="106"/>
      <c r="CK415" s="106"/>
      <c r="CL415" s="106"/>
      <c r="CM415" s="106"/>
      <c r="CN415" s="106"/>
      <c r="CO415" s="106"/>
      <c r="CP415" s="106"/>
      <c r="CQ415" s="106"/>
      <c r="CR415" s="106"/>
      <c r="CS415" s="106"/>
      <c r="CT415" s="106"/>
    </row>
    <row r="416" spans="3:98" s="108" customFormat="1" x14ac:dyDescent="0.2">
      <c r="C416" s="105"/>
      <c r="D416" s="106"/>
      <c r="E416" s="105"/>
      <c r="F416" s="106"/>
      <c r="G416" s="107"/>
      <c r="H416" s="107"/>
      <c r="I416" s="107"/>
      <c r="J416" s="107"/>
      <c r="BO416" s="109"/>
      <c r="BP416" s="109"/>
      <c r="BQ416" s="109"/>
      <c r="BR416" s="109"/>
      <c r="BS416" s="109"/>
      <c r="BT416" s="99"/>
      <c r="BU416" s="99"/>
      <c r="BV416" s="99"/>
      <c r="BW416" s="106"/>
      <c r="BX416" s="106"/>
      <c r="BY416" s="3"/>
      <c r="BZ416" s="3"/>
      <c r="CA416" s="106"/>
      <c r="CB416" s="106"/>
      <c r="CC416" s="106"/>
      <c r="CD416" s="106"/>
      <c r="CE416" s="106"/>
      <c r="CF416" s="106"/>
      <c r="CG416" s="106"/>
      <c r="CH416" s="106"/>
      <c r="CI416" s="106"/>
      <c r="CJ416" s="106"/>
      <c r="CK416" s="106"/>
      <c r="CL416" s="106"/>
      <c r="CM416" s="106"/>
      <c r="CN416" s="106"/>
      <c r="CO416" s="106"/>
      <c r="CP416" s="106"/>
      <c r="CQ416" s="106"/>
      <c r="CR416" s="106"/>
      <c r="CS416" s="106"/>
      <c r="CT416" s="106"/>
    </row>
    <row r="417" spans="3:98" s="108" customFormat="1" x14ac:dyDescent="0.2">
      <c r="C417" s="105"/>
      <c r="D417" s="106"/>
      <c r="E417" s="105"/>
      <c r="F417" s="106"/>
      <c r="G417" s="107"/>
      <c r="H417" s="107"/>
      <c r="I417" s="107"/>
      <c r="J417" s="107"/>
      <c r="BO417" s="109"/>
      <c r="BP417" s="109"/>
      <c r="BQ417" s="109"/>
      <c r="BR417" s="109"/>
      <c r="BS417" s="109"/>
      <c r="BT417" s="99"/>
      <c r="BU417" s="99"/>
      <c r="BV417" s="99"/>
      <c r="BW417" s="106"/>
      <c r="BX417" s="106"/>
      <c r="BY417" s="3"/>
      <c r="BZ417" s="3"/>
      <c r="CA417" s="106"/>
      <c r="CB417" s="106"/>
      <c r="CC417" s="106"/>
      <c r="CD417" s="106"/>
      <c r="CE417" s="106"/>
      <c r="CF417" s="106"/>
      <c r="CG417" s="106"/>
      <c r="CH417" s="106"/>
      <c r="CI417" s="106"/>
      <c r="CJ417" s="106"/>
      <c r="CK417" s="106"/>
      <c r="CL417" s="106"/>
      <c r="CM417" s="106"/>
      <c r="CN417" s="106"/>
      <c r="CO417" s="106"/>
      <c r="CP417" s="106"/>
      <c r="CQ417" s="106"/>
      <c r="CR417" s="106"/>
      <c r="CS417" s="106"/>
      <c r="CT417" s="106"/>
    </row>
    <row r="418" spans="3:98" s="108" customFormat="1" x14ac:dyDescent="0.2">
      <c r="C418" s="105"/>
      <c r="D418" s="106"/>
      <c r="E418" s="105"/>
      <c r="F418" s="106"/>
      <c r="G418" s="107"/>
      <c r="H418" s="107"/>
      <c r="I418" s="107"/>
      <c r="J418" s="107"/>
      <c r="BO418" s="109"/>
      <c r="BP418" s="109"/>
      <c r="BQ418" s="109"/>
      <c r="BR418" s="109"/>
      <c r="BS418" s="109"/>
      <c r="BT418" s="99"/>
      <c r="BU418" s="99"/>
      <c r="BV418" s="99"/>
      <c r="BW418" s="106"/>
      <c r="BX418" s="106"/>
      <c r="BY418" s="3"/>
      <c r="BZ418" s="3"/>
      <c r="CA418" s="106"/>
      <c r="CB418" s="106"/>
      <c r="CC418" s="106"/>
      <c r="CD418" s="106"/>
      <c r="CE418" s="106"/>
      <c r="CF418" s="106"/>
      <c r="CG418" s="106"/>
      <c r="CH418" s="106"/>
      <c r="CI418" s="106"/>
      <c r="CJ418" s="106"/>
      <c r="CK418" s="106"/>
      <c r="CL418" s="106"/>
      <c r="CM418" s="106"/>
      <c r="CN418" s="106"/>
      <c r="CO418" s="106"/>
      <c r="CP418" s="106"/>
      <c r="CQ418" s="106"/>
      <c r="CR418" s="106"/>
      <c r="CS418" s="106"/>
      <c r="CT418" s="106"/>
    </row>
    <row r="419" spans="3:98" s="108" customFormat="1" x14ac:dyDescent="0.2">
      <c r="C419" s="105"/>
      <c r="D419" s="106"/>
      <c r="E419" s="105"/>
      <c r="F419" s="106"/>
      <c r="G419" s="107"/>
      <c r="H419" s="107"/>
      <c r="I419" s="107"/>
      <c r="J419" s="107"/>
      <c r="BO419" s="109"/>
      <c r="BP419" s="109"/>
      <c r="BQ419" s="109"/>
      <c r="BR419" s="109"/>
      <c r="BS419" s="109"/>
      <c r="BT419" s="99"/>
      <c r="BU419" s="99"/>
      <c r="BV419" s="99"/>
      <c r="BW419" s="106"/>
      <c r="BX419" s="106"/>
      <c r="BY419" s="3"/>
      <c r="BZ419" s="3"/>
      <c r="CA419" s="106"/>
      <c r="CB419" s="106"/>
      <c r="CC419" s="106"/>
      <c r="CD419" s="106"/>
      <c r="CE419" s="106"/>
      <c r="CF419" s="106"/>
      <c r="CG419" s="106"/>
      <c r="CH419" s="106"/>
      <c r="CI419" s="106"/>
      <c r="CJ419" s="106"/>
      <c r="CK419" s="106"/>
      <c r="CL419" s="106"/>
      <c r="CM419" s="106"/>
      <c r="CN419" s="106"/>
      <c r="CO419" s="106"/>
      <c r="CP419" s="106"/>
      <c r="CQ419" s="106"/>
      <c r="CR419" s="106"/>
      <c r="CS419" s="106"/>
      <c r="CT419" s="106"/>
    </row>
    <row r="420" spans="3:98" s="108" customFormat="1" x14ac:dyDescent="0.2">
      <c r="C420" s="105"/>
      <c r="D420" s="106"/>
      <c r="E420" s="105"/>
      <c r="F420" s="106"/>
      <c r="G420" s="107"/>
      <c r="H420" s="107"/>
      <c r="I420" s="107"/>
      <c r="J420" s="107"/>
      <c r="BO420" s="109"/>
      <c r="BP420" s="109"/>
      <c r="BQ420" s="109"/>
      <c r="BR420" s="109"/>
      <c r="BS420" s="109"/>
      <c r="BT420" s="99"/>
      <c r="BU420" s="99"/>
      <c r="BV420" s="99"/>
      <c r="BW420" s="106"/>
      <c r="BX420" s="106"/>
      <c r="BY420" s="3"/>
      <c r="BZ420" s="3"/>
      <c r="CA420" s="106"/>
      <c r="CB420" s="106"/>
      <c r="CC420" s="106"/>
      <c r="CD420" s="106"/>
      <c r="CE420" s="106"/>
      <c r="CF420" s="106"/>
      <c r="CG420" s="106"/>
      <c r="CH420" s="106"/>
      <c r="CI420" s="106"/>
      <c r="CJ420" s="106"/>
      <c r="CK420" s="106"/>
      <c r="CL420" s="106"/>
      <c r="CM420" s="106"/>
      <c r="CN420" s="106"/>
      <c r="CO420" s="106"/>
      <c r="CP420" s="106"/>
      <c r="CQ420" s="106"/>
      <c r="CR420" s="106"/>
      <c r="CS420" s="106"/>
      <c r="CT420" s="106"/>
    </row>
    <row r="421" spans="3:98" s="108" customFormat="1" x14ac:dyDescent="0.2">
      <c r="C421" s="105"/>
      <c r="D421" s="106"/>
      <c r="E421" s="105"/>
      <c r="F421" s="106"/>
      <c r="G421" s="107"/>
      <c r="H421" s="107"/>
      <c r="I421" s="107"/>
      <c r="J421" s="107"/>
      <c r="BO421" s="109"/>
      <c r="BP421" s="109"/>
      <c r="BQ421" s="109"/>
      <c r="BR421" s="109"/>
      <c r="BS421" s="109"/>
      <c r="BT421" s="99"/>
      <c r="BU421" s="99"/>
      <c r="BV421" s="99"/>
      <c r="BW421" s="106"/>
      <c r="BX421" s="106"/>
      <c r="BY421" s="3"/>
      <c r="BZ421" s="3"/>
      <c r="CA421" s="106"/>
      <c r="CB421" s="106"/>
      <c r="CC421" s="106"/>
      <c r="CD421" s="106"/>
      <c r="CE421" s="106"/>
      <c r="CF421" s="106"/>
      <c r="CG421" s="106"/>
      <c r="CH421" s="106"/>
      <c r="CI421" s="106"/>
      <c r="CJ421" s="106"/>
      <c r="CK421" s="106"/>
      <c r="CL421" s="106"/>
      <c r="CM421" s="106"/>
      <c r="CN421" s="106"/>
      <c r="CO421" s="106"/>
      <c r="CP421" s="106"/>
      <c r="CQ421" s="106"/>
      <c r="CR421" s="106"/>
      <c r="CS421" s="106"/>
      <c r="CT421" s="106"/>
    </row>
    <row r="422" spans="3:98" s="108" customFormat="1" x14ac:dyDescent="0.2">
      <c r="C422" s="105"/>
      <c r="D422" s="106"/>
      <c r="E422" s="105"/>
      <c r="F422" s="106"/>
      <c r="G422" s="107"/>
      <c r="H422" s="107"/>
      <c r="I422" s="107"/>
      <c r="J422" s="107"/>
      <c r="BO422" s="109"/>
      <c r="BP422" s="109"/>
      <c r="BQ422" s="109"/>
      <c r="BR422" s="109"/>
      <c r="BS422" s="109"/>
      <c r="BT422" s="99"/>
      <c r="BU422" s="99"/>
      <c r="BV422" s="99"/>
      <c r="BW422" s="106"/>
      <c r="BX422" s="106"/>
      <c r="BY422" s="3"/>
      <c r="BZ422" s="3"/>
      <c r="CA422" s="106"/>
      <c r="CB422" s="106"/>
      <c r="CC422" s="106"/>
      <c r="CD422" s="106"/>
      <c r="CE422" s="106"/>
      <c r="CF422" s="106"/>
      <c r="CG422" s="106"/>
      <c r="CH422" s="106"/>
      <c r="CI422" s="106"/>
      <c r="CJ422" s="106"/>
      <c r="CK422" s="106"/>
      <c r="CL422" s="106"/>
      <c r="CM422" s="106"/>
      <c r="CN422" s="106"/>
      <c r="CO422" s="106"/>
      <c r="CP422" s="106"/>
      <c r="CQ422" s="106"/>
      <c r="CR422" s="106"/>
      <c r="CS422" s="106"/>
      <c r="CT422" s="106"/>
    </row>
    <row r="423" spans="3:98" s="108" customFormat="1" x14ac:dyDescent="0.2">
      <c r="C423" s="105"/>
      <c r="D423" s="106"/>
      <c r="E423" s="105"/>
      <c r="F423" s="106"/>
      <c r="G423" s="107"/>
      <c r="H423" s="107"/>
      <c r="I423" s="107"/>
      <c r="J423" s="107"/>
      <c r="BO423" s="109"/>
      <c r="BP423" s="109"/>
      <c r="BQ423" s="109"/>
      <c r="BR423" s="109"/>
      <c r="BS423" s="109"/>
      <c r="BT423" s="99"/>
      <c r="BU423" s="99"/>
      <c r="BV423" s="99"/>
      <c r="BW423" s="106"/>
      <c r="BX423" s="106"/>
      <c r="BY423" s="3"/>
      <c r="BZ423" s="3"/>
      <c r="CA423" s="106"/>
      <c r="CB423" s="106"/>
      <c r="CC423" s="106"/>
      <c r="CD423" s="106"/>
      <c r="CE423" s="106"/>
      <c r="CF423" s="106"/>
      <c r="CG423" s="106"/>
      <c r="CH423" s="106"/>
      <c r="CI423" s="106"/>
      <c r="CJ423" s="106"/>
      <c r="CK423" s="106"/>
      <c r="CL423" s="106"/>
      <c r="CM423" s="106"/>
      <c r="CN423" s="106"/>
      <c r="CO423" s="106"/>
      <c r="CP423" s="106"/>
      <c r="CQ423" s="106"/>
      <c r="CR423" s="106"/>
      <c r="CS423" s="106"/>
      <c r="CT423" s="106"/>
    </row>
    <row r="424" spans="3:98" s="108" customFormat="1" x14ac:dyDescent="0.2">
      <c r="C424" s="105"/>
      <c r="D424" s="106"/>
      <c r="E424" s="105"/>
      <c r="F424" s="106"/>
      <c r="G424" s="107"/>
      <c r="H424" s="107"/>
      <c r="I424" s="107"/>
      <c r="J424" s="107"/>
      <c r="BO424" s="109"/>
      <c r="BP424" s="109"/>
      <c r="BQ424" s="109"/>
      <c r="BR424" s="109"/>
      <c r="BS424" s="109"/>
      <c r="BT424" s="99"/>
      <c r="BU424" s="99"/>
      <c r="BV424" s="99"/>
      <c r="BW424" s="106"/>
      <c r="BX424" s="106"/>
      <c r="BY424" s="3"/>
      <c r="BZ424" s="3"/>
      <c r="CA424" s="106"/>
      <c r="CB424" s="106"/>
      <c r="CC424" s="106"/>
      <c r="CD424" s="106"/>
      <c r="CE424" s="106"/>
      <c r="CF424" s="106"/>
      <c r="CG424" s="106"/>
      <c r="CH424" s="106"/>
      <c r="CI424" s="106"/>
      <c r="CJ424" s="106"/>
      <c r="CK424" s="106"/>
      <c r="CL424" s="106"/>
      <c r="CM424" s="106"/>
      <c r="CN424" s="106"/>
      <c r="CO424" s="106"/>
      <c r="CP424" s="106"/>
      <c r="CQ424" s="106"/>
      <c r="CR424" s="106"/>
      <c r="CS424" s="106"/>
      <c r="CT424" s="106"/>
    </row>
    <row r="425" spans="3:98" s="108" customFormat="1" x14ac:dyDescent="0.2">
      <c r="C425" s="105"/>
      <c r="D425" s="106"/>
      <c r="E425" s="105"/>
      <c r="F425" s="106"/>
      <c r="G425" s="107"/>
      <c r="H425" s="107"/>
      <c r="I425" s="107"/>
      <c r="J425" s="107"/>
      <c r="BO425" s="109"/>
      <c r="BP425" s="109"/>
      <c r="BQ425" s="109"/>
      <c r="BR425" s="109"/>
      <c r="BS425" s="109"/>
      <c r="BT425" s="99"/>
      <c r="BU425" s="99"/>
      <c r="BV425" s="99"/>
      <c r="BW425" s="106"/>
      <c r="BX425" s="106"/>
      <c r="BY425" s="3"/>
      <c r="BZ425" s="3"/>
      <c r="CA425" s="106"/>
      <c r="CB425" s="106"/>
      <c r="CC425" s="106"/>
      <c r="CD425" s="106"/>
      <c r="CE425" s="106"/>
      <c r="CF425" s="106"/>
      <c r="CG425" s="106"/>
      <c r="CH425" s="106"/>
      <c r="CI425" s="106"/>
      <c r="CJ425" s="106"/>
      <c r="CK425" s="106"/>
      <c r="CL425" s="106"/>
      <c r="CM425" s="106"/>
      <c r="CN425" s="106"/>
      <c r="CO425" s="106"/>
      <c r="CP425" s="106"/>
      <c r="CQ425" s="106"/>
      <c r="CR425" s="106"/>
      <c r="CS425" s="106"/>
      <c r="CT425" s="106"/>
    </row>
    <row r="426" spans="3:98" s="108" customFormat="1" x14ac:dyDescent="0.2">
      <c r="C426" s="105"/>
      <c r="D426" s="106"/>
      <c r="E426" s="105"/>
      <c r="F426" s="106"/>
      <c r="G426" s="107"/>
      <c r="H426" s="107"/>
      <c r="I426" s="107"/>
      <c r="J426" s="107"/>
      <c r="BO426" s="109"/>
      <c r="BP426" s="109"/>
      <c r="BQ426" s="109"/>
      <c r="BR426" s="109"/>
      <c r="BS426" s="109"/>
      <c r="BT426" s="99"/>
      <c r="BU426" s="99"/>
      <c r="BV426" s="99"/>
      <c r="BW426" s="106"/>
      <c r="BX426" s="106"/>
      <c r="BY426" s="3"/>
      <c r="BZ426" s="3"/>
      <c r="CA426" s="106"/>
      <c r="CB426" s="106"/>
      <c r="CC426" s="106"/>
      <c r="CD426" s="106"/>
      <c r="CE426" s="106"/>
      <c r="CF426" s="106"/>
      <c r="CG426" s="106"/>
      <c r="CH426" s="106"/>
      <c r="CI426" s="106"/>
      <c r="CJ426" s="106"/>
      <c r="CK426" s="106"/>
      <c r="CL426" s="106"/>
      <c r="CM426" s="106"/>
      <c r="CN426" s="106"/>
      <c r="CO426" s="106"/>
      <c r="CP426" s="106"/>
      <c r="CQ426" s="106"/>
      <c r="CR426" s="106"/>
      <c r="CS426" s="106"/>
      <c r="CT426" s="106"/>
    </row>
    <row r="427" spans="3:98" s="108" customFormat="1" x14ac:dyDescent="0.2">
      <c r="C427" s="105"/>
      <c r="D427" s="106"/>
      <c r="E427" s="105"/>
      <c r="F427" s="106"/>
      <c r="G427" s="107"/>
      <c r="H427" s="107"/>
      <c r="I427" s="107"/>
      <c r="J427" s="107"/>
      <c r="BO427" s="109"/>
      <c r="BP427" s="109"/>
      <c r="BQ427" s="109"/>
      <c r="BR427" s="109"/>
      <c r="BS427" s="109"/>
      <c r="BT427" s="99"/>
      <c r="BU427" s="99"/>
      <c r="BV427" s="99"/>
      <c r="BW427" s="106"/>
      <c r="BX427" s="106"/>
      <c r="BY427" s="3"/>
      <c r="BZ427" s="3"/>
      <c r="CA427" s="106"/>
      <c r="CB427" s="106"/>
      <c r="CC427" s="106"/>
      <c r="CD427" s="106"/>
      <c r="CE427" s="106"/>
      <c r="CF427" s="106"/>
      <c r="CG427" s="106"/>
      <c r="CH427" s="106"/>
      <c r="CI427" s="106"/>
      <c r="CJ427" s="106"/>
      <c r="CK427" s="106"/>
      <c r="CL427" s="106"/>
      <c r="CM427" s="106"/>
      <c r="CN427" s="106"/>
      <c r="CO427" s="106"/>
      <c r="CP427" s="106"/>
      <c r="CQ427" s="106"/>
      <c r="CR427" s="106"/>
      <c r="CS427" s="106"/>
      <c r="CT427" s="106"/>
    </row>
    <row r="428" spans="3:98" s="108" customFormat="1" x14ac:dyDescent="0.2">
      <c r="C428" s="105"/>
      <c r="D428" s="106"/>
      <c r="E428" s="105"/>
      <c r="F428" s="106"/>
      <c r="G428" s="107"/>
      <c r="H428" s="107"/>
      <c r="I428" s="107"/>
      <c r="J428" s="107"/>
      <c r="BO428" s="109"/>
      <c r="BP428" s="109"/>
      <c r="BQ428" s="109"/>
      <c r="BR428" s="109"/>
      <c r="BS428" s="109"/>
      <c r="BT428" s="99"/>
      <c r="BU428" s="99"/>
      <c r="BV428" s="99"/>
      <c r="BW428" s="106"/>
      <c r="BX428" s="106"/>
      <c r="BY428" s="3"/>
      <c r="BZ428" s="3"/>
      <c r="CA428" s="106"/>
      <c r="CB428" s="106"/>
      <c r="CC428" s="106"/>
      <c r="CD428" s="106"/>
      <c r="CE428" s="106"/>
      <c r="CF428" s="106"/>
      <c r="CG428" s="106"/>
      <c r="CH428" s="106"/>
      <c r="CI428" s="106"/>
      <c r="CJ428" s="106"/>
      <c r="CK428" s="106"/>
      <c r="CL428" s="106"/>
      <c r="CM428" s="106"/>
      <c r="CN428" s="106"/>
      <c r="CO428" s="106"/>
      <c r="CP428" s="106"/>
      <c r="CQ428" s="106"/>
      <c r="CR428" s="106"/>
      <c r="CS428" s="106"/>
      <c r="CT428" s="106"/>
    </row>
    <row r="429" spans="3:98" s="108" customFormat="1" x14ac:dyDescent="0.2">
      <c r="C429" s="105"/>
      <c r="D429" s="106"/>
      <c r="E429" s="105"/>
      <c r="F429" s="106"/>
      <c r="G429" s="107"/>
      <c r="H429" s="107"/>
      <c r="I429" s="107"/>
      <c r="J429" s="107"/>
      <c r="BO429" s="109"/>
      <c r="BP429" s="109"/>
      <c r="BQ429" s="109"/>
      <c r="BR429" s="109"/>
      <c r="BS429" s="109"/>
      <c r="BT429" s="99"/>
      <c r="BU429" s="99"/>
      <c r="BV429" s="99"/>
      <c r="BW429" s="106"/>
      <c r="BX429" s="106"/>
      <c r="BY429" s="3"/>
      <c r="BZ429" s="3"/>
      <c r="CA429" s="106"/>
      <c r="CB429" s="106"/>
      <c r="CC429" s="106"/>
      <c r="CD429" s="106"/>
      <c r="CE429" s="106"/>
      <c r="CF429" s="106"/>
      <c r="CG429" s="106"/>
      <c r="CH429" s="106"/>
      <c r="CI429" s="106"/>
      <c r="CJ429" s="106"/>
      <c r="CK429" s="106"/>
      <c r="CL429" s="106"/>
      <c r="CM429" s="106"/>
      <c r="CN429" s="106"/>
      <c r="CO429" s="106"/>
      <c r="CP429" s="106"/>
      <c r="CQ429" s="106"/>
      <c r="CR429" s="106"/>
      <c r="CS429" s="106"/>
      <c r="CT429" s="106"/>
    </row>
    <row r="430" spans="3:98" s="108" customFormat="1" x14ac:dyDescent="0.2">
      <c r="C430" s="105"/>
      <c r="D430" s="106"/>
      <c r="E430" s="105"/>
      <c r="F430" s="106"/>
      <c r="G430" s="107"/>
      <c r="H430" s="107"/>
      <c r="I430" s="107"/>
      <c r="J430" s="107"/>
      <c r="BO430" s="109"/>
      <c r="BP430" s="109"/>
      <c r="BQ430" s="109"/>
      <c r="BR430" s="109"/>
      <c r="BS430" s="109"/>
      <c r="BT430" s="99"/>
      <c r="BU430" s="99"/>
      <c r="BV430" s="99"/>
      <c r="BW430" s="106"/>
      <c r="BX430" s="106"/>
      <c r="BY430" s="3"/>
      <c r="BZ430" s="3"/>
      <c r="CA430" s="106"/>
      <c r="CB430" s="106"/>
      <c r="CC430" s="106"/>
      <c r="CD430" s="106"/>
      <c r="CE430" s="106"/>
      <c r="CF430" s="106"/>
      <c r="CG430" s="106"/>
      <c r="CH430" s="106"/>
      <c r="CI430" s="106"/>
      <c r="CJ430" s="106"/>
      <c r="CK430" s="106"/>
      <c r="CL430" s="106"/>
      <c r="CM430" s="106"/>
      <c r="CN430" s="106"/>
      <c r="CO430" s="106"/>
      <c r="CP430" s="106"/>
      <c r="CQ430" s="106"/>
      <c r="CR430" s="106"/>
      <c r="CS430" s="106"/>
      <c r="CT430" s="106"/>
    </row>
    <row r="431" spans="3:98" s="108" customFormat="1" x14ac:dyDescent="0.2">
      <c r="C431" s="105"/>
      <c r="D431" s="106"/>
      <c r="E431" s="105"/>
      <c r="F431" s="106"/>
      <c r="G431" s="107"/>
      <c r="H431" s="107"/>
      <c r="I431" s="107"/>
      <c r="J431" s="107"/>
      <c r="BO431" s="109"/>
      <c r="BP431" s="109"/>
      <c r="BQ431" s="109"/>
      <c r="BR431" s="109"/>
      <c r="BS431" s="109"/>
      <c r="BT431" s="99"/>
      <c r="BU431" s="99"/>
      <c r="BV431" s="99"/>
      <c r="BW431" s="106"/>
      <c r="BX431" s="106"/>
      <c r="BY431" s="3"/>
      <c r="BZ431" s="3"/>
      <c r="CA431" s="106"/>
      <c r="CB431" s="106"/>
      <c r="CC431" s="106"/>
      <c r="CD431" s="106"/>
      <c r="CE431" s="106"/>
      <c r="CF431" s="106"/>
      <c r="CG431" s="106"/>
      <c r="CH431" s="106"/>
      <c r="CI431" s="106"/>
      <c r="CJ431" s="106"/>
      <c r="CK431" s="106"/>
      <c r="CL431" s="106"/>
      <c r="CM431" s="106"/>
      <c r="CN431" s="106"/>
      <c r="CO431" s="106"/>
      <c r="CP431" s="106"/>
      <c r="CQ431" s="106"/>
      <c r="CR431" s="106"/>
      <c r="CS431" s="106"/>
      <c r="CT431" s="106"/>
    </row>
    <row r="432" spans="3:98" s="108" customFormat="1" x14ac:dyDescent="0.2">
      <c r="C432" s="105"/>
      <c r="D432" s="106"/>
      <c r="E432" s="105"/>
      <c r="F432" s="106"/>
      <c r="G432" s="107"/>
      <c r="H432" s="107"/>
      <c r="I432" s="107"/>
      <c r="J432" s="107"/>
      <c r="BO432" s="109"/>
      <c r="BP432" s="109"/>
      <c r="BQ432" s="109"/>
      <c r="BR432" s="109"/>
      <c r="BS432" s="109"/>
      <c r="BT432" s="99"/>
      <c r="BU432" s="99"/>
      <c r="BV432" s="99"/>
      <c r="BW432" s="106"/>
      <c r="BX432" s="106"/>
      <c r="BY432" s="3"/>
      <c r="BZ432" s="3"/>
      <c r="CA432" s="106"/>
      <c r="CB432" s="106"/>
      <c r="CC432" s="106"/>
      <c r="CD432" s="106"/>
      <c r="CE432" s="106"/>
      <c r="CF432" s="106"/>
      <c r="CG432" s="106"/>
      <c r="CH432" s="106"/>
      <c r="CI432" s="106"/>
      <c r="CJ432" s="106"/>
      <c r="CK432" s="106"/>
      <c r="CL432" s="106"/>
      <c r="CM432" s="106"/>
      <c r="CN432" s="106"/>
      <c r="CO432" s="106"/>
      <c r="CP432" s="106"/>
      <c r="CQ432" s="106"/>
      <c r="CR432" s="106"/>
      <c r="CS432" s="106"/>
      <c r="CT432" s="106"/>
    </row>
    <row r="433" spans="3:98" s="108" customFormat="1" x14ac:dyDescent="0.2">
      <c r="C433" s="105"/>
      <c r="D433" s="106"/>
      <c r="E433" s="105"/>
      <c r="F433" s="106"/>
      <c r="G433" s="107"/>
      <c r="H433" s="107"/>
      <c r="I433" s="107"/>
      <c r="J433" s="107"/>
      <c r="BO433" s="109"/>
      <c r="BP433" s="109"/>
      <c r="BQ433" s="109"/>
      <c r="BR433" s="109"/>
      <c r="BS433" s="109"/>
      <c r="BT433" s="99"/>
      <c r="BU433" s="99"/>
      <c r="BV433" s="99"/>
      <c r="BW433" s="106"/>
      <c r="BX433" s="106"/>
      <c r="BY433" s="3"/>
      <c r="BZ433" s="3"/>
      <c r="CA433" s="106"/>
      <c r="CB433" s="106"/>
      <c r="CC433" s="106"/>
      <c r="CD433" s="106"/>
      <c r="CE433" s="106"/>
      <c r="CF433" s="106"/>
      <c r="CG433" s="106"/>
      <c r="CH433" s="106"/>
      <c r="CI433" s="106"/>
      <c r="CJ433" s="106"/>
      <c r="CK433" s="106"/>
      <c r="CL433" s="106"/>
      <c r="CM433" s="106"/>
      <c r="CN433" s="106"/>
      <c r="CO433" s="106"/>
      <c r="CP433" s="106"/>
      <c r="CQ433" s="106"/>
      <c r="CR433" s="106"/>
      <c r="CS433" s="106"/>
      <c r="CT433" s="106"/>
    </row>
    <row r="434" spans="3:98" s="108" customFormat="1" x14ac:dyDescent="0.2">
      <c r="C434" s="105"/>
      <c r="D434" s="106"/>
      <c r="E434" s="105"/>
      <c r="F434" s="106"/>
      <c r="G434" s="107"/>
      <c r="H434" s="107"/>
      <c r="I434" s="107"/>
      <c r="J434" s="107"/>
      <c r="BO434" s="109"/>
      <c r="BP434" s="109"/>
      <c r="BQ434" s="109"/>
      <c r="BR434" s="109"/>
      <c r="BS434" s="109"/>
      <c r="BT434" s="99"/>
      <c r="BU434" s="99"/>
      <c r="BV434" s="99"/>
      <c r="BW434" s="106"/>
      <c r="BX434" s="106"/>
      <c r="BY434" s="3"/>
      <c r="BZ434" s="3"/>
      <c r="CA434" s="106"/>
      <c r="CB434" s="106"/>
      <c r="CC434" s="106"/>
      <c r="CD434" s="106"/>
      <c r="CE434" s="106"/>
      <c r="CF434" s="106"/>
      <c r="CG434" s="106"/>
      <c r="CH434" s="106"/>
      <c r="CI434" s="106"/>
      <c r="CJ434" s="106"/>
      <c r="CK434" s="106"/>
      <c r="CL434" s="106"/>
      <c r="CM434" s="106"/>
      <c r="CN434" s="106"/>
      <c r="CO434" s="106"/>
      <c r="CP434" s="106"/>
      <c r="CQ434" s="106"/>
      <c r="CR434" s="106"/>
      <c r="CS434" s="106"/>
      <c r="CT434" s="106"/>
    </row>
    <row r="435" spans="3:98" s="108" customFormat="1" x14ac:dyDescent="0.2">
      <c r="C435" s="105"/>
      <c r="D435" s="106"/>
      <c r="E435" s="105"/>
      <c r="F435" s="106"/>
      <c r="G435" s="107"/>
      <c r="H435" s="107"/>
      <c r="I435" s="107"/>
      <c r="J435" s="107"/>
      <c r="BO435" s="109"/>
      <c r="BP435" s="109"/>
      <c r="BQ435" s="109"/>
      <c r="BR435" s="109"/>
      <c r="BS435" s="109"/>
      <c r="BT435" s="99"/>
      <c r="BU435" s="99"/>
      <c r="BV435" s="99"/>
      <c r="BW435" s="106"/>
      <c r="BX435" s="106"/>
      <c r="BY435" s="3"/>
      <c r="BZ435" s="3"/>
      <c r="CA435" s="106"/>
      <c r="CB435" s="106"/>
      <c r="CC435" s="106"/>
      <c r="CD435" s="106"/>
      <c r="CE435" s="106"/>
      <c r="CF435" s="106"/>
      <c r="CG435" s="106"/>
      <c r="CH435" s="106"/>
      <c r="CI435" s="106"/>
      <c r="CJ435" s="106"/>
      <c r="CK435" s="106"/>
      <c r="CL435" s="106"/>
      <c r="CM435" s="106"/>
      <c r="CN435" s="106"/>
      <c r="CO435" s="106"/>
      <c r="CP435" s="106"/>
      <c r="CQ435" s="106"/>
      <c r="CR435" s="106"/>
      <c r="CS435" s="106"/>
      <c r="CT435" s="106"/>
    </row>
    <row r="436" spans="3:98" s="108" customFormat="1" x14ac:dyDescent="0.2">
      <c r="C436" s="105"/>
      <c r="D436" s="106"/>
      <c r="E436" s="105"/>
      <c r="F436" s="106"/>
      <c r="G436" s="107"/>
      <c r="H436" s="107"/>
      <c r="I436" s="107"/>
      <c r="J436" s="107"/>
      <c r="BO436" s="109"/>
      <c r="BP436" s="109"/>
      <c r="BQ436" s="109"/>
      <c r="BR436" s="109"/>
      <c r="BS436" s="109"/>
      <c r="BT436" s="99"/>
      <c r="BU436" s="99"/>
      <c r="BV436" s="99"/>
      <c r="BW436" s="106"/>
      <c r="BX436" s="106"/>
      <c r="BY436" s="3"/>
      <c r="BZ436" s="3"/>
      <c r="CA436" s="106"/>
      <c r="CB436" s="106"/>
      <c r="CC436" s="106"/>
      <c r="CD436" s="106"/>
      <c r="CE436" s="106"/>
      <c r="CF436" s="106"/>
      <c r="CG436" s="106"/>
      <c r="CH436" s="106"/>
      <c r="CI436" s="106"/>
      <c r="CJ436" s="106"/>
      <c r="CK436" s="106"/>
      <c r="CL436" s="106"/>
      <c r="CM436" s="106"/>
      <c r="CN436" s="106"/>
      <c r="CO436" s="106"/>
      <c r="CP436" s="106"/>
      <c r="CQ436" s="106"/>
      <c r="CR436" s="106"/>
      <c r="CS436" s="106"/>
      <c r="CT436" s="106"/>
    </row>
    <row r="437" spans="3:98" s="108" customFormat="1" x14ac:dyDescent="0.2">
      <c r="C437" s="105"/>
      <c r="D437" s="106"/>
      <c r="E437" s="105"/>
      <c r="F437" s="106"/>
      <c r="G437" s="110"/>
      <c r="H437" s="110"/>
      <c r="I437" s="110"/>
      <c r="J437" s="110"/>
      <c r="BO437" s="109"/>
      <c r="BP437" s="109"/>
      <c r="BQ437" s="109"/>
      <c r="BR437" s="109"/>
      <c r="BS437" s="109"/>
      <c r="BT437" s="99"/>
      <c r="BU437" s="99"/>
      <c r="BV437" s="99"/>
      <c r="BW437" s="106"/>
      <c r="BX437" s="106"/>
      <c r="BY437" s="3"/>
      <c r="BZ437" s="3"/>
      <c r="CA437" s="106"/>
      <c r="CB437" s="106"/>
      <c r="CC437" s="106"/>
      <c r="CD437" s="106"/>
      <c r="CE437" s="106"/>
      <c r="CF437" s="106"/>
      <c r="CG437" s="106"/>
      <c r="CH437" s="106"/>
      <c r="CI437" s="106"/>
      <c r="CJ437" s="106"/>
      <c r="CK437" s="106"/>
      <c r="CL437" s="106"/>
      <c r="CM437" s="106"/>
      <c r="CN437" s="106"/>
      <c r="CO437" s="106"/>
      <c r="CP437" s="106"/>
      <c r="CQ437" s="106"/>
      <c r="CR437" s="106"/>
      <c r="CS437" s="106"/>
      <c r="CT437" s="106"/>
    </row>
    <row r="438" spans="3:98" s="108" customFormat="1" x14ac:dyDescent="0.2">
      <c r="C438" s="105"/>
      <c r="D438" s="106"/>
      <c r="E438" s="105"/>
      <c r="F438" s="106"/>
      <c r="G438" s="110"/>
      <c r="H438" s="110"/>
      <c r="I438" s="110"/>
      <c r="J438" s="110"/>
      <c r="BO438" s="109"/>
      <c r="BP438" s="109"/>
      <c r="BQ438" s="109"/>
      <c r="BR438" s="109"/>
      <c r="BS438" s="109"/>
      <c r="BT438" s="99"/>
      <c r="BU438" s="99"/>
      <c r="BV438" s="99"/>
      <c r="BW438" s="106"/>
      <c r="BX438" s="106"/>
      <c r="BY438" s="3"/>
      <c r="BZ438" s="3"/>
      <c r="CA438" s="106"/>
      <c r="CB438" s="106"/>
      <c r="CC438" s="106"/>
      <c r="CD438" s="106"/>
      <c r="CE438" s="106"/>
      <c r="CF438" s="106"/>
      <c r="CG438" s="106"/>
      <c r="CH438" s="106"/>
      <c r="CI438" s="106"/>
      <c r="CJ438" s="106"/>
      <c r="CK438" s="106"/>
      <c r="CL438" s="106"/>
      <c r="CM438" s="106"/>
      <c r="CN438" s="106"/>
      <c r="CO438" s="106"/>
      <c r="CP438" s="106"/>
      <c r="CQ438" s="106"/>
      <c r="CR438" s="106"/>
      <c r="CS438" s="106"/>
      <c r="CT438" s="106"/>
    </row>
    <row r="439" spans="3:98" s="108" customFormat="1" x14ac:dyDescent="0.2">
      <c r="C439" s="105"/>
      <c r="D439" s="106"/>
      <c r="E439" s="105"/>
      <c r="F439" s="106"/>
      <c r="G439" s="107"/>
      <c r="H439" s="107"/>
      <c r="I439" s="107"/>
      <c r="J439" s="107"/>
      <c r="BO439" s="109"/>
      <c r="BP439" s="109"/>
      <c r="BQ439" s="109"/>
      <c r="BR439" s="109"/>
      <c r="BS439" s="109"/>
      <c r="BT439" s="99"/>
      <c r="BU439" s="99"/>
      <c r="BV439" s="99"/>
      <c r="BW439" s="106"/>
      <c r="BX439" s="106"/>
      <c r="BY439" s="3"/>
      <c r="BZ439" s="3"/>
      <c r="CA439" s="106"/>
      <c r="CB439" s="106"/>
      <c r="CC439" s="106"/>
      <c r="CD439" s="106"/>
      <c r="CE439" s="106"/>
      <c r="CF439" s="106"/>
      <c r="CG439" s="106"/>
      <c r="CH439" s="106"/>
      <c r="CI439" s="106"/>
      <c r="CJ439" s="106"/>
      <c r="CK439" s="106"/>
      <c r="CL439" s="106"/>
      <c r="CM439" s="106"/>
      <c r="CN439" s="106"/>
      <c r="CO439" s="106"/>
      <c r="CP439" s="106"/>
      <c r="CQ439" s="106"/>
      <c r="CR439" s="106"/>
      <c r="CS439" s="106"/>
      <c r="CT439" s="106"/>
    </row>
    <row r="440" spans="3:98" s="108" customFormat="1" x14ac:dyDescent="0.2">
      <c r="C440" s="105"/>
      <c r="D440" s="106"/>
      <c r="E440" s="105"/>
      <c r="F440" s="106"/>
      <c r="G440" s="107"/>
      <c r="H440" s="107"/>
      <c r="I440" s="107"/>
      <c r="J440" s="107"/>
      <c r="BO440" s="109"/>
      <c r="BP440" s="109"/>
      <c r="BQ440" s="109"/>
      <c r="BR440" s="109"/>
      <c r="BS440" s="109"/>
      <c r="BT440" s="99"/>
      <c r="BU440" s="99"/>
      <c r="BV440" s="99"/>
      <c r="BW440" s="106"/>
      <c r="BX440" s="106"/>
      <c r="BY440" s="3"/>
      <c r="BZ440" s="3"/>
      <c r="CA440" s="106"/>
      <c r="CB440" s="106"/>
      <c r="CC440" s="106"/>
      <c r="CD440" s="106"/>
      <c r="CE440" s="106"/>
      <c r="CF440" s="106"/>
      <c r="CG440" s="106"/>
      <c r="CH440" s="106"/>
      <c r="CI440" s="106"/>
      <c r="CJ440" s="106"/>
      <c r="CK440" s="106"/>
      <c r="CL440" s="106"/>
      <c r="CM440" s="106"/>
      <c r="CN440" s="106"/>
      <c r="CO440" s="106"/>
      <c r="CP440" s="106"/>
      <c r="CQ440" s="106"/>
      <c r="CR440" s="106"/>
      <c r="CS440" s="106"/>
      <c r="CT440" s="106"/>
    </row>
    <row r="441" spans="3:98" s="108" customFormat="1" x14ac:dyDescent="0.2">
      <c r="C441" s="105"/>
      <c r="D441" s="106"/>
      <c r="E441" s="105"/>
      <c r="F441" s="106"/>
      <c r="G441" s="107"/>
      <c r="H441" s="107"/>
      <c r="I441" s="107"/>
      <c r="J441" s="107"/>
      <c r="BO441" s="109"/>
      <c r="BP441" s="109"/>
      <c r="BQ441" s="109"/>
      <c r="BR441" s="109"/>
      <c r="BS441" s="109"/>
      <c r="BT441" s="99"/>
      <c r="BU441" s="99"/>
      <c r="BV441" s="99"/>
      <c r="BW441" s="106"/>
      <c r="BX441" s="106"/>
      <c r="BY441" s="3"/>
      <c r="BZ441" s="3"/>
      <c r="CA441" s="106"/>
      <c r="CB441" s="106"/>
      <c r="CC441" s="106"/>
      <c r="CD441" s="106"/>
      <c r="CE441" s="106"/>
      <c r="CF441" s="106"/>
      <c r="CG441" s="106"/>
      <c r="CH441" s="106"/>
      <c r="CI441" s="106"/>
      <c r="CJ441" s="106"/>
      <c r="CK441" s="106"/>
      <c r="CL441" s="106"/>
      <c r="CM441" s="106"/>
      <c r="CN441" s="106"/>
      <c r="CO441" s="106"/>
      <c r="CP441" s="106"/>
      <c r="CQ441" s="106"/>
      <c r="CR441" s="106"/>
      <c r="CS441" s="106"/>
      <c r="CT441" s="106"/>
    </row>
    <row r="442" spans="3:98" s="108" customFormat="1" x14ac:dyDescent="0.2">
      <c r="C442" s="105"/>
      <c r="D442" s="106"/>
      <c r="E442" s="105"/>
      <c r="F442" s="106"/>
      <c r="G442" s="107"/>
      <c r="H442" s="107"/>
      <c r="I442" s="107"/>
      <c r="J442" s="107"/>
      <c r="BO442" s="109"/>
      <c r="BP442" s="109"/>
      <c r="BQ442" s="109"/>
      <c r="BR442" s="109"/>
      <c r="BS442" s="109"/>
      <c r="BT442" s="99"/>
      <c r="BU442" s="99"/>
      <c r="BV442" s="99"/>
      <c r="BW442" s="106"/>
      <c r="BX442" s="106"/>
      <c r="BY442" s="3"/>
      <c r="BZ442" s="3"/>
      <c r="CA442" s="106"/>
      <c r="CB442" s="106"/>
      <c r="CC442" s="106"/>
      <c r="CD442" s="106"/>
      <c r="CE442" s="106"/>
      <c r="CF442" s="106"/>
      <c r="CG442" s="106"/>
      <c r="CH442" s="106"/>
      <c r="CI442" s="106"/>
      <c r="CJ442" s="106"/>
      <c r="CK442" s="106"/>
      <c r="CL442" s="106"/>
      <c r="CM442" s="106"/>
      <c r="CN442" s="106"/>
      <c r="CO442" s="106"/>
      <c r="CP442" s="106"/>
      <c r="CQ442" s="106"/>
      <c r="CR442" s="106"/>
      <c r="CS442" s="106"/>
      <c r="CT442" s="106"/>
    </row>
    <row r="443" spans="3:98" s="108" customFormat="1" x14ac:dyDescent="0.2">
      <c r="C443" s="105"/>
      <c r="D443" s="106"/>
      <c r="E443" s="105"/>
      <c r="F443" s="106"/>
      <c r="G443" s="107"/>
      <c r="H443" s="107"/>
      <c r="I443" s="107"/>
      <c r="J443" s="107"/>
      <c r="BO443" s="109"/>
      <c r="BP443" s="109"/>
      <c r="BQ443" s="109"/>
      <c r="BR443" s="109"/>
      <c r="BS443" s="109"/>
      <c r="BT443" s="99"/>
      <c r="BU443" s="99"/>
      <c r="BV443" s="99"/>
      <c r="BW443" s="106"/>
      <c r="BX443" s="106"/>
      <c r="BY443" s="3"/>
      <c r="BZ443" s="3"/>
      <c r="CA443" s="106"/>
      <c r="CB443" s="106"/>
      <c r="CC443" s="106"/>
      <c r="CD443" s="106"/>
      <c r="CE443" s="106"/>
      <c r="CF443" s="106"/>
      <c r="CG443" s="106"/>
      <c r="CH443" s="106"/>
      <c r="CI443" s="106"/>
      <c r="CJ443" s="106"/>
      <c r="CK443" s="106"/>
      <c r="CL443" s="106"/>
      <c r="CM443" s="106"/>
      <c r="CN443" s="106"/>
      <c r="CO443" s="106"/>
      <c r="CP443" s="106"/>
      <c r="CQ443" s="106"/>
      <c r="CR443" s="106"/>
      <c r="CS443" s="106"/>
      <c r="CT443" s="106"/>
    </row>
    <row r="444" spans="3:98" s="108" customFormat="1" x14ac:dyDescent="0.2">
      <c r="C444" s="105"/>
      <c r="D444" s="106"/>
      <c r="E444" s="105"/>
      <c r="F444" s="106"/>
      <c r="G444" s="107"/>
      <c r="H444" s="107"/>
      <c r="I444" s="107"/>
      <c r="J444" s="107"/>
      <c r="BO444" s="109"/>
      <c r="BP444" s="109"/>
      <c r="BQ444" s="109"/>
      <c r="BR444" s="109"/>
      <c r="BS444" s="109"/>
      <c r="BT444" s="99"/>
      <c r="BU444" s="99"/>
      <c r="BV444" s="99"/>
      <c r="BW444" s="106"/>
      <c r="BX444" s="106"/>
      <c r="BY444" s="3"/>
      <c r="BZ444" s="3"/>
      <c r="CA444" s="106"/>
      <c r="CB444" s="106"/>
      <c r="CC444" s="106"/>
      <c r="CD444" s="106"/>
      <c r="CE444" s="106"/>
      <c r="CF444" s="106"/>
      <c r="CG444" s="106"/>
      <c r="CH444" s="106"/>
      <c r="CI444" s="106"/>
      <c r="CJ444" s="106"/>
      <c r="CK444" s="106"/>
      <c r="CL444" s="106"/>
      <c r="CM444" s="106"/>
      <c r="CN444" s="106"/>
      <c r="CO444" s="106"/>
      <c r="CP444" s="106"/>
      <c r="CQ444" s="106"/>
      <c r="CR444" s="106"/>
      <c r="CS444" s="106"/>
      <c r="CT444" s="106"/>
    </row>
    <row r="445" spans="3:98" s="108" customFormat="1" x14ac:dyDescent="0.2">
      <c r="C445" s="105"/>
      <c r="D445" s="106"/>
      <c r="E445" s="105"/>
      <c r="F445" s="106"/>
      <c r="G445" s="107"/>
      <c r="H445" s="107"/>
      <c r="I445" s="107"/>
      <c r="J445" s="107"/>
      <c r="BO445" s="109"/>
      <c r="BP445" s="109"/>
      <c r="BQ445" s="109"/>
      <c r="BR445" s="109"/>
      <c r="BS445" s="109"/>
      <c r="BT445" s="99"/>
      <c r="BU445" s="99"/>
      <c r="BV445" s="99"/>
      <c r="BW445" s="106"/>
      <c r="BX445" s="106"/>
      <c r="BY445" s="3"/>
      <c r="BZ445" s="3"/>
      <c r="CA445" s="106"/>
      <c r="CB445" s="106"/>
      <c r="CC445" s="106"/>
      <c r="CD445" s="106"/>
      <c r="CE445" s="106"/>
      <c r="CF445" s="106"/>
      <c r="CG445" s="106"/>
      <c r="CH445" s="106"/>
      <c r="CI445" s="106"/>
      <c r="CJ445" s="106"/>
      <c r="CK445" s="106"/>
      <c r="CL445" s="106"/>
      <c r="CM445" s="106"/>
      <c r="CN445" s="106"/>
      <c r="CO445" s="106"/>
      <c r="CP445" s="106"/>
      <c r="CQ445" s="106"/>
      <c r="CR445" s="106"/>
      <c r="CS445" s="106"/>
      <c r="CT445" s="106"/>
    </row>
    <row r="446" spans="3:98" s="108" customFormat="1" x14ac:dyDescent="0.2">
      <c r="C446" s="105"/>
      <c r="D446" s="106"/>
      <c r="E446" s="105"/>
      <c r="F446" s="106"/>
      <c r="G446" s="107"/>
      <c r="H446" s="107"/>
      <c r="I446" s="107"/>
      <c r="J446" s="107"/>
      <c r="BO446" s="109"/>
      <c r="BP446" s="109"/>
      <c r="BQ446" s="109"/>
      <c r="BR446" s="109"/>
      <c r="BS446" s="109"/>
      <c r="BT446" s="99"/>
      <c r="BU446" s="99"/>
      <c r="BV446" s="99"/>
      <c r="BW446" s="106"/>
      <c r="BX446" s="106"/>
      <c r="BY446" s="3"/>
      <c r="BZ446" s="3"/>
      <c r="CA446" s="106"/>
      <c r="CB446" s="106"/>
      <c r="CC446" s="106"/>
      <c r="CD446" s="106"/>
      <c r="CE446" s="106"/>
      <c r="CF446" s="106"/>
      <c r="CG446" s="106"/>
      <c r="CH446" s="106"/>
      <c r="CI446" s="106"/>
      <c r="CJ446" s="106"/>
      <c r="CK446" s="106"/>
      <c r="CL446" s="106"/>
      <c r="CM446" s="106"/>
      <c r="CN446" s="106"/>
      <c r="CO446" s="106"/>
      <c r="CP446" s="106"/>
      <c r="CQ446" s="106"/>
      <c r="CR446" s="106"/>
      <c r="CS446" s="106"/>
      <c r="CT446" s="106"/>
    </row>
    <row r="447" spans="3:98" s="108" customFormat="1" x14ac:dyDescent="0.2">
      <c r="C447" s="105"/>
      <c r="D447" s="106"/>
      <c r="E447" s="105"/>
      <c r="F447" s="106"/>
      <c r="G447" s="107"/>
      <c r="H447" s="107"/>
      <c r="I447" s="107"/>
      <c r="J447" s="107"/>
      <c r="BO447" s="109"/>
      <c r="BP447" s="109"/>
      <c r="BQ447" s="109"/>
      <c r="BR447" s="109"/>
      <c r="BS447" s="109"/>
      <c r="BT447" s="99"/>
      <c r="BU447" s="99"/>
      <c r="BV447" s="99"/>
      <c r="BW447" s="106"/>
      <c r="BX447" s="106"/>
      <c r="BY447" s="3"/>
      <c r="BZ447" s="3"/>
      <c r="CA447" s="106"/>
      <c r="CB447" s="106"/>
      <c r="CC447" s="106"/>
      <c r="CD447" s="106"/>
      <c r="CE447" s="106"/>
      <c r="CF447" s="106"/>
      <c r="CG447" s="106"/>
      <c r="CH447" s="106"/>
      <c r="CI447" s="106"/>
      <c r="CJ447" s="106"/>
      <c r="CK447" s="106"/>
      <c r="CL447" s="106"/>
      <c r="CM447" s="106"/>
      <c r="CN447" s="106"/>
      <c r="CO447" s="106"/>
      <c r="CP447" s="106"/>
      <c r="CQ447" s="106"/>
      <c r="CR447" s="106"/>
      <c r="CS447" s="106"/>
      <c r="CT447" s="106"/>
    </row>
    <row r="448" spans="3:98" s="108" customFormat="1" x14ac:dyDescent="0.2">
      <c r="C448" s="105"/>
      <c r="D448" s="106"/>
      <c r="E448" s="105"/>
      <c r="F448" s="106"/>
      <c r="G448" s="107"/>
      <c r="H448" s="107"/>
      <c r="I448" s="107"/>
      <c r="J448" s="107"/>
      <c r="BO448" s="109"/>
      <c r="BP448" s="109"/>
      <c r="BQ448" s="109"/>
      <c r="BR448" s="109"/>
      <c r="BS448" s="109"/>
      <c r="BT448" s="99"/>
      <c r="BU448" s="99"/>
      <c r="BV448" s="99"/>
      <c r="BW448" s="106"/>
      <c r="BX448" s="106"/>
      <c r="BY448" s="3"/>
      <c r="BZ448" s="3"/>
      <c r="CA448" s="106"/>
      <c r="CB448" s="106"/>
      <c r="CC448" s="106"/>
      <c r="CD448" s="106"/>
      <c r="CE448" s="106"/>
      <c r="CF448" s="106"/>
      <c r="CG448" s="106"/>
      <c r="CH448" s="106"/>
      <c r="CI448" s="106"/>
      <c r="CJ448" s="106"/>
      <c r="CK448" s="106"/>
      <c r="CL448" s="106"/>
      <c r="CM448" s="106"/>
      <c r="CN448" s="106"/>
      <c r="CO448" s="106"/>
      <c r="CP448" s="106"/>
      <c r="CQ448" s="106"/>
      <c r="CR448" s="106"/>
      <c r="CS448" s="106"/>
      <c r="CT448" s="106"/>
    </row>
    <row r="449" spans="3:98" s="108" customFormat="1" x14ac:dyDescent="0.2">
      <c r="C449" s="105"/>
      <c r="D449" s="106"/>
      <c r="E449" s="105"/>
      <c r="F449" s="106"/>
      <c r="G449" s="107"/>
      <c r="H449" s="107"/>
      <c r="I449" s="107"/>
      <c r="J449" s="107"/>
      <c r="BO449" s="109"/>
      <c r="BP449" s="109"/>
      <c r="BQ449" s="109"/>
      <c r="BR449" s="109"/>
      <c r="BS449" s="109"/>
      <c r="BT449" s="99"/>
      <c r="BU449" s="99"/>
      <c r="BV449" s="99"/>
      <c r="BW449" s="106"/>
      <c r="BX449" s="106"/>
      <c r="BY449" s="3"/>
      <c r="BZ449" s="3"/>
      <c r="CA449" s="106"/>
      <c r="CB449" s="106"/>
      <c r="CC449" s="106"/>
      <c r="CD449" s="106"/>
      <c r="CE449" s="106"/>
      <c r="CF449" s="106"/>
      <c r="CG449" s="106"/>
      <c r="CH449" s="106"/>
      <c r="CI449" s="106"/>
      <c r="CJ449" s="106"/>
      <c r="CK449" s="106"/>
      <c r="CL449" s="106"/>
      <c r="CM449" s="106"/>
      <c r="CN449" s="106"/>
      <c r="CO449" s="106"/>
      <c r="CP449" s="106"/>
      <c r="CQ449" s="106"/>
      <c r="CR449" s="106"/>
      <c r="CS449" s="106"/>
      <c r="CT449" s="106"/>
    </row>
    <row r="450" spans="3:98" s="108" customFormat="1" x14ac:dyDescent="0.2">
      <c r="C450" s="105"/>
      <c r="D450" s="106"/>
      <c r="E450" s="105"/>
      <c r="F450" s="106"/>
      <c r="G450" s="107"/>
      <c r="H450" s="107"/>
      <c r="I450" s="107"/>
      <c r="J450" s="107"/>
      <c r="BO450" s="109"/>
      <c r="BP450" s="109"/>
      <c r="BQ450" s="109"/>
      <c r="BR450" s="109"/>
      <c r="BS450" s="109"/>
      <c r="BT450" s="99"/>
      <c r="BU450" s="99"/>
      <c r="BV450" s="99"/>
      <c r="BW450" s="106"/>
      <c r="BX450" s="106"/>
      <c r="BY450" s="3"/>
      <c r="BZ450" s="3"/>
      <c r="CA450" s="106"/>
      <c r="CB450" s="106"/>
      <c r="CC450" s="106"/>
      <c r="CD450" s="106"/>
      <c r="CE450" s="106"/>
      <c r="CF450" s="106"/>
      <c r="CG450" s="106"/>
      <c r="CH450" s="106"/>
      <c r="CI450" s="106"/>
      <c r="CJ450" s="106"/>
      <c r="CK450" s="106"/>
      <c r="CL450" s="106"/>
      <c r="CM450" s="106"/>
      <c r="CN450" s="106"/>
      <c r="CO450" s="106"/>
      <c r="CP450" s="106"/>
      <c r="CQ450" s="106"/>
      <c r="CR450" s="106"/>
      <c r="CS450" s="106"/>
      <c r="CT450" s="106"/>
    </row>
    <row r="451" spans="3:98" s="108" customFormat="1" x14ac:dyDescent="0.2">
      <c r="C451" s="105"/>
      <c r="D451" s="106"/>
      <c r="E451" s="105"/>
      <c r="F451" s="106"/>
      <c r="G451" s="107"/>
      <c r="H451" s="107"/>
      <c r="I451" s="107"/>
      <c r="J451" s="107"/>
      <c r="BO451" s="109"/>
      <c r="BP451" s="109"/>
      <c r="BQ451" s="109"/>
      <c r="BR451" s="109"/>
      <c r="BS451" s="109"/>
      <c r="BT451" s="99"/>
      <c r="BU451" s="99"/>
      <c r="BV451" s="99"/>
      <c r="BW451" s="106"/>
      <c r="BX451" s="106"/>
      <c r="BY451" s="3"/>
      <c r="BZ451" s="3"/>
      <c r="CA451" s="106"/>
      <c r="CB451" s="106"/>
      <c r="CC451" s="106"/>
      <c r="CD451" s="106"/>
      <c r="CE451" s="106"/>
      <c r="CF451" s="106"/>
      <c r="CG451" s="106"/>
      <c r="CH451" s="106"/>
      <c r="CI451" s="106"/>
      <c r="CJ451" s="106"/>
      <c r="CK451" s="106"/>
      <c r="CL451" s="106"/>
      <c r="CM451" s="106"/>
      <c r="CN451" s="106"/>
      <c r="CO451" s="106"/>
      <c r="CP451" s="106"/>
      <c r="CQ451" s="106"/>
      <c r="CR451" s="106"/>
      <c r="CS451" s="106"/>
      <c r="CT451" s="106"/>
    </row>
    <row r="452" spans="3:98" s="108" customFormat="1" x14ac:dyDescent="0.2">
      <c r="C452" s="105"/>
      <c r="D452" s="106"/>
      <c r="E452" s="105"/>
      <c r="F452" s="106"/>
      <c r="G452" s="107"/>
      <c r="H452" s="107"/>
      <c r="I452" s="107"/>
      <c r="J452" s="107"/>
      <c r="BO452" s="109"/>
      <c r="BP452" s="109"/>
      <c r="BQ452" s="109"/>
      <c r="BR452" s="109"/>
      <c r="BS452" s="109"/>
      <c r="BT452" s="99"/>
      <c r="BU452" s="99"/>
      <c r="BV452" s="99"/>
      <c r="BW452" s="106"/>
      <c r="BX452" s="106"/>
      <c r="BY452" s="3"/>
      <c r="BZ452" s="3"/>
      <c r="CA452" s="106"/>
      <c r="CB452" s="106"/>
      <c r="CC452" s="106"/>
      <c r="CD452" s="106"/>
      <c r="CE452" s="106"/>
      <c r="CF452" s="106"/>
      <c r="CG452" s="106"/>
      <c r="CH452" s="106"/>
      <c r="CI452" s="106"/>
      <c r="CJ452" s="106"/>
      <c r="CK452" s="106"/>
      <c r="CL452" s="106"/>
      <c r="CM452" s="106"/>
      <c r="CN452" s="106"/>
      <c r="CO452" s="106"/>
      <c r="CP452" s="106"/>
      <c r="CQ452" s="106"/>
      <c r="CR452" s="106"/>
      <c r="CS452" s="106"/>
      <c r="CT452" s="106"/>
    </row>
    <row r="453" spans="3:98" s="108" customFormat="1" x14ac:dyDescent="0.2">
      <c r="C453" s="105"/>
      <c r="D453" s="106"/>
      <c r="E453" s="105"/>
      <c r="F453" s="106"/>
      <c r="G453" s="107"/>
      <c r="H453" s="107"/>
      <c r="I453" s="107"/>
      <c r="J453" s="107"/>
      <c r="BO453" s="109"/>
      <c r="BP453" s="109"/>
      <c r="BQ453" s="109"/>
      <c r="BR453" s="109"/>
      <c r="BS453" s="109"/>
      <c r="BT453" s="99"/>
      <c r="BU453" s="99"/>
      <c r="BV453" s="99"/>
      <c r="BW453" s="106"/>
      <c r="BX453" s="106"/>
      <c r="BY453" s="3"/>
      <c r="BZ453" s="3"/>
      <c r="CA453" s="106"/>
      <c r="CB453" s="106"/>
      <c r="CC453" s="106"/>
      <c r="CD453" s="106"/>
      <c r="CE453" s="106"/>
      <c r="CF453" s="106"/>
      <c r="CG453" s="106"/>
      <c r="CH453" s="106"/>
      <c r="CI453" s="106"/>
      <c r="CJ453" s="106"/>
      <c r="CK453" s="106"/>
      <c r="CL453" s="106"/>
      <c r="CM453" s="106"/>
      <c r="CN453" s="106"/>
      <c r="CO453" s="106"/>
      <c r="CP453" s="106"/>
      <c r="CQ453" s="106"/>
      <c r="CR453" s="106"/>
      <c r="CS453" s="106"/>
      <c r="CT453" s="106"/>
    </row>
    <row r="454" spans="3:98" s="108" customFormat="1" x14ac:dyDescent="0.2">
      <c r="C454" s="105"/>
      <c r="D454" s="106"/>
      <c r="E454" s="105"/>
      <c r="F454" s="106"/>
      <c r="G454" s="107"/>
      <c r="H454" s="107"/>
      <c r="I454" s="107"/>
      <c r="J454" s="107"/>
      <c r="BO454" s="109"/>
      <c r="BP454" s="109"/>
      <c r="BQ454" s="109"/>
      <c r="BR454" s="109"/>
      <c r="BS454" s="109"/>
      <c r="BT454" s="99"/>
      <c r="BU454" s="99"/>
      <c r="BV454" s="99"/>
      <c r="BW454" s="106"/>
      <c r="BX454" s="106"/>
      <c r="BY454" s="3"/>
      <c r="BZ454" s="3"/>
      <c r="CA454" s="106"/>
      <c r="CB454" s="106"/>
      <c r="CC454" s="106"/>
      <c r="CD454" s="106"/>
      <c r="CE454" s="106"/>
      <c r="CF454" s="106"/>
      <c r="CG454" s="106"/>
      <c r="CH454" s="106"/>
      <c r="CI454" s="106"/>
      <c r="CJ454" s="106"/>
      <c r="CK454" s="106"/>
      <c r="CL454" s="106"/>
      <c r="CM454" s="106"/>
      <c r="CN454" s="106"/>
      <c r="CO454" s="106"/>
      <c r="CP454" s="106"/>
      <c r="CQ454" s="106"/>
      <c r="CR454" s="106"/>
      <c r="CS454" s="106"/>
      <c r="CT454" s="106"/>
    </row>
    <row r="455" spans="3:98" s="108" customFormat="1" x14ac:dyDescent="0.2">
      <c r="C455" s="105"/>
      <c r="D455" s="106"/>
      <c r="E455" s="105"/>
      <c r="F455" s="106"/>
      <c r="G455" s="107"/>
      <c r="H455" s="107"/>
      <c r="I455" s="107"/>
      <c r="J455" s="107"/>
      <c r="BO455" s="109"/>
      <c r="BP455" s="109"/>
      <c r="BQ455" s="109"/>
      <c r="BR455" s="109"/>
      <c r="BS455" s="109"/>
      <c r="BT455" s="99"/>
      <c r="BU455" s="99"/>
      <c r="BV455" s="99"/>
      <c r="BW455" s="106"/>
      <c r="BX455" s="106"/>
      <c r="BY455" s="3"/>
      <c r="BZ455" s="3"/>
      <c r="CA455" s="106"/>
      <c r="CB455" s="106"/>
      <c r="CC455" s="106"/>
      <c r="CD455" s="106"/>
      <c r="CE455" s="106"/>
      <c r="CF455" s="106"/>
      <c r="CG455" s="106"/>
      <c r="CH455" s="106"/>
      <c r="CI455" s="106"/>
      <c r="CJ455" s="106"/>
      <c r="CK455" s="106"/>
      <c r="CL455" s="106"/>
      <c r="CM455" s="106"/>
      <c r="CN455" s="106"/>
      <c r="CO455" s="106"/>
      <c r="CP455" s="106"/>
      <c r="CQ455" s="106"/>
      <c r="CR455" s="106"/>
      <c r="CS455" s="106"/>
      <c r="CT455" s="106"/>
    </row>
    <row r="456" spans="3:98" s="108" customFormat="1" x14ac:dyDescent="0.2">
      <c r="C456" s="105"/>
      <c r="D456" s="106"/>
      <c r="E456" s="105"/>
      <c r="F456" s="106"/>
      <c r="G456" s="107"/>
      <c r="H456" s="107"/>
      <c r="I456" s="107"/>
      <c r="J456" s="107"/>
      <c r="BO456" s="109"/>
      <c r="BP456" s="109"/>
      <c r="BQ456" s="109"/>
      <c r="BR456" s="109"/>
      <c r="BS456" s="109"/>
      <c r="BT456" s="99"/>
      <c r="BU456" s="99"/>
      <c r="BV456" s="99"/>
      <c r="BW456" s="106"/>
      <c r="BX456" s="106"/>
      <c r="BY456" s="3"/>
      <c r="BZ456" s="3"/>
      <c r="CA456" s="106"/>
      <c r="CB456" s="106"/>
      <c r="CC456" s="106"/>
      <c r="CD456" s="106"/>
      <c r="CE456" s="106"/>
      <c r="CF456" s="106"/>
      <c r="CG456" s="106"/>
      <c r="CH456" s="106"/>
      <c r="CI456" s="106"/>
      <c r="CJ456" s="106"/>
      <c r="CK456" s="106"/>
      <c r="CL456" s="106"/>
      <c r="CM456" s="106"/>
      <c r="CN456" s="106"/>
      <c r="CO456" s="106"/>
      <c r="CP456" s="106"/>
      <c r="CQ456" s="106"/>
      <c r="CR456" s="106"/>
      <c r="CS456" s="106"/>
      <c r="CT456" s="106"/>
    </row>
    <row r="457" spans="3:98" s="108" customFormat="1" x14ac:dyDescent="0.2">
      <c r="C457" s="105"/>
      <c r="D457" s="106"/>
      <c r="E457" s="105"/>
      <c r="F457" s="106"/>
      <c r="G457" s="107"/>
      <c r="H457" s="107"/>
      <c r="I457" s="107"/>
      <c r="J457" s="107"/>
      <c r="BO457" s="109"/>
      <c r="BP457" s="109"/>
      <c r="BQ457" s="109"/>
      <c r="BR457" s="109"/>
      <c r="BS457" s="109"/>
      <c r="BT457" s="99"/>
      <c r="BU457" s="99"/>
      <c r="BV457" s="99"/>
      <c r="BW457" s="106"/>
      <c r="BX457" s="106"/>
      <c r="BY457" s="3"/>
      <c r="BZ457" s="3"/>
      <c r="CA457" s="106"/>
      <c r="CB457" s="106"/>
      <c r="CC457" s="106"/>
      <c r="CD457" s="106"/>
      <c r="CE457" s="106"/>
      <c r="CF457" s="106"/>
      <c r="CG457" s="106"/>
      <c r="CH457" s="106"/>
      <c r="CI457" s="106"/>
      <c r="CJ457" s="106"/>
      <c r="CK457" s="106"/>
      <c r="CL457" s="106"/>
      <c r="CM457" s="106"/>
      <c r="CN457" s="106"/>
      <c r="CO457" s="106"/>
      <c r="CP457" s="106"/>
      <c r="CQ457" s="106"/>
      <c r="CR457" s="106"/>
      <c r="CS457" s="106"/>
      <c r="CT457" s="106"/>
    </row>
    <row r="458" spans="3:98" s="108" customFormat="1" x14ac:dyDescent="0.2">
      <c r="C458" s="105"/>
      <c r="D458" s="106"/>
      <c r="E458" s="105"/>
      <c r="F458" s="106"/>
      <c r="G458" s="107"/>
      <c r="H458" s="107"/>
      <c r="I458" s="107"/>
      <c r="J458" s="107"/>
      <c r="BO458" s="109"/>
      <c r="BP458" s="109"/>
      <c r="BQ458" s="109"/>
      <c r="BR458" s="109"/>
      <c r="BS458" s="109"/>
      <c r="BT458" s="99"/>
      <c r="BU458" s="99"/>
      <c r="BV458" s="99"/>
      <c r="BW458" s="106"/>
      <c r="BX458" s="106"/>
      <c r="BY458" s="3"/>
      <c r="BZ458" s="3"/>
      <c r="CA458" s="106"/>
      <c r="CB458" s="106"/>
      <c r="CC458" s="106"/>
      <c r="CD458" s="106"/>
      <c r="CE458" s="106"/>
      <c r="CF458" s="106"/>
      <c r="CG458" s="106"/>
      <c r="CH458" s="106"/>
      <c r="CI458" s="106"/>
      <c r="CJ458" s="106"/>
      <c r="CK458" s="106"/>
      <c r="CL458" s="106"/>
      <c r="CM458" s="106"/>
      <c r="CN458" s="106"/>
      <c r="CO458" s="106"/>
      <c r="CP458" s="106"/>
      <c r="CQ458" s="106"/>
      <c r="CR458" s="106"/>
      <c r="CS458" s="106"/>
      <c r="CT458" s="106"/>
    </row>
    <row r="459" spans="3:98" s="108" customFormat="1" x14ac:dyDescent="0.2">
      <c r="C459" s="105"/>
      <c r="D459" s="106"/>
      <c r="E459" s="105"/>
      <c r="F459" s="106"/>
      <c r="G459" s="107"/>
      <c r="H459" s="107"/>
      <c r="I459" s="107"/>
      <c r="J459" s="107"/>
      <c r="BO459" s="109"/>
      <c r="BP459" s="109"/>
      <c r="BQ459" s="109"/>
      <c r="BR459" s="109"/>
      <c r="BS459" s="109"/>
      <c r="BT459" s="99"/>
      <c r="BU459" s="99"/>
      <c r="BV459" s="99"/>
      <c r="BW459" s="106"/>
      <c r="BX459" s="106"/>
      <c r="BY459" s="3"/>
      <c r="BZ459" s="3"/>
      <c r="CA459" s="106"/>
      <c r="CB459" s="106"/>
      <c r="CC459" s="106"/>
      <c r="CD459" s="106"/>
      <c r="CE459" s="106"/>
      <c r="CF459" s="106"/>
      <c r="CG459" s="106"/>
      <c r="CH459" s="106"/>
      <c r="CI459" s="106"/>
      <c r="CJ459" s="106"/>
      <c r="CK459" s="106"/>
      <c r="CL459" s="106"/>
      <c r="CM459" s="106"/>
      <c r="CN459" s="106"/>
      <c r="CO459" s="106"/>
      <c r="CP459" s="106"/>
      <c r="CQ459" s="106"/>
      <c r="CR459" s="106"/>
      <c r="CS459" s="106"/>
      <c r="CT459" s="106"/>
    </row>
    <row r="460" spans="3:98" s="108" customFormat="1" x14ac:dyDescent="0.2">
      <c r="C460" s="105"/>
      <c r="D460" s="106"/>
      <c r="E460" s="105"/>
      <c r="F460" s="106"/>
      <c r="G460" s="107"/>
      <c r="H460" s="107"/>
      <c r="I460" s="107"/>
      <c r="J460" s="107"/>
      <c r="BO460" s="109"/>
      <c r="BP460" s="109"/>
      <c r="BQ460" s="109"/>
      <c r="BR460" s="109"/>
      <c r="BS460" s="109"/>
      <c r="BT460" s="99"/>
      <c r="BU460" s="99"/>
      <c r="BV460" s="99"/>
      <c r="BW460" s="106"/>
      <c r="BX460" s="106"/>
      <c r="BY460" s="3"/>
      <c r="BZ460" s="3"/>
      <c r="CA460" s="106"/>
      <c r="CB460" s="106"/>
      <c r="CC460" s="106"/>
      <c r="CD460" s="106"/>
      <c r="CE460" s="106"/>
      <c r="CF460" s="106"/>
      <c r="CG460" s="106"/>
      <c r="CH460" s="106"/>
      <c r="CI460" s="106"/>
      <c r="CJ460" s="106"/>
      <c r="CK460" s="106"/>
      <c r="CL460" s="106"/>
      <c r="CM460" s="106"/>
      <c r="CN460" s="106"/>
      <c r="CO460" s="106"/>
      <c r="CP460" s="106"/>
      <c r="CQ460" s="106"/>
      <c r="CR460" s="106"/>
      <c r="CS460" s="106"/>
      <c r="CT460" s="106"/>
    </row>
    <row r="461" spans="3:98" s="108" customFormat="1" x14ac:dyDescent="0.2">
      <c r="C461" s="105"/>
      <c r="D461" s="106"/>
      <c r="E461" s="105"/>
      <c r="F461" s="106"/>
      <c r="G461" s="107"/>
      <c r="H461" s="107"/>
      <c r="I461" s="107"/>
      <c r="J461" s="107"/>
      <c r="BO461" s="109"/>
      <c r="BP461" s="109"/>
      <c r="BQ461" s="109"/>
      <c r="BR461" s="109"/>
      <c r="BS461" s="109"/>
      <c r="BT461" s="99"/>
      <c r="BU461" s="99"/>
      <c r="BV461" s="99"/>
      <c r="BW461" s="106"/>
      <c r="BX461" s="106"/>
      <c r="BY461" s="3"/>
      <c r="BZ461" s="3"/>
      <c r="CA461" s="106"/>
      <c r="CB461" s="106"/>
      <c r="CC461" s="106"/>
      <c r="CD461" s="106"/>
      <c r="CE461" s="106"/>
      <c r="CF461" s="106"/>
      <c r="CG461" s="106"/>
      <c r="CH461" s="106"/>
      <c r="CI461" s="106"/>
      <c r="CJ461" s="106"/>
      <c r="CK461" s="106"/>
      <c r="CL461" s="106"/>
      <c r="CM461" s="106"/>
      <c r="CN461" s="106"/>
      <c r="CO461" s="106"/>
      <c r="CP461" s="106"/>
      <c r="CQ461" s="106"/>
      <c r="CR461" s="106"/>
      <c r="CS461" s="106"/>
      <c r="CT461" s="106"/>
    </row>
    <row r="462" spans="3:98" s="108" customFormat="1" x14ac:dyDescent="0.2">
      <c r="C462" s="105"/>
      <c r="D462" s="106"/>
      <c r="E462" s="105"/>
      <c r="F462" s="106"/>
      <c r="G462" s="107"/>
      <c r="H462" s="107"/>
      <c r="I462" s="107"/>
      <c r="J462" s="107"/>
      <c r="BO462" s="109"/>
      <c r="BP462" s="109"/>
      <c r="BQ462" s="109"/>
      <c r="BR462" s="109"/>
      <c r="BS462" s="109"/>
      <c r="BT462" s="99"/>
      <c r="BU462" s="99"/>
      <c r="BV462" s="99"/>
      <c r="BW462" s="106"/>
      <c r="BX462" s="106"/>
      <c r="BY462" s="3"/>
      <c r="BZ462" s="3"/>
      <c r="CA462" s="106"/>
      <c r="CB462" s="106"/>
      <c r="CC462" s="106"/>
      <c r="CD462" s="106"/>
      <c r="CE462" s="106"/>
      <c r="CF462" s="106"/>
      <c r="CG462" s="106"/>
      <c r="CH462" s="106"/>
      <c r="CI462" s="106"/>
      <c r="CJ462" s="106"/>
      <c r="CK462" s="106"/>
      <c r="CL462" s="106"/>
      <c r="CM462" s="106"/>
      <c r="CN462" s="106"/>
      <c r="CO462" s="106"/>
      <c r="CP462" s="106"/>
      <c r="CQ462" s="106"/>
      <c r="CR462" s="106"/>
      <c r="CS462" s="106"/>
      <c r="CT462" s="106"/>
    </row>
    <row r="463" spans="3:98" s="108" customFormat="1" x14ac:dyDescent="0.2">
      <c r="C463" s="105"/>
      <c r="D463" s="106"/>
      <c r="E463" s="105"/>
      <c r="F463" s="106"/>
      <c r="G463" s="107"/>
      <c r="H463" s="107"/>
      <c r="I463" s="107"/>
      <c r="J463" s="107"/>
      <c r="BO463" s="109"/>
      <c r="BP463" s="109"/>
      <c r="BQ463" s="109"/>
      <c r="BR463" s="109"/>
      <c r="BS463" s="109"/>
      <c r="BT463" s="99"/>
      <c r="BU463" s="99"/>
      <c r="BV463" s="99"/>
      <c r="BW463" s="106"/>
      <c r="BX463" s="106"/>
      <c r="BY463" s="3"/>
      <c r="BZ463" s="3"/>
      <c r="CA463" s="106"/>
      <c r="CB463" s="106"/>
      <c r="CC463" s="106"/>
      <c r="CD463" s="106"/>
      <c r="CE463" s="106"/>
      <c r="CF463" s="106"/>
      <c r="CG463" s="106"/>
      <c r="CH463" s="106"/>
      <c r="CI463" s="106"/>
      <c r="CJ463" s="106"/>
      <c r="CK463" s="106"/>
      <c r="CL463" s="106"/>
      <c r="CM463" s="106"/>
      <c r="CN463" s="106"/>
      <c r="CO463" s="106"/>
      <c r="CP463" s="106"/>
      <c r="CQ463" s="106"/>
      <c r="CR463" s="106"/>
      <c r="CS463" s="106"/>
      <c r="CT463" s="106"/>
    </row>
    <row r="464" spans="3:98" s="108" customFormat="1" x14ac:dyDescent="0.2">
      <c r="C464" s="105"/>
      <c r="D464" s="106"/>
      <c r="E464" s="105"/>
      <c r="F464" s="106"/>
      <c r="G464" s="110"/>
      <c r="H464" s="110"/>
      <c r="I464" s="110"/>
      <c r="J464" s="110"/>
      <c r="BO464" s="109"/>
      <c r="BP464" s="109"/>
      <c r="BQ464" s="109"/>
      <c r="BR464" s="109"/>
      <c r="BS464" s="109"/>
      <c r="BT464" s="99"/>
      <c r="BU464" s="99"/>
      <c r="BV464" s="99"/>
      <c r="BW464" s="106"/>
      <c r="BX464" s="106"/>
      <c r="BY464" s="3"/>
      <c r="BZ464" s="3"/>
      <c r="CA464" s="106"/>
      <c r="CB464" s="106"/>
      <c r="CC464" s="106"/>
      <c r="CD464" s="106"/>
      <c r="CE464" s="106"/>
      <c r="CF464" s="106"/>
      <c r="CG464" s="106"/>
      <c r="CH464" s="106"/>
      <c r="CI464" s="106"/>
      <c r="CJ464" s="106"/>
      <c r="CK464" s="106"/>
      <c r="CL464" s="106"/>
      <c r="CM464" s="106"/>
      <c r="CN464" s="106"/>
      <c r="CO464" s="106"/>
      <c r="CP464" s="106"/>
      <c r="CQ464" s="106"/>
      <c r="CR464" s="106"/>
      <c r="CS464" s="106"/>
      <c r="CT464" s="106"/>
    </row>
    <row r="465" spans="3:98" s="108" customFormat="1" x14ac:dyDescent="0.2">
      <c r="C465" s="105"/>
      <c r="D465" s="106"/>
      <c r="E465" s="105"/>
      <c r="F465" s="106"/>
      <c r="G465" s="107"/>
      <c r="H465" s="107"/>
      <c r="I465" s="107"/>
      <c r="J465" s="107"/>
      <c r="BO465" s="109"/>
      <c r="BP465" s="109"/>
      <c r="BQ465" s="109"/>
      <c r="BR465" s="109"/>
      <c r="BS465" s="109"/>
      <c r="BT465" s="99"/>
      <c r="BU465" s="99"/>
      <c r="BV465" s="99"/>
      <c r="BW465" s="106"/>
      <c r="BX465" s="106"/>
      <c r="BY465" s="3"/>
      <c r="BZ465" s="3"/>
      <c r="CA465" s="106"/>
      <c r="CB465" s="106"/>
      <c r="CC465" s="106"/>
      <c r="CD465" s="106"/>
      <c r="CE465" s="106"/>
      <c r="CF465" s="106"/>
      <c r="CG465" s="106"/>
      <c r="CH465" s="106"/>
      <c r="CI465" s="106"/>
      <c r="CJ465" s="106"/>
      <c r="CK465" s="106"/>
      <c r="CL465" s="106"/>
      <c r="CM465" s="106"/>
      <c r="CN465" s="106"/>
      <c r="CO465" s="106"/>
      <c r="CP465" s="106"/>
      <c r="CQ465" s="106"/>
      <c r="CR465" s="106"/>
      <c r="CS465" s="106"/>
      <c r="CT465" s="106"/>
    </row>
    <row r="466" spans="3:98" s="108" customFormat="1" x14ac:dyDescent="0.2">
      <c r="C466" s="105"/>
      <c r="D466" s="106"/>
      <c r="E466" s="105"/>
      <c r="F466" s="106"/>
      <c r="G466" s="107"/>
      <c r="H466" s="107"/>
      <c r="I466" s="107"/>
      <c r="J466" s="107"/>
      <c r="BO466" s="109"/>
      <c r="BP466" s="109"/>
      <c r="BQ466" s="109"/>
      <c r="BR466" s="109"/>
      <c r="BS466" s="109"/>
      <c r="BT466" s="99"/>
      <c r="BU466" s="99"/>
      <c r="BV466" s="99"/>
      <c r="BW466" s="106"/>
      <c r="BX466" s="106"/>
      <c r="BY466" s="3"/>
      <c r="BZ466" s="3"/>
      <c r="CA466" s="106"/>
      <c r="CB466" s="106"/>
      <c r="CC466" s="106"/>
      <c r="CD466" s="106"/>
      <c r="CE466" s="106"/>
      <c r="CF466" s="106"/>
      <c r="CG466" s="106"/>
      <c r="CH466" s="106"/>
      <c r="CI466" s="106"/>
      <c r="CJ466" s="106"/>
      <c r="CK466" s="106"/>
      <c r="CL466" s="106"/>
      <c r="CM466" s="106"/>
      <c r="CN466" s="106"/>
      <c r="CO466" s="106"/>
      <c r="CP466" s="106"/>
      <c r="CQ466" s="106"/>
      <c r="CR466" s="106"/>
      <c r="CS466" s="106"/>
      <c r="CT466" s="106"/>
    </row>
    <row r="467" spans="3:98" s="108" customFormat="1" x14ac:dyDescent="0.2">
      <c r="C467" s="105"/>
      <c r="D467" s="106"/>
      <c r="E467" s="105"/>
      <c r="F467" s="106"/>
      <c r="G467" s="107"/>
      <c r="H467" s="107"/>
      <c r="I467" s="107"/>
      <c r="J467" s="107"/>
      <c r="BO467" s="109"/>
      <c r="BP467" s="109"/>
      <c r="BQ467" s="109"/>
      <c r="BR467" s="109"/>
      <c r="BS467" s="109"/>
      <c r="BT467" s="99"/>
      <c r="BU467" s="99"/>
      <c r="BV467" s="99"/>
      <c r="BW467" s="106"/>
      <c r="BX467" s="106"/>
      <c r="BY467" s="3"/>
      <c r="BZ467" s="3"/>
      <c r="CA467" s="106"/>
      <c r="CB467" s="106"/>
      <c r="CC467" s="106"/>
      <c r="CD467" s="106"/>
      <c r="CE467" s="106"/>
      <c r="CF467" s="106"/>
      <c r="CG467" s="106"/>
      <c r="CH467" s="106"/>
      <c r="CI467" s="106"/>
      <c r="CJ467" s="106"/>
      <c r="CK467" s="106"/>
      <c r="CL467" s="106"/>
      <c r="CM467" s="106"/>
      <c r="CN467" s="106"/>
      <c r="CO467" s="106"/>
      <c r="CP467" s="106"/>
      <c r="CQ467" s="106"/>
      <c r="CR467" s="106"/>
      <c r="CS467" s="106"/>
      <c r="CT467" s="106"/>
    </row>
    <row r="468" spans="3:98" s="108" customFormat="1" x14ac:dyDescent="0.2">
      <c r="C468" s="105"/>
      <c r="D468" s="106"/>
      <c r="E468" s="105"/>
      <c r="F468" s="106"/>
      <c r="G468" s="107"/>
      <c r="H468" s="107"/>
      <c r="I468" s="107"/>
      <c r="J468" s="107"/>
      <c r="BO468" s="109"/>
      <c r="BP468" s="109"/>
      <c r="BQ468" s="109"/>
      <c r="BR468" s="109"/>
      <c r="BS468" s="109"/>
      <c r="BT468" s="99"/>
      <c r="BU468" s="99"/>
      <c r="BV468" s="99"/>
      <c r="BW468" s="106"/>
      <c r="BX468" s="106"/>
      <c r="BY468" s="3"/>
      <c r="BZ468" s="3"/>
      <c r="CA468" s="106"/>
      <c r="CB468" s="106"/>
      <c r="CC468" s="106"/>
      <c r="CD468" s="106"/>
      <c r="CE468" s="106"/>
      <c r="CF468" s="106"/>
      <c r="CG468" s="106"/>
      <c r="CH468" s="106"/>
      <c r="CI468" s="106"/>
      <c r="CJ468" s="106"/>
      <c r="CK468" s="106"/>
      <c r="CL468" s="106"/>
      <c r="CM468" s="106"/>
      <c r="CN468" s="106"/>
      <c r="CO468" s="106"/>
      <c r="CP468" s="106"/>
      <c r="CQ468" s="106"/>
      <c r="CR468" s="106"/>
      <c r="CS468" s="106"/>
      <c r="CT468" s="106"/>
    </row>
    <row r="469" spans="3:98" s="108" customFormat="1" x14ac:dyDescent="0.2">
      <c r="C469" s="105"/>
      <c r="D469" s="106"/>
      <c r="E469" s="105"/>
      <c r="F469" s="106"/>
      <c r="G469" s="107"/>
      <c r="H469" s="107"/>
      <c r="I469" s="107"/>
      <c r="J469" s="107"/>
      <c r="BO469" s="109"/>
      <c r="BP469" s="109"/>
      <c r="BQ469" s="109"/>
      <c r="BR469" s="109"/>
      <c r="BS469" s="109"/>
      <c r="BT469" s="99"/>
      <c r="BU469" s="99"/>
      <c r="BV469" s="99"/>
      <c r="BW469" s="106"/>
      <c r="BX469" s="106"/>
      <c r="BY469" s="3"/>
      <c r="BZ469" s="3"/>
      <c r="CA469" s="106"/>
      <c r="CB469" s="106"/>
      <c r="CC469" s="106"/>
      <c r="CD469" s="106"/>
      <c r="CE469" s="106"/>
      <c r="CF469" s="106"/>
      <c r="CG469" s="106"/>
      <c r="CH469" s="106"/>
      <c r="CI469" s="106"/>
      <c r="CJ469" s="106"/>
      <c r="CK469" s="106"/>
      <c r="CL469" s="106"/>
      <c r="CM469" s="106"/>
      <c r="CN469" s="106"/>
      <c r="CO469" s="106"/>
      <c r="CP469" s="106"/>
      <c r="CQ469" s="106"/>
      <c r="CR469" s="106"/>
      <c r="CS469" s="106"/>
      <c r="CT469" s="106"/>
    </row>
    <row r="470" spans="3:98" s="108" customFormat="1" x14ac:dyDescent="0.2">
      <c r="C470" s="105"/>
      <c r="D470" s="106"/>
      <c r="E470" s="105"/>
      <c r="F470" s="106"/>
      <c r="G470" s="107"/>
      <c r="H470" s="107"/>
      <c r="I470" s="107"/>
      <c r="J470" s="107"/>
      <c r="BO470" s="109"/>
      <c r="BP470" s="109"/>
      <c r="BQ470" s="109"/>
      <c r="BR470" s="109"/>
      <c r="BS470" s="109"/>
      <c r="BT470" s="99"/>
      <c r="BU470" s="99"/>
      <c r="BV470" s="99"/>
      <c r="BW470" s="106"/>
      <c r="BX470" s="106"/>
      <c r="BY470" s="3"/>
      <c r="BZ470" s="3"/>
      <c r="CA470" s="106"/>
      <c r="CB470" s="106"/>
      <c r="CC470" s="106"/>
      <c r="CD470" s="106"/>
      <c r="CE470" s="106"/>
      <c r="CF470" s="106"/>
      <c r="CG470" s="106"/>
      <c r="CH470" s="106"/>
      <c r="CI470" s="106"/>
      <c r="CJ470" s="106"/>
      <c r="CK470" s="106"/>
      <c r="CL470" s="106"/>
      <c r="CM470" s="106"/>
      <c r="CN470" s="106"/>
      <c r="CO470" s="106"/>
      <c r="CP470" s="106"/>
      <c r="CQ470" s="106"/>
      <c r="CR470" s="106"/>
      <c r="CS470" s="106"/>
      <c r="CT470" s="106"/>
    </row>
    <row r="471" spans="3:98" s="108" customFormat="1" x14ac:dyDescent="0.2">
      <c r="C471" s="105"/>
      <c r="D471" s="106"/>
      <c r="E471" s="105"/>
      <c r="F471" s="106"/>
      <c r="G471" s="107"/>
      <c r="H471" s="107"/>
      <c r="I471" s="107"/>
      <c r="J471" s="107"/>
      <c r="BO471" s="109"/>
      <c r="BP471" s="109"/>
      <c r="BQ471" s="109"/>
      <c r="BR471" s="109"/>
      <c r="BS471" s="109"/>
      <c r="BT471" s="99"/>
      <c r="BU471" s="99"/>
      <c r="BV471" s="99"/>
      <c r="BW471" s="106"/>
      <c r="BX471" s="106"/>
      <c r="BY471" s="3"/>
      <c r="BZ471" s="3"/>
      <c r="CA471" s="106"/>
      <c r="CB471" s="106"/>
      <c r="CC471" s="106"/>
      <c r="CD471" s="106"/>
      <c r="CE471" s="106"/>
      <c r="CF471" s="106"/>
      <c r="CG471" s="106"/>
      <c r="CH471" s="106"/>
      <c r="CI471" s="106"/>
      <c r="CJ471" s="106"/>
      <c r="CK471" s="106"/>
      <c r="CL471" s="106"/>
      <c r="CM471" s="106"/>
      <c r="CN471" s="106"/>
      <c r="CO471" s="106"/>
      <c r="CP471" s="106"/>
      <c r="CQ471" s="106"/>
      <c r="CR471" s="106"/>
      <c r="CS471" s="106"/>
      <c r="CT471" s="106"/>
    </row>
    <row r="472" spans="3:98" s="108" customFormat="1" x14ac:dyDescent="0.2">
      <c r="C472" s="105"/>
      <c r="D472" s="106"/>
      <c r="E472" s="105"/>
      <c r="F472" s="106"/>
      <c r="G472" s="107"/>
      <c r="H472" s="107"/>
      <c r="I472" s="107"/>
      <c r="J472" s="107"/>
      <c r="BO472" s="109"/>
      <c r="BP472" s="109"/>
      <c r="BQ472" s="109"/>
      <c r="BR472" s="109"/>
      <c r="BS472" s="109"/>
      <c r="BT472" s="99"/>
      <c r="BU472" s="99"/>
      <c r="BV472" s="99"/>
      <c r="BW472" s="106"/>
      <c r="BX472" s="106"/>
      <c r="BY472" s="3"/>
      <c r="BZ472" s="3"/>
      <c r="CA472" s="106"/>
      <c r="CB472" s="106"/>
      <c r="CC472" s="106"/>
      <c r="CD472" s="106"/>
      <c r="CE472" s="106"/>
      <c r="CF472" s="106"/>
      <c r="CG472" s="106"/>
      <c r="CH472" s="106"/>
      <c r="CI472" s="106"/>
      <c r="CJ472" s="106"/>
      <c r="CK472" s="106"/>
      <c r="CL472" s="106"/>
      <c r="CM472" s="106"/>
      <c r="CN472" s="106"/>
      <c r="CO472" s="106"/>
      <c r="CP472" s="106"/>
      <c r="CQ472" s="106"/>
      <c r="CR472" s="106"/>
      <c r="CS472" s="106"/>
      <c r="CT472" s="106"/>
    </row>
    <row r="473" spans="3:98" s="108" customFormat="1" x14ac:dyDescent="0.2">
      <c r="C473" s="105"/>
      <c r="D473" s="106"/>
      <c r="E473" s="105"/>
      <c r="F473" s="106"/>
      <c r="G473" s="107"/>
      <c r="H473" s="107"/>
      <c r="I473" s="107"/>
      <c r="J473" s="107"/>
      <c r="BO473" s="109"/>
      <c r="BP473" s="109"/>
      <c r="BQ473" s="109"/>
      <c r="BR473" s="109"/>
      <c r="BS473" s="109"/>
      <c r="BT473" s="99"/>
      <c r="BU473" s="99"/>
      <c r="BV473" s="99"/>
      <c r="BW473" s="106"/>
      <c r="BX473" s="106"/>
      <c r="BY473" s="3"/>
      <c r="BZ473" s="3"/>
      <c r="CA473" s="106"/>
      <c r="CB473" s="106"/>
      <c r="CC473" s="106"/>
      <c r="CD473" s="106"/>
      <c r="CE473" s="106"/>
      <c r="CF473" s="106"/>
      <c r="CG473" s="106"/>
      <c r="CH473" s="106"/>
      <c r="CI473" s="106"/>
      <c r="CJ473" s="106"/>
      <c r="CK473" s="106"/>
      <c r="CL473" s="106"/>
      <c r="CM473" s="106"/>
      <c r="CN473" s="106"/>
      <c r="CO473" s="106"/>
      <c r="CP473" s="106"/>
      <c r="CQ473" s="106"/>
      <c r="CR473" s="106"/>
      <c r="CS473" s="106"/>
      <c r="CT473" s="106"/>
    </row>
    <row r="474" spans="3:98" s="108" customFormat="1" x14ac:dyDescent="0.2">
      <c r="C474" s="105"/>
      <c r="D474" s="106"/>
      <c r="E474" s="105"/>
      <c r="F474" s="106"/>
      <c r="G474" s="107"/>
      <c r="H474" s="107"/>
      <c r="I474" s="107"/>
      <c r="J474" s="107"/>
      <c r="BO474" s="109"/>
      <c r="BP474" s="109"/>
      <c r="BQ474" s="109"/>
      <c r="BR474" s="109"/>
      <c r="BS474" s="109"/>
      <c r="BT474" s="99"/>
      <c r="BU474" s="99"/>
      <c r="BV474" s="99"/>
      <c r="BW474" s="106"/>
      <c r="BX474" s="106"/>
      <c r="BY474" s="3"/>
      <c r="BZ474" s="3"/>
      <c r="CA474" s="106"/>
      <c r="CB474" s="106"/>
      <c r="CC474" s="106"/>
      <c r="CD474" s="106"/>
      <c r="CE474" s="106"/>
      <c r="CF474" s="106"/>
      <c r="CG474" s="106"/>
      <c r="CH474" s="106"/>
      <c r="CI474" s="106"/>
      <c r="CJ474" s="106"/>
      <c r="CK474" s="106"/>
      <c r="CL474" s="106"/>
      <c r="CM474" s="106"/>
      <c r="CN474" s="106"/>
      <c r="CO474" s="106"/>
      <c r="CP474" s="106"/>
      <c r="CQ474" s="106"/>
      <c r="CR474" s="106"/>
      <c r="CS474" s="106"/>
      <c r="CT474" s="106"/>
    </row>
    <row r="475" spans="3:98" s="108" customFormat="1" x14ac:dyDescent="0.2">
      <c r="C475" s="105"/>
      <c r="D475" s="106"/>
      <c r="E475" s="105"/>
      <c r="F475" s="106"/>
      <c r="G475" s="107"/>
      <c r="H475" s="107"/>
      <c r="I475" s="107"/>
      <c r="J475" s="107"/>
      <c r="BO475" s="109"/>
      <c r="BP475" s="109"/>
      <c r="BQ475" s="109"/>
      <c r="BR475" s="109"/>
      <c r="BS475" s="109"/>
      <c r="BT475" s="99"/>
      <c r="BU475" s="99"/>
      <c r="BV475" s="99"/>
      <c r="BW475" s="106"/>
      <c r="BX475" s="106"/>
      <c r="BY475" s="3"/>
      <c r="BZ475" s="3"/>
      <c r="CA475" s="106"/>
      <c r="CB475" s="106"/>
      <c r="CC475" s="106"/>
      <c r="CD475" s="106"/>
      <c r="CE475" s="106"/>
      <c r="CF475" s="106"/>
      <c r="CG475" s="106"/>
      <c r="CH475" s="106"/>
      <c r="CI475" s="106"/>
      <c r="CJ475" s="106"/>
      <c r="CK475" s="106"/>
      <c r="CL475" s="106"/>
      <c r="CM475" s="106"/>
      <c r="CN475" s="106"/>
      <c r="CO475" s="106"/>
      <c r="CP475" s="106"/>
      <c r="CQ475" s="106"/>
      <c r="CR475" s="106"/>
      <c r="CS475" s="106"/>
      <c r="CT475" s="106"/>
    </row>
    <row r="476" spans="3:98" s="108" customFormat="1" x14ac:dyDescent="0.2">
      <c r="C476" s="105"/>
      <c r="D476" s="106"/>
      <c r="E476" s="105"/>
      <c r="F476" s="106"/>
      <c r="G476" s="107"/>
      <c r="H476" s="107"/>
      <c r="I476" s="107"/>
      <c r="J476" s="107"/>
      <c r="BO476" s="109"/>
      <c r="BP476" s="109"/>
      <c r="BQ476" s="109"/>
      <c r="BR476" s="109"/>
      <c r="BS476" s="109"/>
      <c r="BT476" s="99"/>
      <c r="BU476" s="99"/>
      <c r="BV476" s="99"/>
      <c r="BW476" s="106"/>
      <c r="BX476" s="106"/>
      <c r="BY476" s="3"/>
      <c r="BZ476" s="3"/>
      <c r="CA476" s="106"/>
      <c r="CB476" s="106"/>
      <c r="CC476" s="106"/>
      <c r="CD476" s="106"/>
      <c r="CE476" s="106"/>
      <c r="CF476" s="106"/>
      <c r="CG476" s="106"/>
      <c r="CH476" s="106"/>
      <c r="CI476" s="106"/>
      <c r="CJ476" s="106"/>
      <c r="CK476" s="106"/>
      <c r="CL476" s="106"/>
      <c r="CM476" s="106"/>
      <c r="CN476" s="106"/>
      <c r="CO476" s="106"/>
      <c r="CP476" s="106"/>
      <c r="CQ476" s="106"/>
      <c r="CR476" s="106"/>
      <c r="CS476" s="106"/>
      <c r="CT476" s="106"/>
    </row>
    <row r="477" spans="3:98" s="108" customFormat="1" x14ac:dyDescent="0.2">
      <c r="C477" s="105"/>
      <c r="D477" s="106"/>
      <c r="E477" s="105"/>
      <c r="F477" s="106"/>
      <c r="G477" s="107"/>
      <c r="H477" s="107"/>
      <c r="I477" s="107"/>
      <c r="J477" s="107"/>
      <c r="BO477" s="109"/>
      <c r="BP477" s="109"/>
      <c r="BQ477" s="109"/>
      <c r="BR477" s="109"/>
      <c r="BS477" s="109"/>
      <c r="BT477" s="99"/>
      <c r="BU477" s="99"/>
      <c r="BV477" s="99"/>
      <c r="BW477" s="106"/>
      <c r="BX477" s="106"/>
      <c r="BY477" s="3"/>
      <c r="BZ477" s="3"/>
      <c r="CA477" s="106"/>
      <c r="CB477" s="106"/>
      <c r="CC477" s="106"/>
      <c r="CD477" s="106"/>
      <c r="CE477" s="106"/>
      <c r="CF477" s="106"/>
      <c r="CG477" s="106"/>
      <c r="CH477" s="106"/>
      <c r="CI477" s="106"/>
      <c r="CJ477" s="106"/>
      <c r="CK477" s="106"/>
      <c r="CL477" s="106"/>
      <c r="CM477" s="106"/>
      <c r="CN477" s="106"/>
      <c r="CO477" s="106"/>
      <c r="CP477" s="106"/>
      <c r="CQ477" s="106"/>
      <c r="CR477" s="106"/>
      <c r="CS477" s="106"/>
      <c r="CT477" s="106"/>
    </row>
    <row r="478" spans="3:98" s="108" customFormat="1" x14ac:dyDescent="0.2">
      <c r="C478" s="105"/>
      <c r="D478" s="106"/>
      <c r="E478" s="105"/>
      <c r="F478" s="106"/>
      <c r="G478" s="107"/>
      <c r="H478" s="107"/>
      <c r="I478" s="107"/>
      <c r="J478" s="107"/>
      <c r="BO478" s="109"/>
      <c r="BP478" s="109"/>
      <c r="BQ478" s="109"/>
      <c r="BR478" s="109"/>
      <c r="BS478" s="109"/>
      <c r="BT478" s="99"/>
      <c r="BU478" s="99"/>
      <c r="BV478" s="99"/>
      <c r="BW478" s="106"/>
      <c r="BX478" s="106"/>
      <c r="BY478" s="3"/>
      <c r="BZ478" s="3"/>
      <c r="CA478" s="106"/>
      <c r="CB478" s="106"/>
      <c r="CC478" s="106"/>
      <c r="CD478" s="106"/>
      <c r="CE478" s="106"/>
      <c r="CF478" s="106"/>
      <c r="CG478" s="106"/>
      <c r="CH478" s="106"/>
      <c r="CI478" s="106"/>
      <c r="CJ478" s="106"/>
      <c r="CK478" s="106"/>
      <c r="CL478" s="106"/>
      <c r="CM478" s="106"/>
      <c r="CN478" s="106"/>
      <c r="CO478" s="106"/>
      <c r="CP478" s="106"/>
      <c r="CQ478" s="106"/>
      <c r="CR478" s="106"/>
      <c r="CS478" s="106"/>
      <c r="CT478" s="106"/>
    </row>
    <row r="479" spans="3:98" s="108" customFormat="1" x14ac:dyDescent="0.2">
      <c r="C479" s="105"/>
      <c r="D479" s="106"/>
      <c r="E479" s="105"/>
      <c r="F479" s="106"/>
      <c r="G479" s="107"/>
      <c r="H479" s="107"/>
      <c r="I479" s="107"/>
      <c r="J479" s="107"/>
      <c r="BO479" s="109"/>
      <c r="BP479" s="109"/>
      <c r="BQ479" s="109"/>
      <c r="BR479" s="109"/>
      <c r="BS479" s="109"/>
      <c r="BT479" s="99"/>
      <c r="BU479" s="99"/>
      <c r="BV479" s="99"/>
      <c r="BW479" s="106"/>
      <c r="BX479" s="106"/>
      <c r="BY479" s="3"/>
      <c r="BZ479" s="3"/>
      <c r="CA479" s="106"/>
      <c r="CB479" s="106"/>
      <c r="CC479" s="106"/>
      <c r="CD479" s="106"/>
      <c r="CE479" s="106"/>
      <c r="CF479" s="106"/>
      <c r="CG479" s="106"/>
      <c r="CH479" s="106"/>
      <c r="CI479" s="106"/>
      <c r="CJ479" s="106"/>
      <c r="CK479" s="106"/>
      <c r="CL479" s="106"/>
      <c r="CM479" s="106"/>
      <c r="CN479" s="106"/>
      <c r="CO479" s="106"/>
      <c r="CP479" s="106"/>
      <c r="CQ479" s="106"/>
      <c r="CR479" s="106"/>
      <c r="CS479" s="106"/>
      <c r="CT479" s="106"/>
    </row>
    <row r="480" spans="3:98" s="108" customFormat="1" x14ac:dyDescent="0.2">
      <c r="C480" s="105"/>
      <c r="D480" s="106"/>
      <c r="E480" s="105"/>
      <c r="F480" s="106"/>
      <c r="G480" s="107"/>
      <c r="H480" s="107"/>
      <c r="I480" s="107"/>
      <c r="J480" s="107"/>
      <c r="BO480" s="109"/>
      <c r="BP480" s="109"/>
      <c r="BQ480" s="109"/>
      <c r="BR480" s="109"/>
      <c r="BS480" s="109"/>
      <c r="BT480" s="99"/>
      <c r="BU480" s="99"/>
      <c r="BV480" s="99"/>
      <c r="BW480" s="106"/>
      <c r="BX480" s="106"/>
      <c r="BY480" s="3"/>
      <c r="BZ480" s="3"/>
      <c r="CA480" s="106"/>
      <c r="CB480" s="106"/>
      <c r="CC480" s="106"/>
      <c r="CD480" s="106"/>
      <c r="CE480" s="106"/>
      <c r="CF480" s="106"/>
      <c r="CG480" s="106"/>
      <c r="CH480" s="106"/>
      <c r="CI480" s="106"/>
      <c r="CJ480" s="106"/>
      <c r="CK480" s="106"/>
      <c r="CL480" s="106"/>
      <c r="CM480" s="106"/>
      <c r="CN480" s="106"/>
      <c r="CO480" s="106"/>
      <c r="CP480" s="106"/>
      <c r="CQ480" s="106"/>
      <c r="CR480" s="106"/>
      <c r="CS480" s="106"/>
      <c r="CT480" s="106"/>
    </row>
    <row r="481" spans="3:98" s="108" customFormat="1" x14ac:dyDescent="0.2">
      <c r="C481" s="105"/>
      <c r="D481" s="106"/>
      <c r="E481" s="105"/>
      <c r="F481" s="106"/>
      <c r="G481" s="107"/>
      <c r="H481" s="107"/>
      <c r="I481" s="107"/>
      <c r="J481" s="107"/>
      <c r="BO481" s="109"/>
      <c r="BP481" s="109"/>
      <c r="BQ481" s="109"/>
      <c r="BR481" s="109"/>
      <c r="BS481" s="109"/>
      <c r="BT481" s="99"/>
      <c r="BU481" s="99"/>
      <c r="BV481" s="99"/>
      <c r="BW481" s="106"/>
      <c r="BX481" s="106"/>
      <c r="BY481" s="3"/>
      <c r="BZ481" s="3"/>
      <c r="CA481" s="106"/>
      <c r="CB481" s="106"/>
      <c r="CC481" s="106"/>
      <c r="CD481" s="106"/>
      <c r="CE481" s="106"/>
      <c r="CF481" s="106"/>
      <c r="CG481" s="106"/>
      <c r="CH481" s="106"/>
      <c r="CI481" s="106"/>
      <c r="CJ481" s="106"/>
      <c r="CK481" s="106"/>
      <c r="CL481" s="106"/>
      <c r="CM481" s="106"/>
      <c r="CN481" s="106"/>
      <c r="CO481" s="106"/>
      <c r="CP481" s="106"/>
      <c r="CQ481" s="106"/>
      <c r="CR481" s="106"/>
      <c r="CS481" s="106"/>
      <c r="CT481" s="106"/>
    </row>
    <row r="482" spans="3:98" s="108" customFormat="1" x14ac:dyDescent="0.2">
      <c r="C482" s="105"/>
      <c r="D482" s="106"/>
      <c r="E482" s="105"/>
      <c r="F482" s="106"/>
      <c r="G482" s="110"/>
      <c r="H482" s="110"/>
      <c r="I482" s="110"/>
      <c r="J482" s="110"/>
      <c r="BO482" s="109"/>
      <c r="BP482" s="109"/>
      <c r="BQ482" s="109"/>
      <c r="BR482" s="109"/>
      <c r="BS482" s="109"/>
      <c r="BT482" s="99"/>
      <c r="BU482" s="99"/>
      <c r="BV482" s="99"/>
      <c r="BW482" s="106"/>
      <c r="BX482" s="106"/>
      <c r="BY482" s="3"/>
      <c r="BZ482" s="3"/>
      <c r="CA482" s="106"/>
      <c r="CB482" s="106"/>
      <c r="CC482" s="106"/>
      <c r="CD482" s="106"/>
      <c r="CE482" s="106"/>
      <c r="CF482" s="106"/>
      <c r="CG482" s="106"/>
      <c r="CH482" s="106"/>
      <c r="CI482" s="106"/>
      <c r="CJ482" s="106"/>
      <c r="CK482" s="106"/>
      <c r="CL482" s="106"/>
      <c r="CM482" s="106"/>
      <c r="CN482" s="106"/>
      <c r="CO482" s="106"/>
      <c r="CP482" s="106"/>
      <c r="CQ482" s="106"/>
      <c r="CR482" s="106"/>
      <c r="CS482" s="106"/>
      <c r="CT482" s="106"/>
    </row>
    <row r="483" spans="3:98" s="108" customFormat="1" x14ac:dyDescent="0.2">
      <c r="C483" s="105"/>
      <c r="D483" s="106"/>
      <c r="E483" s="105"/>
      <c r="F483" s="106"/>
      <c r="G483" s="107"/>
      <c r="H483" s="107"/>
      <c r="I483" s="107"/>
      <c r="J483" s="107"/>
      <c r="BO483" s="109"/>
      <c r="BP483" s="109"/>
      <c r="BQ483" s="109"/>
      <c r="BR483" s="109"/>
      <c r="BS483" s="109"/>
      <c r="BT483" s="99"/>
      <c r="BU483" s="99"/>
      <c r="BV483" s="99"/>
      <c r="BW483" s="106"/>
      <c r="BX483" s="106"/>
      <c r="BY483" s="3"/>
      <c r="BZ483" s="3"/>
      <c r="CA483" s="106"/>
      <c r="CB483" s="106"/>
      <c r="CC483" s="106"/>
      <c r="CD483" s="106"/>
      <c r="CE483" s="106"/>
      <c r="CF483" s="106"/>
      <c r="CG483" s="106"/>
      <c r="CH483" s="106"/>
      <c r="CI483" s="106"/>
      <c r="CJ483" s="106"/>
      <c r="CK483" s="106"/>
      <c r="CL483" s="106"/>
      <c r="CM483" s="106"/>
      <c r="CN483" s="106"/>
      <c r="CO483" s="106"/>
      <c r="CP483" s="106"/>
      <c r="CQ483" s="106"/>
      <c r="CR483" s="106"/>
      <c r="CS483" s="106"/>
      <c r="CT483" s="106"/>
    </row>
    <row r="484" spans="3:98" s="108" customFormat="1" x14ac:dyDescent="0.2">
      <c r="C484" s="105"/>
      <c r="D484" s="106"/>
      <c r="E484" s="105"/>
      <c r="F484" s="106"/>
      <c r="G484" s="107"/>
      <c r="H484" s="107"/>
      <c r="I484" s="107"/>
      <c r="J484" s="107"/>
      <c r="BO484" s="109"/>
      <c r="BP484" s="109"/>
      <c r="BQ484" s="109"/>
      <c r="BR484" s="109"/>
      <c r="BS484" s="109"/>
      <c r="BT484" s="99"/>
      <c r="BU484" s="99"/>
      <c r="BV484" s="99"/>
      <c r="BW484" s="106"/>
      <c r="BX484" s="106"/>
      <c r="BY484" s="3"/>
      <c r="BZ484" s="3"/>
      <c r="CA484" s="106"/>
      <c r="CB484" s="106"/>
      <c r="CC484" s="106"/>
      <c r="CD484" s="106"/>
      <c r="CE484" s="106"/>
      <c r="CF484" s="106"/>
      <c r="CG484" s="106"/>
      <c r="CH484" s="106"/>
      <c r="CI484" s="106"/>
      <c r="CJ484" s="106"/>
      <c r="CK484" s="106"/>
      <c r="CL484" s="106"/>
      <c r="CM484" s="106"/>
      <c r="CN484" s="106"/>
      <c r="CO484" s="106"/>
      <c r="CP484" s="106"/>
      <c r="CQ484" s="106"/>
      <c r="CR484" s="106"/>
      <c r="CS484" s="106"/>
      <c r="CT484" s="106"/>
    </row>
    <row r="485" spans="3:98" s="108" customFormat="1" x14ac:dyDescent="0.2">
      <c r="C485" s="105"/>
      <c r="D485" s="106"/>
      <c r="E485" s="105"/>
      <c r="F485" s="106"/>
      <c r="G485" s="107"/>
      <c r="H485" s="107"/>
      <c r="I485" s="107"/>
      <c r="J485" s="107"/>
      <c r="BO485" s="109"/>
      <c r="BP485" s="109"/>
      <c r="BQ485" s="109"/>
      <c r="BR485" s="109"/>
      <c r="BS485" s="109"/>
      <c r="BT485" s="99"/>
      <c r="BU485" s="99"/>
      <c r="BV485" s="99"/>
      <c r="BW485" s="106"/>
      <c r="BX485" s="106"/>
      <c r="BY485" s="3"/>
      <c r="BZ485" s="3"/>
      <c r="CA485" s="106"/>
      <c r="CB485" s="106"/>
      <c r="CC485" s="106"/>
      <c r="CD485" s="106"/>
      <c r="CE485" s="106"/>
      <c r="CF485" s="106"/>
      <c r="CG485" s="106"/>
      <c r="CH485" s="106"/>
      <c r="CI485" s="106"/>
      <c r="CJ485" s="106"/>
      <c r="CK485" s="106"/>
      <c r="CL485" s="106"/>
      <c r="CM485" s="106"/>
      <c r="CN485" s="106"/>
      <c r="CO485" s="106"/>
      <c r="CP485" s="106"/>
      <c r="CQ485" s="106"/>
      <c r="CR485" s="106"/>
      <c r="CS485" s="106"/>
      <c r="CT485" s="106"/>
    </row>
    <row r="486" spans="3:98" s="108" customFormat="1" x14ac:dyDescent="0.2">
      <c r="C486" s="105"/>
      <c r="D486" s="106"/>
      <c r="E486" s="105"/>
      <c r="F486" s="106"/>
      <c r="G486" s="107"/>
      <c r="H486" s="107"/>
      <c r="I486" s="107"/>
      <c r="J486" s="107"/>
      <c r="BO486" s="109"/>
      <c r="BP486" s="109"/>
      <c r="BQ486" s="109"/>
      <c r="BR486" s="109"/>
      <c r="BS486" s="109"/>
      <c r="BT486" s="99"/>
      <c r="BU486" s="99"/>
      <c r="BV486" s="99"/>
      <c r="BW486" s="106"/>
      <c r="BX486" s="106"/>
      <c r="BY486" s="3"/>
      <c r="BZ486" s="3"/>
      <c r="CA486" s="106"/>
      <c r="CB486" s="106"/>
      <c r="CC486" s="106"/>
      <c r="CD486" s="106"/>
      <c r="CE486" s="106"/>
      <c r="CF486" s="106"/>
      <c r="CG486" s="106"/>
      <c r="CH486" s="106"/>
      <c r="CI486" s="106"/>
      <c r="CJ486" s="106"/>
      <c r="CK486" s="106"/>
      <c r="CL486" s="106"/>
      <c r="CM486" s="106"/>
      <c r="CN486" s="106"/>
      <c r="CO486" s="106"/>
      <c r="CP486" s="106"/>
      <c r="CQ486" s="106"/>
      <c r="CR486" s="106"/>
      <c r="CS486" s="106"/>
      <c r="CT486" s="106"/>
    </row>
    <row r="487" spans="3:98" s="108" customFormat="1" x14ac:dyDescent="0.2">
      <c r="C487" s="105"/>
      <c r="D487" s="106"/>
      <c r="E487" s="105"/>
      <c r="F487" s="106"/>
      <c r="G487" s="107"/>
      <c r="H487" s="107"/>
      <c r="I487" s="107"/>
      <c r="J487" s="107"/>
      <c r="BO487" s="109"/>
      <c r="BP487" s="109"/>
      <c r="BQ487" s="109"/>
      <c r="BR487" s="109"/>
      <c r="BS487" s="109"/>
      <c r="BT487" s="99"/>
      <c r="BU487" s="99"/>
      <c r="BV487" s="99"/>
      <c r="BW487" s="106"/>
      <c r="BX487" s="106"/>
      <c r="BY487" s="3"/>
      <c r="BZ487" s="3"/>
      <c r="CA487" s="106"/>
      <c r="CB487" s="106"/>
      <c r="CC487" s="106"/>
      <c r="CD487" s="106"/>
      <c r="CE487" s="106"/>
      <c r="CF487" s="106"/>
      <c r="CG487" s="106"/>
      <c r="CH487" s="106"/>
      <c r="CI487" s="106"/>
      <c r="CJ487" s="106"/>
      <c r="CK487" s="106"/>
      <c r="CL487" s="106"/>
      <c r="CM487" s="106"/>
      <c r="CN487" s="106"/>
      <c r="CO487" s="106"/>
      <c r="CP487" s="106"/>
      <c r="CQ487" s="106"/>
      <c r="CR487" s="106"/>
      <c r="CS487" s="106"/>
      <c r="CT487" s="106"/>
    </row>
    <row r="488" spans="3:98" s="108" customFormat="1" x14ac:dyDescent="0.2">
      <c r="C488" s="105"/>
      <c r="D488" s="106"/>
      <c r="E488" s="105"/>
      <c r="F488" s="106"/>
      <c r="G488" s="107"/>
      <c r="H488" s="107"/>
      <c r="I488" s="107"/>
      <c r="J488" s="107"/>
      <c r="BO488" s="109"/>
      <c r="BP488" s="109"/>
      <c r="BQ488" s="109"/>
      <c r="BR488" s="109"/>
      <c r="BS488" s="109"/>
      <c r="BT488" s="99"/>
      <c r="BU488" s="99"/>
      <c r="BV488" s="99"/>
      <c r="BW488" s="106"/>
      <c r="BX488" s="106"/>
      <c r="BY488" s="3"/>
      <c r="BZ488" s="3"/>
      <c r="CA488" s="106"/>
      <c r="CB488" s="106"/>
      <c r="CC488" s="106"/>
      <c r="CD488" s="106"/>
      <c r="CE488" s="106"/>
      <c r="CF488" s="106"/>
      <c r="CG488" s="106"/>
      <c r="CH488" s="106"/>
      <c r="CI488" s="106"/>
      <c r="CJ488" s="106"/>
      <c r="CK488" s="106"/>
      <c r="CL488" s="106"/>
      <c r="CM488" s="106"/>
      <c r="CN488" s="106"/>
      <c r="CO488" s="106"/>
      <c r="CP488" s="106"/>
      <c r="CQ488" s="106"/>
      <c r="CR488" s="106"/>
      <c r="CS488" s="106"/>
      <c r="CT488" s="106"/>
    </row>
    <row r="489" spans="3:98" s="108" customFormat="1" x14ac:dyDescent="0.2">
      <c r="C489" s="105"/>
      <c r="D489" s="106"/>
      <c r="E489" s="105"/>
      <c r="F489" s="106"/>
      <c r="G489" s="107"/>
      <c r="H489" s="107"/>
      <c r="I489" s="107"/>
      <c r="J489" s="107"/>
      <c r="BO489" s="109"/>
      <c r="BP489" s="109"/>
      <c r="BQ489" s="109"/>
      <c r="BR489" s="109"/>
      <c r="BS489" s="109"/>
      <c r="BT489" s="99"/>
      <c r="BU489" s="99"/>
      <c r="BV489" s="99"/>
      <c r="BW489" s="106"/>
      <c r="BX489" s="106"/>
      <c r="BY489" s="3"/>
      <c r="BZ489" s="3"/>
      <c r="CA489" s="106"/>
      <c r="CB489" s="106"/>
      <c r="CC489" s="106"/>
      <c r="CD489" s="106"/>
      <c r="CE489" s="106"/>
      <c r="CF489" s="106"/>
      <c r="CG489" s="106"/>
      <c r="CH489" s="106"/>
      <c r="CI489" s="106"/>
      <c r="CJ489" s="106"/>
      <c r="CK489" s="106"/>
      <c r="CL489" s="106"/>
      <c r="CM489" s="106"/>
      <c r="CN489" s="106"/>
      <c r="CO489" s="106"/>
      <c r="CP489" s="106"/>
      <c r="CQ489" s="106"/>
      <c r="CR489" s="106"/>
      <c r="CS489" s="106"/>
      <c r="CT489" s="106"/>
    </row>
    <row r="490" spans="3:98" s="108" customFormat="1" x14ac:dyDescent="0.2">
      <c r="C490" s="105"/>
      <c r="D490" s="106"/>
      <c r="E490" s="105"/>
      <c r="F490" s="106"/>
      <c r="G490" s="107"/>
      <c r="H490" s="107"/>
      <c r="I490" s="107"/>
      <c r="J490" s="107"/>
      <c r="BO490" s="109"/>
      <c r="BP490" s="109"/>
      <c r="BQ490" s="109"/>
      <c r="BR490" s="109"/>
      <c r="BS490" s="109"/>
      <c r="BT490" s="99"/>
      <c r="BU490" s="99"/>
      <c r="BV490" s="99"/>
      <c r="BW490" s="106"/>
      <c r="BX490" s="106"/>
      <c r="BY490" s="3"/>
      <c r="BZ490" s="3"/>
      <c r="CA490" s="106"/>
      <c r="CB490" s="106"/>
      <c r="CC490" s="106"/>
      <c r="CD490" s="106"/>
      <c r="CE490" s="106"/>
      <c r="CF490" s="106"/>
      <c r="CG490" s="106"/>
      <c r="CH490" s="106"/>
      <c r="CI490" s="106"/>
      <c r="CJ490" s="106"/>
      <c r="CK490" s="106"/>
      <c r="CL490" s="106"/>
      <c r="CM490" s="106"/>
      <c r="CN490" s="106"/>
      <c r="CO490" s="106"/>
      <c r="CP490" s="106"/>
      <c r="CQ490" s="106"/>
      <c r="CR490" s="106"/>
      <c r="CS490" s="106"/>
      <c r="CT490" s="106"/>
    </row>
    <row r="491" spans="3:98" s="108" customFormat="1" x14ac:dyDescent="0.2">
      <c r="C491" s="105"/>
      <c r="D491" s="106"/>
      <c r="E491" s="105"/>
      <c r="F491" s="106"/>
      <c r="G491" s="107"/>
      <c r="H491" s="107"/>
      <c r="I491" s="107"/>
      <c r="J491" s="107"/>
      <c r="BO491" s="109"/>
      <c r="BP491" s="109"/>
      <c r="BQ491" s="109"/>
      <c r="BR491" s="109"/>
      <c r="BS491" s="109"/>
      <c r="BT491" s="99"/>
      <c r="BU491" s="99"/>
      <c r="BV491" s="99"/>
      <c r="BW491" s="106"/>
      <c r="BX491" s="106"/>
      <c r="BY491" s="3"/>
      <c r="BZ491" s="3"/>
      <c r="CA491" s="106"/>
      <c r="CB491" s="106"/>
      <c r="CC491" s="106"/>
      <c r="CD491" s="106"/>
      <c r="CE491" s="106"/>
      <c r="CF491" s="106"/>
      <c r="CG491" s="106"/>
      <c r="CH491" s="106"/>
      <c r="CI491" s="106"/>
      <c r="CJ491" s="106"/>
      <c r="CK491" s="106"/>
      <c r="CL491" s="106"/>
      <c r="CM491" s="106"/>
      <c r="CN491" s="106"/>
      <c r="CO491" s="106"/>
      <c r="CP491" s="106"/>
      <c r="CQ491" s="106"/>
      <c r="CR491" s="106"/>
      <c r="CS491" s="106"/>
      <c r="CT491" s="106"/>
    </row>
    <row r="492" spans="3:98" s="108" customFormat="1" x14ac:dyDescent="0.2">
      <c r="C492" s="105"/>
      <c r="D492" s="106"/>
      <c r="E492" s="105"/>
      <c r="F492" s="106"/>
      <c r="G492" s="107"/>
      <c r="H492" s="107"/>
      <c r="I492" s="107"/>
      <c r="J492" s="107"/>
      <c r="BO492" s="109"/>
      <c r="BP492" s="109"/>
      <c r="BQ492" s="109"/>
      <c r="BR492" s="109"/>
      <c r="BS492" s="109"/>
      <c r="BT492" s="99"/>
      <c r="BU492" s="99"/>
      <c r="BV492" s="99"/>
      <c r="BW492" s="106"/>
      <c r="BX492" s="106"/>
      <c r="BY492" s="3"/>
      <c r="BZ492" s="3"/>
      <c r="CA492" s="106"/>
      <c r="CB492" s="106"/>
      <c r="CC492" s="106"/>
      <c r="CD492" s="106"/>
      <c r="CE492" s="106"/>
      <c r="CF492" s="106"/>
      <c r="CG492" s="106"/>
      <c r="CH492" s="106"/>
      <c r="CI492" s="106"/>
      <c r="CJ492" s="106"/>
      <c r="CK492" s="106"/>
      <c r="CL492" s="106"/>
      <c r="CM492" s="106"/>
      <c r="CN492" s="106"/>
      <c r="CO492" s="106"/>
      <c r="CP492" s="106"/>
      <c r="CQ492" s="106"/>
      <c r="CR492" s="106"/>
      <c r="CS492" s="106"/>
      <c r="CT492" s="106"/>
    </row>
    <row r="493" spans="3:98" s="108" customFormat="1" x14ac:dyDescent="0.2">
      <c r="C493" s="105"/>
      <c r="D493" s="106"/>
      <c r="E493" s="105"/>
      <c r="F493" s="106"/>
      <c r="G493" s="107"/>
      <c r="H493" s="107"/>
      <c r="I493" s="107"/>
      <c r="J493" s="107"/>
      <c r="BO493" s="109"/>
      <c r="BP493" s="109"/>
      <c r="BQ493" s="109"/>
      <c r="BR493" s="109"/>
      <c r="BS493" s="109"/>
      <c r="BT493" s="99"/>
      <c r="BU493" s="99"/>
      <c r="BV493" s="99"/>
      <c r="BW493" s="106"/>
      <c r="BX493" s="106"/>
      <c r="BY493" s="3"/>
      <c r="BZ493" s="3"/>
      <c r="CA493" s="106"/>
      <c r="CB493" s="106"/>
      <c r="CC493" s="106"/>
      <c r="CD493" s="106"/>
      <c r="CE493" s="106"/>
      <c r="CF493" s="106"/>
      <c r="CG493" s="106"/>
      <c r="CH493" s="106"/>
      <c r="CI493" s="106"/>
      <c r="CJ493" s="106"/>
      <c r="CK493" s="106"/>
      <c r="CL493" s="106"/>
      <c r="CM493" s="106"/>
      <c r="CN493" s="106"/>
      <c r="CO493" s="106"/>
      <c r="CP493" s="106"/>
      <c r="CQ493" s="106"/>
      <c r="CR493" s="106"/>
      <c r="CS493" s="106"/>
      <c r="CT493" s="106"/>
    </row>
    <row r="494" spans="3:98" s="108" customFormat="1" x14ac:dyDescent="0.2">
      <c r="C494" s="105"/>
      <c r="D494" s="106"/>
      <c r="E494" s="105"/>
      <c r="F494" s="106"/>
      <c r="G494" s="107"/>
      <c r="H494" s="107"/>
      <c r="I494" s="107"/>
      <c r="J494" s="107"/>
      <c r="BO494" s="109"/>
      <c r="BP494" s="109"/>
      <c r="BQ494" s="109"/>
      <c r="BR494" s="109"/>
      <c r="BS494" s="109"/>
      <c r="BT494" s="99"/>
      <c r="BU494" s="99"/>
      <c r="BV494" s="99"/>
      <c r="BW494" s="106"/>
      <c r="BX494" s="106"/>
      <c r="BY494" s="3"/>
      <c r="BZ494" s="3"/>
      <c r="CA494" s="106"/>
      <c r="CB494" s="106"/>
      <c r="CC494" s="106"/>
      <c r="CD494" s="106"/>
      <c r="CE494" s="106"/>
      <c r="CF494" s="106"/>
      <c r="CG494" s="106"/>
      <c r="CH494" s="106"/>
      <c r="CI494" s="106"/>
      <c r="CJ494" s="106"/>
      <c r="CK494" s="106"/>
      <c r="CL494" s="106"/>
      <c r="CM494" s="106"/>
      <c r="CN494" s="106"/>
      <c r="CO494" s="106"/>
      <c r="CP494" s="106"/>
      <c r="CQ494" s="106"/>
      <c r="CR494" s="106"/>
      <c r="CS494" s="106"/>
      <c r="CT494" s="106"/>
    </row>
    <row r="495" spans="3:98" s="108" customFormat="1" x14ac:dyDescent="0.2">
      <c r="C495" s="105"/>
      <c r="D495" s="106"/>
      <c r="E495" s="105"/>
      <c r="F495" s="106"/>
      <c r="G495" s="107"/>
      <c r="H495" s="107"/>
      <c r="I495" s="107"/>
      <c r="J495" s="107"/>
      <c r="BO495" s="109"/>
      <c r="BP495" s="109"/>
      <c r="BQ495" s="109"/>
      <c r="BR495" s="109"/>
      <c r="BS495" s="109"/>
      <c r="BT495" s="99"/>
      <c r="BU495" s="99"/>
      <c r="BV495" s="99"/>
      <c r="BW495" s="106"/>
      <c r="BX495" s="106"/>
      <c r="BY495" s="3"/>
      <c r="BZ495" s="3"/>
      <c r="CA495" s="106"/>
      <c r="CB495" s="106"/>
      <c r="CC495" s="106"/>
      <c r="CD495" s="106"/>
      <c r="CE495" s="106"/>
      <c r="CF495" s="106"/>
      <c r="CG495" s="106"/>
      <c r="CH495" s="106"/>
      <c r="CI495" s="106"/>
      <c r="CJ495" s="106"/>
      <c r="CK495" s="106"/>
      <c r="CL495" s="106"/>
      <c r="CM495" s="106"/>
      <c r="CN495" s="106"/>
      <c r="CO495" s="106"/>
      <c r="CP495" s="106"/>
      <c r="CQ495" s="106"/>
      <c r="CR495" s="106"/>
      <c r="CS495" s="106"/>
      <c r="CT495" s="106"/>
    </row>
    <row r="496" spans="3:98" s="108" customFormat="1" x14ac:dyDescent="0.2">
      <c r="C496" s="105"/>
      <c r="D496" s="106"/>
      <c r="E496" s="105"/>
      <c r="F496" s="106"/>
      <c r="G496" s="107"/>
      <c r="H496" s="107"/>
      <c r="I496" s="107"/>
      <c r="J496" s="107"/>
      <c r="BO496" s="109"/>
      <c r="BP496" s="109"/>
      <c r="BQ496" s="109"/>
      <c r="BR496" s="109"/>
      <c r="BS496" s="109"/>
      <c r="BT496" s="99"/>
      <c r="BU496" s="99"/>
      <c r="BV496" s="99"/>
      <c r="BW496" s="106"/>
      <c r="BX496" s="106"/>
      <c r="BY496" s="3"/>
      <c r="BZ496" s="3"/>
      <c r="CA496" s="106"/>
      <c r="CB496" s="106"/>
      <c r="CC496" s="106"/>
      <c r="CD496" s="106"/>
      <c r="CE496" s="106"/>
      <c r="CF496" s="106"/>
      <c r="CG496" s="106"/>
      <c r="CH496" s="106"/>
      <c r="CI496" s="106"/>
      <c r="CJ496" s="106"/>
      <c r="CK496" s="106"/>
      <c r="CL496" s="106"/>
      <c r="CM496" s="106"/>
      <c r="CN496" s="106"/>
      <c r="CO496" s="106"/>
      <c r="CP496" s="106"/>
      <c r="CQ496" s="106"/>
      <c r="CR496" s="106"/>
      <c r="CS496" s="106"/>
      <c r="CT496" s="106"/>
    </row>
    <row r="497" spans="3:98" s="108" customFormat="1" x14ac:dyDescent="0.2">
      <c r="C497" s="105"/>
      <c r="D497" s="106"/>
      <c r="E497" s="105"/>
      <c r="F497" s="106"/>
      <c r="G497" s="107"/>
      <c r="H497" s="107"/>
      <c r="I497" s="107"/>
      <c r="J497" s="107"/>
      <c r="BO497" s="109"/>
      <c r="BP497" s="109"/>
      <c r="BQ497" s="109"/>
      <c r="BR497" s="109"/>
      <c r="BS497" s="109"/>
      <c r="BT497" s="99"/>
      <c r="BU497" s="99"/>
      <c r="BV497" s="99"/>
      <c r="BW497" s="106"/>
      <c r="BX497" s="106"/>
      <c r="BY497" s="3"/>
      <c r="BZ497" s="3"/>
      <c r="CA497" s="106"/>
      <c r="CB497" s="106"/>
      <c r="CC497" s="106"/>
      <c r="CD497" s="106"/>
      <c r="CE497" s="106"/>
      <c r="CF497" s="106"/>
      <c r="CG497" s="106"/>
      <c r="CH497" s="106"/>
      <c r="CI497" s="106"/>
      <c r="CJ497" s="106"/>
      <c r="CK497" s="106"/>
      <c r="CL497" s="106"/>
      <c r="CM497" s="106"/>
      <c r="CN497" s="106"/>
      <c r="CO497" s="106"/>
      <c r="CP497" s="106"/>
      <c r="CQ497" s="106"/>
      <c r="CR497" s="106"/>
      <c r="CS497" s="106"/>
      <c r="CT497" s="106"/>
    </row>
    <row r="498" spans="3:98" s="108" customFormat="1" x14ac:dyDescent="0.2">
      <c r="C498" s="105"/>
      <c r="D498" s="106"/>
      <c r="E498" s="105"/>
      <c r="F498" s="106"/>
      <c r="G498" s="107"/>
      <c r="H498" s="107"/>
      <c r="I498" s="107"/>
      <c r="J498" s="107"/>
      <c r="BO498" s="109"/>
      <c r="BP498" s="109"/>
      <c r="BQ498" s="109"/>
      <c r="BR498" s="109"/>
      <c r="BS498" s="109"/>
      <c r="BT498" s="99"/>
      <c r="BU498" s="99"/>
      <c r="BV498" s="99"/>
      <c r="BW498" s="106"/>
      <c r="BX498" s="106"/>
      <c r="BY498" s="3"/>
      <c r="BZ498" s="3"/>
      <c r="CA498" s="106"/>
      <c r="CB498" s="106"/>
      <c r="CC498" s="106"/>
      <c r="CD498" s="106"/>
      <c r="CE498" s="106"/>
      <c r="CF498" s="106"/>
      <c r="CG498" s="106"/>
      <c r="CH498" s="106"/>
      <c r="CI498" s="106"/>
      <c r="CJ498" s="106"/>
      <c r="CK498" s="106"/>
      <c r="CL498" s="106"/>
      <c r="CM498" s="106"/>
      <c r="CN498" s="106"/>
      <c r="CO498" s="106"/>
      <c r="CP498" s="106"/>
      <c r="CQ498" s="106"/>
      <c r="CR498" s="106"/>
      <c r="CS498" s="106"/>
      <c r="CT498" s="106"/>
    </row>
    <row r="499" spans="3:98" s="108" customFormat="1" x14ac:dyDescent="0.2">
      <c r="C499" s="105"/>
      <c r="D499" s="106"/>
      <c r="E499" s="105"/>
      <c r="F499" s="106"/>
      <c r="G499" s="110"/>
      <c r="H499" s="110"/>
      <c r="I499" s="110"/>
      <c r="J499" s="110"/>
      <c r="BO499" s="109"/>
      <c r="BP499" s="109"/>
      <c r="BQ499" s="109"/>
      <c r="BR499" s="109"/>
      <c r="BS499" s="109"/>
      <c r="BT499" s="99"/>
      <c r="BU499" s="99"/>
      <c r="BV499" s="99"/>
      <c r="BW499" s="106"/>
      <c r="BX499" s="106"/>
      <c r="BY499" s="3"/>
      <c r="BZ499" s="3"/>
      <c r="CA499" s="106"/>
      <c r="CB499" s="106"/>
      <c r="CC499" s="106"/>
      <c r="CD499" s="106"/>
      <c r="CE499" s="106"/>
      <c r="CF499" s="106"/>
      <c r="CG499" s="106"/>
      <c r="CH499" s="106"/>
      <c r="CI499" s="106"/>
      <c r="CJ499" s="106"/>
      <c r="CK499" s="106"/>
      <c r="CL499" s="106"/>
      <c r="CM499" s="106"/>
      <c r="CN499" s="106"/>
      <c r="CO499" s="106"/>
      <c r="CP499" s="106"/>
      <c r="CQ499" s="106"/>
      <c r="CR499" s="106"/>
      <c r="CS499" s="106"/>
      <c r="CT499" s="106"/>
    </row>
    <row r="500" spans="3:98" s="108" customFormat="1" x14ac:dyDescent="0.2">
      <c r="C500" s="105"/>
      <c r="D500" s="106"/>
      <c r="E500" s="105"/>
      <c r="F500" s="106"/>
      <c r="G500" s="107"/>
      <c r="H500" s="107"/>
      <c r="I500" s="107"/>
      <c r="J500" s="107"/>
      <c r="BO500" s="109"/>
      <c r="BP500" s="109"/>
      <c r="BQ500" s="109"/>
      <c r="BR500" s="109"/>
      <c r="BS500" s="109"/>
      <c r="BT500" s="99"/>
      <c r="BU500" s="99"/>
      <c r="BV500" s="99"/>
      <c r="BW500" s="106"/>
      <c r="BX500" s="106"/>
      <c r="BY500" s="3"/>
      <c r="BZ500" s="3"/>
      <c r="CA500" s="106"/>
      <c r="CB500" s="106"/>
      <c r="CC500" s="106"/>
      <c r="CD500" s="106"/>
      <c r="CE500" s="106"/>
      <c r="CF500" s="106"/>
      <c r="CG500" s="106"/>
      <c r="CH500" s="106"/>
      <c r="CI500" s="106"/>
      <c r="CJ500" s="106"/>
      <c r="CK500" s="106"/>
      <c r="CL500" s="106"/>
      <c r="CM500" s="106"/>
      <c r="CN500" s="106"/>
      <c r="CO500" s="106"/>
      <c r="CP500" s="106"/>
      <c r="CQ500" s="106"/>
      <c r="CR500" s="106"/>
      <c r="CS500" s="106"/>
      <c r="CT500" s="106"/>
    </row>
    <row r="501" spans="3:98" s="108" customFormat="1" x14ac:dyDescent="0.2">
      <c r="C501" s="105"/>
      <c r="D501" s="106"/>
      <c r="E501" s="105"/>
      <c r="F501" s="106"/>
      <c r="G501" s="107"/>
      <c r="H501" s="107"/>
      <c r="I501" s="107"/>
      <c r="J501" s="107"/>
      <c r="BO501" s="109"/>
      <c r="BP501" s="109"/>
      <c r="BQ501" s="109"/>
      <c r="BR501" s="109"/>
      <c r="BS501" s="109"/>
      <c r="BT501" s="99"/>
      <c r="BU501" s="99"/>
      <c r="BV501" s="99"/>
      <c r="BW501" s="106"/>
      <c r="BX501" s="106"/>
      <c r="BY501" s="3"/>
      <c r="BZ501" s="3"/>
      <c r="CA501" s="106"/>
      <c r="CB501" s="106"/>
      <c r="CC501" s="106"/>
      <c r="CD501" s="106"/>
      <c r="CE501" s="106"/>
      <c r="CF501" s="106"/>
      <c r="CG501" s="106"/>
      <c r="CH501" s="106"/>
      <c r="CI501" s="106"/>
      <c r="CJ501" s="106"/>
      <c r="CK501" s="106"/>
      <c r="CL501" s="106"/>
      <c r="CM501" s="106"/>
      <c r="CN501" s="106"/>
      <c r="CO501" s="106"/>
      <c r="CP501" s="106"/>
      <c r="CQ501" s="106"/>
      <c r="CR501" s="106"/>
      <c r="CS501" s="106"/>
      <c r="CT501" s="106"/>
    </row>
    <row r="502" spans="3:98" s="108" customFormat="1" x14ac:dyDescent="0.2">
      <c r="C502" s="105"/>
      <c r="D502" s="106"/>
      <c r="E502" s="105"/>
      <c r="F502" s="106"/>
      <c r="G502" s="107"/>
      <c r="H502" s="107"/>
      <c r="I502" s="107"/>
      <c r="J502" s="107"/>
      <c r="BO502" s="109"/>
      <c r="BP502" s="109"/>
      <c r="BQ502" s="109"/>
      <c r="BR502" s="109"/>
      <c r="BS502" s="109"/>
      <c r="BT502" s="99"/>
      <c r="BU502" s="99"/>
      <c r="BV502" s="99"/>
      <c r="BW502" s="106"/>
      <c r="BX502" s="106"/>
      <c r="BY502" s="3"/>
      <c r="BZ502" s="3"/>
      <c r="CA502" s="106"/>
      <c r="CB502" s="106"/>
      <c r="CC502" s="106"/>
      <c r="CD502" s="106"/>
      <c r="CE502" s="106"/>
      <c r="CF502" s="106"/>
      <c r="CG502" s="106"/>
      <c r="CH502" s="106"/>
      <c r="CI502" s="106"/>
      <c r="CJ502" s="106"/>
      <c r="CK502" s="106"/>
      <c r="CL502" s="106"/>
      <c r="CM502" s="106"/>
      <c r="CN502" s="106"/>
      <c r="CO502" s="106"/>
      <c r="CP502" s="106"/>
      <c r="CQ502" s="106"/>
      <c r="CR502" s="106"/>
      <c r="CS502" s="106"/>
      <c r="CT502" s="106"/>
    </row>
    <row r="503" spans="3:98" s="108" customFormat="1" x14ac:dyDescent="0.2">
      <c r="C503" s="105"/>
      <c r="D503" s="106"/>
      <c r="E503" s="105"/>
      <c r="F503" s="106"/>
      <c r="G503" s="107"/>
      <c r="H503" s="107"/>
      <c r="I503" s="107"/>
      <c r="J503" s="107"/>
      <c r="BO503" s="109"/>
      <c r="BP503" s="109"/>
      <c r="BQ503" s="109"/>
      <c r="BR503" s="109"/>
      <c r="BS503" s="109"/>
      <c r="BT503" s="99"/>
      <c r="BU503" s="99"/>
      <c r="BV503" s="99"/>
      <c r="BW503" s="106"/>
      <c r="BX503" s="106"/>
      <c r="BY503" s="3"/>
      <c r="BZ503" s="3"/>
      <c r="CA503" s="106"/>
      <c r="CB503" s="106"/>
      <c r="CC503" s="106"/>
      <c r="CD503" s="106"/>
      <c r="CE503" s="106"/>
      <c r="CF503" s="106"/>
      <c r="CG503" s="106"/>
      <c r="CH503" s="106"/>
      <c r="CI503" s="106"/>
      <c r="CJ503" s="106"/>
      <c r="CK503" s="106"/>
      <c r="CL503" s="106"/>
      <c r="CM503" s="106"/>
      <c r="CN503" s="106"/>
      <c r="CO503" s="106"/>
      <c r="CP503" s="106"/>
      <c r="CQ503" s="106"/>
      <c r="CR503" s="106"/>
      <c r="CS503" s="106"/>
      <c r="CT503" s="106"/>
    </row>
    <row r="504" spans="3:98" s="108" customFormat="1" x14ac:dyDescent="0.2">
      <c r="C504" s="105"/>
      <c r="D504" s="106"/>
      <c r="E504" s="105"/>
      <c r="F504" s="106"/>
      <c r="G504" s="107"/>
      <c r="H504" s="107"/>
      <c r="I504" s="107"/>
      <c r="J504" s="107"/>
      <c r="BO504" s="109"/>
      <c r="BP504" s="109"/>
      <c r="BQ504" s="109"/>
      <c r="BR504" s="109"/>
      <c r="BS504" s="109"/>
      <c r="BT504" s="99"/>
      <c r="BU504" s="99"/>
      <c r="BV504" s="99"/>
      <c r="BW504" s="106"/>
      <c r="BX504" s="106"/>
      <c r="BY504" s="3"/>
      <c r="BZ504" s="3"/>
      <c r="CA504" s="106"/>
      <c r="CB504" s="106"/>
      <c r="CC504" s="106"/>
      <c r="CD504" s="106"/>
      <c r="CE504" s="106"/>
      <c r="CF504" s="106"/>
      <c r="CG504" s="106"/>
      <c r="CH504" s="106"/>
      <c r="CI504" s="106"/>
      <c r="CJ504" s="106"/>
      <c r="CK504" s="106"/>
      <c r="CL504" s="106"/>
      <c r="CM504" s="106"/>
      <c r="CN504" s="106"/>
      <c r="CO504" s="106"/>
      <c r="CP504" s="106"/>
      <c r="CQ504" s="106"/>
      <c r="CR504" s="106"/>
      <c r="CS504" s="106"/>
      <c r="CT504" s="106"/>
    </row>
    <row r="505" spans="3:98" s="108" customFormat="1" x14ac:dyDescent="0.2">
      <c r="C505" s="105"/>
      <c r="D505" s="106"/>
      <c r="E505" s="105"/>
      <c r="F505" s="106"/>
      <c r="G505" s="107"/>
      <c r="H505" s="107"/>
      <c r="I505" s="107"/>
      <c r="J505" s="107"/>
      <c r="BO505" s="109"/>
      <c r="BP505" s="109"/>
      <c r="BQ505" s="109"/>
      <c r="BR505" s="109"/>
      <c r="BS505" s="109"/>
      <c r="BT505" s="99"/>
      <c r="BU505" s="99"/>
      <c r="BV505" s="99"/>
      <c r="BW505" s="106"/>
      <c r="BX505" s="106"/>
      <c r="BY505" s="3"/>
      <c r="BZ505" s="3"/>
      <c r="CA505" s="106"/>
      <c r="CB505" s="106"/>
      <c r="CC505" s="106"/>
      <c r="CD505" s="106"/>
      <c r="CE505" s="106"/>
      <c r="CF505" s="106"/>
      <c r="CG505" s="106"/>
      <c r="CH505" s="106"/>
      <c r="CI505" s="106"/>
      <c r="CJ505" s="106"/>
      <c r="CK505" s="106"/>
      <c r="CL505" s="106"/>
      <c r="CM505" s="106"/>
      <c r="CN505" s="106"/>
      <c r="CO505" s="106"/>
      <c r="CP505" s="106"/>
      <c r="CQ505" s="106"/>
      <c r="CR505" s="106"/>
      <c r="CS505" s="106"/>
      <c r="CT505" s="106"/>
    </row>
    <row r="506" spans="3:98" s="108" customFormat="1" x14ac:dyDescent="0.2">
      <c r="C506" s="105"/>
      <c r="D506" s="106"/>
      <c r="E506" s="105"/>
      <c r="F506" s="106"/>
      <c r="G506" s="107"/>
      <c r="H506" s="107"/>
      <c r="I506" s="107"/>
      <c r="J506" s="107"/>
      <c r="BO506" s="109"/>
      <c r="BP506" s="109"/>
      <c r="BQ506" s="109"/>
      <c r="BR506" s="109"/>
      <c r="BS506" s="109"/>
      <c r="BT506" s="99"/>
      <c r="BU506" s="99"/>
      <c r="BV506" s="99"/>
      <c r="BW506" s="106"/>
      <c r="BX506" s="106"/>
      <c r="BY506" s="3"/>
      <c r="BZ506" s="3"/>
      <c r="CA506" s="106"/>
      <c r="CB506" s="106"/>
      <c r="CC506" s="106"/>
      <c r="CD506" s="106"/>
      <c r="CE506" s="106"/>
      <c r="CF506" s="106"/>
      <c r="CG506" s="106"/>
      <c r="CH506" s="106"/>
      <c r="CI506" s="106"/>
      <c r="CJ506" s="106"/>
      <c r="CK506" s="106"/>
      <c r="CL506" s="106"/>
      <c r="CM506" s="106"/>
      <c r="CN506" s="106"/>
      <c r="CO506" s="106"/>
      <c r="CP506" s="106"/>
      <c r="CQ506" s="106"/>
      <c r="CR506" s="106"/>
      <c r="CS506" s="106"/>
      <c r="CT506" s="106"/>
    </row>
    <row r="507" spans="3:98" s="108" customFormat="1" x14ac:dyDescent="0.2">
      <c r="C507" s="105"/>
      <c r="D507" s="106"/>
      <c r="E507" s="105"/>
      <c r="F507" s="106"/>
      <c r="G507" s="107"/>
      <c r="H507" s="107"/>
      <c r="I507" s="107"/>
      <c r="J507" s="107"/>
      <c r="BO507" s="109"/>
      <c r="BP507" s="109"/>
      <c r="BQ507" s="109"/>
      <c r="BR507" s="109"/>
      <c r="BS507" s="109"/>
      <c r="BT507" s="99"/>
      <c r="BU507" s="99"/>
      <c r="BV507" s="99"/>
      <c r="BW507" s="106"/>
      <c r="BX507" s="106"/>
      <c r="BY507" s="3"/>
      <c r="BZ507" s="3"/>
      <c r="CA507" s="106"/>
      <c r="CB507" s="106"/>
      <c r="CC507" s="106"/>
      <c r="CD507" s="106"/>
      <c r="CE507" s="106"/>
      <c r="CF507" s="106"/>
      <c r="CG507" s="106"/>
      <c r="CH507" s="106"/>
      <c r="CI507" s="106"/>
      <c r="CJ507" s="106"/>
      <c r="CK507" s="106"/>
      <c r="CL507" s="106"/>
      <c r="CM507" s="106"/>
      <c r="CN507" s="106"/>
      <c r="CO507" s="106"/>
      <c r="CP507" s="106"/>
      <c r="CQ507" s="106"/>
      <c r="CR507" s="106"/>
      <c r="CS507" s="106"/>
      <c r="CT507" s="106"/>
    </row>
    <row r="508" spans="3:98" s="108" customFormat="1" x14ac:dyDescent="0.2">
      <c r="C508" s="105"/>
      <c r="D508" s="106"/>
      <c r="E508" s="105"/>
      <c r="F508" s="106"/>
      <c r="G508" s="107"/>
      <c r="H508" s="107"/>
      <c r="I508" s="107"/>
      <c r="J508" s="107"/>
      <c r="BO508" s="109"/>
      <c r="BP508" s="109"/>
      <c r="BQ508" s="109"/>
      <c r="BR508" s="109"/>
      <c r="BS508" s="109"/>
      <c r="BT508" s="99"/>
      <c r="BU508" s="99"/>
      <c r="BV508" s="99"/>
      <c r="BW508" s="106"/>
      <c r="BX508" s="106"/>
      <c r="BY508" s="3"/>
      <c r="BZ508" s="3"/>
      <c r="CA508" s="106"/>
      <c r="CB508" s="106"/>
      <c r="CC508" s="106"/>
      <c r="CD508" s="106"/>
      <c r="CE508" s="106"/>
      <c r="CF508" s="106"/>
      <c r="CG508" s="106"/>
      <c r="CH508" s="106"/>
      <c r="CI508" s="106"/>
      <c r="CJ508" s="106"/>
      <c r="CK508" s="106"/>
      <c r="CL508" s="106"/>
      <c r="CM508" s="106"/>
      <c r="CN508" s="106"/>
      <c r="CO508" s="106"/>
      <c r="CP508" s="106"/>
      <c r="CQ508" s="106"/>
      <c r="CR508" s="106"/>
      <c r="CS508" s="106"/>
      <c r="CT508" s="106"/>
    </row>
    <row r="509" spans="3:98" s="108" customFormat="1" x14ac:dyDescent="0.2">
      <c r="C509" s="105"/>
      <c r="D509" s="106"/>
      <c r="E509" s="105"/>
      <c r="F509" s="106"/>
      <c r="G509" s="107"/>
      <c r="H509" s="107"/>
      <c r="I509" s="107"/>
      <c r="J509" s="107"/>
      <c r="BO509" s="109"/>
      <c r="BP509" s="109"/>
      <c r="BQ509" s="109"/>
      <c r="BR509" s="109"/>
      <c r="BS509" s="109"/>
      <c r="BT509" s="99"/>
      <c r="BU509" s="99"/>
      <c r="BV509" s="99"/>
      <c r="BW509" s="106"/>
      <c r="BX509" s="106"/>
      <c r="BY509" s="3"/>
      <c r="BZ509" s="3"/>
      <c r="CA509" s="106"/>
      <c r="CB509" s="106"/>
      <c r="CC509" s="106"/>
      <c r="CD509" s="106"/>
      <c r="CE509" s="106"/>
      <c r="CF509" s="106"/>
      <c r="CG509" s="106"/>
      <c r="CH509" s="106"/>
      <c r="CI509" s="106"/>
      <c r="CJ509" s="106"/>
      <c r="CK509" s="106"/>
      <c r="CL509" s="106"/>
      <c r="CM509" s="106"/>
      <c r="CN509" s="106"/>
      <c r="CO509" s="106"/>
      <c r="CP509" s="106"/>
      <c r="CQ509" s="106"/>
      <c r="CR509" s="106"/>
      <c r="CS509" s="106"/>
      <c r="CT509" s="106"/>
    </row>
    <row r="510" spans="3:98" s="108" customFormat="1" x14ac:dyDescent="0.2">
      <c r="C510" s="105"/>
      <c r="D510" s="106"/>
      <c r="E510" s="105"/>
      <c r="F510" s="106"/>
      <c r="G510" s="107"/>
      <c r="H510" s="107"/>
      <c r="I510" s="107"/>
      <c r="J510" s="107"/>
      <c r="BO510" s="109"/>
      <c r="BP510" s="109"/>
      <c r="BQ510" s="109"/>
      <c r="BR510" s="109"/>
      <c r="BS510" s="109"/>
      <c r="BT510" s="99"/>
      <c r="BU510" s="99"/>
      <c r="BV510" s="99"/>
      <c r="BW510" s="106"/>
      <c r="BX510" s="106"/>
      <c r="BY510" s="3"/>
      <c r="BZ510" s="3"/>
      <c r="CA510" s="106"/>
      <c r="CB510" s="106"/>
      <c r="CC510" s="106"/>
      <c r="CD510" s="106"/>
      <c r="CE510" s="106"/>
      <c r="CF510" s="106"/>
      <c r="CG510" s="106"/>
      <c r="CH510" s="106"/>
      <c r="CI510" s="106"/>
      <c r="CJ510" s="106"/>
      <c r="CK510" s="106"/>
      <c r="CL510" s="106"/>
      <c r="CM510" s="106"/>
      <c r="CN510" s="106"/>
      <c r="CO510" s="106"/>
      <c r="CP510" s="106"/>
      <c r="CQ510" s="106"/>
      <c r="CR510" s="106"/>
      <c r="CS510" s="106"/>
      <c r="CT510" s="106"/>
    </row>
    <row r="511" spans="3:98" s="108" customFormat="1" x14ac:dyDescent="0.2">
      <c r="C511" s="105"/>
      <c r="D511" s="106"/>
      <c r="E511" s="105"/>
      <c r="F511" s="106"/>
      <c r="G511" s="107"/>
      <c r="H511" s="107"/>
      <c r="I511" s="107"/>
      <c r="J511" s="107"/>
      <c r="BO511" s="109"/>
      <c r="BP511" s="109"/>
      <c r="BQ511" s="109"/>
      <c r="BR511" s="109"/>
      <c r="BS511" s="109"/>
      <c r="BT511" s="99"/>
      <c r="BU511" s="99"/>
      <c r="BV511" s="99"/>
      <c r="BW511" s="106"/>
      <c r="BX511" s="106"/>
      <c r="BY511" s="3"/>
      <c r="BZ511" s="3"/>
      <c r="CA511" s="106"/>
      <c r="CB511" s="106"/>
      <c r="CC511" s="106"/>
      <c r="CD511" s="106"/>
      <c r="CE511" s="106"/>
      <c r="CF511" s="106"/>
      <c r="CG511" s="106"/>
      <c r="CH511" s="106"/>
      <c r="CI511" s="106"/>
      <c r="CJ511" s="106"/>
      <c r="CK511" s="106"/>
      <c r="CL511" s="106"/>
      <c r="CM511" s="106"/>
      <c r="CN511" s="106"/>
      <c r="CO511" s="106"/>
      <c r="CP511" s="106"/>
      <c r="CQ511" s="106"/>
      <c r="CR511" s="106"/>
      <c r="CS511" s="106"/>
      <c r="CT511" s="106"/>
    </row>
    <row r="512" spans="3:98" s="108" customFormat="1" x14ac:dyDescent="0.2">
      <c r="C512" s="105"/>
      <c r="D512" s="106"/>
      <c r="E512" s="105"/>
      <c r="F512" s="106"/>
      <c r="G512" s="107"/>
      <c r="H512" s="107"/>
      <c r="I512" s="107"/>
      <c r="J512" s="107"/>
      <c r="BO512" s="109"/>
      <c r="BP512" s="109"/>
      <c r="BQ512" s="109"/>
      <c r="BR512" s="109"/>
      <c r="BS512" s="109"/>
      <c r="BT512" s="99"/>
      <c r="BU512" s="99"/>
      <c r="BV512" s="99"/>
      <c r="BW512" s="106"/>
      <c r="BX512" s="106"/>
      <c r="BY512" s="3"/>
      <c r="BZ512" s="3"/>
      <c r="CA512" s="106"/>
      <c r="CB512" s="106"/>
      <c r="CC512" s="106"/>
      <c r="CD512" s="106"/>
      <c r="CE512" s="106"/>
      <c r="CF512" s="106"/>
      <c r="CG512" s="106"/>
      <c r="CH512" s="106"/>
      <c r="CI512" s="106"/>
      <c r="CJ512" s="106"/>
      <c r="CK512" s="106"/>
      <c r="CL512" s="106"/>
      <c r="CM512" s="106"/>
      <c r="CN512" s="106"/>
      <c r="CO512" s="106"/>
      <c r="CP512" s="106"/>
      <c r="CQ512" s="106"/>
      <c r="CR512" s="106"/>
      <c r="CS512" s="106"/>
      <c r="CT512" s="106"/>
    </row>
    <row r="513" spans="3:98" s="108" customFormat="1" x14ac:dyDescent="0.2">
      <c r="C513" s="105"/>
      <c r="D513" s="106"/>
      <c r="E513" s="105"/>
      <c r="F513" s="106"/>
      <c r="G513" s="110"/>
      <c r="H513" s="110"/>
      <c r="I513" s="110"/>
      <c r="J513" s="110"/>
      <c r="BO513" s="109"/>
      <c r="BP513" s="109"/>
      <c r="BQ513" s="109"/>
      <c r="BR513" s="109"/>
      <c r="BS513" s="109"/>
      <c r="BT513" s="99"/>
      <c r="BU513" s="99"/>
      <c r="BV513" s="99"/>
      <c r="BW513" s="106"/>
      <c r="BX513" s="106"/>
      <c r="BY513" s="3"/>
      <c r="BZ513" s="3"/>
      <c r="CA513" s="106"/>
      <c r="CB513" s="106"/>
      <c r="CC513" s="106"/>
      <c r="CD513" s="106"/>
      <c r="CE513" s="106"/>
      <c r="CF513" s="106"/>
      <c r="CG513" s="106"/>
      <c r="CH513" s="106"/>
      <c r="CI513" s="106"/>
      <c r="CJ513" s="106"/>
      <c r="CK513" s="106"/>
      <c r="CL513" s="106"/>
      <c r="CM513" s="106"/>
      <c r="CN513" s="106"/>
      <c r="CO513" s="106"/>
      <c r="CP513" s="106"/>
      <c r="CQ513" s="106"/>
      <c r="CR513" s="106"/>
      <c r="CS513" s="106"/>
      <c r="CT513" s="106"/>
    </row>
    <row r="514" spans="3:98" s="108" customFormat="1" x14ac:dyDescent="0.2">
      <c r="C514" s="105"/>
      <c r="D514" s="106"/>
      <c r="E514" s="105"/>
      <c r="F514" s="106"/>
      <c r="G514" s="110"/>
      <c r="H514" s="110"/>
      <c r="I514" s="110"/>
      <c r="J514" s="110"/>
      <c r="BO514" s="109"/>
      <c r="BP514" s="109"/>
      <c r="BQ514" s="109"/>
      <c r="BR514" s="109"/>
      <c r="BS514" s="109"/>
      <c r="BT514" s="99"/>
      <c r="BU514" s="99"/>
      <c r="BV514" s="99"/>
      <c r="BW514" s="106"/>
      <c r="BX514" s="106"/>
      <c r="BY514" s="3"/>
      <c r="BZ514" s="3"/>
      <c r="CA514" s="106"/>
      <c r="CB514" s="106"/>
      <c r="CC514" s="106"/>
      <c r="CD514" s="106"/>
      <c r="CE514" s="106"/>
      <c r="CF514" s="106"/>
      <c r="CG514" s="106"/>
      <c r="CH514" s="106"/>
      <c r="CI514" s="106"/>
      <c r="CJ514" s="106"/>
      <c r="CK514" s="106"/>
      <c r="CL514" s="106"/>
      <c r="CM514" s="106"/>
      <c r="CN514" s="106"/>
      <c r="CO514" s="106"/>
      <c r="CP514" s="106"/>
      <c r="CQ514" s="106"/>
      <c r="CR514" s="106"/>
      <c r="CS514" s="106"/>
      <c r="CT514" s="106"/>
    </row>
    <row r="515" spans="3:98" s="108" customFormat="1" x14ac:dyDescent="0.2">
      <c r="C515" s="105"/>
      <c r="D515" s="106"/>
      <c r="E515" s="105"/>
      <c r="F515" s="106"/>
      <c r="G515" s="107"/>
      <c r="H515" s="107"/>
      <c r="I515" s="107"/>
      <c r="J515" s="107"/>
      <c r="BO515" s="109"/>
      <c r="BP515" s="109"/>
      <c r="BQ515" s="109"/>
      <c r="BR515" s="109"/>
      <c r="BS515" s="109"/>
      <c r="BT515" s="99"/>
      <c r="BU515" s="99"/>
      <c r="BV515" s="99"/>
      <c r="BW515" s="106"/>
      <c r="BX515" s="106"/>
      <c r="BY515" s="3"/>
      <c r="BZ515" s="3"/>
      <c r="CA515" s="106"/>
      <c r="CB515" s="106"/>
      <c r="CC515" s="106"/>
      <c r="CD515" s="106"/>
      <c r="CE515" s="106"/>
      <c r="CF515" s="106"/>
      <c r="CG515" s="106"/>
      <c r="CH515" s="106"/>
      <c r="CI515" s="106"/>
      <c r="CJ515" s="106"/>
      <c r="CK515" s="106"/>
      <c r="CL515" s="106"/>
      <c r="CM515" s="106"/>
      <c r="CN515" s="106"/>
      <c r="CO515" s="106"/>
      <c r="CP515" s="106"/>
      <c r="CQ515" s="106"/>
      <c r="CR515" s="106"/>
      <c r="CS515" s="106"/>
      <c r="CT515" s="106"/>
    </row>
    <row r="516" spans="3:98" s="108" customFormat="1" x14ac:dyDescent="0.2">
      <c r="C516" s="105"/>
      <c r="D516" s="106"/>
      <c r="E516" s="105"/>
      <c r="F516" s="106"/>
      <c r="G516" s="107"/>
      <c r="H516" s="107"/>
      <c r="I516" s="107"/>
      <c r="J516" s="107"/>
      <c r="BO516" s="109"/>
      <c r="BP516" s="109"/>
      <c r="BQ516" s="109"/>
      <c r="BR516" s="109"/>
      <c r="BS516" s="109"/>
      <c r="BT516" s="99"/>
      <c r="BU516" s="99"/>
      <c r="BV516" s="99"/>
      <c r="BW516" s="106"/>
      <c r="BX516" s="106"/>
      <c r="BY516" s="3"/>
      <c r="BZ516" s="3"/>
      <c r="CA516" s="106"/>
      <c r="CB516" s="106"/>
      <c r="CC516" s="106"/>
      <c r="CD516" s="106"/>
      <c r="CE516" s="106"/>
      <c r="CF516" s="106"/>
      <c r="CG516" s="106"/>
      <c r="CH516" s="106"/>
      <c r="CI516" s="106"/>
      <c r="CJ516" s="106"/>
      <c r="CK516" s="106"/>
      <c r="CL516" s="106"/>
      <c r="CM516" s="106"/>
      <c r="CN516" s="106"/>
      <c r="CO516" s="106"/>
      <c r="CP516" s="106"/>
      <c r="CQ516" s="106"/>
      <c r="CR516" s="106"/>
      <c r="CS516" s="106"/>
      <c r="CT516" s="106"/>
    </row>
    <row r="517" spans="3:98" s="108" customFormat="1" x14ac:dyDescent="0.2">
      <c r="C517" s="105"/>
      <c r="D517" s="106"/>
      <c r="E517" s="105"/>
      <c r="F517" s="106"/>
      <c r="G517" s="110"/>
      <c r="H517" s="110"/>
      <c r="I517" s="110"/>
      <c r="J517" s="110"/>
      <c r="BO517" s="109"/>
      <c r="BP517" s="109"/>
      <c r="BQ517" s="109"/>
      <c r="BR517" s="109"/>
      <c r="BS517" s="109"/>
      <c r="BT517" s="99"/>
      <c r="BU517" s="99"/>
      <c r="BV517" s="99"/>
      <c r="BW517" s="106"/>
      <c r="BX517" s="106"/>
      <c r="BY517" s="3"/>
      <c r="BZ517" s="3"/>
      <c r="CA517" s="106"/>
      <c r="CB517" s="106"/>
      <c r="CC517" s="106"/>
      <c r="CD517" s="106"/>
      <c r="CE517" s="106"/>
      <c r="CF517" s="106"/>
      <c r="CG517" s="106"/>
      <c r="CH517" s="106"/>
      <c r="CI517" s="106"/>
      <c r="CJ517" s="106"/>
      <c r="CK517" s="106"/>
      <c r="CL517" s="106"/>
      <c r="CM517" s="106"/>
      <c r="CN517" s="106"/>
      <c r="CO517" s="106"/>
      <c r="CP517" s="106"/>
      <c r="CQ517" s="106"/>
      <c r="CR517" s="106"/>
      <c r="CS517" s="106"/>
      <c r="CT517" s="106"/>
    </row>
    <row r="518" spans="3:98" s="108" customFormat="1" x14ac:dyDescent="0.2">
      <c r="C518" s="105"/>
      <c r="D518" s="106"/>
      <c r="E518" s="105"/>
      <c r="F518" s="106"/>
      <c r="G518" s="107"/>
      <c r="H518" s="107"/>
      <c r="I518" s="107"/>
      <c r="J518" s="107"/>
      <c r="BO518" s="109"/>
      <c r="BP518" s="109"/>
      <c r="BQ518" s="109"/>
      <c r="BR518" s="109"/>
      <c r="BS518" s="109"/>
      <c r="BT518" s="99"/>
      <c r="BU518" s="99"/>
      <c r="BV518" s="99"/>
      <c r="BW518" s="106"/>
      <c r="BX518" s="106"/>
      <c r="BY518" s="3"/>
      <c r="BZ518" s="3"/>
      <c r="CA518" s="106"/>
      <c r="CB518" s="106"/>
      <c r="CC518" s="106"/>
      <c r="CD518" s="106"/>
      <c r="CE518" s="106"/>
      <c r="CF518" s="106"/>
      <c r="CG518" s="106"/>
      <c r="CH518" s="106"/>
      <c r="CI518" s="106"/>
      <c r="CJ518" s="106"/>
      <c r="CK518" s="106"/>
      <c r="CL518" s="106"/>
      <c r="CM518" s="106"/>
      <c r="CN518" s="106"/>
      <c r="CO518" s="106"/>
      <c r="CP518" s="106"/>
      <c r="CQ518" s="106"/>
      <c r="CR518" s="106"/>
      <c r="CS518" s="106"/>
      <c r="CT518" s="106"/>
    </row>
    <row r="519" spans="3:98" s="108" customFormat="1" x14ac:dyDescent="0.2">
      <c r="C519" s="105"/>
      <c r="D519" s="106"/>
      <c r="E519" s="105"/>
      <c r="F519" s="106"/>
      <c r="G519" s="107"/>
      <c r="H519" s="107"/>
      <c r="I519" s="107"/>
      <c r="J519" s="107"/>
      <c r="BO519" s="109"/>
      <c r="BP519" s="109"/>
      <c r="BQ519" s="109"/>
      <c r="BR519" s="109"/>
      <c r="BS519" s="109"/>
      <c r="BT519" s="99"/>
      <c r="BU519" s="99"/>
      <c r="BV519" s="99"/>
      <c r="BW519" s="106"/>
      <c r="BX519" s="106"/>
      <c r="BY519" s="3"/>
      <c r="BZ519" s="3"/>
      <c r="CA519" s="106"/>
      <c r="CB519" s="106"/>
      <c r="CC519" s="106"/>
      <c r="CD519" s="106"/>
      <c r="CE519" s="106"/>
      <c r="CF519" s="106"/>
      <c r="CG519" s="106"/>
      <c r="CH519" s="106"/>
      <c r="CI519" s="106"/>
      <c r="CJ519" s="106"/>
      <c r="CK519" s="106"/>
      <c r="CL519" s="106"/>
      <c r="CM519" s="106"/>
      <c r="CN519" s="106"/>
      <c r="CO519" s="106"/>
      <c r="CP519" s="106"/>
      <c r="CQ519" s="106"/>
      <c r="CR519" s="106"/>
      <c r="CS519" s="106"/>
      <c r="CT519" s="106"/>
    </row>
    <row r="520" spans="3:98" s="108" customFormat="1" x14ac:dyDescent="0.2">
      <c r="C520" s="105"/>
      <c r="D520" s="106"/>
      <c r="E520" s="105"/>
      <c r="F520" s="106"/>
      <c r="G520" s="107"/>
      <c r="H520" s="107"/>
      <c r="I520" s="107"/>
      <c r="J520" s="107"/>
      <c r="BO520" s="109"/>
      <c r="BP520" s="109"/>
      <c r="BQ520" s="109"/>
      <c r="BR520" s="109"/>
      <c r="BS520" s="109"/>
      <c r="BT520" s="99"/>
      <c r="BU520" s="99"/>
      <c r="BV520" s="99"/>
      <c r="BW520" s="106"/>
      <c r="BX520" s="106"/>
      <c r="BY520" s="3"/>
      <c r="BZ520" s="3"/>
      <c r="CA520" s="106"/>
      <c r="CB520" s="106"/>
      <c r="CC520" s="106"/>
      <c r="CD520" s="106"/>
      <c r="CE520" s="106"/>
      <c r="CF520" s="106"/>
      <c r="CG520" s="106"/>
      <c r="CH520" s="106"/>
      <c r="CI520" s="106"/>
      <c r="CJ520" s="106"/>
      <c r="CK520" s="106"/>
      <c r="CL520" s="106"/>
      <c r="CM520" s="106"/>
      <c r="CN520" s="106"/>
      <c r="CO520" s="106"/>
      <c r="CP520" s="106"/>
      <c r="CQ520" s="106"/>
      <c r="CR520" s="106"/>
      <c r="CS520" s="106"/>
      <c r="CT520" s="106"/>
    </row>
    <row r="521" spans="3:98" x14ac:dyDescent="0.2">
      <c r="G521" s="107"/>
      <c r="H521" s="107"/>
      <c r="I521" s="107"/>
      <c r="J521" s="107"/>
    </row>
  </sheetData>
  <autoFilter ref="A13:BX298" xr:uid="{00000000-0009-0000-0000-000010000000}"/>
  <mergeCells count="210">
    <mergeCell ref="C298:BT298"/>
    <mergeCell ref="C299:BT299"/>
    <mergeCell ref="C300:BT300"/>
    <mergeCell ref="C292:D292"/>
    <mergeCell ref="BD290:BE290"/>
    <mergeCell ref="BG290:BH290"/>
    <mergeCell ref="BJ290:BK290"/>
    <mergeCell ref="BM290:BN290"/>
    <mergeCell ref="BP290:BQ290"/>
    <mergeCell ref="BS290:BT290"/>
    <mergeCell ref="AL290:AM290"/>
    <mergeCell ref="AO290:AP290"/>
    <mergeCell ref="AR290:AS290"/>
    <mergeCell ref="AU290:AV290"/>
    <mergeCell ref="AX290:AY290"/>
    <mergeCell ref="BA290:BB290"/>
    <mergeCell ref="T290:U290"/>
    <mergeCell ref="W290:X290"/>
    <mergeCell ref="Z290:AA290"/>
    <mergeCell ref="AC290:AD290"/>
    <mergeCell ref="AF290:AG290"/>
    <mergeCell ref="AI290:AJ290"/>
    <mergeCell ref="C289:K290"/>
    <mergeCell ref="N289:O289"/>
    <mergeCell ref="L290:M290"/>
    <mergeCell ref="N290:O290"/>
    <mergeCell ref="Q290:R290"/>
    <mergeCell ref="BO287:BO288"/>
    <mergeCell ref="BP287:BP288"/>
    <mergeCell ref="BC287:BC288"/>
    <mergeCell ref="BD287:BD288"/>
    <mergeCell ref="BE287:BE288"/>
    <mergeCell ref="BF287:BF288"/>
    <mergeCell ref="BG287:BG288"/>
    <mergeCell ref="BH287:BH288"/>
    <mergeCell ref="AW287:AW288"/>
    <mergeCell ref="AX287:AX288"/>
    <mergeCell ref="AY287:AY288"/>
    <mergeCell ref="AZ287:AZ288"/>
    <mergeCell ref="BA287:BA288"/>
    <mergeCell ref="BB287:BB288"/>
    <mergeCell ref="AQ287:AQ288"/>
    <mergeCell ref="AR287:AR288"/>
    <mergeCell ref="AS287:AS288"/>
    <mergeCell ref="AT287:AT288"/>
    <mergeCell ref="AU287:AU288"/>
    <mergeCell ref="AV287:AV288"/>
    <mergeCell ref="AK287:AK288"/>
    <mergeCell ref="BQ287:BQ288"/>
    <mergeCell ref="BR287:BR288"/>
    <mergeCell ref="BS287:BS288"/>
    <mergeCell ref="BT287:BT288"/>
    <mergeCell ref="BI287:BI288"/>
    <mergeCell ref="BJ287:BJ288"/>
    <mergeCell ref="BK287:BK288"/>
    <mergeCell ref="BL287:BL288"/>
    <mergeCell ref="BM287:BM288"/>
    <mergeCell ref="BN287:BN288"/>
    <mergeCell ref="AL287:AL288"/>
    <mergeCell ref="AM287:AM288"/>
    <mergeCell ref="AN287:AN288"/>
    <mergeCell ref="AO287:AO288"/>
    <mergeCell ref="AP287:AP288"/>
    <mergeCell ref="AE287:AE288"/>
    <mergeCell ref="AF287:AF288"/>
    <mergeCell ref="AG287:AG288"/>
    <mergeCell ref="AH287:AH288"/>
    <mergeCell ref="AI287:AI288"/>
    <mergeCell ref="AJ287:AJ288"/>
    <mergeCell ref="Y287:Y288"/>
    <mergeCell ref="Z287:Z288"/>
    <mergeCell ref="AA287:AA288"/>
    <mergeCell ref="AB287:AB288"/>
    <mergeCell ref="AC287:AC288"/>
    <mergeCell ref="AD287:AD288"/>
    <mergeCell ref="S287:S288"/>
    <mergeCell ref="T287:T288"/>
    <mergeCell ref="U287:U288"/>
    <mergeCell ref="V287:V288"/>
    <mergeCell ref="W287:W288"/>
    <mergeCell ref="X287:X288"/>
    <mergeCell ref="C287:F287"/>
    <mergeCell ref="K287:K288"/>
    <mergeCell ref="L287:L288"/>
    <mergeCell ref="M287:M288"/>
    <mergeCell ref="N287:N288"/>
    <mergeCell ref="O287:O288"/>
    <mergeCell ref="P287:P288"/>
    <mergeCell ref="Q287:Q288"/>
    <mergeCell ref="R287:R288"/>
    <mergeCell ref="C288:F288"/>
    <mergeCell ref="BT11:BT12"/>
    <mergeCell ref="BW11:BW13"/>
    <mergeCell ref="BL11:BL12"/>
    <mergeCell ref="BM11:BM12"/>
    <mergeCell ref="BN11:BN12"/>
    <mergeCell ref="BP11:BP12"/>
    <mergeCell ref="BQ11:BQ12"/>
    <mergeCell ref="BS11:BS12"/>
    <mergeCell ref="BB11:BB12"/>
    <mergeCell ref="BC11:BC12"/>
    <mergeCell ref="BD11:BD12"/>
    <mergeCell ref="BE11:BE12"/>
    <mergeCell ref="BF11:BF12"/>
    <mergeCell ref="BG11:BG12"/>
    <mergeCell ref="BJ11:BJ12"/>
    <mergeCell ref="BK11:BK12"/>
    <mergeCell ref="AV11:AV12"/>
    <mergeCell ref="AW11:AW12"/>
    <mergeCell ref="AX11:AX12"/>
    <mergeCell ref="AY11:AY12"/>
    <mergeCell ref="AZ11:AZ12"/>
    <mergeCell ref="BA11:BA12"/>
    <mergeCell ref="AP11:AP12"/>
    <mergeCell ref="AQ11:AQ12"/>
    <mergeCell ref="AR11:AR12"/>
    <mergeCell ref="AS11:AS12"/>
    <mergeCell ref="AT11:AT12"/>
    <mergeCell ref="AU11:AU12"/>
    <mergeCell ref="AJ11:AJ12"/>
    <mergeCell ref="AK11:AK12"/>
    <mergeCell ref="AL11:AL12"/>
    <mergeCell ref="AM11:AM12"/>
    <mergeCell ref="AN11:AN12"/>
    <mergeCell ref="AO11:AO12"/>
    <mergeCell ref="AD11:AD12"/>
    <mergeCell ref="AE11:AE12"/>
    <mergeCell ref="AF11:AF12"/>
    <mergeCell ref="AG11:AG12"/>
    <mergeCell ref="AH11:AH12"/>
    <mergeCell ref="AI11:AI12"/>
    <mergeCell ref="X11:X12"/>
    <mergeCell ref="Y11:Y12"/>
    <mergeCell ref="Z11:Z12"/>
    <mergeCell ref="AA11:AA12"/>
    <mergeCell ref="AB11:AB12"/>
    <mergeCell ref="AC11:AC12"/>
    <mergeCell ref="BS10:BT10"/>
    <mergeCell ref="P11:P12"/>
    <mergeCell ref="Q11:Q12"/>
    <mergeCell ref="R11:R12"/>
    <mergeCell ref="S11:S12"/>
    <mergeCell ref="T11:T12"/>
    <mergeCell ref="U11:U12"/>
    <mergeCell ref="V11:V12"/>
    <mergeCell ref="W11:W12"/>
    <mergeCell ref="BG10:BH10"/>
    <mergeCell ref="BJ10:BK10"/>
    <mergeCell ref="BM10:BN10"/>
    <mergeCell ref="BO10:BO12"/>
    <mergeCell ref="BP10:BQ10"/>
    <mergeCell ref="BR10:BR12"/>
    <mergeCell ref="BH11:BH12"/>
    <mergeCell ref="BI11:BI12"/>
    <mergeCell ref="Q10:R10"/>
    <mergeCell ref="T10:U10"/>
    <mergeCell ref="AZ9:BB9"/>
    <mergeCell ref="BC9:BE9"/>
    <mergeCell ref="BF9:BH9"/>
    <mergeCell ref="P9:R9"/>
    <mergeCell ref="S9:U9"/>
    <mergeCell ref="V9:X9"/>
    <mergeCell ref="Y9:AA9"/>
    <mergeCell ref="AB9:AD9"/>
    <mergeCell ref="AE9:AG9"/>
    <mergeCell ref="AO10:AP10"/>
    <mergeCell ref="AR10:AS10"/>
    <mergeCell ref="AU10:AV10"/>
    <mergeCell ref="AX10:AY10"/>
    <mergeCell ref="BA10:BB10"/>
    <mergeCell ref="BD10:BE10"/>
    <mergeCell ref="W10:X10"/>
    <mergeCell ref="Z10:AA10"/>
    <mergeCell ref="AC10:AD10"/>
    <mergeCell ref="AF10:AG10"/>
    <mergeCell ref="AI10:AJ10"/>
    <mergeCell ref="AL10:AM10"/>
    <mergeCell ref="BI9:BK9"/>
    <mergeCell ref="BL9:BN9"/>
    <mergeCell ref="BO9:BT9"/>
    <mergeCell ref="AH9:AJ9"/>
    <mergeCell ref="AK9:AM9"/>
    <mergeCell ref="AN9:AP9"/>
    <mergeCell ref="AQ9:AS9"/>
    <mergeCell ref="AT9:AV9"/>
    <mergeCell ref="AW9:AY9"/>
    <mergeCell ref="C9:C12"/>
    <mergeCell ref="D9:D12"/>
    <mergeCell ref="E9:F9"/>
    <mergeCell ref="G9:G12"/>
    <mergeCell ref="H9:H12"/>
    <mergeCell ref="I9:I12"/>
    <mergeCell ref="J9:J12"/>
    <mergeCell ref="K9:K12"/>
    <mergeCell ref="L9:O9"/>
    <mergeCell ref="E10:E12"/>
    <mergeCell ref="F10:F12"/>
    <mergeCell ref="L10:M11"/>
    <mergeCell ref="N10:O11"/>
    <mergeCell ref="C2:BT2"/>
    <mergeCell ref="C3:N3"/>
    <mergeCell ref="BO3:BT3"/>
    <mergeCell ref="C4:O4"/>
    <mergeCell ref="C5:K5"/>
    <mergeCell ref="C7:O7"/>
    <mergeCell ref="BP7:BR7"/>
    <mergeCell ref="BS7:BT7"/>
    <mergeCell ref="C8:BT8"/>
    <mergeCell ref="BO4:BP4"/>
    <mergeCell ref="BO5:BP5"/>
  </mergeCells>
  <conditionalFormatting sqref="BP291">
    <cfRule type="cellIs" dxfId="9606" priority="9611" stopIfTrue="1" operator="greaterThan">
      <formula>#REF!</formula>
    </cfRule>
  </conditionalFormatting>
  <conditionalFormatting sqref="BO291:BO297 BQ291:BS291">
    <cfRule type="cellIs" dxfId="9605" priority="9612" stopIfTrue="1" operator="greaterThan">
      <formula>#REF!</formula>
    </cfRule>
  </conditionalFormatting>
  <conditionalFormatting sqref="C13:AV13 BO13:BT13">
    <cfRule type="expression" dxfId="9604" priority="9601">
      <formula>$A$13="Família"</formula>
    </cfRule>
    <cfRule type="expression" dxfId="9603" priority="9602">
      <formula>$A$13="Ñ Plan c/desc"</formula>
    </cfRule>
    <cfRule type="expression" dxfId="9602" priority="9603">
      <formula>$A$13="Advindo"</formula>
    </cfRule>
    <cfRule type="expression" dxfId="9601" priority="9604">
      <formula>$A$13="Ñ Plan s/desc"</formula>
    </cfRule>
    <cfRule type="expression" dxfId="9600" priority="9605">
      <formula>$A$13="Planilhado"</formula>
    </cfRule>
  </conditionalFormatting>
  <conditionalFormatting sqref="C14:AV14 BO14:BT14">
    <cfRule type="expression" dxfId="9599" priority="9596">
      <formula>$A$14="Família"</formula>
    </cfRule>
    <cfRule type="expression" dxfId="9598" priority="9597">
      <formula>$A$14="Ñ Plan c/desc"</formula>
    </cfRule>
    <cfRule type="expression" dxfId="9597" priority="9598">
      <formula>$A$14="Advindo"</formula>
    </cfRule>
    <cfRule type="expression" dxfId="9596" priority="9599">
      <formula>$A$14="Ñ Plan s/desc"</formula>
    </cfRule>
    <cfRule type="expression" dxfId="9595" priority="9600">
      <formula>$A$14="Planilhado"</formula>
    </cfRule>
  </conditionalFormatting>
  <conditionalFormatting sqref="C15:AV15 BO15:BT15">
    <cfRule type="expression" dxfId="9594" priority="9591">
      <formula>$A$15="Família"</formula>
    </cfRule>
    <cfRule type="expression" dxfId="9593" priority="9592">
      <formula>$A$15="Ñ Plan c/desc"</formula>
    </cfRule>
    <cfRule type="expression" dxfId="9592" priority="9593">
      <formula>$A$15="Advindo"</formula>
    </cfRule>
    <cfRule type="expression" dxfId="9591" priority="9594">
      <formula>$A$15="Ñ Plan s/desc"</formula>
    </cfRule>
    <cfRule type="expression" dxfId="9590" priority="9595">
      <formula>$A$15="Planilhado"</formula>
    </cfRule>
  </conditionalFormatting>
  <conditionalFormatting sqref="C16:AV16 BO16:BT16">
    <cfRule type="expression" dxfId="9589" priority="9586">
      <formula>$A$16="Família"</formula>
    </cfRule>
    <cfRule type="expression" dxfId="9588" priority="9587">
      <formula>$A$16="Ñ Plan c/desc"</formula>
    </cfRule>
    <cfRule type="expression" dxfId="9587" priority="9588">
      <formula>$A$16="Advindo"</formula>
    </cfRule>
    <cfRule type="expression" dxfId="9586" priority="9589">
      <formula>$A$16="Ñ Plan s/desc"</formula>
    </cfRule>
    <cfRule type="expression" dxfId="9585" priority="9590">
      <formula>$A$16="Planilhado"</formula>
    </cfRule>
  </conditionalFormatting>
  <conditionalFormatting sqref="C17:AV17 BO17:BT17">
    <cfRule type="expression" dxfId="9584" priority="9581">
      <formula>$A$17="Família"</formula>
    </cfRule>
    <cfRule type="expression" dxfId="9583" priority="9582">
      <formula>$A$17="Ñ Plan c/desc"</formula>
    </cfRule>
    <cfRule type="expression" dxfId="9582" priority="9583">
      <formula>$A$17="Advindo"</formula>
    </cfRule>
    <cfRule type="expression" dxfId="9581" priority="9584">
      <formula>$A$17="Ñ Plan s/desc"</formula>
    </cfRule>
    <cfRule type="expression" dxfId="9580" priority="9585">
      <formula>$A$17="Planilhado"</formula>
    </cfRule>
  </conditionalFormatting>
  <conditionalFormatting sqref="C18:AV18 BO18:BT18">
    <cfRule type="expression" dxfId="9579" priority="9576">
      <formula>$A$18="Família"</formula>
    </cfRule>
    <cfRule type="expression" dxfId="9578" priority="9577">
      <formula>$A$18="Ñ Plan c/desc"</formula>
    </cfRule>
    <cfRule type="expression" dxfId="9577" priority="9578">
      <formula>$A$18="Advindo"</formula>
    </cfRule>
    <cfRule type="expression" dxfId="9576" priority="9579">
      <formula>$A$18="Ñ Plan s/desc"</formula>
    </cfRule>
    <cfRule type="expression" dxfId="9575" priority="9580">
      <formula>$A$18="Planilhado"</formula>
    </cfRule>
  </conditionalFormatting>
  <conditionalFormatting sqref="C19:AV19 BO19:BT19">
    <cfRule type="expression" dxfId="9574" priority="9571">
      <formula>$A$19="Família"</formula>
    </cfRule>
    <cfRule type="expression" dxfId="9573" priority="9572">
      <formula>$A$19="Ñ Plan c/desc"</formula>
    </cfRule>
    <cfRule type="expression" dxfId="9572" priority="9573">
      <formula>$A$19="Advindo"</formula>
    </cfRule>
    <cfRule type="expression" dxfId="9571" priority="9574">
      <formula>$A$19="Ñ Plan s/desc"</formula>
    </cfRule>
    <cfRule type="expression" dxfId="9570" priority="9575">
      <formula>$A$19="Planilhado"</formula>
    </cfRule>
  </conditionalFormatting>
  <conditionalFormatting sqref="C20:AV20 BO20:BT20">
    <cfRule type="expression" dxfId="9569" priority="9566">
      <formula>$A$20="Família"</formula>
    </cfRule>
    <cfRule type="expression" dxfId="9568" priority="9567">
      <formula>$A$20="Ñ Plan c/desc"</formula>
    </cfRule>
    <cfRule type="expression" dxfId="9567" priority="9568">
      <formula>$A$20="Advindo"</formula>
    </cfRule>
    <cfRule type="expression" dxfId="9566" priority="9569">
      <formula>$A$20="Ñ Plan s/desc"</formula>
    </cfRule>
    <cfRule type="expression" dxfId="9565" priority="9570">
      <formula>$A$20="Planilhado"</formula>
    </cfRule>
  </conditionalFormatting>
  <conditionalFormatting sqref="C21:AV21 BO21:BT21">
    <cfRule type="expression" dxfId="9564" priority="9561">
      <formula>$A$21="Família"</formula>
    </cfRule>
    <cfRule type="expression" dxfId="9563" priority="9562">
      <formula>$A$21="Ñ Plan c/desc"</formula>
    </cfRule>
    <cfRule type="expression" dxfId="9562" priority="9563">
      <formula>$A$21="Advindo"</formula>
    </cfRule>
    <cfRule type="expression" dxfId="9561" priority="9564">
      <formula>$A$21="Ñ Plan s/desc"</formula>
    </cfRule>
    <cfRule type="expression" dxfId="9560" priority="9565">
      <formula>$A$21="Planilhado"</formula>
    </cfRule>
  </conditionalFormatting>
  <conditionalFormatting sqref="C22:AV22 BO22:BT22">
    <cfRule type="expression" dxfId="9559" priority="9556">
      <formula>$A$22="Família"</formula>
    </cfRule>
    <cfRule type="expression" dxfId="9558" priority="9557">
      <formula>$A$22="Ñ Plan c/desc"</formula>
    </cfRule>
    <cfRule type="expression" dxfId="9557" priority="9558">
      <formula>$A$22="Advindo"</formula>
    </cfRule>
    <cfRule type="expression" dxfId="9556" priority="9559">
      <formula>$A$22="Ñ Plan s/desc"</formula>
    </cfRule>
    <cfRule type="expression" dxfId="9555" priority="9560">
      <formula>$A$22="Planilhado"</formula>
    </cfRule>
  </conditionalFormatting>
  <conditionalFormatting sqref="C23:AV23 BO23:BT23">
    <cfRule type="expression" dxfId="9554" priority="9551">
      <formula>$A$23="Família"</formula>
    </cfRule>
    <cfRule type="expression" dxfId="9553" priority="9552">
      <formula>$A$23="Ñ Plan c/desc"</formula>
    </cfRule>
    <cfRule type="expression" dxfId="9552" priority="9553">
      <formula>$A$23="Advindo"</formula>
    </cfRule>
    <cfRule type="expression" dxfId="9551" priority="9554">
      <formula>$A$23="Ñ Plan s/desc"</formula>
    </cfRule>
    <cfRule type="expression" dxfId="9550" priority="9555">
      <formula>$A$23="Planilhado"</formula>
    </cfRule>
  </conditionalFormatting>
  <conditionalFormatting sqref="C24:AV24 BO24:BT24">
    <cfRule type="expression" dxfId="9549" priority="9546">
      <formula>$A$24="Família"</formula>
    </cfRule>
    <cfRule type="expression" dxfId="9548" priority="9547">
      <formula>$A$24="Ñ Plan c/desc"</formula>
    </cfRule>
    <cfRule type="expression" dxfId="9547" priority="9548">
      <formula>$A$24="Advindo"</formula>
    </cfRule>
    <cfRule type="expression" dxfId="9546" priority="9549">
      <formula>$A$24="Ñ Plan s/desc"</formula>
    </cfRule>
    <cfRule type="expression" dxfId="9545" priority="9550">
      <formula>$A$24="Planilhado"</formula>
    </cfRule>
  </conditionalFormatting>
  <conditionalFormatting sqref="C25:AV25 BO25:BT25">
    <cfRule type="expression" dxfId="9544" priority="9541">
      <formula>$A$25="Família"</formula>
    </cfRule>
    <cfRule type="expression" dxfId="9543" priority="9542">
      <formula>$A$25="Ñ Plan c/desc"</formula>
    </cfRule>
    <cfRule type="expression" dxfId="9542" priority="9543">
      <formula>$A$25="Advindo"</formula>
    </cfRule>
    <cfRule type="expression" dxfId="9541" priority="9544">
      <formula>$A$25="Ñ Plan s/desc"</formula>
    </cfRule>
    <cfRule type="expression" dxfId="9540" priority="9545">
      <formula>$A$25="Planilhado"</formula>
    </cfRule>
  </conditionalFormatting>
  <conditionalFormatting sqref="C26:AV26 BO26:BT26">
    <cfRule type="expression" dxfId="9539" priority="9540">
      <formula>$A$26="Planilhado"</formula>
    </cfRule>
  </conditionalFormatting>
  <conditionalFormatting sqref="C26:AV26 BO26:BT26">
    <cfRule type="expression" dxfId="9538" priority="9539">
      <formula>$A$26="Ñ Plan s/desc"</formula>
    </cfRule>
  </conditionalFormatting>
  <conditionalFormatting sqref="C26:AV26 BO26:BT26">
    <cfRule type="expression" dxfId="9537" priority="9538">
      <formula>$A$26="Advindo"</formula>
    </cfRule>
  </conditionalFormatting>
  <conditionalFormatting sqref="C26:AV26 BO26:BT26">
    <cfRule type="expression" dxfId="9536" priority="9537">
      <formula>$A$26="Ñ Plan c/desc"</formula>
    </cfRule>
  </conditionalFormatting>
  <conditionalFormatting sqref="C26:AV26 BO26:BT26">
    <cfRule type="expression" dxfId="9535" priority="9536">
      <formula>$A$26="Família"</formula>
    </cfRule>
  </conditionalFormatting>
  <conditionalFormatting sqref="C27:AV27 BO27:BT27">
    <cfRule type="expression" dxfId="9534" priority="9535">
      <formula>$A$27="Planilhado"</formula>
    </cfRule>
  </conditionalFormatting>
  <conditionalFormatting sqref="C27:AV27 BO27:BT27">
    <cfRule type="expression" dxfId="9533" priority="9534">
      <formula>$A$27="Ñ Plan s/desc"</formula>
    </cfRule>
  </conditionalFormatting>
  <conditionalFormatting sqref="C27:AV27 BO27:BT27">
    <cfRule type="expression" dxfId="9532" priority="9533">
      <formula>$A$27="Advindo"</formula>
    </cfRule>
  </conditionalFormatting>
  <conditionalFormatting sqref="C27:AV27 BO27:BT27">
    <cfRule type="expression" dxfId="9531" priority="9532">
      <formula>$A$27="Ñ Plan c/desc"</formula>
    </cfRule>
  </conditionalFormatting>
  <conditionalFormatting sqref="C27:AV27 BO27:BT27">
    <cfRule type="expression" dxfId="9530" priority="9531">
      <formula>$A$27="Família"</formula>
    </cfRule>
  </conditionalFormatting>
  <conditionalFormatting sqref="C28:AV28 BO28:BT28">
    <cfRule type="expression" dxfId="9529" priority="9530">
      <formula>$A$28="Planilhado"</formula>
    </cfRule>
  </conditionalFormatting>
  <conditionalFormatting sqref="C28:AV28 BO28:BT28">
    <cfRule type="expression" dxfId="9528" priority="9529">
      <formula>$A$28="Ñ Plan s/desc"</formula>
    </cfRule>
  </conditionalFormatting>
  <conditionalFormatting sqref="C28:AV28 BO28:BT28">
    <cfRule type="expression" dxfId="9527" priority="9528">
      <formula>$A$28="Advindo"</formula>
    </cfRule>
  </conditionalFormatting>
  <conditionalFormatting sqref="C28:AV28 BO28:BT28">
    <cfRule type="expression" dxfId="9526" priority="9527">
      <formula>$A$28="Ñ Plan c/desc"</formula>
    </cfRule>
  </conditionalFormatting>
  <conditionalFormatting sqref="C28:AV28 BO28:BT28">
    <cfRule type="expression" dxfId="9525" priority="9526">
      <formula>$A$28="Família"</formula>
    </cfRule>
  </conditionalFormatting>
  <conditionalFormatting sqref="C29:AV29 BO29:BT29">
    <cfRule type="expression" dxfId="9524" priority="9525">
      <formula>$A$29="Planilhado"</formula>
    </cfRule>
  </conditionalFormatting>
  <conditionalFormatting sqref="C29:AV29 BO29:BT29">
    <cfRule type="expression" dxfId="9523" priority="9524">
      <formula>$A$29="Ñ Plan s/desc"</formula>
    </cfRule>
  </conditionalFormatting>
  <conditionalFormatting sqref="C29:AV29 BO29:BT29">
    <cfRule type="expression" dxfId="9522" priority="9523">
      <formula>$A$29="Advindo"</formula>
    </cfRule>
  </conditionalFormatting>
  <conditionalFormatting sqref="C29:AV29 BO29:BT29">
    <cfRule type="expression" dxfId="9521" priority="9522">
      <formula>$A$29="Ñ Plan c/desc"</formula>
    </cfRule>
  </conditionalFormatting>
  <conditionalFormatting sqref="C29:AV29 BO29:BT29">
    <cfRule type="expression" dxfId="9520" priority="9521">
      <formula>$A$29="Família"</formula>
    </cfRule>
  </conditionalFormatting>
  <conditionalFormatting sqref="C30:AV30 BO30:BT30">
    <cfRule type="expression" dxfId="9519" priority="9520">
      <formula>$A$30="Planilhado"</formula>
    </cfRule>
  </conditionalFormatting>
  <conditionalFormatting sqref="C30:AV30 BO30:BT30">
    <cfRule type="expression" dxfId="9518" priority="9519">
      <formula>$A$30="Ñ Plan s/desc"</formula>
    </cfRule>
  </conditionalFormatting>
  <conditionalFormatting sqref="C30:AV30 BO30:BT30">
    <cfRule type="expression" dxfId="9517" priority="9518">
      <formula>$A$30="Advindo"</formula>
    </cfRule>
  </conditionalFormatting>
  <conditionalFormatting sqref="C30:AV30 BO30:BT30">
    <cfRule type="expression" dxfId="9516" priority="9517">
      <formula>$A$30="Ñ Plan c/desc"</formula>
    </cfRule>
  </conditionalFormatting>
  <conditionalFormatting sqref="C30:AV30 BO30:BT30">
    <cfRule type="expression" dxfId="9515" priority="9516">
      <formula>$A$30="Família"</formula>
    </cfRule>
  </conditionalFormatting>
  <conditionalFormatting sqref="C31:AV31 BO31:BT31">
    <cfRule type="expression" dxfId="9514" priority="9515">
      <formula>$A$31="Planilhado"</formula>
    </cfRule>
  </conditionalFormatting>
  <conditionalFormatting sqref="C31:AV31 BO31:BT31">
    <cfRule type="expression" dxfId="9513" priority="9514">
      <formula>$A$31="Ñ Plan s/desc"</formula>
    </cfRule>
  </conditionalFormatting>
  <conditionalFormatting sqref="C31:AV31 BO31:BT31">
    <cfRule type="expression" dxfId="9512" priority="9513">
      <formula>$A$31="Advindo"</formula>
    </cfRule>
  </conditionalFormatting>
  <conditionalFormatting sqref="C31:AV31 BO31:BT31">
    <cfRule type="expression" dxfId="9511" priority="9512">
      <formula>$A$31="Ñ Plan c/desc"</formula>
    </cfRule>
  </conditionalFormatting>
  <conditionalFormatting sqref="C31:AV31 BO31:BT31">
    <cfRule type="expression" dxfId="9510" priority="9511">
      <formula>$A$31="Família"</formula>
    </cfRule>
  </conditionalFormatting>
  <conditionalFormatting sqref="C32:AV32 BO32:BT32">
    <cfRule type="expression" dxfId="9509" priority="9510">
      <formula>$A$32="Planilhado"</formula>
    </cfRule>
  </conditionalFormatting>
  <conditionalFormatting sqref="C32:AV32 BO32:BT32">
    <cfRule type="expression" dxfId="9508" priority="9509">
      <formula>$A$32="Ñ Plan s/desc"</formula>
    </cfRule>
  </conditionalFormatting>
  <conditionalFormatting sqref="C32:AV32 BO32:BT32">
    <cfRule type="expression" dxfId="9507" priority="9508">
      <formula>$A$32="Advindo"</formula>
    </cfRule>
  </conditionalFormatting>
  <conditionalFormatting sqref="C32:AV32 BO32:BT32">
    <cfRule type="expression" dxfId="9506" priority="9507">
      <formula>$A$32="Ñ Plan c/desc"</formula>
    </cfRule>
  </conditionalFormatting>
  <conditionalFormatting sqref="C32:AV32 BO32:BT32">
    <cfRule type="expression" dxfId="9505" priority="9506">
      <formula>$A$32="Família"</formula>
    </cfRule>
  </conditionalFormatting>
  <conditionalFormatting sqref="C33:AV33 BO33:BT33">
    <cfRule type="expression" dxfId="9504" priority="9505">
      <formula>$A$33="Planilhado"</formula>
    </cfRule>
  </conditionalFormatting>
  <conditionalFormatting sqref="C33:AV33 BO33:BT33">
    <cfRule type="expression" dxfId="9503" priority="9504">
      <formula>$A$33="Ñ Plan s/desc"</formula>
    </cfRule>
  </conditionalFormatting>
  <conditionalFormatting sqref="C33:AV33 BO33:BT33">
    <cfRule type="expression" dxfId="9502" priority="9503">
      <formula>$A$33="Advindo"</formula>
    </cfRule>
  </conditionalFormatting>
  <conditionalFormatting sqref="C33:AV33 BO33:BT33">
    <cfRule type="expression" dxfId="9501" priority="9502">
      <formula>$A$33="Ñ Plan c/desc"</formula>
    </cfRule>
  </conditionalFormatting>
  <conditionalFormatting sqref="C33:AV33 BO33:BT33">
    <cfRule type="expression" dxfId="9500" priority="9501">
      <formula>$A$33="Família"</formula>
    </cfRule>
  </conditionalFormatting>
  <conditionalFormatting sqref="C34:AV34 BO34:BT34">
    <cfRule type="expression" dxfId="9499" priority="9500">
      <formula>$A$34="Planilhado"</formula>
    </cfRule>
  </conditionalFormatting>
  <conditionalFormatting sqref="C34:AV34 BO34:BT34">
    <cfRule type="expression" dxfId="9498" priority="9499">
      <formula>$A$34="Ñ Plan s/desc"</formula>
    </cfRule>
  </conditionalFormatting>
  <conditionalFormatting sqref="C34:AV34 BO34:BT34">
    <cfRule type="expression" dxfId="9497" priority="9498">
      <formula>$A$34="Advindo"</formula>
    </cfRule>
  </conditionalFormatting>
  <conditionalFormatting sqref="C34:AV34 BO34:BT34">
    <cfRule type="expression" dxfId="9496" priority="9497">
      <formula>$A$34="Ñ Plan c/desc"</formula>
    </cfRule>
  </conditionalFormatting>
  <conditionalFormatting sqref="C34:AV34 BO34:BT34">
    <cfRule type="expression" dxfId="9495" priority="9496">
      <formula>$A$34="Família"</formula>
    </cfRule>
  </conditionalFormatting>
  <conditionalFormatting sqref="C35:AV35 BO35:BT35">
    <cfRule type="expression" dxfId="9494" priority="9495">
      <formula>$A$35="Planilhado"</formula>
    </cfRule>
  </conditionalFormatting>
  <conditionalFormatting sqref="C35:AV35 BO35:BT35">
    <cfRule type="expression" dxfId="9493" priority="9494">
      <formula>$A$35="Ñ Plan s/desc"</formula>
    </cfRule>
  </conditionalFormatting>
  <conditionalFormatting sqref="C35:AV35 BO35:BT35">
    <cfRule type="expression" dxfId="9492" priority="9493">
      <formula>$A$35="Advindo"</formula>
    </cfRule>
  </conditionalFormatting>
  <conditionalFormatting sqref="C35:AV35 BO35:BT35">
    <cfRule type="expression" dxfId="9491" priority="9492">
      <formula>$A$35="Ñ Plan c/desc"</formula>
    </cfRule>
  </conditionalFormatting>
  <conditionalFormatting sqref="C35:AV35 BO35:BT35">
    <cfRule type="expression" dxfId="9490" priority="9491">
      <formula>$A$35="Família"</formula>
    </cfRule>
  </conditionalFormatting>
  <conditionalFormatting sqref="C36:AV36 BO36:BT36">
    <cfRule type="expression" dxfId="9489" priority="9490">
      <formula>$A$36="Planilhado"</formula>
    </cfRule>
  </conditionalFormatting>
  <conditionalFormatting sqref="C36:AV36 BO36:BT36">
    <cfRule type="expression" dxfId="9488" priority="9489">
      <formula>$A$36="Ñ Plan s/desc"</formula>
    </cfRule>
  </conditionalFormatting>
  <conditionalFormatting sqref="C36:AV36 BO36:BT36">
    <cfRule type="expression" dxfId="9487" priority="9488">
      <formula>$A$36="Advindo"</formula>
    </cfRule>
  </conditionalFormatting>
  <conditionalFormatting sqref="C36:AV36 BO36:BT36">
    <cfRule type="expression" dxfId="9486" priority="9487">
      <formula>$A$36="Ñ Plan c/desc"</formula>
    </cfRule>
  </conditionalFormatting>
  <conditionalFormatting sqref="C36:AV36 BO36:BT36">
    <cfRule type="expression" dxfId="9485" priority="9486">
      <formula>$A$36="Família"</formula>
    </cfRule>
  </conditionalFormatting>
  <conditionalFormatting sqref="C37:AV37 BO37:BT37">
    <cfRule type="expression" dxfId="9484" priority="9485">
      <formula>$A$37="Planilhado"</formula>
    </cfRule>
  </conditionalFormatting>
  <conditionalFormatting sqref="C37:AV37 BO37:BT37">
    <cfRule type="expression" dxfId="9483" priority="9484">
      <formula>$A$37="Ñ Plan s/desc"</formula>
    </cfRule>
  </conditionalFormatting>
  <conditionalFormatting sqref="C37:AV37 BO37:BT37">
    <cfRule type="expression" dxfId="9482" priority="9483">
      <formula>$A$37="Advindo"</formula>
    </cfRule>
  </conditionalFormatting>
  <conditionalFormatting sqref="C37:AV37 BO37:BT37">
    <cfRule type="expression" dxfId="9481" priority="9482">
      <formula>$A$37="Ñ Plan c/desc"</formula>
    </cfRule>
  </conditionalFormatting>
  <conditionalFormatting sqref="C37:AV37 BO37:BT37">
    <cfRule type="expression" dxfId="9480" priority="9481">
      <formula>$A$37="Família"</formula>
    </cfRule>
  </conditionalFormatting>
  <conditionalFormatting sqref="C38:AV38 BO38:BT38">
    <cfRule type="expression" dxfId="9479" priority="9480">
      <formula>$A$38="Planilhado"</formula>
    </cfRule>
  </conditionalFormatting>
  <conditionalFormatting sqref="C38:AV38 BO38:BT38">
    <cfRule type="expression" dxfId="9478" priority="9479">
      <formula>$A$38="Ñ Plan s/desc"</formula>
    </cfRule>
  </conditionalFormatting>
  <conditionalFormatting sqref="C38:AV38 BO38:BT38">
    <cfRule type="expression" dxfId="9477" priority="9478">
      <formula>$A$38="Advindo"</formula>
    </cfRule>
  </conditionalFormatting>
  <conditionalFormatting sqref="C38:AV38 BO38:BT38">
    <cfRule type="expression" dxfId="9476" priority="9477">
      <formula>$A$38="Ñ Plan c/desc"</formula>
    </cfRule>
  </conditionalFormatting>
  <conditionalFormatting sqref="C38:AV38 BO38:BT38">
    <cfRule type="expression" dxfId="9475" priority="9476">
      <formula>$A$38="Família"</formula>
    </cfRule>
  </conditionalFormatting>
  <conditionalFormatting sqref="C39:AV39 BO39:BT39">
    <cfRule type="expression" dxfId="9474" priority="9475">
      <formula>$A$39="Planilhado"</formula>
    </cfRule>
  </conditionalFormatting>
  <conditionalFormatting sqref="C39:AV39 BO39:BT39">
    <cfRule type="expression" dxfId="9473" priority="9474">
      <formula>$A$39="Ñ Plan s/desc"</formula>
    </cfRule>
  </conditionalFormatting>
  <conditionalFormatting sqref="C39:AV39 BO39:BT39">
    <cfRule type="expression" dxfId="9472" priority="9473">
      <formula>$A$39="Advindo"</formula>
    </cfRule>
  </conditionalFormatting>
  <conditionalFormatting sqref="C39:AV39 BO39:BT39">
    <cfRule type="expression" dxfId="9471" priority="9472">
      <formula>$A$39="Ñ Plan c/desc"</formula>
    </cfRule>
  </conditionalFormatting>
  <conditionalFormatting sqref="C39:AV39 BO39:BT39">
    <cfRule type="expression" dxfId="9470" priority="9471">
      <formula>$A$39="Família"</formula>
    </cfRule>
  </conditionalFormatting>
  <conditionalFormatting sqref="C40:AV40 BO40:BT40">
    <cfRule type="expression" dxfId="9469" priority="9470">
      <formula>$A$40="Planilhado"</formula>
    </cfRule>
  </conditionalFormatting>
  <conditionalFormatting sqref="C40:AV40 BO40:BT40">
    <cfRule type="expression" dxfId="9468" priority="9469">
      <formula>$A$40="Ñ Plan s/desc"</formula>
    </cfRule>
  </conditionalFormatting>
  <conditionalFormatting sqref="C40:AV40 BO40:BT40">
    <cfRule type="expression" dxfId="9467" priority="9468">
      <formula>$A$40="Advindo"</formula>
    </cfRule>
  </conditionalFormatting>
  <conditionalFormatting sqref="C40:AV40 BO40:BT40">
    <cfRule type="expression" dxfId="9466" priority="9467">
      <formula>$A$40="Ñ Plan c/desc"</formula>
    </cfRule>
  </conditionalFormatting>
  <conditionalFormatting sqref="C40:AV40 BO40:BT40">
    <cfRule type="expression" dxfId="9465" priority="9466">
      <formula>$A$40="Família"</formula>
    </cfRule>
  </conditionalFormatting>
  <conditionalFormatting sqref="C41:AV41 BO41:BT41">
    <cfRule type="expression" dxfId="9464" priority="9465">
      <formula>$A$41="Planilhado"</formula>
    </cfRule>
  </conditionalFormatting>
  <conditionalFormatting sqref="C41:AV41 BO41:BT41">
    <cfRule type="expression" dxfId="9463" priority="9464">
      <formula>$A$41="Ñ Plan s/desc"</formula>
    </cfRule>
  </conditionalFormatting>
  <conditionalFormatting sqref="C41:AV41 BO41:BT41">
    <cfRule type="expression" dxfId="9462" priority="9463">
      <formula>$A$41="Advindo"</formula>
    </cfRule>
  </conditionalFormatting>
  <conditionalFormatting sqref="C41:AV41 BO41:BT41">
    <cfRule type="expression" dxfId="9461" priority="9462">
      <formula>$A$41="Ñ Plan c/desc"</formula>
    </cfRule>
  </conditionalFormatting>
  <conditionalFormatting sqref="C41:AV41 BO41:BT41">
    <cfRule type="expression" dxfId="9460" priority="9461">
      <formula>$A$41="Família"</formula>
    </cfRule>
  </conditionalFormatting>
  <conditionalFormatting sqref="C42:AV42 BO42:BT42">
    <cfRule type="expression" dxfId="9459" priority="9460">
      <formula>$A$42="Planilhado"</formula>
    </cfRule>
  </conditionalFormatting>
  <conditionalFormatting sqref="C42:AV42 BO42:BT42">
    <cfRule type="expression" dxfId="9458" priority="9459">
      <formula>$A$42="Ñ Plan s/desc"</formula>
    </cfRule>
  </conditionalFormatting>
  <conditionalFormatting sqref="C42:AV42 BO42:BT42">
    <cfRule type="expression" dxfId="9457" priority="9458">
      <formula>$A$42="Advindo"</formula>
    </cfRule>
  </conditionalFormatting>
  <conditionalFormatting sqref="C42:AV42 BO42:BT42">
    <cfRule type="expression" dxfId="9456" priority="9457">
      <formula>$A$42="Ñ Plan c/desc"</formula>
    </cfRule>
  </conditionalFormatting>
  <conditionalFormatting sqref="C42:AV42 BO42:BT42">
    <cfRule type="expression" dxfId="9455" priority="9456">
      <formula>$A$42="Família"</formula>
    </cfRule>
  </conditionalFormatting>
  <conditionalFormatting sqref="C43:AV43 BO43:BT43">
    <cfRule type="expression" dxfId="9454" priority="9455">
      <formula>$A$43="Planilhado"</formula>
    </cfRule>
  </conditionalFormatting>
  <conditionalFormatting sqref="C43:AV43 BO43:BT43">
    <cfRule type="expression" dxfId="9453" priority="9454">
      <formula>$A$43="Ñ Plan s/desc"</formula>
    </cfRule>
  </conditionalFormatting>
  <conditionalFormatting sqref="C43:AV43 BO43:BT43">
    <cfRule type="expression" dxfId="9452" priority="9453">
      <formula>$A$43="Advindo"</formula>
    </cfRule>
  </conditionalFormatting>
  <conditionalFormatting sqref="C43:AV43 BO43:BT43">
    <cfRule type="expression" dxfId="9451" priority="9452">
      <formula>$A$43="Ñ Plan c/desc"</formula>
    </cfRule>
  </conditionalFormatting>
  <conditionalFormatting sqref="C43:AV43 BO43:BT43">
    <cfRule type="expression" dxfId="9450" priority="9451">
      <formula>$A$43="Família"</formula>
    </cfRule>
  </conditionalFormatting>
  <conditionalFormatting sqref="C44:AV44 BO44:BT44">
    <cfRule type="expression" dxfId="9449" priority="9450">
      <formula>$A$44="Planilhado"</formula>
    </cfRule>
  </conditionalFormatting>
  <conditionalFormatting sqref="C44:AV44 BO44:BT44">
    <cfRule type="expression" dxfId="9448" priority="9449">
      <formula>$A$44="Ñ Plan s/desc"</formula>
    </cfRule>
  </conditionalFormatting>
  <conditionalFormatting sqref="C44:AV44 BO44:BT44">
    <cfRule type="expression" dxfId="9447" priority="9448">
      <formula>$A$44="Advindo"</formula>
    </cfRule>
  </conditionalFormatting>
  <conditionalFormatting sqref="C44:AV44 BO44:BT44">
    <cfRule type="expression" dxfId="9446" priority="9447">
      <formula>$A$44="Ñ Plan c/desc"</formula>
    </cfRule>
  </conditionalFormatting>
  <conditionalFormatting sqref="C44:AV44 BO44:BT44">
    <cfRule type="expression" dxfId="9445" priority="9446">
      <formula>$A$44="Família"</formula>
    </cfRule>
  </conditionalFormatting>
  <conditionalFormatting sqref="C45:AV45 BO45:BT45">
    <cfRule type="expression" dxfId="9444" priority="9445">
      <formula>$A$45="Planilhado"</formula>
    </cfRule>
  </conditionalFormatting>
  <conditionalFormatting sqref="C45:AV45 BO45:BT45">
    <cfRule type="expression" dxfId="9443" priority="9444">
      <formula>$A$45="Ñ Plan s/desc"</formula>
    </cfRule>
  </conditionalFormatting>
  <conditionalFormatting sqref="C45:AV45 BO45:BT45">
    <cfRule type="expression" dxfId="9442" priority="9443">
      <formula>$A$45="Advindo"</formula>
    </cfRule>
  </conditionalFormatting>
  <conditionalFormatting sqref="C45:AV45 BO45:BT45">
    <cfRule type="expression" dxfId="9441" priority="9442">
      <formula>$A$45="Ñ Plan c/desc"</formula>
    </cfRule>
  </conditionalFormatting>
  <conditionalFormatting sqref="C45:AV45 BO45:BT45">
    <cfRule type="expression" dxfId="9440" priority="9441">
      <formula>$A$45="Família"</formula>
    </cfRule>
  </conditionalFormatting>
  <conditionalFormatting sqref="C46:AV46 BO46:BT46">
    <cfRule type="expression" dxfId="9439" priority="9440">
      <formula>$A$46="Planilhado"</formula>
    </cfRule>
  </conditionalFormatting>
  <conditionalFormatting sqref="C46:AV46 BO46:BT46">
    <cfRule type="expression" dxfId="9438" priority="9439">
      <formula>$A$46="Ñ Plan s/desc"</formula>
    </cfRule>
  </conditionalFormatting>
  <conditionalFormatting sqref="C46:AV46 BO46:BT46">
    <cfRule type="expression" dxfId="9437" priority="9438">
      <formula>$A$46="Advindo"</formula>
    </cfRule>
  </conditionalFormatting>
  <conditionalFormatting sqref="C46:AV46 BO46:BT46">
    <cfRule type="expression" dxfId="9436" priority="9437">
      <formula>$A$46="Ñ Plan c/desc"</formula>
    </cfRule>
  </conditionalFormatting>
  <conditionalFormatting sqref="C46:AV46 BO46:BT46">
    <cfRule type="expression" dxfId="9435" priority="9436">
      <formula>$A$46="Família"</formula>
    </cfRule>
  </conditionalFormatting>
  <conditionalFormatting sqref="C47:AV47 BO47:BT47">
    <cfRule type="expression" dxfId="9434" priority="9435">
      <formula>$A$47="Planilhado"</formula>
    </cfRule>
  </conditionalFormatting>
  <conditionalFormatting sqref="C47:AV47 BO47:BT47">
    <cfRule type="expression" dxfId="9433" priority="9434">
      <formula>$A$47="Ñ Plan s/desc"</formula>
    </cfRule>
  </conditionalFormatting>
  <conditionalFormatting sqref="C47:AV47 BO47:BT47">
    <cfRule type="expression" dxfId="9432" priority="9433">
      <formula>$A$47="Advindo"</formula>
    </cfRule>
  </conditionalFormatting>
  <conditionalFormatting sqref="C47:AV47 BO47:BT47">
    <cfRule type="expression" dxfId="9431" priority="9432">
      <formula>$A$47="Ñ Plan c/desc"</formula>
    </cfRule>
  </conditionalFormatting>
  <conditionalFormatting sqref="C47:AV47 BO47:BT47">
    <cfRule type="expression" dxfId="9430" priority="9431">
      <formula>$A$47="Família"</formula>
    </cfRule>
  </conditionalFormatting>
  <conditionalFormatting sqref="C48:AV48 BO48:BT48">
    <cfRule type="expression" dxfId="9429" priority="9430">
      <formula>$A$48="Planilhado"</formula>
    </cfRule>
  </conditionalFormatting>
  <conditionalFormatting sqref="C48:AV48 BO48:BT48">
    <cfRule type="expression" dxfId="9428" priority="9429">
      <formula>$A$48="Ñ Plan s/desc"</formula>
    </cfRule>
  </conditionalFormatting>
  <conditionalFormatting sqref="C48:AV48 BO48:BT48">
    <cfRule type="expression" dxfId="9427" priority="9428">
      <formula>$A$48="Advindo"</formula>
    </cfRule>
  </conditionalFormatting>
  <conditionalFormatting sqref="C48:AV48 BO48:BT48">
    <cfRule type="expression" dxfId="9426" priority="9427">
      <formula>$A$48="Ñ Plan c/desc"</formula>
    </cfRule>
  </conditionalFormatting>
  <conditionalFormatting sqref="C48:AV48 BO48:BT48">
    <cfRule type="expression" dxfId="9425" priority="9426">
      <formula>$A$48="Família"</formula>
    </cfRule>
  </conditionalFormatting>
  <conditionalFormatting sqref="C49:AV49 BO49:BT49">
    <cfRule type="expression" dxfId="9424" priority="9425">
      <formula>$A$49="Planilhado"</formula>
    </cfRule>
  </conditionalFormatting>
  <conditionalFormatting sqref="C49:AV49 BO49:BT49">
    <cfRule type="expression" dxfId="9423" priority="9424">
      <formula>$A$49="Ñ Plan s/desc"</formula>
    </cfRule>
  </conditionalFormatting>
  <conditionalFormatting sqref="C49:AV49 BO49:BT49">
    <cfRule type="expression" dxfId="9422" priority="9423">
      <formula>$A$49="Advindo"</formula>
    </cfRule>
  </conditionalFormatting>
  <conditionalFormatting sqref="C49:AV49 BO49:BT49">
    <cfRule type="expression" dxfId="9421" priority="9422">
      <formula>$A$49="Ñ Plan c/desc"</formula>
    </cfRule>
  </conditionalFormatting>
  <conditionalFormatting sqref="C49:AV49 BO49:BT49">
    <cfRule type="expression" dxfId="9420" priority="9421">
      <formula>$A$49="Família"</formula>
    </cfRule>
  </conditionalFormatting>
  <conditionalFormatting sqref="C50:AV50 BO50:BT50">
    <cfRule type="expression" dxfId="9419" priority="9420">
      <formula>$A$50="Planilhado"</formula>
    </cfRule>
  </conditionalFormatting>
  <conditionalFormatting sqref="C50:AV50 BO50:BT50">
    <cfRule type="expression" dxfId="9418" priority="9419">
      <formula>$A$50="Ñ Plan s/desc"</formula>
    </cfRule>
  </conditionalFormatting>
  <conditionalFormatting sqref="C50:AV50 BO50:BT50">
    <cfRule type="expression" dxfId="9417" priority="9418">
      <formula>$A$50="Advindo"</formula>
    </cfRule>
  </conditionalFormatting>
  <conditionalFormatting sqref="C50:AV50 BO50:BT50">
    <cfRule type="expression" dxfId="9416" priority="9417">
      <formula>$A$50="Ñ Plan c/desc"</formula>
    </cfRule>
  </conditionalFormatting>
  <conditionalFormatting sqref="C50:AV50 BO50:BT50">
    <cfRule type="expression" dxfId="9415" priority="9416">
      <formula>$A$50="Família"</formula>
    </cfRule>
  </conditionalFormatting>
  <conditionalFormatting sqref="C51:AV51 BO51:BT51">
    <cfRule type="expression" dxfId="9414" priority="9415">
      <formula>$A$51="Planilhado"</formula>
    </cfRule>
  </conditionalFormatting>
  <conditionalFormatting sqref="C51:AV51 BO51:BT51">
    <cfRule type="expression" dxfId="9413" priority="9414">
      <formula>$A$51="Ñ Plan s/desc"</formula>
    </cfRule>
  </conditionalFormatting>
  <conditionalFormatting sqref="C51:AV51 BO51:BT51">
    <cfRule type="expression" dxfId="9412" priority="9413">
      <formula>$A$51="Advindo"</formula>
    </cfRule>
  </conditionalFormatting>
  <conditionalFormatting sqref="C51:AV51 BO51:BT51">
    <cfRule type="expression" dxfId="9411" priority="9412">
      <formula>$A$51="Ñ Plan c/desc"</formula>
    </cfRule>
  </conditionalFormatting>
  <conditionalFormatting sqref="C51:AV51 BO51:BT51">
    <cfRule type="expression" dxfId="9410" priority="9411">
      <formula>$A$51="Família"</formula>
    </cfRule>
  </conditionalFormatting>
  <conditionalFormatting sqref="C52:AV52 BO52:BT52">
    <cfRule type="expression" dxfId="9409" priority="9410">
      <formula>$A$52="Planilhado"</formula>
    </cfRule>
  </conditionalFormatting>
  <conditionalFormatting sqref="C52:AV52 BO52:BT52">
    <cfRule type="expression" dxfId="9408" priority="9409">
      <formula>$A$52="Ñ Plan s/desc"</formula>
    </cfRule>
  </conditionalFormatting>
  <conditionalFormatting sqref="C52:AV52 BO52:BT52">
    <cfRule type="expression" dxfId="9407" priority="9408">
      <formula>$A$52="Advindo"</formula>
    </cfRule>
  </conditionalFormatting>
  <conditionalFormatting sqref="C52:AV52 BO52:BT52">
    <cfRule type="expression" dxfId="9406" priority="9407">
      <formula>$A$52="Ñ Plan c/desc"</formula>
    </cfRule>
  </conditionalFormatting>
  <conditionalFormatting sqref="C52:AV52 BO52:BT52">
    <cfRule type="expression" dxfId="9405" priority="9406">
      <formula>$A$52="Família"</formula>
    </cfRule>
  </conditionalFormatting>
  <conditionalFormatting sqref="C53:AV53 BO53:BT53">
    <cfRule type="expression" dxfId="9404" priority="9405">
      <formula>$A$53="Planilhado"</formula>
    </cfRule>
  </conditionalFormatting>
  <conditionalFormatting sqref="C53:AV53 BO53:BT53">
    <cfRule type="expression" dxfId="9403" priority="9404">
      <formula>$A$53="Ñ Plan s/desc"</formula>
    </cfRule>
  </conditionalFormatting>
  <conditionalFormatting sqref="C53:AV53 BO53:BT53">
    <cfRule type="expression" dxfId="9402" priority="9403">
      <formula>$A$53="Advindo"</formula>
    </cfRule>
  </conditionalFormatting>
  <conditionalFormatting sqref="C53:AV53 BO53:BT53">
    <cfRule type="expression" dxfId="9401" priority="9402">
      <formula>$A$53="Ñ Plan c/desc"</formula>
    </cfRule>
  </conditionalFormatting>
  <conditionalFormatting sqref="C53:AV53 BO53:BT53">
    <cfRule type="expression" dxfId="9400" priority="9401">
      <formula>$A$53="Família"</formula>
    </cfRule>
  </conditionalFormatting>
  <conditionalFormatting sqref="C54:AV54 BO54:BT54">
    <cfRule type="expression" dxfId="9399" priority="9400">
      <formula>$A$54="Planilhado"</formula>
    </cfRule>
  </conditionalFormatting>
  <conditionalFormatting sqref="C54:AV54 BO54:BT54">
    <cfRule type="expression" dxfId="9398" priority="9399">
      <formula>$A$54="Ñ Plan s/desc"</formula>
    </cfRule>
  </conditionalFormatting>
  <conditionalFormatting sqref="C54:AV54 BO54:BT54">
    <cfRule type="expression" dxfId="9397" priority="9398">
      <formula>$A$54="Advindo"</formula>
    </cfRule>
  </conditionalFormatting>
  <conditionalFormatting sqref="C54:AV54 BO54:BT54">
    <cfRule type="expression" dxfId="9396" priority="9397">
      <formula>$A$54="Ñ Plan c/desc"</formula>
    </cfRule>
  </conditionalFormatting>
  <conditionalFormatting sqref="C54:AV54 BO54:BT54">
    <cfRule type="expression" dxfId="9395" priority="9396">
      <formula>$A$54="Família"</formula>
    </cfRule>
  </conditionalFormatting>
  <conditionalFormatting sqref="C55:AV55 BO55:BT55">
    <cfRule type="expression" dxfId="9394" priority="9395">
      <formula>$A$55="Planilhado"</formula>
    </cfRule>
  </conditionalFormatting>
  <conditionalFormatting sqref="C55:AV55 BO55:BT55">
    <cfRule type="expression" dxfId="9393" priority="9394">
      <formula>$A$55="Ñ Plan s/desc"</formula>
    </cfRule>
  </conditionalFormatting>
  <conditionalFormatting sqref="C55:AV55 BO55:BT55">
    <cfRule type="expression" dxfId="9392" priority="9393">
      <formula>$A$55="Advindo"</formula>
    </cfRule>
  </conditionalFormatting>
  <conditionalFormatting sqref="C55:AV55 BO55:BT55">
    <cfRule type="expression" dxfId="9391" priority="9392">
      <formula>$A$55="Ñ Plan c/desc"</formula>
    </cfRule>
  </conditionalFormatting>
  <conditionalFormatting sqref="C55:AV55 BO55:BT55">
    <cfRule type="expression" dxfId="9390" priority="9391">
      <formula>$A$55="Família"</formula>
    </cfRule>
  </conditionalFormatting>
  <conditionalFormatting sqref="C56:AV56 BO56:BT56">
    <cfRule type="expression" dxfId="9389" priority="9390">
      <formula>$A$56="Planilhado"</formula>
    </cfRule>
  </conditionalFormatting>
  <conditionalFormatting sqref="C56:AV56 BO56:BT56">
    <cfRule type="expression" dxfId="9388" priority="9389">
      <formula>$A$56="Ñ Plan s/desc"</formula>
    </cfRule>
  </conditionalFormatting>
  <conditionalFormatting sqref="C56:AV56 BO56:BT56">
    <cfRule type="expression" dxfId="9387" priority="9388">
      <formula>$A$56="Advindo"</formula>
    </cfRule>
  </conditionalFormatting>
  <conditionalFormatting sqref="C56:AV56 BO56:BT56">
    <cfRule type="expression" dxfId="9386" priority="9387">
      <formula>$A$56="Ñ Plan c/desc"</formula>
    </cfRule>
  </conditionalFormatting>
  <conditionalFormatting sqref="C56:AV56 BO56:BT56">
    <cfRule type="expression" dxfId="9385" priority="9386">
      <formula>$A$56="Família"</formula>
    </cfRule>
  </conditionalFormatting>
  <conditionalFormatting sqref="C57:AV57 BO57:BT57">
    <cfRule type="expression" dxfId="9384" priority="9385">
      <formula>$A$57="Planilhado"</formula>
    </cfRule>
  </conditionalFormatting>
  <conditionalFormatting sqref="C57:AV57 BO57:BT57">
    <cfRule type="expression" dxfId="9383" priority="9384">
      <formula>$A$57="Ñ Plan s/desc"</formula>
    </cfRule>
  </conditionalFormatting>
  <conditionalFormatting sqref="C57:AV57 BO57:BT57">
    <cfRule type="expression" dxfId="9382" priority="9383">
      <formula>$A$57="Advindo"</formula>
    </cfRule>
  </conditionalFormatting>
  <conditionalFormatting sqref="C57:AV57 BO57:BT57">
    <cfRule type="expression" dxfId="9381" priority="9382">
      <formula>$A$57="Ñ Plan c/desc"</formula>
    </cfRule>
  </conditionalFormatting>
  <conditionalFormatting sqref="C57:AV57 BO57:BT57">
    <cfRule type="expression" dxfId="9380" priority="9381">
      <formula>$A$57="Família"</formula>
    </cfRule>
  </conditionalFormatting>
  <conditionalFormatting sqref="C58:AV58 BO58:BT58">
    <cfRule type="expression" dxfId="9379" priority="9380">
      <formula>$A$58="Planilhado"</formula>
    </cfRule>
  </conditionalFormatting>
  <conditionalFormatting sqref="C58:AV58 BO58:BT58">
    <cfRule type="expression" dxfId="9378" priority="9379">
      <formula>$A$58="Ñ Plan s/desc"</formula>
    </cfRule>
  </conditionalFormatting>
  <conditionalFormatting sqref="C58:AV58 BO58:BT58">
    <cfRule type="expression" dxfId="9377" priority="9378">
      <formula>$A$58="Advindo"</formula>
    </cfRule>
  </conditionalFormatting>
  <conditionalFormatting sqref="C58:AV58 BO58:BT58">
    <cfRule type="expression" dxfId="9376" priority="9377">
      <formula>$A$58="Ñ Plan c/desc"</formula>
    </cfRule>
  </conditionalFormatting>
  <conditionalFormatting sqref="C58:AV58 BO58:BT58">
    <cfRule type="expression" dxfId="9375" priority="9376">
      <formula>$A$58="Família"</formula>
    </cfRule>
  </conditionalFormatting>
  <conditionalFormatting sqref="C59:AV59 BO59:BT59">
    <cfRule type="expression" dxfId="9374" priority="9375">
      <formula>$A$59="Planilhado"</formula>
    </cfRule>
  </conditionalFormatting>
  <conditionalFormatting sqref="C59:AV59 BO59:BT59">
    <cfRule type="expression" dxfId="9373" priority="9374">
      <formula>$A$59="Ñ Plan s/desc"</formula>
    </cfRule>
  </conditionalFormatting>
  <conditionalFormatting sqref="C59:AV59 BO59:BT59">
    <cfRule type="expression" dxfId="9372" priority="9373">
      <formula>$A$59="Advindo"</formula>
    </cfRule>
  </conditionalFormatting>
  <conditionalFormatting sqref="C59:AV59 BO59:BT59">
    <cfRule type="expression" dxfId="9371" priority="9372">
      <formula>$A$59="Ñ Plan c/desc"</formula>
    </cfRule>
  </conditionalFormatting>
  <conditionalFormatting sqref="C59:AV59 BO59:BT59">
    <cfRule type="expression" dxfId="9370" priority="9371">
      <formula>$A$59="Família"</formula>
    </cfRule>
  </conditionalFormatting>
  <conditionalFormatting sqref="C60:AV60 BO60:BT60">
    <cfRule type="expression" dxfId="9369" priority="9370">
      <formula>$A$60="Planilhado"</formula>
    </cfRule>
  </conditionalFormatting>
  <conditionalFormatting sqref="C60:AV60 BO60:BT60">
    <cfRule type="expression" dxfId="9368" priority="9369">
      <formula>$A$60="Ñ Plan s/desc"</formula>
    </cfRule>
  </conditionalFormatting>
  <conditionalFormatting sqref="C60:AV60 BO60:BT60">
    <cfRule type="expression" dxfId="9367" priority="9368">
      <formula>$A$60="Advindo"</formula>
    </cfRule>
  </conditionalFormatting>
  <conditionalFormatting sqref="C60:AV60 BO60:BT60">
    <cfRule type="expression" dxfId="9366" priority="9367">
      <formula>$A$60="Ñ Plan c/desc"</formula>
    </cfRule>
  </conditionalFormatting>
  <conditionalFormatting sqref="C60:AV60 BO60:BT60">
    <cfRule type="expression" dxfId="9365" priority="9366">
      <formula>$A$60="Família"</formula>
    </cfRule>
  </conditionalFormatting>
  <conditionalFormatting sqref="C61:AV61 BO61:BT61">
    <cfRule type="expression" dxfId="9364" priority="9365">
      <formula>$A$61="Planilhado"</formula>
    </cfRule>
  </conditionalFormatting>
  <conditionalFormatting sqref="C61:AV61 BO61:BT61">
    <cfRule type="expression" dxfId="9363" priority="9364">
      <formula>$A$61="Ñ Plan s/desc"</formula>
    </cfRule>
  </conditionalFormatting>
  <conditionalFormatting sqref="C61:AV61 BO61:BT61">
    <cfRule type="expression" dxfId="9362" priority="9363">
      <formula>$A$61="Advindo"</formula>
    </cfRule>
  </conditionalFormatting>
  <conditionalFormatting sqref="C61:AV61 BO61:BT61">
    <cfRule type="expression" dxfId="9361" priority="9362">
      <formula>$A$61="Ñ Plan c/desc"</formula>
    </cfRule>
  </conditionalFormatting>
  <conditionalFormatting sqref="C61:AV61 BO61:BT61">
    <cfRule type="expression" dxfId="9360" priority="9361">
      <formula>$A$61="Família"</formula>
    </cfRule>
  </conditionalFormatting>
  <conditionalFormatting sqref="C62:AV62 BO62:BT62">
    <cfRule type="expression" dxfId="9359" priority="9360">
      <formula>$A$62="Planilhado"</formula>
    </cfRule>
  </conditionalFormatting>
  <conditionalFormatting sqref="C62:AV62 BO62:BT62">
    <cfRule type="expression" dxfId="9358" priority="9359">
      <formula>$A$62="Ñ Plan s/desc"</formula>
    </cfRule>
  </conditionalFormatting>
  <conditionalFormatting sqref="C62:AV62 BO62:BT62">
    <cfRule type="expression" dxfId="9357" priority="9358">
      <formula>$A$62="Advindo"</formula>
    </cfRule>
  </conditionalFormatting>
  <conditionalFormatting sqref="C62:AV62 BO62:BT62">
    <cfRule type="expression" dxfId="9356" priority="9357">
      <formula>$A$62="Ñ Plan c/desc"</formula>
    </cfRule>
  </conditionalFormatting>
  <conditionalFormatting sqref="C62:AV62 BO62:BT62">
    <cfRule type="expression" dxfId="9355" priority="9356">
      <formula>$A$62="Família"</formula>
    </cfRule>
  </conditionalFormatting>
  <conditionalFormatting sqref="C63:AV63 BO63:BT63">
    <cfRule type="expression" dxfId="9354" priority="9355">
      <formula>$A$63="Planilhado"</formula>
    </cfRule>
  </conditionalFormatting>
  <conditionalFormatting sqref="C63:AV63 BO63:BT63">
    <cfRule type="expression" dxfId="9353" priority="9354">
      <formula>$A$63="Ñ Plan s/desc"</formula>
    </cfRule>
  </conditionalFormatting>
  <conditionalFormatting sqref="C63:AV63 BO63:BT63">
    <cfRule type="expression" dxfId="9352" priority="9353">
      <formula>$A$63="Advindo"</formula>
    </cfRule>
  </conditionalFormatting>
  <conditionalFormatting sqref="C63:AV63 BO63:BT63">
    <cfRule type="expression" dxfId="9351" priority="9352">
      <formula>$A$63="Ñ Plan c/desc"</formula>
    </cfRule>
  </conditionalFormatting>
  <conditionalFormatting sqref="C63:AV63 BO63:BT63">
    <cfRule type="expression" dxfId="9350" priority="9351">
      <formula>$A$63="Família"</formula>
    </cfRule>
  </conditionalFormatting>
  <conditionalFormatting sqref="C64:AV64 BO64:BT64">
    <cfRule type="expression" dxfId="9349" priority="9350">
      <formula>$A$64="Planilhado"</formula>
    </cfRule>
  </conditionalFormatting>
  <conditionalFormatting sqref="C64:AV64 BO64:BT64">
    <cfRule type="expression" dxfId="9348" priority="9349">
      <formula>$A$64="Ñ Plan s/desc"</formula>
    </cfRule>
  </conditionalFormatting>
  <conditionalFormatting sqref="C64:AV64 BO64:BT64">
    <cfRule type="expression" dxfId="9347" priority="9348">
      <formula>$A$64="Advindo"</formula>
    </cfRule>
  </conditionalFormatting>
  <conditionalFormatting sqref="C64:AV64 BO64:BT64">
    <cfRule type="expression" dxfId="9346" priority="9347">
      <formula>$A$64="Ñ Plan c/desc"</formula>
    </cfRule>
  </conditionalFormatting>
  <conditionalFormatting sqref="C64:AV64 BO64:BT64">
    <cfRule type="expression" dxfId="9345" priority="9346">
      <formula>$A$64="Família"</formula>
    </cfRule>
  </conditionalFormatting>
  <conditionalFormatting sqref="C65:AV65 BO65:BT65">
    <cfRule type="expression" dxfId="9344" priority="9345">
      <formula>$A$65="Planilhado"</formula>
    </cfRule>
  </conditionalFormatting>
  <conditionalFormatting sqref="C65:AV65 BO65:BT65">
    <cfRule type="expression" dxfId="9343" priority="9344">
      <formula>$A$65="Ñ Plan s/desc"</formula>
    </cfRule>
  </conditionalFormatting>
  <conditionalFormatting sqref="C65:AV65 BO65:BT65">
    <cfRule type="expression" dxfId="9342" priority="9343">
      <formula>$A$65="Advindo"</formula>
    </cfRule>
  </conditionalFormatting>
  <conditionalFormatting sqref="C65:AV65 BO65:BT65">
    <cfRule type="expression" dxfId="9341" priority="9342">
      <formula>$A$65="Ñ Plan c/desc"</formula>
    </cfRule>
  </conditionalFormatting>
  <conditionalFormatting sqref="C65:AV65 BO65:BT65">
    <cfRule type="expression" dxfId="9340" priority="9341">
      <formula>$A$65="Família"</formula>
    </cfRule>
  </conditionalFormatting>
  <conditionalFormatting sqref="C66:AV66 BO66:BT66">
    <cfRule type="expression" dxfId="9339" priority="9340">
      <formula>$A$66="Planilhado"</formula>
    </cfRule>
  </conditionalFormatting>
  <conditionalFormatting sqref="C66:AV66 BO66:BT66">
    <cfRule type="expression" dxfId="9338" priority="9339">
      <formula>$A$66="Ñ Plan s/desc"</formula>
    </cfRule>
  </conditionalFormatting>
  <conditionalFormatting sqref="C66:AV66 BO66:BT66">
    <cfRule type="expression" dxfId="9337" priority="9338">
      <formula>$A$66="Advindo"</formula>
    </cfRule>
  </conditionalFormatting>
  <conditionalFormatting sqref="C66:AV66 BO66:BT66">
    <cfRule type="expression" dxfId="9336" priority="9337">
      <formula>$A$66="Ñ Plan c/desc"</formula>
    </cfRule>
  </conditionalFormatting>
  <conditionalFormatting sqref="C66:AV66 BO66:BT66">
    <cfRule type="expression" dxfId="9335" priority="9336">
      <formula>$A$66="Família"</formula>
    </cfRule>
  </conditionalFormatting>
  <conditionalFormatting sqref="C67:AV67 BO67:BT67">
    <cfRule type="expression" dxfId="9334" priority="9335">
      <formula>$A$67="Planilhado"</formula>
    </cfRule>
  </conditionalFormatting>
  <conditionalFormatting sqref="C67:AV67 BO67:BT67">
    <cfRule type="expression" dxfId="9333" priority="9334">
      <formula>$A$67="Ñ Plan s/desc"</formula>
    </cfRule>
  </conditionalFormatting>
  <conditionalFormatting sqref="C67:AV67 BO67:BT67">
    <cfRule type="expression" dxfId="9332" priority="9333">
      <formula>$A$67="Advindo"</formula>
    </cfRule>
  </conditionalFormatting>
  <conditionalFormatting sqref="C67:AV67 BO67:BT67">
    <cfRule type="expression" dxfId="9331" priority="9332">
      <formula>$A$67="Ñ Plan c/desc"</formula>
    </cfRule>
  </conditionalFormatting>
  <conditionalFormatting sqref="C67:AV67 BO67:BT67">
    <cfRule type="expression" dxfId="9330" priority="9331">
      <formula>$A$67="Família"</formula>
    </cfRule>
  </conditionalFormatting>
  <conditionalFormatting sqref="C68:AV68 BO68:BT68">
    <cfRule type="expression" dxfId="9329" priority="9330">
      <formula>$A$68="Planilhado"</formula>
    </cfRule>
  </conditionalFormatting>
  <conditionalFormatting sqref="C68:AV68 BO68:BT68">
    <cfRule type="expression" dxfId="9328" priority="9329">
      <formula>$A$68="Ñ Plan s/desc"</formula>
    </cfRule>
  </conditionalFormatting>
  <conditionalFormatting sqref="C68:AV68 BO68:BT68">
    <cfRule type="expression" dxfId="9327" priority="9328">
      <formula>$A$68="Advindo"</formula>
    </cfRule>
  </conditionalFormatting>
  <conditionalFormatting sqref="C68:AV68 BO68:BT68">
    <cfRule type="expression" dxfId="9326" priority="9327">
      <formula>$A$68="Ñ Plan c/desc"</formula>
    </cfRule>
  </conditionalFormatting>
  <conditionalFormatting sqref="C68:AV68 BO68:BT68">
    <cfRule type="expression" dxfId="9325" priority="9326">
      <formula>$A$68="Família"</formula>
    </cfRule>
  </conditionalFormatting>
  <conditionalFormatting sqref="C69:AV69 BO69:BT69">
    <cfRule type="expression" dxfId="9324" priority="9325">
      <formula>$A$69="Planilhado"</formula>
    </cfRule>
  </conditionalFormatting>
  <conditionalFormatting sqref="C69:AV69 BO69:BT69">
    <cfRule type="expression" dxfId="9323" priority="9324">
      <formula>$A$69="Ñ Plan s/desc"</formula>
    </cfRule>
  </conditionalFormatting>
  <conditionalFormatting sqref="C69:AV69 BO69:BT69">
    <cfRule type="expression" dxfId="9322" priority="9323">
      <formula>$A$69="Advindo"</formula>
    </cfRule>
  </conditionalFormatting>
  <conditionalFormatting sqref="C69:AV69 BO69:BT69">
    <cfRule type="expression" dxfId="9321" priority="9322">
      <formula>$A$69="Ñ Plan c/desc"</formula>
    </cfRule>
  </conditionalFormatting>
  <conditionalFormatting sqref="C69:AV69 BO69:BT69">
    <cfRule type="expression" dxfId="9320" priority="9321">
      <formula>$A$69="Família"</formula>
    </cfRule>
  </conditionalFormatting>
  <conditionalFormatting sqref="C70:AV70 BO70:BT70">
    <cfRule type="expression" dxfId="9319" priority="9320">
      <formula>$A$70="Planilhado"</formula>
    </cfRule>
  </conditionalFormatting>
  <conditionalFormatting sqref="C70:AV70 BO70:BT70">
    <cfRule type="expression" dxfId="9318" priority="9319">
      <formula>$A$70="Ñ Plan s/desc"</formula>
    </cfRule>
  </conditionalFormatting>
  <conditionalFormatting sqref="C70:AV70 BO70:BT70">
    <cfRule type="expression" dxfId="9317" priority="9318">
      <formula>$A$70="Advindo"</formula>
    </cfRule>
  </conditionalFormatting>
  <conditionalFormatting sqref="C70:AV70 BO70:BT70">
    <cfRule type="expression" dxfId="9316" priority="9317">
      <formula>$A$70="Ñ Plan c/desc"</formula>
    </cfRule>
  </conditionalFormatting>
  <conditionalFormatting sqref="C70:AV70 BO70:BT70">
    <cfRule type="expression" dxfId="9315" priority="9316">
      <formula>$A$70="Família"</formula>
    </cfRule>
  </conditionalFormatting>
  <conditionalFormatting sqref="C71:AV71 BO71:BT71">
    <cfRule type="expression" dxfId="9314" priority="9315">
      <formula>$A$71="Planilhado"</formula>
    </cfRule>
  </conditionalFormatting>
  <conditionalFormatting sqref="C71:AV71 BO71:BT71">
    <cfRule type="expression" dxfId="9313" priority="9314">
      <formula>$A$71="Ñ Plan s/desc"</formula>
    </cfRule>
  </conditionalFormatting>
  <conditionalFormatting sqref="C71:AV71 BO71:BT71">
    <cfRule type="expression" dxfId="9312" priority="9313">
      <formula>$A$71="Advindo"</formula>
    </cfRule>
  </conditionalFormatting>
  <conditionalFormatting sqref="C71:AV71 BO71:BT71">
    <cfRule type="expression" dxfId="9311" priority="9312">
      <formula>$A$71="Ñ Plan c/desc"</formula>
    </cfRule>
  </conditionalFormatting>
  <conditionalFormatting sqref="C71:AV71 BO71:BT71">
    <cfRule type="expression" dxfId="9310" priority="9311">
      <formula>$A$71="Família"</formula>
    </cfRule>
  </conditionalFormatting>
  <conditionalFormatting sqref="C72:AV72 BO72:BT72">
    <cfRule type="expression" dxfId="9309" priority="9310">
      <formula>$A$72="Planilhado"</formula>
    </cfRule>
  </conditionalFormatting>
  <conditionalFormatting sqref="C72:AV72 BO72:BT72">
    <cfRule type="expression" dxfId="9308" priority="9309">
      <formula>$A$72="Ñ Plan s/desc"</formula>
    </cfRule>
  </conditionalFormatting>
  <conditionalFormatting sqref="C72:AV72 BO72:BT72">
    <cfRule type="expression" dxfId="9307" priority="9308">
      <formula>$A$72="Advindo"</formula>
    </cfRule>
  </conditionalFormatting>
  <conditionalFormatting sqref="C72:AV72 BO72:BT72">
    <cfRule type="expression" dxfId="9306" priority="9307">
      <formula>$A$72="Ñ Plan c/desc"</formula>
    </cfRule>
  </conditionalFormatting>
  <conditionalFormatting sqref="C72:AV72 BO72:BT72">
    <cfRule type="expression" dxfId="9305" priority="9306">
      <formula>$A$72="Família"</formula>
    </cfRule>
  </conditionalFormatting>
  <conditionalFormatting sqref="C73:AV73 BO73:BT73">
    <cfRule type="expression" dxfId="9304" priority="9305">
      <formula>$A$73="Planilhado"</formula>
    </cfRule>
  </conditionalFormatting>
  <conditionalFormatting sqref="C73:AV73 BO73:BT73">
    <cfRule type="expression" dxfId="9303" priority="9304">
      <formula>$A$73="Ñ Plan s/desc"</formula>
    </cfRule>
  </conditionalFormatting>
  <conditionalFormatting sqref="C73:AV73 BO73:BT73">
    <cfRule type="expression" dxfId="9302" priority="9303">
      <formula>$A$73="Advindo"</formula>
    </cfRule>
  </conditionalFormatting>
  <conditionalFormatting sqref="C73:AV73 BO73:BT73">
    <cfRule type="expression" dxfId="9301" priority="9302">
      <formula>$A$73="Ñ Plan c/desc"</formula>
    </cfRule>
  </conditionalFormatting>
  <conditionalFormatting sqref="C73:AV73 BO73:BT73">
    <cfRule type="expression" dxfId="9300" priority="9301">
      <formula>$A$73="Família"</formula>
    </cfRule>
  </conditionalFormatting>
  <conditionalFormatting sqref="C74:AV74 BO74:BT74">
    <cfRule type="expression" dxfId="9299" priority="9300">
      <formula>$A$74="Planilhado"</formula>
    </cfRule>
  </conditionalFormatting>
  <conditionalFormatting sqref="C74:AV74 BO74:BT74">
    <cfRule type="expression" dxfId="9298" priority="9299">
      <formula>$A$74="Ñ Plan s/desc"</formula>
    </cfRule>
  </conditionalFormatting>
  <conditionalFormatting sqref="C74:AV74 BO74:BT74">
    <cfRule type="expression" dxfId="9297" priority="9298">
      <formula>$A$74="Advindo"</formula>
    </cfRule>
  </conditionalFormatting>
  <conditionalFormatting sqref="C74:AV74 BO74:BT74">
    <cfRule type="expression" dxfId="9296" priority="9297">
      <formula>$A$74="Ñ Plan c/desc"</formula>
    </cfRule>
  </conditionalFormatting>
  <conditionalFormatting sqref="C74:AV74 BO74:BT74">
    <cfRule type="expression" dxfId="9295" priority="9296">
      <formula>$A$74="Família"</formula>
    </cfRule>
  </conditionalFormatting>
  <conditionalFormatting sqref="C75:AV75 BO75:BT75">
    <cfRule type="expression" dxfId="9294" priority="9295">
      <formula>$A$75="Planilhado"</formula>
    </cfRule>
  </conditionalFormatting>
  <conditionalFormatting sqref="C75:AV75 BO75:BT75">
    <cfRule type="expression" dxfId="9293" priority="9294">
      <formula>$A$75="Ñ Plan s/desc"</formula>
    </cfRule>
  </conditionalFormatting>
  <conditionalFormatting sqref="C75:AV75 BO75:BT75">
    <cfRule type="expression" dxfId="9292" priority="9293">
      <formula>$A$75="Advindo"</formula>
    </cfRule>
  </conditionalFormatting>
  <conditionalFormatting sqref="C75:AV75 BO75:BT75">
    <cfRule type="expression" dxfId="9291" priority="9292">
      <formula>$A$75="Ñ Plan c/desc"</formula>
    </cfRule>
  </conditionalFormatting>
  <conditionalFormatting sqref="C75:AV75 BO75:BT75">
    <cfRule type="expression" dxfId="9290" priority="9291">
      <formula>$A$75="Família"</formula>
    </cfRule>
  </conditionalFormatting>
  <conditionalFormatting sqref="C76:AV76 BO76:BT76">
    <cfRule type="expression" dxfId="9289" priority="9290">
      <formula>$A$76="Planilhado"</formula>
    </cfRule>
  </conditionalFormatting>
  <conditionalFormatting sqref="C76:AV76 BO76:BT76">
    <cfRule type="expression" dxfId="9288" priority="9289">
      <formula>$A$76="Ñ Plan s/desc"</formula>
    </cfRule>
  </conditionalFormatting>
  <conditionalFormatting sqref="C76:AV76 BO76:BT76">
    <cfRule type="expression" dxfId="9287" priority="9288">
      <formula>$A$76="Advindo"</formula>
    </cfRule>
  </conditionalFormatting>
  <conditionalFormatting sqref="C76:AV76 BO76:BT76">
    <cfRule type="expression" dxfId="9286" priority="9287">
      <formula>$A$76="Ñ Plan c/desc"</formula>
    </cfRule>
  </conditionalFormatting>
  <conditionalFormatting sqref="C76:AV76 BO76:BT76">
    <cfRule type="expression" dxfId="9285" priority="9286">
      <formula>$A$76="Família"</formula>
    </cfRule>
  </conditionalFormatting>
  <conditionalFormatting sqref="C77:AV77 BO77:BT77">
    <cfRule type="expression" dxfId="9284" priority="9285">
      <formula>$A$77="Planilhado"</formula>
    </cfRule>
  </conditionalFormatting>
  <conditionalFormatting sqref="C77:AV77 BO77:BT77">
    <cfRule type="expression" dxfId="9283" priority="9284">
      <formula>$A$77="Ñ Plan s/desc"</formula>
    </cfRule>
  </conditionalFormatting>
  <conditionalFormatting sqref="C77:AV77 BO77:BT77">
    <cfRule type="expression" dxfId="9282" priority="9283">
      <formula>$A$77="Advindo"</formula>
    </cfRule>
  </conditionalFormatting>
  <conditionalFormatting sqref="C77:AV77 BO77:BT77">
    <cfRule type="expression" dxfId="9281" priority="9282">
      <formula>$A$77="Ñ Plan c/desc"</formula>
    </cfRule>
  </conditionalFormatting>
  <conditionalFormatting sqref="C77:AV77 BO77:BT77">
    <cfRule type="expression" dxfId="9280" priority="9281">
      <formula>$A$77="Família"</formula>
    </cfRule>
  </conditionalFormatting>
  <conditionalFormatting sqref="C78:AV78 BO78:BT78">
    <cfRule type="expression" dxfId="9279" priority="9280">
      <formula>$A$78="Planilhado"</formula>
    </cfRule>
  </conditionalFormatting>
  <conditionalFormatting sqref="C78:AV78 BO78:BT78">
    <cfRule type="expression" dxfId="9278" priority="9279">
      <formula>$A$78="Ñ Plan s/desc"</formula>
    </cfRule>
  </conditionalFormatting>
  <conditionalFormatting sqref="C78:AV78 BO78:BT78">
    <cfRule type="expression" dxfId="9277" priority="9278">
      <formula>$A$78="Advindo"</formula>
    </cfRule>
  </conditionalFormatting>
  <conditionalFormatting sqref="C78:AV78 BO78:BT78">
    <cfRule type="expression" dxfId="9276" priority="9277">
      <formula>$A$78="Ñ Plan c/desc"</formula>
    </cfRule>
  </conditionalFormatting>
  <conditionalFormatting sqref="C78:AV78 BO78:BT78">
    <cfRule type="expression" dxfId="9275" priority="9276">
      <formula>$A$78="Família"</formula>
    </cfRule>
  </conditionalFormatting>
  <conditionalFormatting sqref="C79:AV79 BO79:BT79">
    <cfRule type="expression" dxfId="9274" priority="9275">
      <formula>$A$79="Planilhado"</formula>
    </cfRule>
  </conditionalFormatting>
  <conditionalFormatting sqref="C79:AV79 BO79:BT79">
    <cfRule type="expression" dxfId="9273" priority="9274">
      <formula>$A$79="Ñ Plan s/desc"</formula>
    </cfRule>
  </conditionalFormatting>
  <conditionalFormatting sqref="C79:AV79 BO79:BT79">
    <cfRule type="expression" dxfId="9272" priority="9273">
      <formula>$A$79="Advindo"</formula>
    </cfRule>
  </conditionalFormatting>
  <conditionalFormatting sqref="C79:AV79 BO79:BT79">
    <cfRule type="expression" dxfId="9271" priority="9272">
      <formula>$A$79="Ñ Plan c/desc"</formula>
    </cfRule>
  </conditionalFormatting>
  <conditionalFormatting sqref="C79:AV79 BO79:BT79">
    <cfRule type="expression" dxfId="9270" priority="9271">
      <formula>$A$79="Família"</formula>
    </cfRule>
  </conditionalFormatting>
  <conditionalFormatting sqref="C80:AV80 BO80:BT80">
    <cfRule type="expression" dxfId="9269" priority="9270">
      <formula>$A$80="Planilhado"</formula>
    </cfRule>
  </conditionalFormatting>
  <conditionalFormatting sqref="C80:AV80 BO80:BT80">
    <cfRule type="expression" dxfId="9268" priority="9269">
      <formula>$A$80="Ñ Plan s/desc"</formula>
    </cfRule>
  </conditionalFormatting>
  <conditionalFormatting sqref="C80:AV80 BO80:BT80">
    <cfRule type="expression" dxfId="9267" priority="9268">
      <formula>$A$80="Advindo"</formula>
    </cfRule>
  </conditionalFormatting>
  <conditionalFormatting sqref="C80:AV80 BO80:BT80">
    <cfRule type="expression" dxfId="9266" priority="9267">
      <formula>$A$80="Ñ Plan c/desc"</formula>
    </cfRule>
  </conditionalFormatting>
  <conditionalFormatting sqref="C80:AV80 BO80:BT80">
    <cfRule type="expression" dxfId="9265" priority="9266">
      <formula>$A$80="Família"</formula>
    </cfRule>
  </conditionalFormatting>
  <conditionalFormatting sqref="C81:AV81 BO81:BT81">
    <cfRule type="expression" dxfId="9264" priority="9265">
      <formula>$A$81="Planilhado"</formula>
    </cfRule>
  </conditionalFormatting>
  <conditionalFormatting sqref="C81:AV81 BO81:BT81">
    <cfRule type="expression" dxfId="9263" priority="9264">
      <formula>$A$81="Ñ Plan s/desc"</formula>
    </cfRule>
  </conditionalFormatting>
  <conditionalFormatting sqref="C81:AV81 BO81:BT81">
    <cfRule type="expression" dxfId="9262" priority="9263">
      <formula>$A$81="Advindo"</formula>
    </cfRule>
  </conditionalFormatting>
  <conditionalFormatting sqref="C81:AV81 BO81:BT81">
    <cfRule type="expression" dxfId="9261" priority="9262">
      <formula>$A$81="Ñ Plan c/desc"</formula>
    </cfRule>
  </conditionalFormatting>
  <conditionalFormatting sqref="C81:AV81 BO81:BT81">
    <cfRule type="expression" dxfId="9260" priority="9261">
      <formula>$A$81="Família"</formula>
    </cfRule>
  </conditionalFormatting>
  <conditionalFormatting sqref="C82:AV82 BO82:BT82">
    <cfRule type="expression" dxfId="9259" priority="9260">
      <formula>$A$82="Planilhado"</formula>
    </cfRule>
  </conditionalFormatting>
  <conditionalFormatting sqref="C82:AV82 BO82:BT82">
    <cfRule type="expression" dxfId="9258" priority="9259">
      <formula>$A$82="Ñ Plan s/desc"</formula>
    </cfRule>
  </conditionalFormatting>
  <conditionalFormatting sqref="C82:AV82 BO82:BT82">
    <cfRule type="expression" dxfId="9257" priority="9258">
      <formula>$A$82="Advindo"</formula>
    </cfRule>
  </conditionalFormatting>
  <conditionalFormatting sqref="C82:AV82 BO82:BT82">
    <cfRule type="expression" dxfId="9256" priority="9257">
      <formula>$A$82="Ñ Plan c/desc"</formula>
    </cfRule>
  </conditionalFormatting>
  <conditionalFormatting sqref="C82:AV82 BO82:BT82">
    <cfRule type="expression" dxfId="9255" priority="9256">
      <formula>$A$82="Família"</formula>
    </cfRule>
  </conditionalFormatting>
  <conditionalFormatting sqref="C83:AV83 BO83:BT83">
    <cfRule type="expression" dxfId="9254" priority="9255">
      <formula>$A$83="Planilhado"</formula>
    </cfRule>
  </conditionalFormatting>
  <conditionalFormatting sqref="C83:AV83 BO83:BT83">
    <cfRule type="expression" dxfId="9253" priority="9254">
      <formula>$A$83="Ñ Plan s/desc"</formula>
    </cfRule>
  </conditionalFormatting>
  <conditionalFormatting sqref="C83:AV83 BO83:BT83">
    <cfRule type="expression" dxfId="9252" priority="9253">
      <formula>$A$83="Advindo"</formula>
    </cfRule>
  </conditionalFormatting>
  <conditionalFormatting sqref="C83:AV83 BO83:BT83">
    <cfRule type="expression" dxfId="9251" priority="9252">
      <formula>$A$83="Ñ Plan c/desc"</formula>
    </cfRule>
  </conditionalFormatting>
  <conditionalFormatting sqref="C83:AV83 BO83:BT83">
    <cfRule type="expression" dxfId="9250" priority="9251">
      <formula>$A$83="Família"</formula>
    </cfRule>
  </conditionalFormatting>
  <conditionalFormatting sqref="C84:AV84 BO84:BT84">
    <cfRule type="expression" dxfId="9249" priority="9250">
      <formula>$A$84="Planilhado"</formula>
    </cfRule>
  </conditionalFormatting>
  <conditionalFormatting sqref="C84:AV84 BO84:BT84">
    <cfRule type="expression" dxfId="9248" priority="9249">
      <formula>$A$84="Ñ Plan s/desc"</formula>
    </cfRule>
  </conditionalFormatting>
  <conditionalFormatting sqref="C84:AV84 BO84:BT84">
    <cfRule type="expression" dxfId="9247" priority="9248">
      <formula>$A$84="Advindo"</formula>
    </cfRule>
  </conditionalFormatting>
  <conditionalFormatting sqref="C84:AV84 BO84:BT84">
    <cfRule type="expression" dxfId="9246" priority="9247">
      <formula>$A$84="Ñ Plan c/desc"</formula>
    </cfRule>
  </conditionalFormatting>
  <conditionalFormatting sqref="C84:AV84 BO84:BT84">
    <cfRule type="expression" dxfId="9245" priority="9246">
      <formula>$A$84="Família"</formula>
    </cfRule>
  </conditionalFormatting>
  <conditionalFormatting sqref="C85:AV85 BO85:BT85">
    <cfRule type="expression" dxfId="9244" priority="9245">
      <formula>$A$85="Planilhado"</formula>
    </cfRule>
  </conditionalFormatting>
  <conditionalFormatting sqref="C85:AV85 BO85:BT85">
    <cfRule type="expression" dxfId="9243" priority="9244">
      <formula>$A$85="Ñ Plan s/desc"</formula>
    </cfRule>
  </conditionalFormatting>
  <conditionalFormatting sqref="C85:AV85 BO85:BT85">
    <cfRule type="expression" dxfId="9242" priority="9243">
      <formula>$A$85="Advindo"</formula>
    </cfRule>
  </conditionalFormatting>
  <conditionalFormatting sqref="C85:AV85 BO85:BT85">
    <cfRule type="expression" dxfId="9241" priority="9242">
      <formula>$A$85="Ñ Plan c/desc"</formula>
    </cfRule>
  </conditionalFormatting>
  <conditionalFormatting sqref="C85:AV85 BO85:BT85">
    <cfRule type="expression" dxfId="9240" priority="9241">
      <formula>$A$85="Família"</formula>
    </cfRule>
  </conditionalFormatting>
  <conditionalFormatting sqref="C86:AV86 BO86:BT86">
    <cfRule type="expression" dxfId="9239" priority="9240">
      <formula>$A$86="Planilhado"</formula>
    </cfRule>
  </conditionalFormatting>
  <conditionalFormatting sqref="C86:AV86 BO86:BT86">
    <cfRule type="expression" dxfId="9238" priority="9239">
      <formula>$A$86="Ñ Plan s/desc"</formula>
    </cfRule>
  </conditionalFormatting>
  <conditionalFormatting sqref="C86:AV86 BO86:BT86">
    <cfRule type="expression" dxfId="9237" priority="9238">
      <formula>$A$86="Advindo"</formula>
    </cfRule>
  </conditionalFormatting>
  <conditionalFormatting sqref="C86:AV86 BO86:BT86">
    <cfRule type="expression" dxfId="9236" priority="9237">
      <formula>$A$86="Ñ Plan c/desc"</formula>
    </cfRule>
  </conditionalFormatting>
  <conditionalFormatting sqref="C86:AV86 BO86:BT86">
    <cfRule type="expression" dxfId="9235" priority="9236">
      <formula>$A$86="Família"</formula>
    </cfRule>
  </conditionalFormatting>
  <conditionalFormatting sqref="C87:AV87 BO87:BT87">
    <cfRule type="expression" dxfId="9234" priority="9235">
      <formula>$A$87="Planilhado"</formula>
    </cfRule>
  </conditionalFormatting>
  <conditionalFormatting sqref="C87:AV87 BO87:BT87">
    <cfRule type="expression" dxfId="9233" priority="9234">
      <formula>$A$87="Ñ Plan s/desc"</formula>
    </cfRule>
  </conditionalFormatting>
  <conditionalFormatting sqref="C87:AV87 BO87:BT87">
    <cfRule type="expression" dxfId="9232" priority="9233">
      <formula>$A$87="Advindo"</formula>
    </cfRule>
  </conditionalFormatting>
  <conditionalFormatting sqref="C87:AV87 BO87:BT87">
    <cfRule type="expression" dxfId="9231" priority="9232">
      <formula>$A$87="Ñ Plan c/desc"</formula>
    </cfRule>
  </conditionalFormatting>
  <conditionalFormatting sqref="C87:AV87 BO87:BT87">
    <cfRule type="expression" dxfId="9230" priority="9231">
      <formula>$A$87="Família"</formula>
    </cfRule>
  </conditionalFormatting>
  <conditionalFormatting sqref="C88:AV88 BO88:BT88">
    <cfRule type="expression" dxfId="9229" priority="9230">
      <formula>$A$88="Planilhado"</formula>
    </cfRule>
  </conditionalFormatting>
  <conditionalFormatting sqref="C88:AV88 BO88:BT88">
    <cfRule type="expression" dxfId="9228" priority="9229">
      <formula>$A$88="Ñ Plan s/desc"</formula>
    </cfRule>
  </conditionalFormatting>
  <conditionalFormatting sqref="C88:AV88 BO88:BT88">
    <cfRule type="expression" dxfId="9227" priority="9228">
      <formula>$A$88="Advindo"</formula>
    </cfRule>
  </conditionalFormatting>
  <conditionalFormatting sqref="C88:AV88 BO88:BT88">
    <cfRule type="expression" dxfId="9226" priority="9227">
      <formula>$A$88="Ñ Plan c/desc"</formula>
    </cfRule>
  </conditionalFormatting>
  <conditionalFormatting sqref="C88:AV88 BO88:BT88">
    <cfRule type="expression" dxfId="9225" priority="9226">
      <formula>$A$88="Família"</formula>
    </cfRule>
  </conditionalFormatting>
  <conditionalFormatting sqref="C89:AV89 BO89:BT89">
    <cfRule type="expression" dxfId="9224" priority="9225">
      <formula>$A$89="Planilhado"</formula>
    </cfRule>
  </conditionalFormatting>
  <conditionalFormatting sqref="C89:AV89 BO89:BT89">
    <cfRule type="expression" dxfId="9223" priority="9224">
      <formula>$A$89="Ñ Plan s/desc"</formula>
    </cfRule>
  </conditionalFormatting>
  <conditionalFormatting sqref="C89:AV89 BO89:BT89">
    <cfRule type="expression" dxfId="9222" priority="9223">
      <formula>$A$89="Advindo"</formula>
    </cfRule>
  </conditionalFormatting>
  <conditionalFormatting sqref="C89:AV89 BO89:BT89">
    <cfRule type="expression" dxfId="9221" priority="9222">
      <formula>$A$89="Ñ Plan c/desc"</formula>
    </cfRule>
  </conditionalFormatting>
  <conditionalFormatting sqref="C89:AV89 BO89:BT89">
    <cfRule type="expression" dxfId="9220" priority="9221">
      <formula>$A$89="Família"</formula>
    </cfRule>
  </conditionalFormatting>
  <conditionalFormatting sqref="C90:AV90 BO90:BT90">
    <cfRule type="expression" dxfId="9219" priority="9220">
      <formula>$A$90="Planilhado"</formula>
    </cfRule>
  </conditionalFormatting>
  <conditionalFormatting sqref="C90:AV90 BO90:BT90">
    <cfRule type="expression" dxfId="9218" priority="9219">
      <formula>$A$90="Ñ Plan s/desc"</formula>
    </cfRule>
  </conditionalFormatting>
  <conditionalFormatting sqref="C90:AV90 BO90:BT90">
    <cfRule type="expression" dxfId="9217" priority="9218">
      <formula>$A$90="Advindo"</formula>
    </cfRule>
  </conditionalFormatting>
  <conditionalFormatting sqref="C90:AV90 BO90:BT90">
    <cfRule type="expression" dxfId="9216" priority="9217">
      <formula>$A$90="Ñ Plan c/desc"</formula>
    </cfRule>
  </conditionalFormatting>
  <conditionalFormatting sqref="C90:AV90 BO90:BT90">
    <cfRule type="expression" dxfId="9215" priority="9216">
      <formula>$A$90="Família"</formula>
    </cfRule>
  </conditionalFormatting>
  <conditionalFormatting sqref="C91:AV91 BO91:BT91">
    <cfRule type="expression" dxfId="9214" priority="9215">
      <formula>$A$91="Planilhado"</formula>
    </cfRule>
  </conditionalFormatting>
  <conditionalFormatting sqref="C91:AV91 BO91:BT91">
    <cfRule type="expression" dxfId="9213" priority="9214">
      <formula>$A$91="Ñ Plan s/desc"</formula>
    </cfRule>
  </conditionalFormatting>
  <conditionalFormatting sqref="C91:AV91 BO91:BT91">
    <cfRule type="expression" dxfId="9212" priority="9213">
      <formula>$A$91="Advindo"</formula>
    </cfRule>
  </conditionalFormatting>
  <conditionalFormatting sqref="C91:AV91 BO91:BT91">
    <cfRule type="expression" dxfId="9211" priority="9212">
      <formula>$A$91="Ñ Plan c/desc"</formula>
    </cfRule>
  </conditionalFormatting>
  <conditionalFormatting sqref="C91:AV91 BO91:BT91">
    <cfRule type="expression" dxfId="9210" priority="9211">
      <formula>$A$91="Família"</formula>
    </cfRule>
  </conditionalFormatting>
  <conditionalFormatting sqref="C92:AV92 BO92:BT92">
    <cfRule type="expression" dxfId="9209" priority="9210">
      <formula>$A$92="Planilhado"</formula>
    </cfRule>
  </conditionalFormatting>
  <conditionalFormatting sqref="C92:AV92 BO92:BT92">
    <cfRule type="expression" dxfId="9208" priority="9209">
      <formula>$A$92="Ñ Plan s/desc"</formula>
    </cfRule>
  </conditionalFormatting>
  <conditionalFormatting sqref="C92:AV92 BO92:BT92">
    <cfRule type="expression" dxfId="9207" priority="9208">
      <formula>$A$92="Advindo"</formula>
    </cfRule>
  </conditionalFormatting>
  <conditionalFormatting sqref="C92:AV92 BO92:BT92">
    <cfRule type="expression" dxfId="9206" priority="9207">
      <formula>$A$92="Ñ Plan c/desc"</formula>
    </cfRule>
  </conditionalFormatting>
  <conditionalFormatting sqref="C92:AV92 BO92:BT92">
    <cfRule type="expression" dxfId="9205" priority="9206">
      <formula>$A$92="Família"</formula>
    </cfRule>
  </conditionalFormatting>
  <conditionalFormatting sqref="C93:AV93 BO93:BT93">
    <cfRule type="expression" dxfId="9204" priority="9205">
      <formula>$A$93="Planilhado"</formula>
    </cfRule>
  </conditionalFormatting>
  <conditionalFormatting sqref="C93:AV93 BO93:BT93">
    <cfRule type="expression" dxfId="9203" priority="9204">
      <formula>$A$93="Ñ Plan s/desc"</formula>
    </cfRule>
  </conditionalFormatting>
  <conditionalFormatting sqref="C93:AV93 BO93:BT93">
    <cfRule type="expression" dxfId="9202" priority="9203">
      <formula>$A$93="Advindo"</formula>
    </cfRule>
  </conditionalFormatting>
  <conditionalFormatting sqref="C93:AV93 BO93:BT93">
    <cfRule type="expression" dxfId="9201" priority="9202">
      <formula>$A$93="Ñ Plan c/desc"</formula>
    </cfRule>
  </conditionalFormatting>
  <conditionalFormatting sqref="C93:AV93 BO93:BT93">
    <cfRule type="expression" dxfId="9200" priority="9201">
      <formula>$A$93="Família"</formula>
    </cfRule>
  </conditionalFormatting>
  <conditionalFormatting sqref="C94:AV94 BO94:BT94">
    <cfRule type="expression" dxfId="9199" priority="9200">
      <formula>$A$94="Planilhado"</formula>
    </cfRule>
  </conditionalFormatting>
  <conditionalFormatting sqref="C94:AV94 BO94:BT94">
    <cfRule type="expression" dxfId="9198" priority="9199">
      <formula>$A$94="Ñ Plan s/desc"</formula>
    </cfRule>
  </conditionalFormatting>
  <conditionalFormatting sqref="C94:AV94 BO94:BT94">
    <cfRule type="expression" dxfId="9197" priority="9198">
      <formula>$A$94="Advindo"</formula>
    </cfRule>
  </conditionalFormatting>
  <conditionalFormatting sqref="C94:AV94 BO94:BT94">
    <cfRule type="expression" dxfId="9196" priority="9197">
      <formula>$A$94="Ñ Plan c/desc"</formula>
    </cfRule>
  </conditionalFormatting>
  <conditionalFormatting sqref="C94:AV94 BO94:BT94">
    <cfRule type="expression" dxfId="9195" priority="9196">
      <formula>$A$94="Família"</formula>
    </cfRule>
  </conditionalFormatting>
  <conditionalFormatting sqref="C95:AV95 BO95:BT95">
    <cfRule type="expression" dxfId="9194" priority="9195">
      <formula>$A$95="Planilhado"</formula>
    </cfRule>
  </conditionalFormatting>
  <conditionalFormatting sqref="C95:AV95 BO95:BT95">
    <cfRule type="expression" dxfId="9193" priority="9194">
      <formula>$A$95="Ñ Plan s/desc"</formula>
    </cfRule>
  </conditionalFormatting>
  <conditionalFormatting sqref="C95:AV95 BO95:BT95">
    <cfRule type="expression" dxfId="9192" priority="9193">
      <formula>$A$95="Advindo"</formula>
    </cfRule>
  </conditionalFormatting>
  <conditionalFormatting sqref="C95:AV95 BO95:BT95">
    <cfRule type="expression" dxfId="9191" priority="9192">
      <formula>$A$95="Ñ Plan c/desc"</formula>
    </cfRule>
  </conditionalFormatting>
  <conditionalFormatting sqref="C95:AV95 BO95:BT95">
    <cfRule type="expression" dxfId="9190" priority="9191">
      <formula>$A$95="Família"</formula>
    </cfRule>
  </conditionalFormatting>
  <conditionalFormatting sqref="C96:AV96 BO96:BT96">
    <cfRule type="expression" dxfId="9189" priority="9190">
      <formula>$A$96="Planilhado"</formula>
    </cfRule>
  </conditionalFormatting>
  <conditionalFormatting sqref="C96:AV96 BO96:BT96">
    <cfRule type="expression" dxfId="9188" priority="9189">
      <formula>$A$96="Ñ Plan s/desc"</formula>
    </cfRule>
  </conditionalFormatting>
  <conditionalFormatting sqref="C96:AV96 BO96:BT96">
    <cfRule type="expression" dxfId="9187" priority="9188">
      <formula>$A$96="Advindo"</formula>
    </cfRule>
  </conditionalFormatting>
  <conditionalFormatting sqref="C96:AV96 BO96:BT96">
    <cfRule type="expression" dxfId="9186" priority="9187">
      <formula>$A$96="Ñ Plan c/desc"</formula>
    </cfRule>
  </conditionalFormatting>
  <conditionalFormatting sqref="C96:AV96 BO96:BT96">
    <cfRule type="expression" dxfId="9185" priority="9186">
      <formula>$A$96="Família"</formula>
    </cfRule>
  </conditionalFormatting>
  <conditionalFormatting sqref="C97:AV97 BO97:BT97">
    <cfRule type="expression" dxfId="9184" priority="9185">
      <formula>$A$97="Planilhado"</formula>
    </cfRule>
  </conditionalFormatting>
  <conditionalFormatting sqref="C97:AV97 BO97:BT97">
    <cfRule type="expression" dxfId="9183" priority="9184">
      <formula>$A$97="Ñ Plan s/desc"</formula>
    </cfRule>
  </conditionalFormatting>
  <conditionalFormatting sqref="C97:AV97 BO97:BT97">
    <cfRule type="expression" dxfId="9182" priority="9183">
      <formula>$A$97="Advindo"</formula>
    </cfRule>
  </conditionalFormatting>
  <conditionalFormatting sqref="C97:AV97 BO97:BT97">
    <cfRule type="expression" dxfId="9181" priority="9182">
      <formula>$A$97="Ñ Plan c/desc"</formula>
    </cfRule>
  </conditionalFormatting>
  <conditionalFormatting sqref="C97:AV97 BO97:BT97">
    <cfRule type="expression" dxfId="9180" priority="9181">
      <formula>$A$97="Família"</formula>
    </cfRule>
  </conditionalFormatting>
  <conditionalFormatting sqref="C98:AV98 BO98:BT98">
    <cfRule type="expression" dxfId="9179" priority="9180">
      <formula>$A$98="Planilhado"</formula>
    </cfRule>
  </conditionalFormatting>
  <conditionalFormatting sqref="C98:AV98 BO98:BT98">
    <cfRule type="expression" dxfId="9178" priority="9179">
      <formula>$A$98="Ñ Plan s/desc"</formula>
    </cfRule>
  </conditionalFormatting>
  <conditionalFormatting sqref="C98:AV98 BO98:BT98">
    <cfRule type="expression" dxfId="9177" priority="9178">
      <formula>$A$98="Advindo"</formula>
    </cfRule>
  </conditionalFormatting>
  <conditionalFormatting sqref="C98:AV98 BO98:BT98">
    <cfRule type="expression" dxfId="9176" priority="9177">
      <formula>$A$98="Ñ Plan c/desc"</formula>
    </cfRule>
  </conditionalFormatting>
  <conditionalFormatting sqref="C98:AV98 BO98:BT98">
    <cfRule type="expression" dxfId="9175" priority="9176">
      <formula>$A$98="Família"</formula>
    </cfRule>
  </conditionalFormatting>
  <conditionalFormatting sqref="C99:AV99 BO99:BT99">
    <cfRule type="expression" dxfId="9174" priority="9175">
      <formula>$A$99="Planilhado"</formula>
    </cfRule>
  </conditionalFormatting>
  <conditionalFormatting sqref="C99:AV99 BO99:BT99">
    <cfRule type="expression" dxfId="9173" priority="9174">
      <formula>$A$99="Ñ Plan s/desc"</formula>
    </cfRule>
  </conditionalFormatting>
  <conditionalFormatting sqref="C99:AV99 BO99:BT99">
    <cfRule type="expression" dxfId="9172" priority="9173">
      <formula>$A$99="Advindo"</formula>
    </cfRule>
  </conditionalFormatting>
  <conditionalFormatting sqref="C99:AV99 BO99:BT99">
    <cfRule type="expression" dxfId="9171" priority="9172">
      <formula>$A$99="Ñ Plan c/desc"</formula>
    </cfRule>
  </conditionalFormatting>
  <conditionalFormatting sqref="C99:AV99 BO99:BT99">
    <cfRule type="expression" dxfId="9170" priority="9171">
      <formula>$A$99="Família"</formula>
    </cfRule>
  </conditionalFormatting>
  <conditionalFormatting sqref="C100:AV100 BO100:BT100">
    <cfRule type="expression" dxfId="9169" priority="9170">
      <formula>$A$100="Planilhado"</formula>
    </cfRule>
  </conditionalFormatting>
  <conditionalFormatting sqref="C100:AV100 BO100:BT100">
    <cfRule type="expression" dxfId="9168" priority="9169">
      <formula>$A$100="Ñ Plan s/desc"</formula>
    </cfRule>
  </conditionalFormatting>
  <conditionalFormatting sqref="C100:AV100 BO100:BT100">
    <cfRule type="expression" dxfId="9167" priority="9168">
      <formula>$A$100="Advindo"</formula>
    </cfRule>
  </conditionalFormatting>
  <conditionalFormatting sqref="C100:AV100 BO100:BT100">
    <cfRule type="expression" dxfId="9166" priority="9167">
      <formula>$A$100="Ñ Plan c/desc"</formula>
    </cfRule>
  </conditionalFormatting>
  <conditionalFormatting sqref="C100:AV100 BO100:BT100">
    <cfRule type="expression" dxfId="9165" priority="9166">
      <formula>$A$100="Família"</formula>
    </cfRule>
  </conditionalFormatting>
  <conditionalFormatting sqref="C101:AV101 BO101:BT101">
    <cfRule type="expression" dxfId="9164" priority="9165">
      <formula>$A$101="Planilhado"</formula>
    </cfRule>
  </conditionalFormatting>
  <conditionalFormatting sqref="C101:AV101 BO101:BT101">
    <cfRule type="expression" dxfId="9163" priority="9164">
      <formula>$A$101="Ñ Plan s/desc"</formula>
    </cfRule>
  </conditionalFormatting>
  <conditionalFormatting sqref="C101:AV101 BO101:BT101">
    <cfRule type="expression" dxfId="9162" priority="9163">
      <formula>$A$101="Advindo"</formula>
    </cfRule>
  </conditionalFormatting>
  <conditionalFormatting sqref="C101:AV101 BO101:BT101">
    <cfRule type="expression" dxfId="9161" priority="9162">
      <formula>$A$101="Ñ Plan c/desc"</formula>
    </cfRule>
  </conditionalFormatting>
  <conditionalFormatting sqref="C101:AV101 BO101:BT101">
    <cfRule type="expression" dxfId="9160" priority="9161">
      <formula>$A$101="Família"</formula>
    </cfRule>
  </conditionalFormatting>
  <conditionalFormatting sqref="C102:AV102 BO102:BT102">
    <cfRule type="expression" dxfId="9159" priority="9160">
      <formula>$A$102="Planilhado"</formula>
    </cfRule>
  </conditionalFormatting>
  <conditionalFormatting sqref="C102:AV102 BO102:BT102">
    <cfRule type="expression" dxfId="9158" priority="9159">
      <formula>$A$102="Ñ Plan s/desc"</formula>
    </cfRule>
  </conditionalFormatting>
  <conditionalFormatting sqref="C102:AV102 BO102:BT102">
    <cfRule type="expression" dxfId="9157" priority="9158">
      <formula>$A$102="Advindo"</formula>
    </cfRule>
  </conditionalFormatting>
  <conditionalFormatting sqref="C102:AV102 BO102:BT102">
    <cfRule type="expression" dxfId="9156" priority="9157">
      <formula>$A$102="Ñ Plan c/desc"</formula>
    </cfRule>
  </conditionalFormatting>
  <conditionalFormatting sqref="C102:AV102 BO102:BT102">
    <cfRule type="expression" dxfId="9155" priority="9156">
      <formula>$A$102="Família"</formula>
    </cfRule>
  </conditionalFormatting>
  <conditionalFormatting sqref="C103:AV103 BO103:BT103">
    <cfRule type="expression" dxfId="9154" priority="9155">
      <formula>$A$103="Planilhado"</formula>
    </cfRule>
  </conditionalFormatting>
  <conditionalFormatting sqref="C103:AV103 BO103:BT103">
    <cfRule type="expression" dxfId="9153" priority="9154">
      <formula>$A$103="Ñ Plan s/desc"</formula>
    </cfRule>
  </conditionalFormatting>
  <conditionalFormatting sqref="C103:AV103 BO103:BT103">
    <cfRule type="expression" dxfId="9152" priority="9153">
      <formula>$A$103="Advindo"</formula>
    </cfRule>
  </conditionalFormatting>
  <conditionalFormatting sqref="C103:AV103 BO103:BT103">
    <cfRule type="expression" dxfId="9151" priority="9152">
      <formula>$A$103="Ñ Plan c/desc"</formula>
    </cfRule>
  </conditionalFormatting>
  <conditionalFormatting sqref="C103:AV103 BO103:BT103">
    <cfRule type="expression" dxfId="9150" priority="9151">
      <formula>$A$103="Família"</formula>
    </cfRule>
  </conditionalFormatting>
  <conditionalFormatting sqref="C104:AV104 BO104:BT104">
    <cfRule type="expression" dxfId="9149" priority="9150">
      <formula>$A$104="Planilhado"</formula>
    </cfRule>
  </conditionalFormatting>
  <conditionalFormatting sqref="C104:AV104 BO104:BT104">
    <cfRule type="expression" dxfId="9148" priority="9149">
      <formula>$A$104="Ñ Plan s/desc"</formula>
    </cfRule>
  </conditionalFormatting>
  <conditionalFormatting sqref="C104:AV104 BO104:BT104">
    <cfRule type="expression" dxfId="9147" priority="9148">
      <formula>$A$104="Advindo"</formula>
    </cfRule>
  </conditionalFormatting>
  <conditionalFormatting sqref="C104:AV104 BO104:BT104">
    <cfRule type="expression" dxfId="9146" priority="9147">
      <formula>$A$104="Ñ Plan c/desc"</formula>
    </cfRule>
  </conditionalFormatting>
  <conditionalFormatting sqref="C104:AV104 BO104:BT104">
    <cfRule type="expression" dxfId="9145" priority="9146">
      <formula>$A$104="Família"</formula>
    </cfRule>
  </conditionalFormatting>
  <conditionalFormatting sqref="C105:AV105 BO105:BT105">
    <cfRule type="expression" dxfId="9144" priority="9145">
      <formula>$A$105="Planilhado"</formula>
    </cfRule>
  </conditionalFormatting>
  <conditionalFormatting sqref="C105:AV105 BO105:BT105">
    <cfRule type="expression" dxfId="9143" priority="9144">
      <formula>$A$105="Ñ Plan s/desc"</formula>
    </cfRule>
  </conditionalFormatting>
  <conditionalFormatting sqref="C105:AV105 BO105:BT105">
    <cfRule type="expression" dxfId="9142" priority="9143">
      <formula>$A$105="Advindo"</formula>
    </cfRule>
  </conditionalFormatting>
  <conditionalFormatting sqref="C105:AV105 BO105:BT105">
    <cfRule type="expression" dxfId="9141" priority="9142">
      <formula>$A$105="Ñ Plan c/desc"</formula>
    </cfRule>
  </conditionalFormatting>
  <conditionalFormatting sqref="C105:AV105 BO105:BT105">
    <cfRule type="expression" dxfId="9140" priority="9141">
      <formula>$A$105="Família"</formula>
    </cfRule>
  </conditionalFormatting>
  <conditionalFormatting sqref="C106:AV106 BO106:BT106">
    <cfRule type="expression" dxfId="9139" priority="9140">
      <formula>$A$106="Planilhado"</formula>
    </cfRule>
  </conditionalFormatting>
  <conditionalFormatting sqref="C106:AV106 BO106:BT106">
    <cfRule type="expression" dxfId="9138" priority="9139">
      <formula>$A$106="Ñ Plan s/desc"</formula>
    </cfRule>
  </conditionalFormatting>
  <conditionalFormatting sqref="C106:AV106 BO106:BT106">
    <cfRule type="expression" dxfId="9137" priority="9138">
      <formula>$A$106="Advindo"</formula>
    </cfRule>
  </conditionalFormatting>
  <conditionalFormatting sqref="C106:AV106 BO106:BT106">
    <cfRule type="expression" dxfId="9136" priority="9137">
      <formula>$A$106="Ñ Plan c/desc"</formula>
    </cfRule>
  </conditionalFormatting>
  <conditionalFormatting sqref="C106:AV106 BO106:BT106">
    <cfRule type="expression" dxfId="9135" priority="9136">
      <formula>$A$106="Família"</formula>
    </cfRule>
  </conditionalFormatting>
  <conditionalFormatting sqref="C107:AV107 BO107:BT107">
    <cfRule type="expression" dxfId="9134" priority="9135">
      <formula>$A$107="Planilhado"</formula>
    </cfRule>
  </conditionalFormatting>
  <conditionalFormatting sqref="C107:AV107 BO107:BT107">
    <cfRule type="expression" dxfId="9133" priority="9134">
      <formula>$A$107="Ñ Plan s/desc"</formula>
    </cfRule>
  </conditionalFormatting>
  <conditionalFormatting sqref="C107:AV107 BO107:BT107">
    <cfRule type="expression" dxfId="9132" priority="9133">
      <formula>$A$107="Advindo"</formula>
    </cfRule>
  </conditionalFormatting>
  <conditionalFormatting sqref="C107:AV107 BO107:BT107">
    <cfRule type="expression" dxfId="9131" priority="9132">
      <formula>$A$107="Ñ Plan c/desc"</formula>
    </cfRule>
  </conditionalFormatting>
  <conditionalFormatting sqref="C107:AV107 BO107:BT107">
    <cfRule type="expression" dxfId="9130" priority="9131">
      <formula>$A$107="Família"</formula>
    </cfRule>
  </conditionalFormatting>
  <conditionalFormatting sqref="C108:AV108 BO108:BT108">
    <cfRule type="expression" dxfId="9129" priority="9130">
      <formula>$A$108="Planilhado"</formula>
    </cfRule>
  </conditionalFormatting>
  <conditionalFormatting sqref="C108:AV108 BO108:BT108">
    <cfRule type="expression" dxfId="9128" priority="9129">
      <formula>$A$108="Ñ Plan s/desc"</formula>
    </cfRule>
  </conditionalFormatting>
  <conditionalFormatting sqref="C108:AV108 BO108:BT108">
    <cfRule type="expression" dxfId="9127" priority="9128">
      <formula>$A$108="Advindo"</formula>
    </cfRule>
  </conditionalFormatting>
  <conditionalFormatting sqref="C108:AV108 BO108:BT108">
    <cfRule type="expression" dxfId="9126" priority="9127">
      <formula>$A$108="Ñ Plan c/desc"</formula>
    </cfRule>
  </conditionalFormatting>
  <conditionalFormatting sqref="C108:AV108 BO108:BT108">
    <cfRule type="expression" dxfId="9125" priority="9126">
      <formula>$A$108="Família"</formula>
    </cfRule>
  </conditionalFormatting>
  <conditionalFormatting sqref="C109:AV109 BO109:BT109">
    <cfRule type="expression" dxfId="9124" priority="9125">
      <formula>$A$109="Planilhado"</formula>
    </cfRule>
  </conditionalFormatting>
  <conditionalFormatting sqref="C109:AV109 BO109:BT109">
    <cfRule type="expression" dxfId="9123" priority="9124">
      <formula>$A$109="Ñ Plan s/desc"</formula>
    </cfRule>
  </conditionalFormatting>
  <conditionalFormatting sqref="C109:AV109 BO109:BT109">
    <cfRule type="expression" dxfId="9122" priority="9123">
      <formula>$A$109="Advindo"</formula>
    </cfRule>
  </conditionalFormatting>
  <conditionalFormatting sqref="C109:AV109 BO109:BT109">
    <cfRule type="expression" dxfId="9121" priority="9122">
      <formula>$A$109="Ñ Plan c/desc"</formula>
    </cfRule>
  </conditionalFormatting>
  <conditionalFormatting sqref="C109:AV109 BO109:BT109">
    <cfRule type="expression" dxfId="9120" priority="9121">
      <formula>$A$109="Família"</formula>
    </cfRule>
  </conditionalFormatting>
  <conditionalFormatting sqref="C110:AV110 BO110:BT110">
    <cfRule type="expression" dxfId="9119" priority="9120">
      <formula>$A$110="Planilhado"</formula>
    </cfRule>
  </conditionalFormatting>
  <conditionalFormatting sqref="C110:AV110 BO110:BT110">
    <cfRule type="expression" dxfId="9118" priority="9119">
      <formula>$A$110="Ñ Plan s/desc"</formula>
    </cfRule>
  </conditionalFormatting>
  <conditionalFormatting sqref="C110:AV110 BO110:BT110">
    <cfRule type="expression" dxfId="9117" priority="9118">
      <formula>$A$110="Advindo"</formula>
    </cfRule>
  </conditionalFormatting>
  <conditionalFormatting sqref="C110:AV110 BO110:BT110">
    <cfRule type="expression" dxfId="9116" priority="9117">
      <formula>$A$110="Ñ Plan c/desc"</formula>
    </cfRule>
  </conditionalFormatting>
  <conditionalFormatting sqref="C110:AV110 BO110:BT110">
    <cfRule type="expression" dxfId="9115" priority="9116">
      <formula>$A$110="Família"</formula>
    </cfRule>
  </conditionalFormatting>
  <conditionalFormatting sqref="C111:AV111 BO111:BT111">
    <cfRule type="expression" dxfId="9114" priority="9115">
      <formula>$A$111="Planilhado"</formula>
    </cfRule>
  </conditionalFormatting>
  <conditionalFormatting sqref="C111:AV111 BO111:BT111">
    <cfRule type="expression" dxfId="9113" priority="9114">
      <formula>$A$111="Ñ Plan s/desc"</formula>
    </cfRule>
  </conditionalFormatting>
  <conditionalFormatting sqref="C111:AV111 BO111:BT111">
    <cfRule type="expression" dxfId="9112" priority="9113">
      <formula>$A$111="Advindo"</formula>
    </cfRule>
  </conditionalFormatting>
  <conditionalFormatting sqref="C111:AV111 BO111:BT111">
    <cfRule type="expression" dxfId="9111" priority="9112">
      <formula>$A$111="Ñ Plan c/desc"</formula>
    </cfRule>
  </conditionalFormatting>
  <conditionalFormatting sqref="C111:AV111 BO111:BT111">
    <cfRule type="expression" dxfId="9110" priority="9111">
      <formula>$A$111="Família"</formula>
    </cfRule>
  </conditionalFormatting>
  <conditionalFormatting sqref="C112:AV112 BO112:BT112">
    <cfRule type="expression" dxfId="9109" priority="9110">
      <formula>$A$112="Planilhado"</formula>
    </cfRule>
  </conditionalFormatting>
  <conditionalFormatting sqref="C112:AV112 BO112:BT112">
    <cfRule type="expression" dxfId="9108" priority="9109">
      <formula>$A$112="Ñ Plan s/desc"</formula>
    </cfRule>
  </conditionalFormatting>
  <conditionalFormatting sqref="C112:AV112 BO112:BT112">
    <cfRule type="expression" dxfId="9107" priority="9108">
      <formula>$A$112="Advindo"</formula>
    </cfRule>
  </conditionalFormatting>
  <conditionalFormatting sqref="C112:AV112 BO112:BT112">
    <cfRule type="expression" dxfId="9106" priority="9107">
      <formula>$A$112="Ñ Plan c/desc"</formula>
    </cfRule>
  </conditionalFormatting>
  <conditionalFormatting sqref="C112:AV112 BO112:BT112">
    <cfRule type="expression" dxfId="9105" priority="9106">
      <formula>$A$112="Família"</formula>
    </cfRule>
  </conditionalFormatting>
  <conditionalFormatting sqref="C113:AV113 BO113:BT113">
    <cfRule type="expression" dxfId="9104" priority="9105">
      <formula>$A$113="Planilhado"</formula>
    </cfRule>
  </conditionalFormatting>
  <conditionalFormatting sqref="C113:AV113 BO113:BT113">
    <cfRule type="expression" dxfId="9103" priority="9104">
      <formula>$A$113="Ñ Plan s/desc"</formula>
    </cfRule>
  </conditionalFormatting>
  <conditionalFormatting sqref="C113:AV113 BO113:BT113">
    <cfRule type="expression" dxfId="9102" priority="9103">
      <formula>$A$113="Advindo"</formula>
    </cfRule>
  </conditionalFormatting>
  <conditionalFormatting sqref="C113:AV113 BO113:BT113">
    <cfRule type="expression" dxfId="9101" priority="9102">
      <formula>$A$113="Ñ Plan c/desc"</formula>
    </cfRule>
  </conditionalFormatting>
  <conditionalFormatting sqref="C113:AV113 BO113:BT113">
    <cfRule type="expression" dxfId="9100" priority="9101">
      <formula>$A$113="Família"</formula>
    </cfRule>
  </conditionalFormatting>
  <conditionalFormatting sqref="C114:AV114 BO114:BT114">
    <cfRule type="expression" dxfId="9099" priority="9100">
      <formula>$A$114="Planilhado"</formula>
    </cfRule>
  </conditionalFormatting>
  <conditionalFormatting sqref="C114:AV114 BO114:BT114">
    <cfRule type="expression" dxfId="9098" priority="9099">
      <formula>$A$114="Ñ Plan s/desc"</formula>
    </cfRule>
  </conditionalFormatting>
  <conditionalFormatting sqref="C114:AV114 BO114:BT114">
    <cfRule type="expression" dxfId="9097" priority="9098">
      <formula>$A$114="Advindo"</formula>
    </cfRule>
  </conditionalFormatting>
  <conditionalFormatting sqref="C114:AV114 BO114:BT114">
    <cfRule type="expression" dxfId="9096" priority="9097">
      <formula>$A$114="Ñ Plan c/desc"</formula>
    </cfRule>
  </conditionalFormatting>
  <conditionalFormatting sqref="C114:AV114 BO114:BT114">
    <cfRule type="expression" dxfId="9095" priority="9096">
      <formula>$A$114="Família"</formula>
    </cfRule>
  </conditionalFormatting>
  <conditionalFormatting sqref="C115:AV115 BO115:BT115">
    <cfRule type="expression" dxfId="9094" priority="9095">
      <formula>$A$115="Planilhado"</formula>
    </cfRule>
  </conditionalFormatting>
  <conditionalFormatting sqref="C115:AV115 BO115:BT115">
    <cfRule type="expression" dxfId="9093" priority="9094">
      <formula>$A$115="Ñ Plan s/desc"</formula>
    </cfRule>
  </conditionalFormatting>
  <conditionalFormatting sqref="C115:AV115 BO115:BT115">
    <cfRule type="expression" dxfId="9092" priority="9093">
      <formula>$A$115="Advindo"</formula>
    </cfRule>
  </conditionalFormatting>
  <conditionalFormatting sqref="C115:AV115 BO115:BT115">
    <cfRule type="expression" dxfId="9091" priority="9092">
      <formula>$A$115="Ñ Plan c/desc"</formula>
    </cfRule>
  </conditionalFormatting>
  <conditionalFormatting sqref="C115:AV115 BO115:BT115">
    <cfRule type="expression" dxfId="9090" priority="9091">
      <formula>$A$115="Família"</formula>
    </cfRule>
  </conditionalFormatting>
  <conditionalFormatting sqref="C116:AV116 BO116:BT116">
    <cfRule type="expression" dxfId="9089" priority="9090">
      <formula>$A$116="Planilhado"</formula>
    </cfRule>
  </conditionalFormatting>
  <conditionalFormatting sqref="C116:AV116 BO116:BT116">
    <cfRule type="expression" dxfId="9088" priority="9089">
      <formula>$A$116="Ñ Plan s/desc"</formula>
    </cfRule>
  </conditionalFormatting>
  <conditionalFormatting sqref="C116:AV116 BO116:BT116">
    <cfRule type="expression" dxfId="9087" priority="9088">
      <formula>$A$116="Advindo"</formula>
    </cfRule>
  </conditionalFormatting>
  <conditionalFormatting sqref="C116:AV116 BO116:BT116">
    <cfRule type="expression" dxfId="9086" priority="9087">
      <formula>$A$116="Ñ Plan c/desc"</formula>
    </cfRule>
  </conditionalFormatting>
  <conditionalFormatting sqref="C116:AV116 BO116:BT116">
    <cfRule type="expression" dxfId="9085" priority="9086">
      <formula>$A$116="Família"</formula>
    </cfRule>
  </conditionalFormatting>
  <conditionalFormatting sqref="C117:AV117 BO117:BT117">
    <cfRule type="expression" dxfId="9084" priority="9085">
      <formula>$A$117="Planilhado"</formula>
    </cfRule>
  </conditionalFormatting>
  <conditionalFormatting sqref="C117:AV117 BO117:BT117">
    <cfRule type="expression" dxfId="9083" priority="9084">
      <formula>$A$117="Ñ Plan s/desc"</formula>
    </cfRule>
  </conditionalFormatting>
  <conditionalFormatting sqref="C117:AV117 BO117:BT117">
    <cfRule type="expression" dxfId="9082" priority="9083">
      <formula>$A$117="Advindo"</formula>
    </cfRule>
  </conditionalFormatting>
  <conditionalFormatting sqref="C117:AV117 BO117:BT117">
    <cfRule type="expression" dxfId="9081" priority="9082">
      <formula>$A$117="Ñ Plan c/desc"</formula>
    </cfRule>
  </conditionalFormatting>
  <conditionalFormatting sqref="C117:AV117 BO117:BT117">
    <cfRule type="expression" dxfId="9080" priority="9081">
      <formula>$A$117="Família"</formula>
    </cfRule>
  </conditionalFormatting>
  <conditionalFormatting sqref="C118:AV118 BO118:BT118">
    <cfRule type="expression" dxfId="9079" priority="9080">
      <formula>$A$118="Planilhado"</formula>
    </cfRule>
  </conditionalFormatting>
  <conditionalFormatting sqref="C118:AV118 BO118:BT118">
    <cfRule type="expression" dxfId="9078" priority="9079">
      <formula>$A$118="Ñ Plan s/desc"</formula>
    </cfRule>
  </conditionalFormatting>
  <conditionalFormatting sqref="C118:AV118 BO118:BT118">
    <cfRule type="expression" dxfId="9077" priority="9078">
      <formula>$A$118="Advindo"</formula>
    </cfRule>
  </conditionalFormatting>
  <conditionalFormatting sqref="C118:AV118 BO118:BT118">
    <cfRule type="expression" dxfId="9076" priority="9077">
      <formula>$A$118="Ñ Plan c/desc"</formula>
    </cfRule>
  </conditionalFormatting>
  <conditionalFormatting sqref="C118:AV118 BO118:BT118">
    <cfRule type="expression" dxfId="9075" priority="9076">
      <formula>$A$118="Família"</formula>
    </cfRule>
  </conditionalFormatting>
  <conditionalFormatting sqref="C119:AV119 BO119:BT119">
    <cfRule type="expression" dxfId="9074" priority="9075">
      <formula>$A$119="Planilhado"</formula>
    </cfRule>
  </conditionalFormatting>
  <conditionalFormatting sqref="C119:AV119 BO119:BT119">
    <cfRule type="expression" dxfId="9073" priority="9074">
      <formula>$A$119="Ñ Plan s/desc"</formula>
    </cfRule>
  </conditionalFormatting>
  <conditionalFormatting sqref="C119:AV119 BO119:BT119">
    <cfRule type="expression" dxfId="9072" priority="9073">
      <formula>$A$119="Advindo"</formula>
    </cfRule>
  </conditionalFormatting>
  <conditionalFormatting sqref="C119:AV119 BO119:BT119">
    <cfRule type="expression" dxfId="9071" priority="9072">
      <formula>$A$119="Ñ Plan c/desc"</formula>
    </cfRule>
  </conditionalFormatting>
  <conditionalFormatting sqref="C119:AV119 BO119:BT119">
    <cfRule type="expression" dxfId="9070" priority="9071">
      <formula>$A$119="Família"</formula>
    </cfRule>
  </conditionalFormatting>
  <conditionalFormatting sqref="C120:AV120 BO120:BT120">
    <cfRule type="expression" dxfId="9069" priority="9070">
      <formula>$A$120="Planilhado"</formula>
    </cfRule>
  </conditionalFormatting>
  <conditionalFormatting sqref="C120:AV120 BO120:BT120">
    <cfRule type="expression" dxfId="9068" priority="9069">
      <formula>$A$120="Ñ Plan s/desc"</formula>
    </cfRule>
  </conditionalFormatting>
  <conditionalFormatting sqref="C120:AV120 BO120:BT120">
    <cfRule type="expression" dxfId="9067" priority="9068">
      <formula>$A$120="Advindo"</formula>
    </cfRule>
  </conditionalFormatting>
  <conditionalFormatting sqref="C120:AV120 BO120:BT120">
    <cfRule type="expression" dxfId="9066" priority="9067">
      <formula>$A$120="Ñ Plan c/desc"</formula>
    </cfRule>
  </conditionalFormatting>
  <conditionalFormatting sqref="C120:AV120 BO120:BT120">
    <cfRule type="expression" dxfId="9065" priority="9066">
      <formula>$A$120="Família"</formula>
    </cfRule>
  </conditionalFormatting>
  <conditionalFormatting sqref="C121:AV121 BO121:BT121">
    <cfRule type="expression" dxfId="9064" priority="9065">
      <formula>$A$121="Planilhado"</formula>
    </cfRule>
  </conditionalFormatting>
  <conditionalFormatting sqref="C121:AV121 BO121:BT121">
    <cfRule type="expression" dxfId="9063" priority="9064">
      <formula>$A$121="Ñ Plan s/desc"</formula>
    </cfRule>
  </conditionalFormatting>
  <conditionalFormatting sqref="C121:AV121 BO121:BT121">
    <cfRule type="expression" dxfId="9062" priority="9063">
      <formula>$A$121="Advindo"</formula>
    </cfRule>
  </conditionalFormatting>
  <conditionalFormatting sqref="C121:AV121 BO121:BT121">
    <cfRule type="expression" dxfId="9061" priority="9062">
      <formula>$A$121="Ñ Plan c/desc"</formula>
    </cfRule>
  </conditionalFormatting>
  <conditionalFormatting sqref="C121:AV121 BO121:BT121">
    <cfRule type="expression" dxfId="9060" priority="9061">
      <formula>$A$121="Família"</formula>
    </cfRule>
  </conditionalFormatting>
  <conditionalFormatting sqref="C122:AV122 BO122:BT122">
    <cfRule type="expression" dxfId="9059" priority="9060">
      <formula>$A$122="Planilhado"</formula>
    </cfRule>
  </conditionalFormatting>
  <conditionalFormatting sqref="C122:AV122 BO122:BT122">
    <cfRule type="expression" dxfId="9058" priority="9059">
      <formula>$A$122="Ñ Plan s/desc"</formula>
    </cfRule>
  </conditionalFormatting>
  <conditionalFormatting sqref="C122:AV122 BO122:BT122">
    <cfRule type="expression" dxfId="9057" priority="9058">
      <formula>$A$122="Advindo"</formula>
    </cfRule>
  </conditionalFormatting>
  <conditionalFormatting sqref="C122:AV122 BO122:BT122">
    <cfRule type="expression" dxfId="9056" priority="9057">
      <formula>$A$122="Ñ Plan c/desc"</formula>
    </cfRule>
  </conditionalFormatting>
  <conditionalFormatting sqref="C122:AV122 BO122:BT122">
    <cfRule type="expression" dxfId="9055" priority="9056">
      <formula>$A$122="Família"</formula>
    </cfRule>
  </conditionalFormatting>
  <conditionalFormatting sqref="C123:AV123 BO123:BT123">
    <cfRule type="expression" dxfId="9054" priority="9055">
      <formula>$A$123="Planilhado"</formula>
    </cfRule>
  </conditionalFormatting>
  <conditionalFormatting sqref="C123:AV123 BO123:BT123">
    <cfRule type="expression" dxfId="9053" priority="9054">
      <formula>$A$123="Ñ Plan s/desc"</formula>
    </cfRule>
  </conditionalFormatting>
  <conditionalFormatting sqref="C123:AV123 BO123:BT123">
    <cfRule type="expression" dxfId="9052" priority="9053">
      <formula>$A$123="Advindo"</formula>
    </cfRule>
  </conditionalFormatting>
  <conditionalFormatting sqref="C123:AV123 BO123:BT123">
    <cfRule type="expression" dxfId="9051" priority="9052">
      <formula>$A$123="Ñ Plan c/desc"</formula>
    </cfRule>
  </conditionalFormatting>
  <conditionalFormatting sqref="C123:AV123 BO123:BT123">
    <cfRule type="expression" dxfId="9050" priority="9051">
      <formula>$A$123="Família"</formula>
    </cfRule>
  </conditionalFormatting>
  <conditionalFormatting sqref="C124:AV124 BO124:BT124">
    <cfRule type="expression" dxfId="9049" priority="9050">
      <formula>$A$124="Planilhado"</formula>
    </cfRule>
  </conditionalFormatting>
  <conditionalFormatting sqref="C124:AV124 BO124:BT124">
    <cfRule type="expression" dxfId="9048" priority="9049">
      <formula>$A$124="Ñ Plan s/desc"</formula>
    </cfRule>
  </conditionalFormatting>
  <conditionalFormatting sqref="C124:AV124 BO124:BT124">
    <cfRule type="expression" dxfId="9047" priority="9048">
      <formula>$A$124="Advindo"</formula>
    </cfRule>
  </conditionalFormatting>
  <conditionalFormatting sqref="C124:AV124 BO124:BT124">
    <cfRule type="expression" dxfId="9046" priority="9047">
      <formula>$A$124="Ñ Plan c/desc"</formula>
    </cfRule>
  </conditionalFormatting>
  <conditionalFormatting sqref="C124:AV124 BO124:BT124">
    <cfRule type="expression" dxfId="9045" priority="9046">
      <formula>$A$124="Família"</formula>
    </cfRule>
  </conditionalFormatting>
  <conditionalFormatting sqref="C125:AV125 BO125:BT125">
    <cfRule type="expression" dxfId="9044" priority="9045">
      <formula>$A$125="Planilhado"</formula>
    </cfRule>
  </conditionalFormatting>
  <conditionalFormatting sqref="C125:AV125 BO125:BT125">
    <cfRule type="expression" dxfId="9043" priority="9044">
      <formula>$A$125="Ñ Plan s/desc"</formula>
    </cfRule>
  </conditionalFormatting>
  <conditionalFormatting sqref="C125:AV125 BO125:BT125">
    <cfRule type="expression" dxfId="9042" priority="9043">
      <formula>$A$125="Advindo"</formula>
    </cfRule>
  </conditionalFormatting>
  <conditionalFormatting sqref="C125:AV125 BO125:BT125">
    <cfRule type="expression" dxfId="9041" priority="9042">
      <formula>$A$125="Ñ Plan c/desc"</formula>
    </cfRule>
  </conditionalFormatting>
  <conditionalFormatting sqref="C125:AV125 BO125:BT125">
    <cfRule type="expression" dxfId="9040" priority="9041">
      <formula>$A$125="Família"</formula>
    </cfRule>
  </conditionalFormatting>
  <conditionalFormatting sqref="C126:AV126 BO126:BT126">
    <cfRule type="expression" dxfId="9039" priority="9040">
      <formula>$A$126="Planilhado"</formula>
    </cfRule>
  </conditionalFormatting>
  <conditionalFormatting sqref="C126:AV126 BO126:BT126">
    <cfRule type="expression" dxfId="9038" priority="9039">
      <formula>$A$126="Ñ Plan s/desc"</formula>
    </cfRule>
  </conditionalFormatting>
  <conditionalFormatting sqref="C126:AV126 BO126:BT126">
    <cfRule type="expression" dxfId="9037" priority="9038">
      <formula>$A$126="Advindo"</formula>
    </cfRule>
  </conditionalFormatting>
  <conditionalFormatting sqref="C126:AV126 BO126:BT126">
    <cfRule type="expression" dxfId="9036" priority="9037">
      <formula>$A$126="Ñ Plan c/desc"</formula>
    </cfRule>
  </conditionalFormatting>
  <conditionalFormatting sqref="C126:AV126 BO126:BT126">
    <cfRule type="expression" dxfId="9035" priority="9036">
      <formula>$A$126="Família"</formula>
    </cfRule>
  </conditionalFormatting>
  <conditionalFormatting sqref="C127:AV127 BO127:BT127">
    <cfRule type="expression" dxfId="9034" priority="9035">
      <formula>$A$127="Planilhado"</formula>
    </cfRule>
  </conditionalFormatting>
  <conditionalFormatting sqref="C127:AV127 BO127:BT127">
    <cfRule type="expression" dxfId="9033" priority="9034">
      <formula>$A$127="Ñ Plan s/desc"</formula>
    </cfRule>
  </conditionalFormatting>
  <conditionalFormatting sqref="C127:AV127 BO127:BT127">
    <cfRule type="expression" dxfId="9032" priority="9033">
      <formula>$A$127="Advindo"</formula>
    </cfRule>
  </conditionalFormatting>
  <conditionalFormatting sqref="C127:AV127 BO127:BT127">
    <cfRule type="expression" dxfId="9031" priority="9032">
      <formula>$A$127="Ñ Plan c/desc"</formula>
    </cfRule>
  </conditionalFormatting>
  <conditionalFormatting sqref="C127:AV127 BO127:BT127">
    <cfRule type="expression" dxfId="9030" priority="9031">
      <formula>$A$127="Família"</formula>
    </cfRule>
  </conditionalFormatting>
  <conditionalFormatting sqref="C128:AV128 BO128:BT128">
    <cfRule type="expression" dxfId="9029" priority="9030">
      <formula>$A$128="Planilhado"</formula>
    </cfRule>
  </conditionalFormatting>
  <conditionalFormatting sqref="C128:AV128 BO128:BT128">
    <cfRule type="expression" dxfId="9028" priority="9029">
      <formula>$A$128="Ñ Plan s/desc"</formula>
    </cfRule>
  </conditionalFormatting>
  <conditionalFormatting sqref="C128:AV128 BO128:BT128">
    <cfRule type="expression" dxfId="9027" priority="9028">
      <formula>$A$128="Advindo"</formula>
    </cfRule>
  </conditionalFormatting>
  <conditionalFormatting sqref="C128:AV128 BO128:BT128">
    <cfRule type="expression" dxfId="9026" priority="9027">
      <formula>$A$128="Ñ Plan c/desc"</formula>
    </cfRule>
  </conditionalFormatting>
  <conditionalFormatting sqref="C128:AV128 BO128:BT128">
    <cfRule type="expression" dxfId="9025" priority="9026">
      <formula>$A$128="Família"</formula>
    </cfRule>
  </conditionalFormatting>
  <conditionalFormatting sqref="C129:AV129 BO129:BT129">
    <cfRule type="expression" dxfId="9024" priority="9025">
      <formula>$A$129="Planilhado"</formula>
    </cfRule>
  </conditionalFormatting>
  <conditionalFormatting sqref="C129:AV129 BO129:BT129">
    <cfRule type="expression" dxfId="9023" priority="9024">
      <formula>$A$129="Ñ Plan s/desc"</formula>
    </cfRule>
  </conditionalFormatting>
  <conditionalFormatting sqref="C129:AV129 BO129:BT129">
    <cfRule type="expression" dxfId="9022" priority="9023">
      <formula>$A$129="Advindo"</formula>
    </cfRule>
  </conditionalFormatting>
  <conditionalFormatting sqref="C129:AV129 BO129:BT129">
    <cfRule type="expression" dxfId="9021" priority="9022">
      <formula>$A$129="Ñ Plan c/desc"</formula>
    </cfRule>
  </conditionalFormatting>
  <conditionalFormatting sqref="C129:AV129 BO129:BT129">
    <cfRule type="expression" dxfId="9020" priority="9021">
      <formula>$A$129="Família"</formula>
    </cfRule>
  </conditionalFormatting>
  <conditionalFormatting sqref="C130:AV130 BO130:BT130">
    <cfRule type="expression" dxfId="9019" priority="9020">
      <formula>$A$130="Planilhado"</formula>
    </cfRule>
  </conditionalFormatting>
  <conditionalFormatting sqref="C130:AV130 BO130:BT130">
    <cfRule type="expression" dxfId="9018" priority="9019">
      <formula>$A$130="Ñ Plan s/desc"</formula>
    </cfRule>
  </conditionalFormatting>
  <conditionalFormatting sqref="C130:AV130 BO130:BT130">
    <cfRule type="expression" dxfId="9017" priority="9018">
      <formula>$A$130="Advindo"</formula>
    </cfRule>
  </conditionalFormatting>
  <conditionalFormatting sqref="C130:AV130 BO130:BT130">
    <cfRule type="expression" dxfId="9016" priority="9017">
      <formula>$A$130="Ñ Plan c/desc"</formula>
    </cfRule>
  </conditionalFormatting>
  <conditionalFormatting sqref="C130:AV130 BO130:BT130">
    <cfRule type="expression" dxfId="9015" priority="9016">
      <formula>$A$130="Família"</formula>
    </cfRule>
  </conditionalFormatting>
  <conditionalFormatting sqref="C131:AV131 BO131:BT131">
    <cfRule type="expression" dxfId="9014" priority="9015">
      <formula>$A$131="Planilhado"</formula>
    </cfRule>
  </conditionalFormatting>
  <conditionalFormatting sqref="C131:AV131 BO131:BT131">
    <cfRule type="expression" dxfId="9013" priority="9014">
      <formula>$A$131="Ñ Plan s/desc"</formula>
    </cfRule>
  </conditionalFormatting>
  <conditionalFormatting sqref="C131:AV131 BO131:BT131">
    <cfRule type="expression" dxfId="9012" priority="9013">
      <formula>$A$131="Advindo"</formula>
    </cfRule>
  </conditionalFormatting>
  <conditionalFormatting sqref="C131:AV131 BO131:BT131">
    <cfRule type="expression" dxfId="9011" priority="9012">
      <formula>$A$131="Ñ Plan c/desc"</formula>
    </cfRule>
  </conditionalFormatting>
  <conditionalFormatting sqref="C131:AV131 BO131:BT131">
    <cfRule type="expression" dxfId="9010" priority="9011">
      <formula>$A$131="Família"</formula>
    </cfRule>
  </conditionalFormatting>
  <conditionalFormatting sqref="C132:AV132 BO132:BT132">
    <cfRule type="expression" dxfId="9009" priority="9010">
      <formula>$A$132="Planilhado"</formula>
    </cfRule>
  </conditionalFormatting>
  <conditionalFormatting sqref="C132:AV132 BO132:BT132">
    <cfRule type="expression" dxfId="9008" priority="9009">
      <formula>$A$132="Ñ Plan s/desc"</formula>
    </cfRule>
  </conditionalFormatting>
  <conditionalFormatting sqref="C132:AV132 BO132:BT132">
    <cfRule type="expression" dxfId="9007" priority="9008">
      <formula>$A$132="Advindo"</formula>
    </cfRule>
  </conditionalFormatting>
  <conditionalFormatting sqref="C132:AV132 BO132:BT132">
    <cfRule type="expression" dxfId="9006" priority="9007">
      <formula>$A$132="Ñ Plan c/desc"</formula>
    </cfRule>
  </conditionalFormatting>
  <conditionalFormatting sqref="C132:AV132 BO132:BT132">
    <cfRule type="expression" dxfId="9005" priority="9006">
      <formula>$A$132="Família"</formula>
    </cfRule>
  </conditionalFormatting>
  <conditionalFormatting sqref="C133:AV133 BO133:BT133">
    <cfRule type="expression" dxfId="9004" priority="9005">
      <formula>$A$133="Planilhado"</formula>
    </cfRule>
  </conditionalFormatting>
  <conditionalFormatting sqref="C133:AV133 BO133:BT133">
    <cfRule type="expression" dxfId="9003" priority="9004">
      <formula>$A$133="Ñ Plan s/desc"</formula>
    </cfRule>
  </conditionalFormatting>
  <conditionalFormatting sqref="C133:AV133 BO133:BT133">
    <cfRule type="expression" dxfId="9002" priority="9003">
      <formula>$A$133="Advindo"</formula>
    </cfRule>
  </conditionalFormatting>
  <conditionalFormatting sqref="C133:AV133 BO133:BT133">
    <cfRule type="expression" dxfId="9001" priority="9002">
      <formula>$A$133="Ñ Plan c/desc"</formula>
    </cfRule>
  </conditionalFormatting>
  <conditionalFormatting sqref="C133:AV133 BO133:BT133">
    <cfRule type="expression" dxfId="9000" priority="9001">
      <formula>$A$133="Família"</formula>
    </cfRule>
  </conditionalFormatting>
  <conditionalFormatting sqref="C134:AV134 BO134:BT134">
    <cfRule type="expression" dxfId="8999" priority="9000">
      <formula>$A$134="Planilhado"</formula>
    </cfRule>
  </conditionalFormatting>
  <conditionalFormatting sqref="C134:AV134 BO134:BT134">
    <cfRule type="expression" dxfId="8998" priority="8999">
      <formula>$A$134="Ñ Plan s/desc"</formula>
    </cfRule>
  </conditionalFormatting>
  <conditionalFormatting sqref="C134:AV134 BO134:BT134">
    <cfRule type="expression" dxfId="8997" priority="8998">
      <formula>$A$134="Advindo"</formula>
    </cfRule>
  </conditionalFormatting>
  <conditionalFormatting sqref="C134:AV134 BO134:BT134">
    <cfRule type="expression" dxfId="8996" priority="8997">
      <formula>$A$134="Ñ Plan c/desc"</formula>
    </cfRule>
  </conditionalFormatting>
  <conditionalFormatting sqref="C134:AV134 BO134:BT134">
    <cfRule type="expression" dxfId="8995" priority="8996">
      <formula>$A$134="Família"</formula>
    </cfRule>
  </conditionalFormatting>
  <conditionalFormatting sqref="C135:AV135 BO135:BT135">
    <cfRule type="expression" dxfId="8994" priority="8995">
      <formula>$A$135="Planilhado"</formula>
    </cfRule>
  </conditionalFormatting>
  <conditionalFormatting sqref="C135:AV135 BO135:BT135">
    <cfRule type="expression" dxfId="8993" priority="8994">
      <formula>$A$135="Ñ Plan s/desc"</formula>
    </cfRule>
  </conditionalFormatting>
  <conditionalFormatting sqref="C135:AV135 BO135:BT135">
    <cfRule type="expression" dxfId="8992" priority="8993">
      <formula>$A$135="Advindo"</formula>
    </cfRule>
  </conditionalFormatting>
  <conditionalFormatting sqref="C135:AV135 BO135:BT135">
    <cfRule type="expression" dxfId="8991" priority="8992">
      <formula>$A$135="Ñ Plan c/desc"</formula>
    </cfRule>
  </conditionalFormatting>
  <conditionalFormatting sqref="C135:AV135 BO135:BT135">
    <cfRule type="expression" dxfId="8990" priority="8991">
      <formula>$A$135="Família"</formula>
    </cfRule>
  </conditionalFormatting>
  <conditionalFormatting sqref="C136:AV136 BO136:BT136">
    <cfRule type="expression" dxfId="8989" priority="8990">
      <formula>$A$136="Planilhado"</formula>
    </cfRule>
  </conditionalFormatting>
  <conditionalFormatting sqref="C136:AV136 BO136:BT136">
    <cfRule type="expression" dxfId="8988" priority="8989">
      <formula>$A$136="Ñ Plan s/desc"</formula>
    </cfRule>
  </conditionalFormatting>
  <conditionalFormatting sqref="C136:AV136 BO136:BT136">
    <cfRule type="expression" dxfId="8987" priority="8988">
      <formula>$A$136="Advindo"</formula>
    </cfRule>
  </conditionalFormatting>
  <conditionalFormatting sqref="C136:AV136 BO136:BT136">
    <cfRule type="expression" dxfId="8986" priority="8987">
      <formula>$A$136="Ñ Plan c/desc"</formula>
    </cfRule>
  </conditionalFormatting>
  <conditionalFormatting sqref="C136:AV136 BO136:BT136">
    <cfRule type="expression" dxfId="8985" priority="8986">
      <formula>$A$136="Família"</formula>
    </cfRule>
  </conditionalFormatting>
  <conditionalFormatting sqref="C137:AV137 BO137:BT137">
    <cfRule type="expression" dxfId="8984" priority="8985">
      <formula>$A$137="Planilhado"</formula>
    </cfRule>
  </conditionalFormatting>
  <conditionalFormatting sqref="C137:AV137 BO137:BT137">
    <cfRule type="expression" dxfId="8983" priority="8984">
      <formula>$A$137="Ñ Plan s/desc"</formula>
    </cfRule>
  </conditionalFormatting>
  <conditionalFormatting sqref="C137:AV137 BO137:BT137">
    <cfRule type="expression" dxfId="8982" priority="8983">
      <formula>$A$137="Advindo"</formula>
    </cfRule>
  </conditionalFormatting>
  <conditionalFormatting sqref="C137:AV137 BO137:BT137">
    <cfRule type="expression" dxfId="8981" priority="8982">
      <formula>$A$137="Ñ Plan c/desc"</formula>
    </cfRule>
  </conditionalFormatting>
  <conditionalFormatting sqref="C137:AV137 BO137:BT137">
    <cfRule type="expression" dxfId="8980" priority="8981">
      <formula>$A$137="Família"</formula>
    </cfRule>
  </conditionalFormatting>
  <conditionalFormatting sqref="C138:AV138 BO138:BT138">
    <cfRule type="expression" dxfId="8979" priority="8980">
      <formula>$A$138="Planilhado"</formula>
    </cfRule>
  </conditionalFormatting>
  <conditionalFormatting sqref="C138:AV138 BO138:BT138">
    <cfRule type="expression" dxfId="8978" priority="8979">
      <formula>$A$138="Ñ Plan s/desc"</formula>
    </cfRule>
  </conditionalFormatting>
  <conditionalFormatting sqref="C138:AV138 BO138:BT138">
    <cfRule type="expression" dxfId="8977" priority="8978">
      <formula>$A$138="Advindo"</formula>
    </cfRule>
  </conditionalFormatting>
  <conditionalFormatting sqref="C138:AV138 BO138:BT138">
    <cfRule type="expression" dxfId="8976" priority="8977">
      <formula>$A$138="Ñ Plan c/desc"</formula>
    </cfRule>
  </conditionalFormatting>
  <conditionalFormatting sqref="C138:AV138 BO138:BT138">
    <cfRule type="expression" dxfId="8975" priority="8976">
      <formula>$A$138="Família"</formula>
    </cfRule>
  </conditionalFormatting>
  <conditionalFormatting sqref="C139:AV139 BO139:BT139">
    <cfRule type="expression" dxfId="8974" priority="8975">
      <formula>$A$139="Planilhado"</formula>
    </cfRule>
  </conditionalFormatting>
  <conditionalFormatting sqref="C139:AV139 BO139:BT139">
    <cfRule type="expression" dxfId="8973" priority="8974">
      <formula>$A$139="Ñ Plan s/desc"</formula>
    </cfRule>
  </conditionalFormatting>
  <conditionalFormatting sqref="C139:AV139 BO139:BT139">
    <cfRule type="expression" dxfId="8972" priority="8973">
      <formula>$A$139="Advindo"</formula>
    </cfRule>
  </conditionalFormatting>
  <conditionalFormatting sqref="C139:AV139 BO139:BT139">
    <cfRule type="expression" dxfId="8971" priority="8972">
      <formula>$A$139="Ñ Plan c/desc"</formula>
    </cfRule>
  </conditionalFormatting>
  <conditionalFormatting sqref="C139:AV139 BO139:BT139">
    <cfRule type="expression" dxfId="8970" priority="8971">
      <formula>$A$139="Família"</formula>
    </cfRule>
  </conditionalFormatting>
  <conditionalFormatting sqref="C140:AV140 BO140:BT140">
    <cfRule type="expression" dxfId="8969" priority="8970">
      <formula>$A$140="Planilhado"</formula>
    </cfRule>
  </conditionalFormatting>
  <conditionalFormatting sqref="C140:AV140 BO140:BT140">
    <cfRule type="expression" dxfId="8968" priority="8969">
      <formula>$A$140="Ñ Plan s/desc"</formula>
    </cfRule>
  </conditionalFormatting>
  <conditionalFormatting sqref="C140:AV140 BO140:BT140">
    <cfRule type="expression" dxfId="8967" priority="8968">
      <formula>$A$140="Advindo"</formula>
    </cfRule>
  </conditionalFormatting>
  <conditionalFormatting sqref="C140:AV140 BO140:BT140">
    <cfRule type="expression" dxfId="8966" priority="8967">
      <formula>$A$140="Ñ Plan c/desc"</formula>
    </cfRule>
  </conditionalFormatting>
  <conditionalFormatting sqref="C140:AV140 BO140:BT140">
    <cfRule type="expression" dxfId="8965" priority="8966">
      <formula>$A$140="Família"</formula>
    </cfRule>
  </conditionalFormatting>
  <conditionalFormatting sqref="C141:AV141 BO141:BT141">
    <cfRule type="expression" dxfId="8964" priority="8965">
      <formula>$A$141="Planilhado"</formula>
    </cfRule>
  </conditionalFormatting>
  <conditionalFormatting sqref="C141:AV141 BO141:BT141">
    <cfRule type="expression" dxfId="8963" priority="8964">
      <formula>$A$141="Ñ Plan s/desc"</formula>
    </cfRule>
  </conditionalFormatting>
  <conditionalFormatting sqref="C141:AV141 BO141:BT141">
    <cfRule type="expression" dxfId="8962" priority="8963">
      <formula>$A$141="Advindo"</formula>
    </cfRule>
  </conditionalFormatting>
  <conditionalFormatting sqref="C141:AV141 BO141:BT141">
    <cfRule type="expression" dxfId="8961" priority="8962">
      <formula>$A$141="Ñ Plan c/desc"</formula>
    </cfRule>
  </conditionalFormatting>
  <conditionalFormatting sqref="C141:AV141 BO141:BT141">
    <cfRule type="expression" dxfId="8960" priority="8961">
      <formula>$A$141="Família"</formula>
    </cfRule>
  </conditionalFormatting>
  <conditionalFormatting sqref="C142:AV142 BO142:BT142">
    <cfRule type="expression" dxfId="8959" priority="8960">
      <formula>$A$142="Planilhado"</formula>
    </cfRule>
  </conditionalFormatting>
  <conditionalFormatting sqref="C142:AV142 BO142:BT142">
    <cfRule type="expression" dxfId="8958" priority="8959">
      <formula>$A$142="Ñ Plan s/desc"</formula>
    </cfRule>
  </conditionalFormatting>
  <conditionalFormatting sqref="C142:AV142 BO142:BT142">
    <cfRule type="expression" dxfId="8957" priority="8958">
      <formula>$A$142="Advindo"</formula>
    </cfRule>
  </conditionalFormatting>
  <conditionalFormatting sqref="C142:AV142 BO142:BT142">
    <cfRule type="expression" dxfId="8956" priority="8957">
      <formula>$A$142="Ñ Plan c/desc"</formula>
    </cfRule>
  </conditionalFormatting>
  <conditionalFormatting sqref="C142:AV142 BO142:BT142">
    <cfRule type="expression" dxfId="8955" priority="8956">
      <formula>$A$142="Família"</formula>
    </cfRule>
  </conditionalFormatting>
  <conditionalFormatting sqref="C143:AV143 BO143:BT143">
    <cfRule type="expression" dxfId="8954" priority="8955">
      <formula>$A$143="Planilhado"</formula>
    </cfRule>
  </conditionalFormatting>
  <conditionalFormatting sqref="C143:AV143 BO143:BT143">
    <cfRule type="expression" dxfId="8953" priority="8954">
      <formula>$A$143="Ñ Plan s/desc"</formula>
    </cfRule>
  </conditionalFormatting>
  <conditionalFormatting sqref="C143:AV143 BO143:BT143">
    <cfRule type="expression" dxfId="8952" priority="8953">
      <formula>$A$143="Advindo"</formula>
    </cfRule>
  </conditionalFormatting>
  <conditionalFormatting sqref="C143:AV143 BO143:BT143">
    <cfRule type="expression" dxfId="8951" priority="8952">
      <formula>$A$143="Ñ Plan c/desc"</formula>
    </cfRule>
  </conditionalFormatting>
  <conditionalFormatting sqref="C143:AV143 BO143:BT143">
    <cfRule type="expression" dxfId="8950" priority="8951">
      <formula>$A$143="Família"</formula>
    </cfRule>
  </conditionalFormatting>
  <conditionalFormatting sqref="C144:AV144 BO144:BT144">
    <cfRule type="expression" dxfId="8949" priority="8950">
      <formula>$A$144="Planilhado"</formula>
    </cfRule>
  </conditionalFormatting>
  <conditionalFormatting sqref="C144:AV144 BO144:BT144">
    <cfRule type="expression" dxfId="8948" priority="8949">
      <formula>$A$144="Ñ Plan s/desc"</formula>
    </cfRule>
  </conditionalFormatting>
  <conditionalFormatting sqref="C144:AV144 BO144:BT144">
    <cfRule type="expression" dxfId="8947" priority="8948">
      <formula>$A$144="Advindo"</formula>
    </cfRule>
  </conditionalFormatting>
  <conditionalFormatting sqref="C144:AV144 BO144:BT144">
    <cfRule type="expression" dxfId="8946" priority="8947">
      <formula>$A$144="Ñ Plan c/desc"</formula>
    </cfRule>
  </conditionalFormatting>
  <conditionalFormatting sqref="C144:AV144 BO144:BT144">
    <cfRule type="expression" dxfId="8945" priority="8946">
      <formula>$A$144="Família"</formula>
    </cfRule>
  </conditionalFormatting>
  <conditionalFormatting sqref="C145:AV145 BO145:BT145">
    <cfRule type="expression" dxfId="8944" priority="8945">
      <formula>$A$145="Planilhado"</formula>
    </cfRule>
  </conditionalFormatting>
  <conditionalFormatting sqref="C145:AV145 BO145:BT145">
    <cfRule type="expression" dxfId="8943" priority="8944">
      <formula>$A$145="Ñ Plan s/desc"</formula>
    </cfRule>
  </conditionalFormatting>
  <conditionalFormatting sqref="C145:AV145 BO145:BT145">
    <cfRule type="expression" dxfId="8942" priority="8943">
      <formula>$A$145="Advindo"</formula>
    </cfRule>
  </conditionalFormatting>
  <conditionalFormatting sqref="C145:AV145 BO145:BT145">
    <cfRule type="expression" dxfId="8941" priority="8942">
      <formula>$A$145="Ñ Plan c/desc"</formula>
    </cfRule>
  </conditionalFormatting>
  <conditionalFormatting sqref="C145:AV145 BO145:BT145">
    <cfRule type="expression" dxfId="8940" priority="8941">
      <formula>$A$145="Família"</formula>
    </cfRule>
  </conditionalFormatting>
  <conditionalFormatting sqref="C146:AV146 BO146:BT146">
    <cfRule type="expression" dxfId="8939" priority="8940">
      <formula>$A$146="Planilhado"</formula>
    </cfRule>
  </conditionalFormatting>
  <conditionalFormatting sqref="C146:AV146 BO146:BT146">
    <cfRule type="expression" dxfId="8938" priority="8939">
      <formula>$A$146="Ñ Plan s/desc"</formula>
    </cfRule>
  </conditionalFormatting>
  <conditionalFormatting sqref="C146:AV146 BO146:BT146">
    <cfRule type="expression" dxfId="8937" priority="8938">
      <formula>$A$146="Advindo"</formula>
    </cfRule>
  </conditionalFormatting>
  <conditionalFormatting sqref="C146:AV146 BO146:BT146">
    <cfRule type="expression" dxfId="8936" priority="8937">
      <formula>$A$146="Ñ Plan c/desc"</formula>
    </cfRule>
  </conditionalFormatting>
  <conditionalFormatting sqref="C146:AV146 BO146:BT146">
    <cfRule type="expression" dxfId="8935" priority="8936">
      <formula>$A$146="Família"</formula>
    </cfRule>
  </conditionalFormatting>
  <conditionalFormatting sqref="C147:AV147 BO147:BT147">
    <cfRule type="expression" dxfId="8934" priority="8935">
      <formula>$A$147="Planilhado"</formula>
    </cfRule>
  </conditionalFormatting>
  <conditionalFormatting sqref="C147:AV147 BO147:BT147">
    <cfRule type="expression" dxfId="8933" priority="8934">
      <formula>$A$147="Ñ Plan s/desc"</formula>
    </cfRule>
  </conditionalFormatting>
  <conditionalFormatting sqref="C147:AV147 BO147:BT147">
    <cfRule type="expression" dxfId="8932" priority="8933">
      <formula>$A$147="Advindo"</formula>
    </cfRule>
  </conditionalFormatting>
  <conditionalFormatting sqref="C147:AV147 BO147:BT147">
    <cfRule type="expression" dxfId="8931" priority="8932">
      <formula>$A$147="Ñ Plan c/desc"</formula>
    </cfRule>
  </conditionalFormatting>
  <conditionalFormatting sqref="C147:AV147 BO147:BT147">
    <cfRule type="expression" dxfId="8930" priority="8931">
      <formula>$A$147="Família"</formula>
    </cfRule>
  </conditionalFormatting>
  <conditionalFormatting sqref="C148:AV148 BO148:BT148">
    <cfRule type="expression" dxfId="8929" priority="8930">
      <formula>$A$148="Planilhado"</formula>
    </cfRule>
  </conditionalFormatting>
  <conditionalFormatting sqref="C148:AV148 BO148:BT148">
    <cfRule type="expression" dxfId="8928" priority="8929">
      <formula>$A$148="Ñ Plan s/desc"</formula>
    </cfRule>
  </conditionalFormatting>
  <conditionalFormatting sqref="C148:AV148 BO148:BT148">
    <cfRule type="expression" dxfId="8927" priority="8928">
      <formula>$A$148="Advindo"</formula>
    </cfRule>
  </conditionalFormatting>
  <conditionalFormatting sqref="C148:AV148 BO148:BT148">
    <cfRule type="expression" dxfId="8926" priority="8927">
      <formula>$A$148="Ñ Plan c/desc"</formula>
    </cfRule>
  </conditionalFormatting>
  <conditionalFormatting sqref="C148:AV148 BO148:BT148">
    <cfRule type="expression" dxfId="8925" priority="8926">
      <formula>$A$148="Família"</formula>
    </cfRule>
  </conditionalFormatting>
  <conditionalFormatting sqref="C149:AV149 BO149:BT149">
    <cfRule type="expression" dxfId="8924" priority="8925">
      <formula>$A$149="Planilhado"</formula>
    </cfRule>
  </conditionalFormatting>
  <conditionalFormatting sqref="C149:AV149 BO149:BT149">
    <cfRule type="expression" dxfId="8923" priority="8924">
      <formula>$A$149="Ñ Plan s/desc"</formula>
    </cfRule>
  </conditionalFormatting>
  <conditionalFormatting sqref="C149:AV149 BO149:BT149">
    <cfRule type="expression" dxfId="8922" priority="8923">
      <formula>$A$149="Advindo"</formula>
    </cfRule>
  </conditionalFormatting>
  <conditionalFormatting sqref="C149:AV149 BO149:BT149">
    <cfRule type="expression" dxfId="8921" priority="8922">
      <formula>$A$149="Ñ Plan c/desc"</formula>
    </cfRule>
  </conditionalFormatting>
  <conditionalFormatting sqref="C149:AV149 BO149:BT149">
    <cfRule type="expression" dxfId="8920" priority="8921">
      <formula>$A$149="Família"</formula>
    </cfRule>
  </conditionalFormatting>
  <conditionalFormatting sqref="C150:AV150 BO150:BT150">
    <cfRule type="expression" dxfId="8919" priority="8920">
      <formula>$A$150="Planilhado"</formula>
    </cfRule>
  </conditionalFormatting>
  <conditionalFormatting sqref="C150:AV150 BO150:BT150">
    <cfRule type="expression" dxfId="8918" priority="8919">
      <formula>$A$150="Ñ Plan s/desc"</formula>
    </cfRule>
  </conditionalFormatting>
  <conditionalFormatting sqref="C150:AV150 BO150:BT150">
    <cfRule type="expression" dxfId="8917" priority="8918">
      <formula>$A$150="Advindo"</formula>
    </cfRule>
  </conditionalFormatting>
  <conditionalFormatting sqref="C150:AV150 BO150:BT150">
    <cfRule type="expression" dxfId="8916" priority="8917">
      <formula>$A$150="Ñ Plan c/desc"</formula>
    </cfRule>
  </conditionalFormatting>
  <conditionalFormatting sqref="C150:AV150 BO150:BT150">
    <cfRule type="expression" dxfId="8915" priority="8916">
      <formula>$A$150="Família"</formula>
    </cfRule>
  </conditionalFormatting>
  <conditionalFormatting sqref="C151:AV151 BO151:BT151">
    <cfRule type="expression" dxfId="8914" priority="8915">
      <formula>$A$151="Planilhado"</formula>
    </cfRule>
  </conditionalFormatting>
  <conditionalFormatting sqref="C151:AV151 BO151:BT151">
    <cfRule type="expression" dxfId="8913" priority="8914">
      <formula>$A$151="Ñ Plan s/desc"</formula>
    </cfRule>
  </conditionalFormatting>
  <conditionalFormatting sqref="C151:AV151 BO151:BT151">
    <cfRule type="expression" dxfId="8912" priority="8913">
      <formula>$A$151="Advindo"</formula>
    </cfRule>
  </conditionalFormatting>
  <conditionalFormatting sqref="C151:AV151 BO151:BT151">
    <cfRule type="expression" dxfId="8911" priority="8912">
      <formula>$A$151="Ñ Plan c/desc"</formula>
    </cfRule>
  </conditionalFormatting>
  <conditionalFormatting sqref="C151:AV151 BO151:BT151">
    <cfRule type="expression" dxfId="8910" priority="8911">
      <formula>$A$151="Família"</formula>
    </cfRule>
  </conditionalFormatting>
  <conditionalFormatting sqref="C152:AV152 BO152:BT152">
    <cfRule type="expression" dxfId="8909" priority="8910">
      <formula>$A$152="Planilhado"</formula>
    </cfRule>
  </conditionalFormatting>
  <conditionalFormatting sqref="C152:AV152 BO152:BT152">
    <cfRule type="expression" dxfId="8908" priority="8909">
      <formula>$A$152="Ñ Plan s/desc"</formula>
    </cfRule>
  </conditionalFormatting>
  <conditionalFormatting sqref="C152:AV152 BO152:BT152">
    <cfRule type="expression" dxfId="8907" priority="8908">
      <formula>$A$152="Advindo"</formula>
    </cfRule>
  </conditionalFormatting>
  <conditionalFormatting sqref="C152:AV152 BO152:BT152">
    <cfRule type="expression" dxfId="8906" priority="8907">
      <formula>$A$152="Ñ Plan c/desc"</formula>
    </cfRule>
  </conditionalFormatting>
  <conditionalFormatting sqref="C152:AV152 BO152:BT152">
    <cfRule type="expression" dxfId="8905" priority="8906">
      <formula>$A$152="Família"</formula>
    </cfRule>
  </conditionalFormatting>
  <conditionalFormatting sqref="C153:AV153 BO153:BT153">
    <cfRule type="expression" dxfId="8904" priority="8905">
      <formula>$A$153="Planilhado"</formula>
    </cfRule>
  </conditionalFormatting>
  <conditionalFormatting sqref="C153:AV153 BO153:BT153">
    <cfRule type="expression" dxfId="8903" priority="8904">
      <formula>$A$153="Ñ Plan s/desc"</formula>
    </cfRule>
  </conditionalFormatting>
  <conditionalFormatting sqref="C153:AV153 BO153:BT153">
    <cfRule type="expression" dxfId="8902" priority="8903">
      <formula>$A$153="Advindo"</formula>
    </cfRule>
  </conditionalFormatting>
  <conditionalFormatting sqref="C153:AV153 BO153:BT153">
    <cfRule type="expression" dxfId="8901" priority="8902">
      <formula>$A$153="Ñ Plan c/desc"</formula>
    </cfRule>
  </conditionalFormatting>
  <conditionalFormatting sqref="C153:AV153 BO153:BT153">
    <cfRule type="expression" dxfId="8900" priority="8901">
      <formula>$A$153="Família"</formula>
    </cfRule>
  </conditionalFormatting>
  <conditionalFormatting sqref="C154:AV154 BO154:BT154">
    <cfRule type="expression" dxfId="8899" priority="8900">
      <formula>$A$154="Planilhado"</formula>
    </cfRule>
  </conditionalFormatting>
  <conditionalFormatting sqref="C154:AV154 BO154:BT154">
    <cfRule type="expression" dxfId="8898" priority="8899">
      <formula>$A$154="Ñ Plan s/desc"</formula>
    </cfRule>
  </conditionalFormatting>
  <conditionalFormatting sqref="C154:AV154 BO154:BT154">
    <cfRule type="expression" dxfId="8897" priority="8898">
      <formula>$A$154="Advindo"</formula>
    </cfRule>
  </conditionalFormatting>
  <conditionalFormatting sqref="C154:AV154 BO154:BT154">
    <cfRule type="expression" dxfId="8896" priority="8897">
      <formula>$A$154="Ñ Plan c/desc"</formula>
    </cfRule>
  </conditionalFormatting>
  <conditionalFormatting sqref="C154:AV154 BO154:BT154">
    <cfRule type="expression" dxfId="8895" priority="8896">
      <formula>$A$154="Família"</formula>
    </cfRule>
  </conditionalFormatting>
  <conditionalFormatting sqref="C155:AV155 BO155:BT155">
    <cfRule type="expression" dxfId="8894" priority="8895">
      <formula>$A$155="Planilhado"</formula>
    </cfRule>
  </conditionalFormatting>
  <conditionalFormatting sqref="C155:AV155 BO155:BT155">
    <cfRule type="expression" dxfId="8893" priority="8894">
      <formula>$A$155="Ñ Plan s/desc"</formula>
    </cfRule>
  </conditionalFormatting>
  <conditionalFormatting sqref="C155:AV155 BO155:BT155">
    <cfRule type="expression" dxfId="8892" priority="8893">
      <formula>$A$155="Advindo"</formula>
    </cfRule>
  </conditionalFormatting>
  <conditionalFormatting sqref="C155:AV155 BO155:BT155">
    <cfRule type="expression" dxfId="8891" priority="8892">
      <formula>$A$155="Ñ Plan c/desc"</formula>
    </cfRule>
  </conditionalFormatting>
  <conditionalFormatting sqref="C155:AV155 BO155:BT155">
    <cfRule type="expression" dxfId="8890" priority="8891">
      <formula>$A$155="Família"</formula>
    </cfRule>
  </conditionalFormatting>
  <conditionalFormatting sqref="C156:AV156 BO156:BT156">
    <cfRule type="expression" dxfId="8889" priority="8890">
      <formula>$A$156="Planilhado"</formula>
    </cfRule>
  </conditionalFormatting>
  <conditionalFormatting sqref="C156:AV156 BO156:BT156">
    <cfRule type="expression" dxfId="8888" priority="8889">
      <formula>$A$156="Ñ Plan s/desc"</formula>
    </cfRule>
  </conditionalFormatting>
  <conditionalFormatting sqref="C156:AV156 BO156:BT156">
    <cfRule type="expression" dxfId="8887" priority="8888">
      <formula>$A$156="Advindo"</formula>
    </cfRule>
  </conditionalFormatting>
  <conditionalFormatting sqref="C156:AV156 BO156:BT156">
    <cfRule type="expression" dxfId="8886" priority="8887">
      <formula>$A$156="Ñ Plan c/desc"</formula>
    </cfRule>
  </conditionalFormatting>
  <conditionalFormatting sqref="C156:AV156 BO156:BT156">
    <cfRule type="expression" dxfId="8885" priority="8886">
      <formula>$A$156="Família"</formula>
    </cfRule>
  </conditionalFormatting>
  <conditionalFormatting sqref="C157:AV157 BO157:BT157">
    <cfRule type="expression" dxfId="8884" priority="8885">
      <formula>$A$157="Planilhado"</formula>
    </cfRule>
  </conditionalFormatting>
  <conditionalFormatting sqref="C157:AV157 BO157:BT157">
    <cfRule type="expression" dxfId="8883" priority="8884">
      <formula>$A$157="Ñ Plan s/desc"</formula>
    </cfRule>
  </conditionalFormatting>
  <conditionalFormatting sqref="C157:AV157 BO157:BT157">
    <cfRule type="expression" dxfId="8882" priority="8883">
      <formula>$A$157="Advindo"</formula>
    </cfRule>
  </conditionalFormatting>
  <conditionalFormatting sqref="C157:AV157 BO157:BT157">
    <cfRule type="expression" dxfId="8881" priority="8882">
      <formula>$A$157="Ñ Plan c/desc"</formula>
    </cfRule>
  </conditionalFormatting>
  <conditionalFormatting sqref="C157:AV157 BO157:BT157">
    <cfRule type="expression" dxfId="8880" priority="8881">
      <formula>$A$157="Família"</formula>
    </cfRule>
  </conditionalFormatting>
  <conditionalFormatting sqref="C158:AV158 BO158:BT158">
    <cfRule type="expression" dxfId="8879" priority="8880">
      <formula>$A$158="Planilhado"</formula>
    </cfRule>
  </conditionalFormatting>
  <conditionalFormatting sqref="C158:AV158 BO158:BT158">
    <cfRule type="expression" dxfId="8878" priority="8879">
      <formula>$A$158="Ñ Plan s/desc"</formula>
    </cfRule>
  </conditionalFormatting>
  <conditionalFormatting sqref="C158:AV158 BO158:BT158">
    <cfRule type="expression" dxfId="8877" priority="8878">
      <formula>$A$158="Advindo"</formula>
    </cfRule>
  </conditionalFormatting>
  <conditionalFormatting sqref="C158:AV158 BO158:BT158">
    <cfRule type="expression" dxfId="8876" priority="8877">
      <formula>$A$158="Ñ Plan c/desc"</formula>
    </cfRule>
  </conditionalFormatting>
  <conditionalFormatting sqref="C158:AV158 BO158:BT158">
    <cfRule type="expression" dxfId="8875" priority="8876">
      <formula>$A$158="Família"</formula>
    </cfRule>
  </conditionalFormatting>
  <conditionalFormatting sqref="C159:AV159 BO159:BT159">
    <cfRule type="expression" dxfId="8874" priority="8875">
      <formula>$A$159="Planilhado"</formula>
    </cfRule>
  </conditionalFormatting>
  <conditionalFormatting sqref="C159:AV159 BO159:BT159">
    <cfRule type="expression" dxfId="8873" priority="8874">
      <formula>$A$159="Ñ Plan s/desc"</formula>
    </cfRule>
  </conditionalFormatting>
  <conditionalFormatting sqref="C159:AV159 BO159:BT159">
    <cfRule type="expression" dxfId="8872" priority="8873">
      <formula>$A$159="Advindo"</formula>
    </cfRule>
  </conditionalFormatting>
  <conditionalFormatting sqref="C159:AV159 BO159:BT159">
    <cfRule type="expression" dxfId="8871" priority="8872">
      <formula>$A$159="Ñ Plan c/desc"</formula>
    </cfRule>
  </conditionalFormatting>
  <conditionalFormatting sqref="C159:AV159 BO159:BT159">
    <cfRule type="expression" dxfId="8870" priority="8871">
      <formula>$A$159="Família"</formula>
    </cfRule>
  </conditionalFormatting>
  <conditionalFormatting sqref="C160:AV160 BO160:BT160">
    <cfRule type="expression" dxfId="8869" priority="8870">
      <formula>$A$160="Planilhado"</formula>
    </cfRule>
  </conditionalFormatting>
  <conditionalFormatting sqref="C160:AV160 BO160:BT160">
    <cfRule type="expression" dxfId="8868" priority="8869">
      <formula>$A$160="Ñ Plan s/desc"</formula>
    </cfRule>
  </conditionalFormatting>
  <conditionalFormatting sqref="C160:AV160 BO160:BT160">
    <cfRule type="expression" dxfId="8867" priority="8868">
      <formula>$A$160="Advindo"</formula>
    </cfRule>
  </conditionalFormatting>
  <conditionalFormatting sqref="C160:AV160 BO160:BT160">
    <cfRule type="expression" dxfId="8866" priority="8867">
      <formula>$A$160="Ñ Plan c/desc"</formula>
    </cfRule>
  </conditionalFormatting>
  <conditionalFormatting sqref="C160:AV160 BO160:BT160">
    <cfRule type="expression" dxfId="8865" priority="8866">
      <formula>$A$160="Família"</formula>
    </cfRule>
  </conditionalFormatting>
  <conditionalFormatting sqref="C161:AV161 BO161:BT161">
    <cfRule type="expression" dxfId="8864" priority="8865">
      <formula>$A$161="Planilhado"</formula>
    </cfRule>
  </conditionalFormatting>
  <conditionalFormatting sqref="C161:AV161 BO161:BT161">
    <cfRule type="expression" dxfId="8863" priority="8864">
      <formula>$A$161="Ñ Plan s/desc"</formula>
    </cfRule>
  </conditionalFormatting>
  <conditionalFormatting sqref="C161:AV161 BO161:BT161">
    <cfRule type="expression" dxfId="8862" priority="8863">
      <formula>$A$161="Advindo"</formula>
    </cfRule>
  </conditionalFormatting>
  <conditionalFormatting sqref="C161:AV161 BO161:BT161">
    <cfRule type="expression" dxfId="8861" priority="8862">
      <formula>$A$161="Ñ Plan c/desc"</formula>
    </cfRule>
  </conditionalFormatting>
  <conditionalFormatting sqref="C161:AV161 BO161:BT161">
    <cfRule type="expression" dxfId="8860" priority="8861">
      <formula>$A$161="Família"</formula>
    </cfRule>
  </conditionalFormatting>
  <conditionalFormatting sqref="C162:AV162 BO162:BT162">
    <cfRule type="expression" dxfId="8859" priority="8860">
      <formula>$A$162="Planilhado"</formula>
    </cfRule>
  </conditionalFormatting>
  <conditionalFormatting sqref="C162:AV162 BO162:BT162">
    <cfRule type="expression" dxfId="8858" priority="8859">
      <formula>$A$162="Ñ Plan s/desc"</formula>
    </cfRule>
  </conditionalFormatting>
  <conditionalFormatting sqref="C162:AV162 BO162:BT162">
    <cfRule type="expression" dxfId="8857" priority="8858">
      <formula>$A$162="Advindo"</formula>
    </cfRule>
  </conditionalFormatting>
  <conditionalFormatting sqref="C162:AV162 BO162:BT162">
    <cfRule type="expression" dxfId="8856" priority="8857">
      <formula>$A$162="Ñ Plan c/desc"</formula>
    </cfRule>
  </conditionalFormatting>
  <conditionalFormatting sqref="C162:AV162 BO162:BT162">
    <cfRule type="expression" dxfId="8855" priority="8856">
      <formula>$A$162="Família"</formula>
    </cfRule>
  </conditionalFormatting>
  <conditionalFormatting sqref="C163:AV163 BO163:BT163">
    <cfRule type="expression" dxfId="8854" priority="8855">
      <formula>$A$163="Planilhado"</formula>
    </cfRule>
  </conditionalFormatting>
  <conditionalFormatting sqref="C163:AV163 BO163:BT163">
    <cfRule type="expression" dxfId="8853" priority="8854">
      <formula>$A$163="Ñ Plan s/desc"</formula>
    </cfRule>
  </conditionalFormatting>
  <conditionalFormatting sqref="C163:AV163 BO163:BT163">
    <cfRule type="expression" dxfId="8852" priority="8853">
      <formula>$A$163="Advindo"</formula>
    </cfRule>
  </conditionalFormatting>
  <conditionalFormatting sqref="C163:AV163 BO163:BT163">
    <cfRule type="expression" dxfId="8851" priority="8852">
      <formula>$A$163="Ñ Plan c/desc"</formula>
    </cfRule>
  </conditionalFormatting>
  <conditionalFormatting sqref="C163:AV163 BO163:BT163">
    <cfRule type="expression" dxfId="8850" priority="8851">
      <formula>$A$163="Família"</formula>
    </cfRule>
  </conditionalFormatting>
  <conditionalFormatting sqref="C164:AV164 BO164:BT164">
    <cfRule type="expression" dxfId="8849" priority="8850">
      <formula>$A$164="Planilhado"</formula>
    </cfRule>
  </conditionalFormatting>
  <conditionalFormatting sqref="C164:AV164 BO164:BT164">
    <cfRule type="expression" dxfId="8848" priority="8849">
      <formula>$A$164="Ñ Plan s/desc"</formula>
    </cfRule>
  </conditionalFormatting>
  <conditionalFormatting sqref="C164:AV164 BO164:BT164">
    <cfRule type="expression" dxfId="8847" priority="8848">
      <formula>$A$164="Advindo"</formula>
    </cfRule>
  </conditionalFormatting>
  <conditionalFormatting sqref="C164:AV164 BO164:BT164">
    <cfRule type="expression" dxfId="8846" priority="8847">
      <formula>$A$164="Ñ Plan c/desc"</formula>
    </cfRule>
  </conditionalFormatting>
  <conditionalFormatting sqref="C164:AV164 BO164:BT164">
    <cfRule type="expression" dxfId="8845" priority="8846">
      <formula>$A$164="Família"</formula>
    </cfRule>
  </conditionalFormatting>
  <conditionalFormatting sqref="C165:AV165 BO165:BT165">
    <cfRule type="expression" dxfId="8844" priority="8845">
      <formula>$A$165="Planilhado"</formula>
    </cfRule>
  </conditionalFormatting>
  <conditionalFormatting sqref="C165:AV165 BO165:BT165">
    <cfRule type="expression" dxfId="8843" priority="8844">
      <formula>$A$165="Ñ Plan s/desc"</formula>
    </cfRule>
  </conditionalFormatting>
  <conditionalFormatting sqref="C165:AV165 BO165:BT165">
    <cfRule type="expression" dxfId="8842" priority="8843">
      <formula>$A$165="Advindo"</formula>
    </cfRule>
  </conditionalFormatting>
  <conditionalFormatting sqref="C165:AV165 BO165:BT165">
    <cfRule type="expression" dxfId="8841" priority="8842">
      <formula>$A$165="Ñ Plan c/desc"</formula>
    </cfRule>
  </conditionalFormatting>
  <conditionalFormatting sqref="C165:AV165 BO165:BT165">
    <cfRule type="expression" dxfId="8840" priority="8841">
      <formula>$A$165="Família"</formula>
    </cfRule>
  </conditionalFormatting>
  <conditionalFormatting sqref="C166:AV166 BO166:BT166">
    <cfRule type="expression" dxfId="8839" priority="8840">
      <formula>$A$166="Planilhado"</formula>
    </cfRule>
  </conditionalFormatting>
  <conditionalFormatting sqref="C166:AV166 BO166:BT166">
    <cfRule type="expression" dxfId="8838" priority="8839">
      <formula>$A$166="Ñ Plan s/desc"</formula>
    </cfRule>
  </conditionalFormatting>
  <conditionalFormatting sqref="C166:AV166 BO166:BT166">
    <cfRule type="expression" dxfId="8837" priority="8838">
      <formula>$A$166="Advindo"</formula>
    </cfRule>
  </conditionalFormatting>
  <conditionalFormatting sqref="C166:AV166 BO166:BT166">
    <cfRule type="expression" dxfId="8836" priority="8837">
      <formula>$A$166="Ñ Plan c/desc"</formula>
    </cfRule>
  </conditionalFormatting>
  <conditionalFormatting sqref="C166:AV166 BO166:BT166">
    <cfRule type="expression" dxfId="8835" priority="8836">
      <formula>$A$166="Família"</formula>
    </cfRule>
  </conditionalFormatting>
  <conditionalFormatting sqref="C167:AV167 BO167:BT167">
    <cfRule type="expression" dxfId="8834" priority="8835">
      <formula>$A$167="Planilhado"</formula>
    </cfRule>
  </conditionalFormatting>
  <conditionalFormatting sqref="C167:AV167 BO167:BT167">
    <cfRule type="expression" dxfId="8833" priority="8834">
      <formula>$A$167="Ñ Plan s/desc"</formula>
    </cfRule>
  </conditionalFormatting>
  <conditionalFormatting sqref="C167:AV167 BO167:BT167">
    <cfRule type="expression" dxfId="8832" priority="8833">
      <formula>$A$167="Advindo"</formula>
    </cfRule>
  </conditionalFormatting>
  <conditionalFormatting sqref="C167:AV167 BO167:BT167">
    <cfRule type="expression" dxfId="8831" priority="8832">
      <formula>$A$167="Ñ Plan c/desc"</formula>
    </cfRule>
  </conditionalFormatting>
  <conditionalFormatting sqref="C167:AV167 BO167:BT167">
    <cfRule type="expression" dxfId="8830" priority="8831">
      <formula>$A$167="Família"</formula>
    </cfRule>
  </conditionalFormatting>
  <conditionalFormatting sqref="C168:AV168 BO168:BT168">
    <cfRule type="expression" dxfId="8829" priority="8830">
      <formula>$A$168="Planilhado"</formula>
    </cfRule>
  </conditionalFormatting>
  <conditionalFormatting sqref="C168:AV168 BO168:BT168">
    <cfRule type="expression" dxfId="8828" priority="8829">
      <formula>$A$168="Ñ Plan s/desc"</formula>
    </cfRule>
  </conditionalFormatting>
  <conditionalFormatting sqref="C168:AV168 BO168:BT168">
    <cfRule type="expression" dxfId="8827" priority="8828">
      <formula>$A$168="Advindo"</formula>
    </cfRule>
  </conditionalFormatting>
  <conditionalFormatting sqref="C168:AV168 BO168:BT168">
    <cfRule type="expression" dxfId="8826" priority="8827">
      <formula>$A$168="Ñ Plan c/desc"</formula>
    </cfRule>
  </conditionalFormatting>
  <conditionalFormatting sqref="C168:AV168 BO168:BT168">
    <cfRule type="expression" dxfId="8825" priority="8826">
      <formula>$A$168="Família"</formula>
    </cfRule>
  </conditionalFormatting>
  <conditionalFormatting sqref="C169:AV169 BO169:BT169">
    <cfRule type="expression" dxfId="8824" priority="8825">
      <formula>$A$169="Planilhado"</formula>
    </cfRule>
  </conditionalFormatting>
  <conditionalFormatting sqref="C169:AV169 BO169:BT169">
    <cfRule type="expression" dxfId="8823" priority="8824">
      <formula>$A$169="Ñ Plan s/desc"</formula>
    </cfRule>
  </conditionalFormatting>
  <conditionalFormatting sqref="C169:AV169 BO169:BT169">
    <cfRule type="expression" dxfId="8822" priority="8823">
      <formula>$A$169="Advindo"</formula>
    </cfRule>
  </conditionalFormatting>
  <conditionalFormatting sqref="C169:AV169 BO169:BT169">
    <cfRule type="expression" dxfId="8821" priority="8822">
      <formula>$A$169="Ñ Plan c/desc"</formula>
    </cfRule>
  </conditionalFormatting>
  <conditionalFormatting sqref="C169:AV169 BO169:BT169">
    <cfRule type="expression" dxfId="8820" priority="8821">
      <formula>$A$169="Família"</formula>
    </cfRule>
  </conditionalFormatting>
  <conditionalFormatting sqref="C170:AV170 BO170:BT170">
    <cfRule type="expression" dxfId="8819" priority="8820">
      <formula>$A$170="Planilhado"</formula>
    </cfRule>
  </conditionalFormatting>
  <conditionalFormatting sqref="C170:AV170 BO170:BT170">
    <cfRule type="expression" dxfId="8818" priority="8819">
      <formula>$A$170="Ñ Plan s/desc"</formula>
    </cfRule>
  </conditionalFormatting>
  <conditionalFormatting sqref="C170:AV170 BO170:BT170">
    <cfRule type="expression" dxfId="8817" priority="8818">
      <formula>$A$170="Advindo"</formula>
    </cfRule>
  </conditionalFormatting>
  <conditionalFormatting sqref="C170:AV170 BO170:BT170">
    <cfRule type="expression" dxfId="8816" priority="8817">
      <formula>$A$170="Ñ Plan c/desc"</formula>
    </cfRule>
  </conditionalFormatting>
  <conditionalFormatting sqref="C170:AV170 BO170:BT170">
    <cfRule type="expression" dxfId="8815" priority="8816">
      <formula>$A$170="Família"</formula>
    </cfRule>
  </conditionalFormatting>
  <conditionalFormatting sqref="C171:AV171 BO171:BT171">
    <cfRule type="expression" dxfId="8814" priority="8815">
      <formula>$A$171="Planilhado"</formula>
    </cfRule>
  </conditionalFormatting>
  <conditionalFormatting sqref="C171:AV171 BO171:BT171">
    <cfRule type="expression" dxfId="8813" priority="8814">
      <formula>$A$171="Ñ Plan s/desc"</formula>
    </cfRule>
  </conditionalFormatting>
  <conditionalFormatting sqref="C171:AV171 BO171:BT171">
    <cfRule type="expression" dxfId="8812" priority="8813">
      <formula>$A$171="Advindo"</formula>
    </cfRule>
  </conditionalFormatting>
  <conditionalFormatting sqref="C171:AV171 BO171:BT171">
    <cfRule type="expression" dxfId="8811" priority="8812">
      <formula>$A$171="Ñ Plan c/desc"</formula>
    </cfRule>
  </conditionalFormatting>
  <conditionalFormatting sqref="C171:AV171 BO171:BT171">
    <cfRule type="expression" dxfId="8810" priority="8811">
      <formula>$A$171="Família"</formula>
    </cfRule>
  </conditionalFormatting>
  <conditionalFormatting sqref="C172:AV172 BO172:BT172">
    <cfRule type="expression" dxfId="8809" priority="8810">
      <formula>$A$172="Planilhado"</formula>
    </cfRule>
  </conditionalFormatting>
  <conditionalFormatting sqref="C172:AV172 BO172:BT172">
    <cfRule type="expression" dxfId="8808" priority="8809">
      <formula>$A$172="Ñ Plan s/desc"</formula>
    </cfRule>
  </conditionalFormatting>
  <conditionalFormatting sqref="C172:AV172 BO172:BT172">
    <cfRule type="expression" dxfId="8807" priority="8808">
      <formula>$A$172="Advindo"</formula>
    </cfRule>
  </conditionalFormatting>
  <conditionalFormatting sqref="C172:AV172 BO172:BT172">
    <cfRule type="expression" dxfId="8806" priority="8807">
      <formula>$A$172="Ñ Plan c/desc"</formula>
    </cfRule>
  </conditionalFormatting>
  <conditionalFormatting sqref="C172:AV172 BO172:BT172">
    <cfRule type="expression" dxfId="8805" priority="8806">
      <formula>$A$172="Família"</formula>
    </cfRule>
  </conditionalFormatting>
  <conditionalFormatting sqref="C173:AV173 BO173:BT173">
    <cfRule type="expression" dxfId="8804" priority="8805">
      <formula>$A$173="Planilhado"</formula>
    </cfRule>
  </conditionalFormatting>
  <conditionalFormatting sqref="C173:AV173 BO173:BT173">
    <cfRule type="expression" dxfId="8803" priority="8804">
      <formula>$A$173="Ñ Plan s/desc"</formula>
    </cfRule>
  </conditionalFormatting>
  <conditionalFormatting sqref="C173:AV173 BO173:BT173">
    <cfRule type="expression" dxfId="8802" priority="8803">
      <formula>$A$173="Advindo"</formula>
    </cfRule>
  </conditionalFormatting>
  <conditionalFormatting sqref="C173:AV173 BO173:BT173">
    <cfRule type="expression" dxfId="8801" priority="8802">
      <formula>$A$173="Ñ Plan c/desc"</formula>
    </cfRule>
  </conditionalFormatting>
  <conditionalFormatting sqref="C173:AV173 BO173:BT173">
    <cfRule type="expression" dxfId="8800" priority="8801">
      <formula>$A$173="Família"</formula>
    </cfRule>
  </conditionalFormatting>
  <conditionalFormatting sqref="C174:AV174 BO174:BT174">
    <cfRule type="expression" dxfId="8799" priority="8800">
      <formula>$A$174="Planilhado"</formula>
    </cfRule>
  </conditionalFormatting>
  <conditionalFormatting sqref="C174:AV174 BO174:BT174">
    <cfRule type="expression" dxfId="8798" priority="8799">
      <formula>$A$174="Ñ Plan s/desc"</formula>
    </cfRule>
  </conditionalFormatting>
  <conditionalFormatting sqref="C174:AV174 BO174:BT174">
    <cfRule type="expression" dxfId="8797" priority="8798">
      <formula>$A$174="Advindo"</formula>
    </cfRule>
  </conditionalFormatting>
  <conditionalFormatting sqref="C174:AV174 BO174:BT174">
    <cfRule type="expression" dxfId="8796" priority="8797">
      <formula>$A$174="Ñ Plan c/desc"</formula>
    </cfRule>
  </conditionalFormatting>
  <conditionalFormatting sqref="C174:AV174 BO174:BT174">
    <cfRule type="expression" dxfId="8795" priority="8796">
      <formula>$A$174="Família"</formula>
    </cfRule>
  </conditionalFormatting>
  <conditionalFormatting sqref="C175:AV175 BO175:BT175">
    <cfRule type="expression" dxfId="8794" priority="8795">
      <formula>$A$175="Planilhado"</formula>
    </cfRule>
  </conditionalFormatting>
  <conditionalFormatting sqref="C175:AV175 BO175:BT175">
    <cfRule type="expression" dxfId="8793" priority="8794">
      <formula>$A$175="Ñ Plan s/desc"</formula>
    </cfRule>
  </conditionalFormatting>
  <conditionalFormatting sqref="C175:AV175 BO175:BT175">
    <cfRule type="expression" dxfId="8792" priority="8793">
      <formula>$A$175="Advindo"</formula>
    </cfRule>
  </conditionalFormatting>
  <conditionalFormatting sqref="C175:AV175 BO175:BT175">
    <cfRule type="expression" dxfId="8791" priority="8792">
      <formula>$A$175="Ñ Plan c/desc"</formula>
    </cfRule>
  </conditionalFormatting>
  <conditionalFormatting sqref="C175:AV175 BO175:BT175">
    <cfRule type="expression" dxfId="8790" priority="8791">
      <formula>$A$175="Família"</formula>
    </cfRule>
  </conditionalFormatting>
  <conditionalFormatting sqref="C176:AV176 BO176:BT176">
    <cfRule type="expression" dxfId="8789" priority="8790">
      <formula>$A$176="Planilhado"</formula>
    </cfRule>
  </conditionalFormatting>
  <conditionalFormatting sqref="C176:AV176 BO176:BT176">
    <cfRule type="expression" dxfId="8788" priority="8789">
      <formula>$A$176="Ñ Plan s/desc"</formula>
    </cfRule>
  </conditionalFormatting>
  <conditionalFormatting sqref="C176:AV176 BO176:BT176">
    <cfRule type="expression" dxfId="8787" priority="8788">
      <formula>$A$176="Advindo"</formula>
    </cfRule>
  </conditionalFormatting>
  <conditionalFormatting sqref="C176:AV176 BO176:BT176">
    <cfRule type="expression" dxfId="8786" priority="8787">
      <formula>$A$176="Ñ Plan c/desc"</formula>
    </cfRule>
  </conditionalFormatting>
  <conditionalFormatting sqref="C176:AV176 BO176:BT176">
    <cfRule type="expression" dxfId="8785" priority="8786">
      <formula>$A$176="Família"</formula>
    </cfRule>
  </conditionalFormatting>
  <conditionalFormatting sqref="C177:AV177 BO177:BT177 BK177">
    <cfRule type="expression" dxfId="8784" priority="8785">
      <formula>$A$177="Planilhado"</formula>
    </cfRule>
  </conditionalFormatting>
  <conditionalFormatting sqref="C177:AV177 BO177:BT177 BK177">
    <cfRule type="expression" dxfId="8783" priority="8784">
      <formula>$A$177="Ñ Plan s/desc"</formula>
    </cfRule>
  </conditionalFormatting>
  <conditionalFormatting sqref="C177:AV177 BO177:BT177 BK177">
    <cfRule type="expression" dxfId="8782" priority="8783">
      <formula>$A$177="Advindo"</formula>
    </cfRule>
  </conditionalFormatting>
  <conditionalFormatting sqref="C177:AV177 BO177:BT177 BK177">
    <cfRule type="expression" dxfId="8781" priority="8782">
      <formula>$A$177="Ñ Plan c/desc"</formula>
    </cfRule>
  </conditionalFormatting>
  <conditionalFormatting sqref="C177:AV177 BO177:BT177 BK177">
    <cfRule type="expression" dxfId="8780" priority="8781">
      <formula>$A$177="Família"</formula>
    </cfRule>
  </conditionalFormatting>
  <conditionalFormatting sqref="C178:AV178 BO178:BT178">
    <cfRule type="expression" dxfId="8779" priority="8780">
      <formula>$A$178="Planilhado"</formula>
    </cfRule>
  </conditionalFormatting>
  <conditionalFormatting sqref="C178:AV178 BO178:BT178">
    <cfRule type="expression" dxfId="8778" priority="8779">
      <formula>$A$178="Ñ Plan s/desc"</formula>
    </cfRule>
  </conditionalFormatting>
  <conditionalFormatting sqref="C178:AV178 BO178:BT178">
    <cfRule type="expression" dxfId="8777" priority="8778">
      <formula>$A$178="Advindo"</formula>
    </cfRule>
  </conditionalFormatting>
  <conditionalFormatting sqref="C178:AV178 BO178:BT178">
    <cfRule type="expression" dxfId="8776" priority="8777">
      <formula>$A$178="Ñ Plan c/desc"</formula>
    </cfRule>
  </conditionalFormatting>
  <conditionalFormatting sqref="C178:AV178 BO178:BT178">
    <cfRule type="expression" dxfId="8775" priority="8776">
      <formula>$A$178="Família"</formula>
    </cfRule>
  </conditionalFormatting>
  <conditionalFormatting sqref="C179:AV179 BO179:BT179">
    <cfRule type="expression" dxfId="8774" priority="8775">
      <formula>$A$179="Planilhado"</formula>
    </cfRule>
  </conditionalFormatting>
  <conditionalFormatting sqref="C179:AV179 BO179:BT179">
    <cfRule type="expression" dxfId="8773" priority="8774">
      <formula>$A$179="Ñ Plan s/desc"</formula>
    </cfRule>
  </conditionalFormatting>
  <conditionalFormatting sqref="C179:AV179 BO179:BT179">
    <cfRule type="expression" dxfId="8772" priority="8773">
      <formula>$A$179="Advindo"</formula>
    </cfRule>
  </conditionalFormatting>
  <conditionalFormatting sqref="C179:AV179 BO179:BT179">
    <cfRule type="expression" dxfId="8771" priority="8772">
      <formula>$A$179="Ñ Plan c/desc"</formula>
    </cfRule>
  </conditionalFormatting>
  <conditionalFormatting sqref="C179:AV179 BO179:BT179">
    <cfRule type="expression" dxfId="8770" priority="8771">
      <formula>$A$179="Família"</formula>
    </cfRule>
  </conditionalFormatting>
  <conditionalFormatting sqref="C180:AV180 BO180:BT180">
    <cfRule type="expression" dxfId="8769" priority="8770">
      <formula>$A$180="Planilhado"</formula>
    </cfRule>
  </conditionalFormatting>
  <conditionalFormatting sqref="C180:AV180 BO180:BT180">
    <cfRule type="expression" dxfId="8768" priority="8769">
      <formula>$A$180="Ñ Plan s/desc"</formula>
    </cfRule>
  </conditionalFormatting>
  <conditionalFormatting sqref="C180:AV180 BO180:BT180">
    <cfRule type="expression" dxfId="8767" priority="8768">
      <formula>$A$180="Advindo"</formula>
    </cfRule>
  </conditionalFormatting>
  <conditionalFormatting sqref="C180:AV180 BO180:BT180">
    <cfRule type="expression" dxfId="8766" priority="8767">
      <formula>$A$180="Ñ Plan c/desc"</formula>
    </cfRule>
  </conditionalFormatting>
  <conditionalFormatting sqref="C180:AV180 BO180:BT180">
    <cfRule type="expression" dxfId="8765" priority="8766">
      <formula>$A$180="Família"</formula>
    </cfRule>
  </conditionalFormatting>
  <conditionalFormatting sqref="C181:AV181 BO181:BT181">
    <cfRule type="expression" dxfId="8764" priority="8765">
      <formula>$A$181="Planilhado"</formula>
    </cfRule>
  </conditionalFormatting>
  <conditionalFormatting sqref="C181:AV181 BO181:BT181">
    <cfRule type="expression" dxfId="8763" priority="8764">
      <formula>$A$181="Ñ Plan s/desc"</formula>
    </cfRule>
  </conditionalFormatting>
  <conditionalFormatting sqref="C181:AV181 BO181:BT181">
    <cfRule type="expression" dxfId="8762" priority="8763">
      <formula>$A$181="Advindo"</formula>
    </cfRule>
  </conditionalFormatting>
  <conditionalFormatting sqref="C181:AV181 BO181:BT181">
    <cfRule type="expression" dxfId="8761" priority="8762">
      <formula>$A$181="Ñ Plan c/desc"</formula>
    </cfRule>
  </conditionalFormatting>
  <conditionalFormatting sqref="C181:AV181 BO181:BT181">
    <cfRule type="expression" dxfId="8760" priority="8761">
      <formula>$A$181="Família"</formula>
    </cfRule>
  </conditionalFormatting>
  <conditionalFormatting sqref="C182:AV182 BO182:BT182">
    <cfRule type="expression" dxfId="8759" priority="8760">
      <formula>$A$182="Planilhado"</formula>
    </cfRule>
  </conditionalFormatting>
  <conditionalFormatting sqref="C182:AV182 BO182:BT182">
    <cfRule type="expression" dxfId="8758" priority="8759">
      <formula>$A$182="Ñ Plan s/desc"</formula>
    </cfRule>
  </conditionalFormatting>
  <conditionalFormatting sqref="C182:AV182 BO182:BT182">
    <cfRule type="expression" dxfId="8757" priority="8758">
      <formula>$A$182="Advindo"</formula>
    </cfRule>
  </conditionalFormatting>
  <conditionalFormatting sqref="C182:AV182 BO182:BT182">
    <cfRule type="expression" dxfId="8756" priority="8757">
      <formula>$A$182="Ñ Plan c/desc"</formula>
    </cfRule>
  </conditionalFormatting>
  <conditionalFormatting sqref="C182:AV182 BO182:BT182">
    <cfRule type="expression" dxfId="8755" priority="8756">
      <formula>$A$182="Família"</formula>
    </cfRule>
  </conditionalFormatting>
  <conditionalFormatting sqref="C183:AV183 BO183:BT183">
    <cfRule type="expression" dxfId="8754" priority="8755">
      <formula>$A$183="Planilhado"</formula>
    </cfRule>
  </conditionalFormatting>
  <conditionalFormatting sqref="C183:AV183 BO183:BT183">
    <cfRule type="expression" dxfId="8753" priority="8754">
      <formula>$A$183="Ñ Plan s/desc"</formula>
    </cfRule>
  </conditionalFormatting>
  <conditionalFormatting sqref="C183:AV183 BO183:BT183">
    <cfRule type="expression" dxfId="8752" priority="8753">
      <formula>$A$183="Advindo"</formula>
    </cfRule>
  </conditionalFormatting>
  <conditionalFormatting sqref="C183:AV183 BO183:BT183">
    <cfRule type="expression" dxfId="8751" priority="8752">
      <formula>$A$183="Ñ Plan c/desc"</formula>
    </cfRule>
  </conditionalFormatting>
  <conditionalFormatting sqref="C183:AV183 BO183:BT183">
    <cfRule type="expression" dxfId="8750" priority="8751">
      <formula>$A$183="Família"</formula>
    </cfRule>
  </conditionalFormatting>
  <conditionalFormatting sqref="C184:AV184 BO184:BT184">
    <cfRule type="expression" dxfId="8749" priority="8750">
      <formula>$A$184="Planilhado"</formula>
    </cfRule>
  </conditionalFormatting>
  <conditionalFormatting sqref="C184:AV184 BO184:BT184">
    <cfRule type="expression" dxfId="8748" priority="8749">
      <formula>$A$184="Ñ Plan s/desc"</formula>
    </cfRule>
  </conditionalFormatting>
  <conditionalFormatting sqref="C184:AV184 BO184:BT184">
    <cfRule type="expression" dxfId="8747" priority="8748">
      <formula>$A$184="Advindo"</formula>
    </cfRule>
  </conditionalFormatting>
  <conditionalFormatting sqref="C184:AV184 BO184:BT184">
    <cfRule type="expression" dxfId="8746" priority="8747">
      <formula>$A$184="Ñ Plan c/desc"</formula>
    </cfRule>
  </conditionalFormatting>
  <conditionalFormatting sqref="C184:AV184 BO184:BT184">
    <cfRule type="expression" dxfId="8745" priority="8746">
      <formula>$A$184="Família"</formula>
    </cfRule>
  </conditionalFormatting>
  <conditionalFormatting sqref="C185:AV185 BO185:BT185">
    <cfRule type="expression" dxfId="8744" priority="8745">
      <formula>$A$185="Planilhado"</formula>
    </cfRule>
  </conditionalFormatting>
  <conditionalFormatting sqref="C185:AV185 BO185:BT185">
    <cfRule type="expression" dxfId="8743" priority="8744">
      <formula>$A$185="Ñ Plan s/desc"</formula>
    </cfRule>
  </conditionalFormatting>
  <conditionalFormatting sqref="C185:AV185 BO185:BT185">
    <cfRule type="expression" dxfId="8742" priority="8743">
      <formula>$A$185="Advindo"</formula>
    </cfRule>
  </conditionalFormatting>
  <conditionalFormatting sqref="C185:AV185 BO185:BT185">
    <cfRule type="expression" dxfId="8741" priority="8742">
      <formula>$A$185="Ñ Plan c/desc"</formula>
    </cfRule>
  </conditionalFormatting>
  <conditionalFormatting sqref="C185:AV185 BO185:BT185">
    <cfRule type="expression" dxfId="8740" priority="8741">
      <formula>$A$185="Família"</formula>
    </cfRule>
  </conditionalFormatting>
  <conditionalFormatting sqref="C186:AV186 BO186:BT186">
    <cfRule type="expression" dxfId="8739" priority="8740">
      <formula>$A$186="Planilhado"</formula>
    </cfRule>
  </conditionalFormatting>
  <conditionalFormatting sqref="C186:AV186 BO186:BT186">
    <cfRule type="expression" dxfId="8738" priority="8739">
      <formula>$A$186="Ñ Plan s/desc"</formula>
    </cfRule>
  </conditionalFormatting>
  <conditionalFormatting sqref="C186:AV186 BO186:BT186">
    <cfRule type="expression" dxfId="8737" priority="8738">
      <formula>$A$186="Advindo"</formula>
    </cfRule>
  </conditionalFormatting>
  <conditionalFormatting sqref="C186:AV186 BO186:BT186">
    <cfRule type="expression" dxfId="8736" priority="8737">
      <formula>$A$186="Ñ Plan c/desc"</formula>
    </cfRule>
  </conditionalFormatting>
  <conditionalFormatting sqref="C186:AV186 BO186:BT186">
    <cfRule type="expression" dxfId="8735" priority="8736">
      <formula>$A$186="Família"</formula>
    </cfRule>
  </conditionalFormatting>
  <conditionalFormatting sqref="C187:AV187 BO187:BT187">
    <cfRule type="expression" dxfId="8734" priority="8735">
      <formula>$A$187="Planilhado"</formula>
    </cfRule>
  </conditionalFormatting>
  <conditionalFormatting sqref="C187:AV187 BO187:BT187">
    <cfRule type="expression" dxfId="8733" priority="8734">
      <formula>$A$187="Ñ Plan s/desc"</formula>
    </cfRule>
  </conditionalFormatting>
  <conditionalFormatting sqref="C187:AV187 BO187:BT187">
    <cfRule type="expression" dxfId="8732" priority="8733">
      <formula>$A$187="Advindo"</formula>
    </cfRule>
  </conditionalFormatting>
  <conditionalFormatting sqref="C187:AV187 BO187:BT187">
    <cfRule type="expression" dxfId="8731" priority="8732">
      <formula>$A$187="Ñ Plan c/desc"</formula>
    </cfRule>
  </conditionalFormatting>
  <conditionalFormatting sqref="C187:AV187 BO187:BT187">
    <cfRule type="expression" dxfId="8730" priority="8731">
      <formula>$A$187="Família"</formula>
    </cfRule>
  </conditionalFormatting>
  <conditionalFormatting sqref="C188:AV188 BO188:BT188">
    <cfRule type="expression" dxfId="8729" priority="8730">
      <formula>$A$188="Planilhado"</formula>
    </cfRule>
  </conditionalFormatting>
  <conditionalFormatting sqref="C188:AV188 BO188:BT188">
    <cfRule type="expression" dxfId="8728" priority="8729">
      <formula>$A$188="Ñ Plan s/desc"</formula>
    </cfRule>
  </conditionalFormatting>
  <conditionalFormatting sqref="C188:AV188 BO188:BT188">
    <cfRule type="expression" dxfId="8727" priority="8728">
      <formula>$A$188="Advindo"</formula>
    </cfRule>
  </conditionalFormatting>
  <conditionalFormatting sqref="C188:AV188 BO188:BT188">
    <cfRule type="expression" dxfId="8726" priority="8727">
      <formula>$A$188="Ñ Plan c/desc"</formula>
    </cfRule>
  </conditionalFormatting>
  <conditionalFormatting sqref="C188:AV188 BO188:BT188">
    <cfRule type="expression" dxfId="8725" priority="8726">
      <formula>$A$188="Família"</formula>
    </cfRule>
  </conditionalFormatting>
  <conditionalFormatting sqref="C189:AV189 BO189:BT189">
    <cfRule type="expression" dxfId="8724" priority="8725">
      <formula>$A$189="Planilhado"</formula>
    </cfRule>
  </conditionalFormatting>
  <conditionalFormatting sqref="C189:AV189 BO189:BT189">
    <cfRule type="expression" dxfId="8723" priority="8724">
      <formula>$A$189="Ñ Plan s/desc"</formula>
    </cfRule>
  </conditionalFormatting>
  <conditionalFormatting sqref="C189:AV189 BO189:BT189">
    <cfRule type="expression" dxfId="8722" priority="8723">
      <formula>$A$189="Advindo"</formula>
    </cfRule>
  </conditionalFormatting>
  <conditionalFormatting sqref="C189:AV189 BO189:BT189">
    <cfRule type="expression" dxfId="8721" priority="8722">
      <formula>$A$189="Ñ Plan c/desc"</formula>
    </cfRule>
  </conditionalFormatting>
  <conditionalFormatting sqref="C189:AV189 BO189:BT189">
    <cfRule type="expression" dxfId="8720" priority="8721">
      <formula>$A$189="Família"</formula>
    </cfRule>
  </conditionalFormatting>
  <conditionalFormatting sqref="C190:AV190 BO190:BT190">
    <cfRule type="expression" dxfId="8719" priority="8720">
      <formula>$A$190="Planilhado"</formula>
    </cfRule>
  </conditionalFormatting>
  <conditionalFormatting sqref="C190:AV190 BO190:BT190">
    <cfRule type="expression" dxfId="8718" priority="8719">
      <formula>$A$190="Ñ Plan s/desc"</formula>
    </cfRule>
  </conditionalFormatting>
  <conditionalFormatting sqref="C190:AV190 BO190:BT190">
    <cfRule type="expression" dxfId="8717" priority="8718">
      <formula>$A$190="Advindo"</formula>
    </cfRule>
  </conditionalFormatting>
  <conditionalFormatting sqref="C190:AV190 BO190:BT190">
    <cfRule type="expression" dxfId="8716" priority="8717">
      <formula>$A$190="Ñ Plan c/desc"</formula>
    </cfRule>
  </conditionalFormatting>
  <conditionalFormatting sqref="C190:AV190 BO190:BT190">
    <cfRule type="expression" dxfId="8715" priority="8716">
      <formula>$A$190="Família"</formula>
    </cfRule>
  </conditionalFormatting>
  <conditionalFormatting sqref="C191:AV191 BO191:BT191">
    <cfRule type="expression" dxfId="8714" priority="8715">
      <formula>$A$191="Planilhado"</formula>
    </cfRule>
  </conditionalFormatting>
  <conditionalFormatting sqref="C191:AV191 BO191:BT191">
    <cfRule type="expression" dxfId="8713" priority="8714">
      <formula>$A$191="Ñ Plan s/desc"</formula>
    </cfRule>
  </conditionalFormatting>
  <conditionalFormatting sqref="C191:AV191 BO191:BT191">
    <cfRule type="expression" dxfId="8712" priority="8713">
      <formula>$A$191="Advindo"</formula>
    </cfRule>
  </conditionalFormatting>
  <conditionalFormatting sqref="C191:AV191 BO191:BT191">
    <cfRule type="expression" dxfId="8711" priority="8712">
      <formula>$A$191="Ñ Plan c/desc"</formula>
    </cfRule>
  </conditionalFormatting>
  <conditionalFormatting sqref="C191:AV191 BO191:BT191">
    <cfRule type="expression" dxfId="8710" priority="8711">
      <formula>$A$191="Família"</formula>
    </cfRule>
  </conditionalFormatting>
  <conditionalFormatting sqref="C192:AV192 BO192:BT192">
    <cfRule type="expression" dxfId="8709" priority="8710">
      <formula>$A$192="Planilhado"</formula>
    </cfRule>
  </conditionalFormatting>
  <conditionalFormatting sqref="C192:AV192 BO192:BT192">
    <cfRule type="expression" dxfId="8708" priority="8709">
      <formula>$A$192="Ñ Plan s/desc"</formula>
    </cfRule>
  </conditionalFormatting>
  <conditionalFormatting sqref="C192:AV192 BO192:BT192">
    <cfRule type="expression" dxfId="8707" priority="8708">
      <formula>$A$192="Advindo"</formula>
    </cfRule>
  </conditionalFormatting>
  <conditionalFormatting sqref="C192:AV192 BO192:BT192">
    <cfRule type="expression" dxfId="8706" priority="8707">
      <formula>$A$192="Ñ Plan c/desc"</formula>
    </cfRule>
  </conditionalFormatting>
  <conditionalFormatting sqref="C192:AV192 BO192:BT192">
    <cfRule type="expression" dxfId="8705" priority="8706">
      <formula>$A$192="Família"</formula>
    </cfRule>
  </conditionalFormatting>
  <conditionalFormatting sqref="C193:AV193 BO193:BT193">
    <cfRule type="expression" dxfId="8704" priority="8705">
      <formula>$A$193="Planilhado"</formula>
    </cfRule>
  </conditionalFormatting>
  <conditionalFormatting sqref="C193:AV193 BO193:BT193">
    <cfRule type="expression" dxfId="8703" priority="8704">
      <formula>$A$193="Ñ Plan s/desc"</formula>
    </cfRule>
  </conditionalFormatting>
  <conditionalFormatting sqref="C193:AV193 BO193:BT193">
    <cfRule type="expression" dxfId="8702" priority="8703">
      <formula>$A$193="Advindo"</formula>
    </cfRule>
  </conditionalFormatting>
  <conditionalFormatting sqref="C193:AV193 BO193:BT193">
    <cfRule type="expression" dxfId="8701" priority="8702">
      <formula>$A$193="Ñ Plan c/desc"</formula>
    </cfRule>
  </conditionalFormatting>
  <conditionalFormatting sqref="C193:AV193 BO193:BT193">
    <cfRule type="expression" dxfId="8700" priority="8701">
      <formula>$A$193="Família"</formula>
    </cfRule>
  </conditionalFormatting>
  <conditionalFormatting sqref="C194:AV194 BO194:BT194">
    <cfRule type="expression" dxfId="8699" priority="8700">
      <formula>$A$194="Planilhado"</formula>
    </cfRule>
  </conditionalFormatting>
  <conditionalFormatting sqref="C194:AV194 BO194:BT194">
    <cfRule type="expression" dxfId="8698" priority="8699">
      <formula>$A$194="Ñ Plan s/desc"</formula>
    </cfRule>
  </conditionalFormatting>
  <conditionalFormatting sqref="C194:AV194 BO194:BT194">
    <cfRule type="expression" dxfId="8697" priority="8698">
      <formula>$A$194="Advindo"</formula>
    </cfRule>
  </conditionalFormatting>
  <conditionalFormatting sqref="C194:AV194 BO194:BT194">
    <cfRule type="expression" dxfId="8696" priority="8697">
      <formula>$A$194="Ñ Plan c/desc"</formula>
    </cfRule>
  </conditionalFormatting>
  <conditionalFormatting sqref="C194:AV194 BO194:BT194">
    <cfRule type="expression" dxfId="8695" priority="8696">
      <formula>$A$194="Família"</formula>
    </cfRule>
  </conditionalFormatting>
  <conditionalFormatting sqref="C195:AV195 BO195:BT195">
    <cfRule type="expression" dxfId="8694" priority="8695">
      <formula>$A$195="Planilhado"</formula>
    </cfRule>
  </conditionalFormatting>
  <conditionalFormatting sqref="C195:AV195 BO195:BT195">
    <cfRule type="expression" dxfId="8693" priority="8694">
      <formula>$A$195="Ñ Plan s/desc"</formula>
    </cfRule>
  </conditionalFormatting>
  <conditionalFormatting sqref="C195:AV195 BO195:BT195">
    <cfRule type="expression" dxfId="8692" priority="8693">
      <formula>$A$195="Advindo"</formula>
    </cfRule>
  </conditionalFormatting>
  <conditionalFormatting sqref="C195:AV195 BO195:BT195">
    <cfRule type="expression" dxfId="8691" priority="8692">
      <formula>$A$195="Ñ Plan c/desc"</formula>
    </cfRule>
  </conditionalFormatting>
  <conditionalFormatting sqref="C195:AV195 BO195:BT195">
    <cfRule type="expression" dxfId="8690" priority="8691">
      <formula>$A$195="Família"</formula>
    </cfRule>
  </conditionalFormatting>
  <conditionalFormatting sqref="C196:AV196 BO196:BT196">
    <cfRule type="expression" dxfId="8689" priority="8690">
      <formula>$A$196="Planilhado"</formula>
    </cfRule>
  </conditionalFormatting>
  <conditionalFormatting sqref="C196:AV196 BO196:BT196">
    <cfRule type="expression" dxfId="8688" priority="8689">
      <formula>$A$196="Ñ Plan s/desc"</formula>
    </cfRule>
  </conditionalFormatting>
  <conditionalFormatting sqref="C196:AV196 BO196:BT196">
    <cfRule type="expression" dxfId="8687" priority="8688">
      <formula>$A$196="Advindo"</formula>
    </cfRule>
  </conditionalFormatting>
  <conditionalFormatting sqref="C196:AV196 BO196:BT196">
    <cfRule type="expression" dxfId="8686" priority="8687">
      <formula>$A$196="Ñ Plan c/desc"</formula>
    </cfRule>
  </conditionalFormatting>
  <conditionalFormatting sqref="C196:AV196 BO196:BT196">
    <cfRule type="expression" dxfId="8685" priority="8686">
      <formula>$A$196="Família"</formula>
    </cfRule>
  </conditionalFormatting>
  <conditionalFormatting sqref="C197:AV197 BO197:BT197">
    <cfRule type="expression" dxfId="8684" priority="8685">
      <formula>$A$197="Planilhado"</formula>
    </cfRule>
  </conditionalFormatting>
  <conditionalFormatting sqref="C197:AV197 BO197:BT197">
    <cfRule type="expression" dxfId="8683" priority="8684">
      <formula>$A$197="Ñ Plan s/desc"</formula>
    </cfRule>
  </conditionalFormatting>
  <conditionalFormatting sqref="C197:AV197 BO197:BT197">
    <cfRule type="expression" dxfId="8682" priority="8683">
      <formula>$A$197="Advindo"</formula>
    </cfRule>
  </conditionalFormatting>
  <conditionalFormatting sqref="C197:AV197 BO197:BT197">
    <cfRule type="expression" dxfId="8681" priority="8682">
      <formula>$A$197="Ñ Plan c/desc"</formula>
    </cfRule>
  </conditionalFormatting>
  <conditionalFormatting sqref="C197:AV197 BO197:BT197">
    <cfRule type="expression" dxfId="8680" priority="8681">
      <formula>$A$197="Família"</formula>
    </cfRule>
  </conditionalFormatting>
  <conditionalFormatting sqref="C198:AV198 BO198:BT198">
    <cfRule type="expression" dxfId="8679" priority="8680">
      <formula>$A$198="Planilhado"</formula>
    </cfRule>
  </conditionalFormatting>
  <conditionalFormatting sqref="C198:AV198 BO198:BT198">
    <cfRule type="expression" dxfId="8678" priority="8679">
      <formula>$A$198="Ñ Plan s/desc"</formula>
    </cfRule>
  </conditionalFormatting>
  <conditionalFormatting sqref="C198:AV198 BO198:BT198">
    <cfRule type="expression" dxfId="8677" priority="8678">
      <formula>$A$198="Advindo"</formula>
    </cfRule>
  </conditionalFormatting>
  <conditionalFormatting sqref="C198:AV198 BO198:BT198">
    <cfRule type="expression" dxfId="8676" priority="8677">
      <formula>$A$198="Ñ Plan c/desc"</formula>
    </cfRule>
  </conditionalFormatting>
  <conditionalFormatting sqref="C198:AV198 BO198:BT198">
    <cfRule type="expression" dxfId="8675" priority="8676">
      <formula>$A$198="Família"</formula>
    </cfRule>
  </conditionalFormatting>
  <conditionalFormatting sqref="C199:AV199 BO199:BT199">
    <cfRule type="expression" dxfId="8674" priority="8675">
      <formula>$A$199="Planilhado"</formula>
    </cfRule>
  </conditionalFormatting>
  <conditionalFormatting sqref="C199:AV199 BO199:BT199">
    <cfRule type="expression" dxfId="8673" priority="8674">
      <formula>$A$199="Ñ Plan s/desc"</formula>
    </cfRule>
  </conditionalFormatting>
  <conditionalFormatting sqref="C199:AV199 BO199:BT199">
    <cfRule type="expression" dxfId="8672" priority="8673">
      <formula>$A$199="Advindo"</formula>
    </cfRule>
  </conditionalFormatting>
  <conditionalFormatting sqref="C199:AV199 BO199:BT199">
    <cfRule type="expression" dxfId="8671" priority="8672">
      <formula>$A$199="Ñ Plan c/desc"</formula>
    </cfRule>
  </conditionalFormatting>
  <conditionalFormatting sqref="C199:AV199 BO199:BT199">
    <cfRule type="expression" dxfId="8670" priority="8671">
      <formula>$A$199="Família"</formula>
    </cfRule>
  </conditionalFormatting>
  <conditionalFormatting sqref="C200:AV200 BO200:BT200">
    <cfRule type="expression" dxfId="8669" priority="8670">
      <formula>$A$200="Planilhado"</formula>
    </cfRule>
  </conditionalFormatting>
  <conditionalFormatting sqref="C200:AV200 BO200:BT200">
    <cfRule type="expression" dxfId="8668" priority="8669">
      <formula>$A$200="Ñ Plan s/desc"</formula>
    </cfRule>
  </conditionalFormatting>
  <conditionalFormatting sqref="C200:AV200 BO200:BT200">
    <cfRule type="expression" dxfId="8667" priority="8668">
      <formula>$A$200="Advindo"</formula>
    </cfRule>
  </conditionalFormatting>
  <conditionalFormatting sqref="C200:AV200 BO200:BT200">
    <cfRule type="expression" dxfId="8666" priority="8667">
      <formula>$A$200="Ñ Plan c/desc"</formula>
    </cfRule>
  </conditionalFormatting>
  <conditionalFormatting sqref="C200:AV200 BO200:BT200">
    <cfRule type="expression" dxfId="8665" priority="8666">
      <formula>$A$200="Família"</formula>
    </cfRule>
  </conditionalFormatting>
  <conditionalFormatting sqref="C201:AV201 BO201:BT201">
    <cfRule type="expression" dxfId="8664" priority="8665">
      <formula>$A$201="Planilhado"</formula>
    </cfRule>
  </conditionalFormatting>
  <conditionalFormatting sqref="C201:AV201 BO201:BT201">
    <cfRule type="expression" dxfId="8663" priority="8664">
      <formula>$A$201="Ñ Plan s/desc"</formula>
    </cfRule>
  </conditionalFormatting>
  <conditionalFormatting sqref="C201:AV201 BO201:BT201">
    <cfRule type="expression" dxfId="8662" priority="8663">
      <formula>$A$201="Advindo"</formula>
    </cfRule>
  </conditionalFormatting>
  <conditionalFormatting sqref="C201:AV201 BO201:BT201">
    <cfRule type="expression" dxfId="8661" priority="8662">
      <formula>$A$201="Ñ Plan c/desc"</formula>
    </cfRule>
  </conditionalFormatting>
  <conditionalFormatting sqref="C201:AV201 BO201:BT201">
    <cfRule type="expression" dxfId="8660" priority="8661">
      <formula>$A$201="Família"</formula>
    </cfRule>
  </conditionalFormatting>
  <conditionalFormatting sqref="C202:AV202 BO202:BT202">
    <cfRule type="expression" dxfId="8659" priority="8660">
      <formula>$A$202="Planilhado"</formula>
    </cfRule>
  </conditionalFormatting>
  <conditionalFormatting sqref="C202:AV202 BO202:BT202">
    <cfRule type="expression" dxfId="8658" priority="8659">
      <formula>$A$202="Ñ Plan s/desc"</formula>
    </cfRule>
  </conditionalFormatting>
  <conditionalFormatting sqref="C202:AV202 BO202:BT202">
    <cfRule type="expression" dxfId="8657" priority="8658">
      <formula>$A$202="Advindo"</formula>
    </cfRule>
  </conditionalFormatting>
  <conditionalFormatting sqref="C202:AV202 BO202:BT202">
    <cfRule type="expression" dxfId="8656" priority="8657">
      <formula>$A$202="Ñ Plan c/desc"</formula>
    </cfRule>
  </conditionalFormatting>
  <conditionalFormatting sqref="C202:AV202 BO202:BT202">
    <cfRule type="expression" dxfId="8655" priority="8656">
      <formula>$A$202="Família"</formula>
    </cfRule>
  </conditionalFormatting>
  <conditionalFormatting sqref="C203:AV203 BO203:BT203">
    <cfRule type="expression" dxfId="8654" priority="8655">
      <formula>$A$203="Planilhado"</formula>
    </cfRule>
  </conditionalFormatting>
  <conditionalFormatting sqref="C203:AV203 BO203:BT203">
    <cfRule type="expression" dxfId="8653" priority="8654">
      <formula>$A$203="Ñ Plan s/desc"</formula>
    </cfRule>
  </conditionalFormatting>
  <conditionalFormatting sqref="C203:AV203 BO203:BT203">
    <cfRule type="expression" dxfId="8652" priority="8653">
      <formula>$A$203="Advindo"</formula>
    </cfRule>
  </conditionalFormatting>
  <conditionalFormatting sqref="C203:AV203 BO203:BT203">
    <cfRule type="expression" dxfId="8651" priority="8652">
      <formula>$A$203="Ñ Plan c/desc"</formula>
    </cfRule>
  </conditionalFormatting>
  <conditionalFormatting sqref="C203:AV203 BO203:BT203">
    <cfRule type="expression" dxfId="8650" priority="8651">
      <formula>$A$203="Família"</formula>
    </cfRule>
  </conditionalFormatting>
  <conditionalFormatting sqref="C204:AV204 BO204:BT204">
    <cfRule type="expression" dxfId="8649" priority="8650">
      <formula>$A$204="Planilhado"</formula>
    </cfRule>
  </conditionalFormatting>
  <conditionalFormatting sqref="C204:AV204 BO204:BT204">
    <cfRule type="expression" dxfId="8648" priority="8649">
      <formula>$A$204="Ñ Plan s/desc"</formula>
    </cfRule>
  </conditionalFormatting>
  <conditionalFormatting sqref="C204:AV204 BO204:BT204">
    <cfRule type="expression" dxfId="8647" priority="8648">
      <formula>$A$204="Advindo"</formula>
    </cfRule>
  </conditionalFormatting>
  <conditionalFormatting sqref="C204:AV204 BO204:BT204">
    <cfRule type="expression" dxfId="8646" priority="8647">
      <formula>$A$204="Ñ Plan c/desc"</formula>
    </cfRule>
  </conditionalFormatting>
  <conditionalFormatting sqref="C204:AV204 BO204:BT204">
    <cfRule type="expression" dxfId="8645" priority="8646">
      <formula>$A$204="Família"</formula>
    </cfRule>
  </conditionalFormatting>
  <conditionalFormatting sqref="C205:AV205 BO205:BT205">
    <cfRule type="expression" dxfId="8644" priority="8645">
      <formula>$A$205="Planilhado"</formula>
    </cfRule>
  </conditionalFormatting>
  <conditionalFormatting sqref="C205:AV205 BO205:BT205">
    <cfRule type="expression" dxfId="8643" priority="8644">
      <formula>$A$205="Ñ Plan s/desc"</formula>
    </cfRule>
  </conditionalFormatting>
  <conditionalFormatting sqref="C205:AV205 BO205:BT205">
    <cfRule type="expression" dxfId="8642" priority="8643">
      <formula>$A$205="Advindo"</formula>
    </cfRule>
  </conditionalFormatting>
  <conditionalFormatting sqref="C205:AV205 BO205:BT205">
    <cfRule type="expression" dxfId="8641" priority="8642">
      <formula>$A$205="Ñ Plan c/desc"</formula>
    </cfRule>
  </conditionalFormatting>
  <conditionalFormatting sqref="C205:AV205 BO205:BT205">
    <cfRule type="expression" dxfId="8640" priority="8641">
      <formula>$A$205="Família"</formula>
    </cfRule>
  </conditionalFormatting>
  <conditionalFormatting sqref="C206:AV206 BO206:BT206">
    <cfRule type="expression" dxfId="8639" priority="8640">
      <formula>$A$206="Planilhado"</formula>
    </cfRule>
  </conditionalFormatting>
  <conditionalFormatting sqref="C206:AV206 BO206:BT206">
    <cfRule type="expression" dxfId="8638" priority="8639">
      <formula>$A$206="Ñ Plan s/desc"</formula>
    </cfRule>
  </conditionalFormatting>
  <conditionalFormatting sqref="C206:AV206 BO206:BT206">
    <cfRule type="expression" dxfId="8637" priority="8638">
      <formula>$A$206="Advindo"</formula>
    </cfRule>
  </conditionalFormatting>
  <conditionalFormatting sqref="C206:AV206 BO206:BT206">
    <cfRule type="expression" dxfId="8636" priority="8637">
      <formula>$A$206="Ñ Plan c/desc"</formula>
    </cfRule>
  </conditionalFormatting>
  <conditionalFormatting sqref="C206:AV206 BO206:BT206">
    <cfRule type="expression" dxfId="8635" priority="8636">
      <formula>$A$206="Família"</formula>
    </cfRule>
  </conditionalFormatting>
  <conditionalFormatting sqref="C207:AV207 BO207:BT207">
    <cfRule type="expression" dxfId="8634" priority="8635">
      <formula>$A$207="Planilhado"</formula>
    </cfRule>
  </conditionalFormatting>
  <conditionalFormatting sqref="C207:AV207 BO207:BT207">
    <cfRule type="expression" dxfId="8633" priority="8634">
      <formula>$A$207="Ñ Plan s/desc"</formula>
    </cfRule>
  </conditionalFormatting>
  <conditionalFormatting sqref="C207:AV207 BO207:BT207">
    <cfRule type="expression" dxfId="8632" priority="8633">
      <formula>$A$207="Advindo"</formula>
    </cfRule>
  </conditionalFormatting>
  <conditionalFormatting sqref="C207:AV207 BO207:BT207">
    <cfRule type="expression" dxfId="8631" priority="8632">
      <formula>$A$207="Ñ Plan c/desc"</formula>
    </cfRule>
  </conditionalFormatting>
  <conditionalFormatting sqref="C207:AV207 BO207:BT207">
    <cfRule type="expression" dxfId="8630" priority="8631">
      <formula>$A$207="Família"</formula>
    </cfRule>
  </conditionalFormatting>
  <conditionalFormatting sqref="C208:AV208 BO208:BT208">
    <cfRule type="expression" dxfId="8629" priority="8630">
      <formula>$A$208="Planilhado"</formula>
    </cfRule>
  </conditionalFormatting>
  <conditionalFormatting sqref="C208:AV208 BO208:BT208">
    <cfRule type="expression" dxfId="8628" priority="8629">
      <formula>$A$208="Ñ Plan s/desc"</formula>
    </cfRule>
  </conditionalFormatting>
  <conditionalFormatting sqref="C208:AV208 BO208:BT208">
    <cfRule type="expression" dxfId="8627" priority="8628">
      <formula>$A$208="Advindo"</formula>
    </cfRule>
  </conditionalFormatting>
  <conditionalFormatting sqref="C208:AV208 BO208:BT208">
    <cfRule type="expression" dxfId="8626" priority="8627">
      <formula>$A$208="Ñ Plan c/desc"</formula>
    </cfRule>
  </conditionalFormatting>
  <conditionalFormatting sqref="C208:AV208 BO208:BT208">
    <cfRule type="expression" dxfId="8625" priority="8626">
      <formula>$A$208="Família"</formula>
    </cfRule>
  </conditionalFormatting>
  <conditionalFormatting sqref="C209:AV209 BO209:BT209">
    <cfRule type="expression" dxfId="8624" priority="8625">
      <formula>$A$209="Planilhado"</formula>
    </cfRule>
  </conditionalFormatting>
  <conditionalFormatting sqref="C209:AV209 BO209:BT209">
    <cfRule type="expression" dxfId="8623" priority="8624">
      <formula>$A$209="Ñ Plan s/desc"</formula>
    </cfRule>
  </conditionalFormatting>
  <conditionalFormatting sqref="C209:AV209 BO209:BT209">
    <cfRule type="expression" dxfId="8622" priority="8623">
      <formula>$A$209="Advindo"</formula>
    </cfRule>
  </conditionalFormatting>
  <conditionalFormatting sqref="C209:AV209 BO209:BT209">
    <cfRule type="expression" dxfId="8621" priority="8622">
      <formula>$A$209="Ñ Plan c/desc"</formula>
    </cfRule>
  </conditionalFormatting>
  <conditionalFormatting sqref="C209:AV209 BO209:BT209">
    <cfRule type="expression" dxfId="8620" priority="8621">
      <formula>$A$209="Família"</formula>
    </cfRule>
  </conditionalFormatting>
  <conditionalFormatting sqref="C210:AV210 BO210:BT210">
    <cfRule type="expression" dxfId="8619" priority="8620">
      <formula>$A$210="Planilhado"</formula>
    </cfRule>
  </conditionalFormatting>
  <conditionalFormatting sqref="C210:AV210 BO210:BT210">
    <cfRule type="expression" dxfId="8618" priority="8619">
      <formula>$A$210="Ñ Plan s/desc"</formula>
    </cfRule>
  </conditionalFormatting>
  <conditionalFormatting sqref="C210:AV210 BO210:BT210">
    <cfRule type="expression" dxfId="8617" priority="8618">
      <formula>$A$210="Advindo"</formula>
    </cfRule>
  </conditionalFormatting>
  <conditionalFormatting sqref="C210:AV210 BO210:BT210">
    <cfRule type="expression" dxfId="8616" priority="8617">
      <formula>$A$210="Ñ Plan c/desc"</formula>
    </cfRule>
  </conditionalFormatting>
  <conditionalFormatting sqref="C210:AV210 BO210:BT210">
    <cfRule type="expression" dxfId="8615" priority="8616">
      <formula>$A$210="Família"</formula>
    </cfRule>
  </conditionalFormatting>
  <conditionalFormatting sqref="C211:AV211 BO211:BT211">
    <cfRule type="expression" dxfId="8614" priority="8615">
      <formula>$A$211="Planilhado"</formula>
    </cfRule>
  </conditionalFormatting>
  <conditionalFormatting sqref="C211:AV211 BO211:BT211">
    <cfRule type="expression" dxfId="8613" priority="8614">
      <formula>$A$211="Ñ Plan s/desc"</formula>
    </cfRule>
  </conditionalFormatting>
  <conditionalFormatting sqref="C211:AV211 BO211:BT211">
    <cfRule type="expression" dxfId="8612" priority="8613">
      <formula>$A$211="Advindo"</formula>
    </cfRule>
  </conditionalFormatting>
  <conditionalFormatting sqref="C211:AV211 BO211:BT211">
    <cfRule type="expression" dxfId="8611" priority="8612">
      <formula>$A$211="Ñ Plan c/desc"</formula>
    </cfRule>
  </conditionalFormatting>
  <conditionalFormatting sqref="C211:AV211 BO211:BT211">
    <cfRule type="expression" dxfId="8610" priority="8611">
      <formula>$A$211="Família"</formula>
    </cfRule>
  </conditionalFormatting>
  <conditionalFormatting sqref="C212:AV212 BO212:BT212">
    <cfRule type="expression" dxfId="8609" priority="8610">
      <formula>$A$212="Planilhado"</formula>
    </cfRule>
  </conditionalFormatting>
  <conditionalFormatting sqref="C212:AV212 BO212:BT212">
    <cfRule type="expression" dxfId="8608" priority="8609">
      <formula>$A$212="Ñ Plan s/desc"</formula>
    </cfRule>
  </conditionalFormatting>
  <conditionalFormatting sqref="C212:AV212 BO212:BT212">
    <cfRule type="expression" dxfId="8607" priority="8608">
      <formula>$A$212="Advindo"</formula>
    </cfRule>
  </conditionalFormatting>
  <conditionalFormatting sqref="C212:AV212 BO212:BT212">
    <cfRule type="expression" dxfId="8606" priority="8607">
      <formula>$A$212="Ñ Plan c/desc"</formula>
    </cfRule>
  </conditionalFormatting>
  <conditionalFormatting sqref="C212:AV212 BO212:BT212">
    <cfRule type="expression" dxfId="8605" priority="8606">
      <formula>$A$212="Família"</formula>
    </cfRule>
  </conditionalFormatting>
  <conditionalFormatting sqref="C213:H213 BO213:BT213 K213:AV213">
    <cfRule type="expression" dxfId="8604" priority="8605">
      <formula>$A$213="Planilhado"</formula>
    </cfRule>
  </conditionalFormatting>
  <conditionalFormatting sqref="C213:H213 BO213:BT213 K213:AV213">
    <cfRule type="expression" dxfId="8603" priority="8604">
      <formula>$A$213="Ñ Plan s/desc"</formula>
    </cfRule>
  </conditionalFormatting>
  <conditionalFormatting sqref="C213:H213 BO213:BT213 K213:AV213">
    <cfRule type="expression" dxfId="8602" priority="8603">
      <formula>$A$213="Advindo"</formula>
    </cfRule>
  </conditionalFormatting>
  <conditionalFormatting sqref="C213:H213 BO213:BT213 K213:AV213">
    <cfRule type="expression" dxfId="8601" priority="8602">
      <formula>$A$213="Ñ Plan c/desc"</formula>
    </cfRule>
  </conditionalFormatting>
  <conditionalFormatting sqref="C213:H213 BO213:BT213 K213:AV213">
    <cfRule type="expression" dxfId="8600" priority="8601">
      <formula>$A$213="Família"</formula>
    </cfRule>
  </conditionalFormatting>
  <conditionalFormatting sqref="C214:H214 BO214:BT214 K214:AV214">
    <cfRule type="expression" dxfId="8599" priority="8600">
      <formula>$A$214="Planilhado"</formula>
    </cfRule>
  </conditionalFormatting>
  <conditionalFormatting sqref="C214:H214 BO214:BT214 K214:AV214">
    <cfRule type="expression" dxfId="8598" priority="8599">
      <formula>$A$214="Ñ Plan s/desc"</formula>
    </cfRule>
  </conditionalFormatting>
  <conditionalFormatting sqref="C214:H214 BO214:BT214 K214:AV214">
    <cfRule type="expression" dxfId="8597" priority="8598">
      <formula>$A$214="Advindo"</formula>
    </cfRule>
  </conditionalFormatting>
  <conditionalFormatting sqref="C214:H214 BO214:BT214 K214:AV214">
    <cfRule type="expression" dxfId="8596" priority="8597">
      <formula>$A$214="Ñ Plan c/desc"</formula>
    </cfRule>
  </conditionalFormatting>
  <conditionalFormatting sqref="C214:H214 BO214:BT214 K214:AV214">
    <cfRule type="expression" dxfId="8595" priority="8596">
      <formula>$A$214="Família"</formula>
    </cfRule>
  </conditionalFormatting>
  <conditionalFormatting sqref="C215:AV215 BO215:BT215">
    <cfRule type="expression" dxfId="8594" priority="8595">
      <formula>$A$215="Planilhado"</formula>
    </cfRule>
  </conditionalFormatting>
  <conditionalFormatting sqref="C215:AV215 BO215:BT215">
    <cfRule type="expression" dxfId="8593" priority="8594">
      <formula>$A$215="Ñ Plan s/desc"</formula>
    </cfRule>
  </conditionalFormatting>
  <conditionalFormatting sqref="C215:AV215 BO215:BT215">
    <cfRule type="expression" dxfId="8592" priority="8593">
      <formula>$A$215="Advindo"</formula>
    </cfRule>
  </conditionalFormatting>
  <conditionalFormatting sqref="C215:AV215 BO215:BT215">
    <cfRule type="expression" dxfId="8591" priority="8592">
      <formula>$A$215="Ñ Plan c/desc"</formula>
    </cfRule>
  </conditionalFormatting>
  <conditionalFormatting sqref="C215:AV215 BO215:BT215">
    <cfRule type="expression" dxfId="8590" priority="8591">
      <formula>$A$215="Família"</formula>
    </cfRule>
  </conditionalFormatting>
  <conditionalFormatting sqref="C216:AV216 BO216:BT216">
    <cfRule type="expression" dxfId="8589" priority="8590">
      <formula>$A$216="Planilhado"</formula>
    </cfRule>
  </conditionalFormatting>
  <conditionalFormatting sqref="C216:AV216 BO216:BT216">
    <cfRule type="expression" dxfId="8588" priority="8589">
      <formula>$A$216="Ñ Plan s/desc"</formula>
    </cfRule>
  </conditionalFormatting>
  <conditionalFormatting sqref="C216:AV216 BO216:BT216">
    <cfRule type="expression" dxfId="8587" priority="8588">
      <formula>$A$216="Advindo"</formula>
    </cfRule>
  </conditionalFormatting>
  <conditionalFormatting sqref="C216:AV216 BO216:BT216">
    <cfRule type="expression" dxfId="8586" priority="8587">
      <formula>$A$216="Ñ Plan c/desc"</formula>
    </cfRule>
  </conditionalFormatting>
  <conditionalFormatting sqref="C216:AV216 BO216:BT216">
    <cfRule type="expression" dxfId="8585" priority="8586">
      <formula>$A$216="Família"</formula>
    </cfRule>
  </conditionalFormatting>
  <conditionalFormatting sqref="C217:AV217 BO217:BT217">
    <cfRule type="expression" dxfId="8584" priority="8585">
      <formula>$A$217="Planilhado"</formula>
    </cfRule>
  </conditionalFormatting>
  <conditionalFormatting sqref="C217:AV217 BO217:BT217">
    <cfRule type="expression" dxfId="8583" priority="8584">
      <formula>$A$217="Ñ Plan s/desc"</formula>
    </cfRule>
  </conditionalFormatting>
  <conditionalFormatting sqref="C217:AV217 BO217:BT217">
    <cfRule type="expression" dxfId="8582" priority="8583">
      <formula>$A$217="Advindo"</formula>
    </cfRule>
  </conditionalFormatting>
  <conditionalFormatting sqref="C217:AV217 BO217:BT217">
    <cfRule type="expression" dxfId="8581" priority="8582">
      <formula>$A$217="Ñ Plan c/desc"</formula>
    </cfRule>
  </conditionalFormatting>
  <conditionalFormatting sqref="C217:AV217 BO217:BT217">
    <cfRule type="expression" dxfId="8580" priority="8581">
      <formula>$A$217="Família"</formula>
    </cfRule>
  </conditionalFormatting>
  <conditionalFormatting sqref="C218:AV218 BO218:BT218">
    <cfRule type="expression" dxfId="8579" priority="8580">
      <formula>$A$218="Planilhado"</formula>
    </cfRule>
  </conditionalFormatting>
  <conditionalFormatting sqref="C218:AV218 BO218:BT218">
    <cfRule type="expression" dxfId="8578" priority="8579">
      <formula>$A$218="Ñ Plan s/desc"</formula>
    </cfRule>
  </conditionalFormatting>
  <conditionalFormatting sqref="C218:AV218 BO218:BT218">
    <cfRule type="expression" dxfId="8577" priority="8578">
      <formula>$A$218="Advindo"</formula>
    </cfRule>
  </conditionalFormatting>
  <conditionalFormatting sqref="C218:AV218 BO218:BT218">
    <cfRule type="expression" dxfId="8576" priority="8577">
      <formula>$A$218="Ñ Plan c/desc"</formula>
    </cfRule>
  </conditionalFormatting>
  <conditionalFormatting sqref="C218:AV218 BO218:BT218">
    <cfRule type="expression" dxfId="8575" priority="8576">
      <formula>$A$218="Família"</formula>
    </cfRule>
  </conditionalFormatting>
  <conditionalFormatting sqref="C219:AV219 BO219:BT219">
    <cfRule type="expression" dxfId="8574" priority="8575">
      <formula>$A$219="Planilhado"</formula>
    </cfRule>
  </conditionalFormatting>
  <conditionalFormatting sqref="C219:AV219 BO219:BT219">
    <cfRule type="expression" dxfId="8573" priority="8574">
      <formula>$A$219="Ñ Plan s/desc"</formula>
    </cfRule>
  </conditionalFormatting>
  <conditionalFormatting sqref="C219:AV219 BO219:BT219">
    <cfRule type="expression" dxfId="8572" priority="8573">
      <formula>$A$219="Advindo"</formula>
    </cfRule>
  </conditionalFormatting>
  <conditionalFormatting sqref="C219:AV219 BO219:BT219">
    <cfRule type="expression" dxfId="8571" priority="8572">
      <formula>$A$219="Ñ Plan c/desc"</formula>
    </cfRule>
  </conditionalFormatting>
  <conditionalFormatting sqref="C219:AV219 BO219:BT219">
    <cfRule type="expression" dxfId="8570" priority="8571">
      <formula>$A$219="Família"</formula>
    </cfRule>
  </conditionalFormatting>
  <conditionalFormatting sqref="C220:AV220 BO220:BT220">
    <cfRule type="expression" dxfId="8569" priority="8570">
      <formula>$A$220="Planilhado"</formula>
    </cfRule>
  </conditionalFormatting>
  <conditionalFormatting sqref="C220:AV220 BO220:BT220">
    <cfRule type="expression" dxfId="8568" priority="8569">
      <formula>$A$220="Ñ Plan s/desc"</formula>
    </cfRule>
  </conditionalFormatting>
  <conditionalFormatting sqref="C220:AV220 BO220:BT220">
    <cfRule type="expression" dxfId="8567" priority="8568">
      <formula>$A$220="Advindo"</formula>
    </cfRule>
  </conditionalFormatting>
  <conditionalFormatting sqref="C220:AV220 BO220:BT220">
    <cfRule type="expression" dxfId="8566" priority="8567">
      <formula>$A$220="Ñ Plan c/desc"</formula>
    </cfRule>
  </conditionalFormatting>
  <conditionalFormatting sqref="C220:AV220 BO220:BT220">
    <cfRule type="expression" dxfId="8565" priority="8566">
      <formula>$A$220="Família"</formula>
    </cfRule>
  </conditionalFormatting>
  <conditionalFormatting sqref="C221:AV221 BO221:BT221">
    <cfRule type="expression" dxfId="8564" priority="8565">
      <formula>$A$221="Planilhado"</formula>
    </cfRule>
  </conditionalFormatting>
  <conditionalFormatting sqref="C221:AV221 BO221:BT221">
    <cfRule type="expression" dxfId="8563" priority="8564">
      <formula>$A$221="Ñ Plan s/desc"</formula>
    </cfRule>
  </conditionalFormatting>
  <conditionalFormatting sqref="C221:AV221 BO221:BT221">
    <cfRule type="expression" dxfId="8562" priority="8563">
      <formula>$A$221="Advindo"</formula>
    </cfRule>
  </conditionalFormatting>
  <conditionalFormatting sqref="C221:AV221 BO221:BT221">
    <cfRule type="expression" dxfId="8561" priority="8562">
      <formula>$A$221="Ñ Plan c/desc"</formula>
    </cfRule>
  </conditionalFormatting>
  <conditionalFormatting sqref="C221:AV221 BO221:BT221">
    <cfRule type="expression" dxfId="8560" priority="8561">
      <formula>$A$221="Família"</formula>
    </cfRule>
  </conditionalFormatting>
  <conditionalFormatting sqref="C222:H222 BO222:BT222 K222:AV222">
    <cfRule type="expression" dxfId="8559" priority="8560">
      <formula>$A$222="Planilhado"</formula>
    </cfRule>
  </conditionalFormatting>
  <conditionalFormatting sqref="C222:H222 BO222:BT222 K222:AV222">
    <cfRule type="expression" dxfId="8558" priority="8559">
      <formula>$A$222="Ñ Plan s/desc"</formula>
    </cfRule>
  </conditionalFormatting>
  <conditionalFormatting sqref="C222:H222 BO222:BT222 K222:AV222">
    <cfRule type="expression" dxfId="8557" priority="8558">
      <formula>$A$222="Advindo"</formula>
    </cfRule>
  </conditionalFormatting>
  <conditionalFormatting sqref="C222:H222 BO222:BT222 K222:AV222">
    <cfRule type="expression" dxfId="8556" priority="8557">
      <formula>$A$222="Ñ Plan c/desc"</formula>
    </cfRule>
  </conditionalFormatting>
  <conditionalFormatting sqref="C222:H222 BO222:BT222 K222:AV222">
    <cfRule type="expression" dxfId="8555" priority="8556">
      <formula>$A$222="Família"</formula>
    </cfRule>
  </conditionalFormatting>
  <conditionalFormatting sqref="C223:AV223 BO223:BT223">
    <cfRule type="expression" dxfId="8554" priority="8555">
      <formula>$A$223="Planilhado"</formula>
    </cfRule>
  </conditionalFormatting>
  <conditionalFormatting sqref="C223:AV223 BO223:BT223">
    <cfRule type="expression" dxfId="8553" priority="8554">
      <formula>$A$223="Ñ Plan s/desc"</formula>
    </cfRule>
  </conditionalFormatting>
  <conditionalFormatting sqref="C223:AV223 BO223:BT223">
    <cfRule type="expression" dxfId="8552" priority="8553">
      <formula>$A$223="Advindo"</formula>
    </cfRule>
  </conditionalFormatting>
  <conditionalFormatting sqref="C223:AV223 BO223:BT223">
    <cfRule type="expression" dxfId="8551" priority="8552">
      <formula>$A$223="Ñ Plan c/desc"</formula>
    </cfRule>
  </conditionalFormatting>
  <conditionalFormatting sqref="C223:AV223 BO223:BT223">
    <cfRule type="expression" dxfId="8550" priority="8551">
      <formula>$A$223="Família"</formula>
    </cfRule>
  </conditionalFormatting>
  <conditionalFormatting sqref="C224:AV224 BO224:BT224">
    <cfRule type="expression" dxfId="8549" priority="8550">
      <formula>$A$224="Planilhado"</formula>
    </cfRule>
  </conditionalFormatting>
  <conditionalFormatting sqref="C224:AV224 BO224:BT224">
    <cfRule type="expression" dxfId="8548" priority="8549">
      <formula>$A$224="Ñ Plan s/desc"</formula>
    </cfRule>
  </conditionalFormatting>
  <conditionalFormatting sqref="C224:AV224 BO224:BT224">
    <cfRule type="expression" dxfId="8547" priority="8548">
      <formula>$A$224="Advindo"</formula>
    </cfRule>
  </conditionalFormatting>
  <conditionalFormatting sqref="C224:AV224 BO224:BT224">
    <cfRule type="expression" dxfId="8546" priority="8547">
      <formula>$A$224="Ñ Plan c/desc"</formula>
    </cfRule>
  </conditionalFormatting>
  <conditionalFormatting sqref="C224:AV224 BO224:BT224">
    <cfRule type="expression" dxfId="8545" priority="8546">
      <formula>$A$224="Família"</formula>
    </cfRule>
  </conditionalFormatting>
  <conditionalFormatting sqref="C225:AV225 BO225:BT225">
    <cfRule type="expression" dxfId="8544" priority="8545">
      <formula>$A$225="Planilhado"</formula>
    </cfRule>
  </conditionalFormatting>
  <conditionalFormatting sqref="C225:AV225 BO225:BT225">
    <cfRule type="expression" dxfId="8543" priority="8544">
      <formula>$A$225="Ñ Plan s/desc"</formula>
    </cfRule>
  </conditionalFormatting>
  <conditionalFormatting sqref="C225:AV225 BO225:BT225">
    <cfRule type="expression" dxfId="8542" priority="8543">
      <formula>$A$225="Advindo"</formula>
    </cfRule>
  </conditionalFormatting>
  <conditionalFormatting sqref="C225:AV225 BO225:BT225">
    <cfRule type="expression" dxfId="8541" priority="8542">
      <formula>$A$225="Ñ Plan c/desc"</formula>
    </cfRule>
  </conditionalFormatting>
  <conditionalFormatting sqref="C225:AV225 BO225:BT225">
    <cfRule type="expression" dxfId="8540" priority="8541">
      <formula>$A$225="Família"</formula>
    </cfRule>
  </conditionalFormatting>
  <conditionalFormatting sqref="C226:AV226 BO226:BT226">
    <cfRule type="expression" dxfId="8539" priority="8540">
      <formula>$A$226="Planilhado"</formula>
    </cfRule>
  </conditionalFormatting>
  <conditionalFormatting sqref="C226:AV226 BO226:BT226">
    <cfRule type="expression" dxfId="8538" priority="8539">
      <formula>$A$226="Ñ Plan s/desc"</formula>
    </cfRule>
  </conditionalFormatting>
  <conditionalFormatting sqref="C226:AV226 BO226:BT226">
    <cfRule type="expression" dxfId="8537" priority="8538">
      <formula>$A$226="Advindo"</formula>
    </cfRule>
  </conditionalFormatting>
  <conditionalFormatting sqref="C226:AV226 BO226:BT226">
    <cfRule type="expression" dxfId="8536" priority="8537">
      <formula>$A$226="Ñ Plan c/desc"</formula>
    </cfRule>
  </conditionalFormatting>
  <conditionalFormatting sqref="C226:AV226 BO226:BT226">
    <cfRule type="expression" dxfId="8535" priority="8536">
      <formula>$A$226="Família"</formula>
    </cfRule>
  </conditionalFormatting>
  <conditionalFormatting sqref="C227:AV227 BO227:BT227">
    <cfRule type="expression" dxfId="8534" priority="8535">
      <formula>$A$227="Planilhado"</formula>
    </cfRule>
  </conditionalFormatting>
  <conditionalFormatting sqref="C227:AV227 BO227:BT227">
    <cfRule type="expression" dxfId="8533" priority="8534">
      <formula>$A$227="Ñ Plan s/desc"</formula>
    </cfRule>
  </conditionalFormatting>
  <conditionalFormatting sqref="C227:AV227 BO227:BT227">
    <cfRule type="expression" dxfId="8532" priority="8533">
      <formula>$A$227="Advindo"</formula>
    </cfRule>
  </conditionalFormatting>
  <conditionalFormatting sqref="C227:AV227 BO227:BT227">
    <cfRule type="expression" dxfId="8531" priority="8532">
      <formula>$A$227="Ñ Plan c/desc"</formula>
    </cfRule>
  </conditionalFormatting>
  <conditionalFormatting sqref="C227:AV227 BO227:BT227">
    <cfRule type="expression" dxfId="8530" priority="8531">
      <formula>$A$227="Família"</formula>
    </cfRule>
  </conditionalFormatting>
  <conditionalFormatting sqref="C228:AV228 BO228:BT228">
    <cfRule type="expression" dxfId="8529" priority="8530">
      <formula>$A$228="Planilhado"</formula>
    </cfRule>
  </conditionalFormatting>
  <conditionalFormatting sqref="C228:AV228 BO228:BT228">
    <cfRule type="expression" dxfId="8528" priority="8529">
      <formula>$A$228="Ñ Plan s/desc"</formula>
    </cfRule>
  </conditionalFormatting>
  <conditionalFormatting sqref="C228:AV228 BO228:BT228">
    <cfRule type="expression" dxfId="8527" priority="8528">
      <formula>$A$228="Advindo"</formula>
    </cfRule>
  </conditionalFormatting>
  <conditionalFormatting sqref="C228:AV228 BO228:BT228">
    <cfRule type="expression" dxfId="8526" priority="8527">
      <formula>$A$228="Ñ Plan c/desc"</formula>
    </cfRule>
  </conditionalFormatting>
  <conditionalFormatting sqref="C228:AV228 BO228:BT228">
    <cfRule type="expression" dxfId="8525" priority="8526">
      <formula>$A$228="Família"</formula>
    </cfRule>
  </conditionalFormatting>
  <conditionalFormatting sqref="C229:AV229 BO229:BT229">
    <cfRule type="expression" dxfId="8524" priority="8525">
      <formula>$A$229="Planilhado"</formula>
    </cfRule>
  </conditionalFormatting>
  <conditionalFormatting sqref="C229:AV229 BO229:BT229">
    <cfRule type="expression" dxfId="8523" priority="8524">
      <formula>$A$229="Ñ Plan s/desc"</formula>
    </cfRule>
  </conditionalFormatting>
  <conditionalFormatting sqref="C229:AV229 BO229:BT229">
    <cfRule type="expression" dxfId="8522" priority="8523">
      <formula>$A$229="Advindo"</formula>
    </cfRule>
  </conditionalFormatting>
  <conditionalFormatting sqref="C229:AV229 BO229:BT229">
    <cfRule type="expression" dxfId="8521" priority="8522">
      <formula>$A$229="Ñ Plan c/desc"</formula>
    </cfRule>
  </conditionalFormatting>
  <conditionalFormatting sqref="C229:AV229 BO229:BT229">
    <cfRule type="expression" dxfId="8520" priority="8521">
      <formula>$A$229="Família"</formula>
    </cfRule>
  </conditionalFormatting>
  <conditionalFormatting sqref="C230:AV230 BO230:BT230">
    <cfRule type="expression" dxfId="8519" priority="8520">
      <formula>$A$230="Planilhado"</formula>
    </cfRule>
  </conditionalFormatting>
  <conditionalFormatting sqref="C230:AV230 BO230:BT230">
    <cfRule type="expression" dxfId="8518" priority="8519">
      <formula>$A$230="Ñ Plan s/desc"</formula>
    </cfRule>
  </conditionalFormatting>
  <conditionalFormatting sqref="C230:AV230 BO230:BT230">
    <cfRule type="expression" dxfId="8517" priority="8518">
      <formula>$A$230="Advindo"</formula>
    </cfRule>
  </conditionalFormatting>
  <conditionalFormatting sqref="C230:AV230 BO230:BT230">
    <cfRule type="expression" dxfId="8516" priority="8517">
      <formula>$A$230="Ñ Plan c/desc"</formula>
    </cfRule>
  </conditionalFormatting>
  <conditionalFormatting sqref="C230:AV230 BO230:BT230">
    <cfRule type="expression" dxfId="8515" priority="8516">
      <formula>$A$230="Família"</formula>
    </cfRule>
  </conditionalFormatting>
  <conditionalFormatting sqref="C231:AV231 BO231:BT231">
    <cfRule type="expression" dxfId="8514" priority="8515">
      <formula>$A$231="Planilhado"</formula>
    </cfRule>
  </conditionalFormatting>
  <conditionalFormatting sqref="C231:AV231 BO231:BT231">
    <cfRule type="expression" dxfId="8513" priority="8514">
      <formula>$A$231="Ñ Plan s/desc"</formula>
    </cfRule>
  </conditionalFormatting>
  <conditionalFormatting sqref="C231:AV231 BO231:BT231">
    <cfRule type="expression" dxfId="8512" priority="8513">
      <formula>$A$231="Advindo"</formula>
    </cfRule>
  </conditionalFormatting>
  <conditionalFormatting sqref="C231:AV231 BO231:BT231">
    <cfRule type="expression" dxfId="8511" priority="8512">
      <formula>$A$231="Ñ Plan c/desc"</formula>
    </cfRule>
  </conditionalFormatting>
  <conditionalFormatting sqref="C231:AV231 BO231:BT231">
    <cfRule type="expression" dxfId="8510" priority="8511">
      <formula>$A$231="Família"</formula>
    </cfRule>
  </conditionalFormatting>
  <conditionalFormatting sqref="C232:AV232 BO232:BT232">
    <cfRule type="expression" dxfId="8509" priority="8510">
      <formula>$A$232="Planilhado"</formula>
    </cfRule>
  </conditionalFormatting>
  <conditionalFormatting sqref="C232:AV232 BO232:BT232">
    <cfRule type="expression" dxfId="8508" priority="8509">
      <formula>$A$232="Ñ Plan s/desc"</formula>
    </cfRule>
  </conditionalFormatting>
  <conditionalFormatting sqref="C232:AV232 BO232:BT232">
    <cfRule type="expression" dxfId="8507" priority="8508">
      <formula>$A$232="Advindo"</formula>
    </cfRule>
  </conditionalFormatting>
  <conditionalFormatting sqref="C232:AV232 BO232:BT232">
    <cfRule type="expression" dxfId="8506" priority="8507">
      <formula>$A$232="Ñ Plan c/desc"</formula>
    </cfRule>
  </conditionalFormatting>
  <conditionalFormatting sqref="C232:AV232 BO232:BT232">
    <cfRule type="expression" dxfId="8505" priority="8506">
      <formula>$A$232="Família"</formula>
    </cfRule>
  </conditionalFormatting>
  <conditionalFormatting sqref="C233:AV233 BO233:BT233">
    <cfRule type="expression" dxfId="8504" priority="8505">
      <formula>$A$233="Planilhado"</formula>
    </cfRule>
  </conditionalFormatting>
  <conditionalFormatting sqref="C233:AV233 BO233:BT233">
    <cfRule type="expression" dxfId="8503" priority="8504">
      <formula>$A$233="Ñ Plan s/desc"</formula>
    </cfRule>
  </conditionalFormatting>
  <conditionalFormatting sqref="C233:AV233 BO233:BT233">
    <cfRule type="expression" dxfId="8502" priority="8503">
      <formula>$A$233="Advindo"</formula>
    </cfRule>
  </conditionalFormatting>
  <conditionalFormatting sqref="C233:AV233 BO233:BT233">
    <cfRule type="expression" dxfId="8501" priority="8502">
      <formula>$A$233="Ñ Plan c/desc"</formula>
    </cfRule>
  </conditionalFormatting>
  <conditionalFormatting sqref="C233:AV233 BO233:BT233">
    <cfRule type="expression" dxfId="8500" priority="8501">
      <formula>$A$233="Família"</formula>
    </cfRule>
  </conditionalFormatting>
  <conditionalFormatting sqref="C234:AV234 BO234:BT234">
    <cfRule type="expression" dxfId="8499" priority="8500">
      <formula>$A$234="Planilhado"</formula>
    </cfRule>
  </conditionalFormatting>
  <conditionalFormatting sqref="C234:AV234 BO234:BT234">
    <cfRule type="expression" dxfId="8498" priority="8499">
      <formula>$A$234="Ñ Plan s/desc"</formula>
    </cfRule>
  </conditionalFormatting>
  <conditionalFormatting sqref="C234:AV234 BO234:BT234">
    <cfRule type="expression" dxfId="8497" priority="8498">
      <formula>$A$234="Advindo"</formula>
    </cfRule>
  </conditionalFormatting>
  <conditionalFormatting sqref="C234:AV234 BO234:BT234">
    <cfRule type="expression" dxfId="8496" priority="8497">
      <formula>$A$234="Ñ Plan c/desc"</formula>
    </cfRule>
  </conditionalFormatting>
  <conditionalFormatting sqref="C234:AV234 BO234:BT234">
    <cfRule type="expression" dxfId="8495" priority="8496">
      <formula>$A$234="Família"</formula>
    </cfRule>
  </conditionalFormatting>
  <conditionalFormatting sqref="C235:AV235 BO235:BT235">
    <cfRule type="expression" dxfId="8494" priority="8495">
      <formula>$A$235="Planilhado"</formula>
    </cfRule>
  </conditionalFormatting>
  <conditionalFormatting sqref="C235:AV235 BO235:BT235">
    <cfRule type="expression" dxfId="8493" priority="8494">
      <formula>$A$235="Ñ Plan s/desc"</formula>
    </cfRule>
  </conditionalFormatting>
  <conditionalFormatting sqref="C235:AV235 BO235:BT235">
    <cfRule type="expression" dxfId="8492" priority="8493">
      <formula>$A$235="Advindo"</formula>
    </cfRule>
  </conditionalFormatting>
  <conditionalFormatting sqref="C235:AV235 BO235:BT235">
    <cfRule type="expression" dxfId="8491" priority="8492">
      <formula>$A$235="Ñ Plan c/desc"</formula>
    </cfRule>
  </conditionalFormatting>
  <conditionalFormatting sqref="C235:AV235 BO235:BT235">
    <cfRule type="expression" dxfId="8490" priority="8491">
      <formula>$A$235="Família"</formula>
    </cfRule>
  </conditionalFormatting>
  <conditionalFormatting sqref="C236:AV236 BO236:BT236">
    <cfRule type="expression" dxfId="8489" priority="8490">
      <formula>$A$236="Planilhado"</formula>
    </cfRule>
  </conditionalFormatting>
  <conditionalFormatting sqref="C236:AV236 BO236:BT236">
    <cfRule type="expression" dxfId="8488" priority="8489">
      <formula>$A$236="Ñ Plan s/desc"</formula>
    </cfRule>
  </conditionalFormatting>
  <conditionalFormatting sqref="C236:AV236 BO236:BT236">
    <cfRule type="expression" dxfId="8487" priority="8488">
      <formula>$A$236="Advindo"</formula>
    </cfRule>
  </conditionalFormatting>
  <conditionalFormatting sqref="C236:AV236 BO236:BT236">
    <cfRule type="expression" dxfId="8486" priority="8487">
      <formula>$A$236="Ñ Plan c/desc"</formula>
    </cfRule>
  </conditionalFormatting>
  <conditionalFormatting sqref="C236:AV236 BO236:BT236">
    <cfRule type="expression" dxfId="8485" priority="8486">
      <formula>$A$236="Família"</formula>
    </cfRule>
  </conditionalFormatting>
  <conditionalFormatting sqref="C237:AV237 BO237:BT237">
    <cfRule type="expression" dxfId="8484" priority="8485">
      <formula>$A$237="Planilhado"</formula>
    </cfRule>
  </conditionalFormatting>
  <conditionalFormatting sqref="C237:AV237 BO237:BT237">
    <cfRule type="expression" dxfId="8483" priority="8484">
      <formula>$A$237="Ñ Plan s/desc"</formula>
    </cfRule>
  </conditionalFormatting>
  <conditionalFormatting sqref="C237:AV237 BO237:BT237">
    <cfRule type="expression" dxfId="8482" priority="8483">
      <formula>$A$237="Advindo"</formula>
    </cfRule>
  </conditionalFormatting>
  <conditionalFormatting sqref="C237:AV237 BO237:BT237">
    <cfRule type="expression" dxfId="8481" priority="8482">
      <formula>$A$237="Ñ Plan c/desc"</formula>
    </cfRule>
  </conditionalFormatting>
  <conditionalFormatting sqref="C237:AV237 BO237:BT237">
    <cfRule type="expression" dxfId="8480" priority="8481">
      <formula>$A$237="Família"</formula>
    </cfRule>
  </conditionalFormatting>
  <conditionalFormatting sqref="C238:AV238 BO238:BT238">
    <cfRule type="expression" dxfId="8479" priority="8480">
      <formula>$A$238="Planilhado"</formula>
    </cfRule>
  </conditionalFormatting>
  <conditionalFormatting sqref="C238:AV238 BO238:BT238">
    <cfRule type="expression" dxfId="8478" priority="8479">
      <formula>$A$238="Ñ Plan s/desc"</formula>
    </cfRule>
  </conditionalFormatting>
  <conditionalFormatting sqref="C238:AV238 BO238:BT238">
    <cfRule type="expression" dxfId="8477" priority="8478">
      <formula>$A$238="Advindo"</formula>
    </cfRule>
  </conditionalFormatting>
  <conditionalFormatting sqref="C238:AV238 BO238:BT238">
    <cfRule type="expression" dxfId="8476" priority="8477">
      <formula>$A$238="Ñ Plan c/desc"</formula>
    </cfRule>
  </conditionalFormatting>
  <conditionalFormatting sqref="C238:AV238 BO238:BT238">
    <cfRule type="expression" dxfId="8475" priority="8476">
      <formula>$A$238="Família"</formula>
    </cfRule>
  </conditionalFormatting>
  <conditionalFormatting sqref="C239:AV239 BO239:BT239">
    <cfRule type="expression" dxfId="8474" priority="8475">
      <formula>$A$239="Planilhado"</formula>
    </cfRule>
  </conditionalFormatting>
  <conditionalFormatting sqref="C239:AV239 BO239:BT239">
    <cfRule type="expression" dxfId="8473" priority="8474">
      <formula>$A$239="Ñ Plan s/desc"</formula>
    </cfRule>
  </conditionalFormatting>
  <conditionalFormatting sqref="C239:AV239 BO239:BT239">
    <cfRule type="expression" dxfId="8472" priority="8473">
      <formula>$A$239="Advindo"</formula>
    </cfRule>
  </conditionalFormatting>
  <conditionalFormatting sqref="C239:AV239 BO239:BT239">
    <cfRule type="expression" dxfId="8471" priority="8472">
      <formula>$A$239="Ñ Plan c/desc"</formula>
    </cfRule>
  </conditionalFormatting>
  <conditionalFormatting sqref="C239:AV239 BO239:BT239">
    <cfRule type="expression" dxfId="8470" priority="8471">
      <formula>$A$239="Família"</formula>
    </cfRule>
  </conditionalFormatting>
  <conditionalFormatting sqref="C240:AV240 BO240:BT240">
    <cfRule type="expression" dxfId="8469" priority="8470">
      <formula>$A$240="Planilhado"</formula>
    </cfRule>
  </conditionalFormatting>
  <conditionalFormatting sqref="C240:AV240 BO240:BT240">
    <cfRule type="expression" dxfId="8468" priority="8469">
      <formula>$A$240="Ñ Plan s/desc"</formula>
    </cfRule>
  </conditionalFormatting>
  <conditionalFormatting sqref="C240:AV240 BO240:BT240">
    <cfRule type="expression" dxfId="8467" priority="8468">
      <formula>$A$240="Advindo"</formula>
    </cfRule>
  </conditionalFormatting>
  <conditionalFormatting sqref="C240:AV240 BO240:BT240">
    <cfRule type="expression" dxfId="8466" priority="8467">
      <formula>$A$240="Ñ Plan c/desc"</formula>
    </cfRule>
  </conditionalFormatting>
  <conditionalFormatting sqref="C240:AV240 BO240:BT240">
    <cfRule type="expression" dxfId="8465" priority="8466">
      <formula>$A$240="Família"</formula>
    </cfRule>
  </conditionalFormatting>
  <conditionalFormatting sqref="C241:AV241 BO241:BT241">
    <cfRule type="expression" dxfId="8464" priority="8465">
      <formula>$A$241="Planilhado"</formula>
    </cfRule>
  </conditionalFormatting>
  <conditionalFormatting sqref="C241:AV241 BO241:BT241">
    <cfRule type="expression" dxfId="8463" priority="8464">
      <formula>$A$241="Ñ Plan s/desc"</formula>
    </cfRule>
  </conditionalFormatting>
  <conditionalFormatting sqref="C241:AV241 BO241:BT241">
    <cfRule type="expression" dxfId="8462" priority="8463">
      <formula>$A$241="Advindo"</formula>
    </cfRule>
  </conditionalFormatting>
  <conditionalFormatting sqref="C241:AV241 BO241:BT241">
    <cfRule type="expression" dxfId="8461" priority="8462">
      <formula>$A$241="Ñ Plan c/desc"</formula>
    </cfRule>
  </conditionalFormatting>
  <conditionalFormatting sqref="C241:AV241 BO241:BT241">
    <cfRule type="expression" dxfId="8460" priority="8461">
      <formula>$A$241="Família"</formula>
    </cfRule>
  </conditionalFormatting>
  <conditionalFormatting sqref="C242:AV242 BO242:BT242">
    <cfRule type="expression" dxfId="8459" priority="8460">
      <formula>$A$242="Planilhado"</formula>
    </cfRule>
  </conditionalFormatting>
  <conditionalFormatting sqref="C242:AV242 BO242:BT242">
    <cfRule type="expression" dxfId="8458" priority="8459">
      <formula>$A$242="Ñ Plan s/desc"</formula>
    </cfRule>
  </conditionalFormatting>
  <conditionalFormatting sqref="C242:AV242 BO242:BT242">
    <cfRule type="expression" dxfId="8457" priority="8458">
      <formula>$A$242="Advindo"</formula>
    </cfRule>
  </conditionalFormatting>
  <conditionalFormatting sqref="C242:AV242 BO242:BT242">
    <cfRule type="expression" dxfId="8456" priority="8457">
      <formula>$A$242="Ñ Plan c/desc"</formula>
    </cfRule>
  </conditionalFormatting>
  <conditionalFormatting sqref="C242:AV242 BO242:BT242">
    <cfRule type="expression" dxfId="8455" priority="8456">
      <formula>$A$242="Família"</formula>
    </cfRule>
  </conditionalFormatting>
  <conditionalFormatting sqref="C243:AV243 BO243:BT243">
    <cfRule type="expression" dxfId="8454" priority="8455">
      <formula>$A$243="Planilhado"</formula>
    </cfRule>
  </conditionalFormatting>
  <conditionalFormatting sqref="C243:AV243 BO243:BT243">
    <cfRule type="expression" dxfId="8453" priority="8454">
      <formula>$A$243="Ñ Plan s/desc"</formula>
    </cfRule>
  </conditionalFormatting>
  <conditionalFormatting sqref="C243:AV243 BO243:BT243">
    <cfRule type="expression" dxfId="8452" priority="8453">
      <formula>$A$243="Advindo"</formula>
    </cfRule>
  </conditionalFormatting>
  <conditionalFormatting sqref="C243:AV243 BO243:BT243">
    <cfRule type="expression" dxfId="8451" priority="8452">
      <formula>$A$243="Ñ Plan c/desc"</formula>
    </cfRule>
  </conditionalFormatting>
  <conditionalFormatting sqref="C243:AV243 BO243:BT243">
    <cfRule type="expression" dxfId="8450" priority="8451">
      <formula>$A$243="Família"</formula>
    </cfRule>
  </conditionalFormatting>
  <conditionalFormatting sqref="C244:AV244 BO244:BT244">
    <cfRule type="expression" dxfId="8449" priority="8450">
      <formula>$A$244="Planilhado"</formula>
    </cfRule>
  </conditionalFormatting>
  <conditionalFormatting sqref="C244:AV244 BO244:BT244">
    <cfRule type="expression" dxfId="8448" priority="8449">
      <formula>$A$244="Ñ Plan s/desc"</formula>
    </cfRule>
  </conditionalFormatting>
  <conditionalFormatting sqref="C244:AV244 BO244:BT244">
    <cfRule type="expression" dxfId="8447" priority="8448">
      <formula>$A$244="Advindo"</formula>
    </cfRule>
  </conditionalFormatting>
  <conditionalFormatting sqref="C244:AV244 BO244:BT244">
    <cfRule type="expression" dxfId="8446" priority="8447">
      <formula>$A$244="Ñ Plan c/desc"</formula>
    </cfRule>
  </conditionalFormatting>
  <conditionalFormatting sqref="C244:AV244 BO244:BT244">
    <cfRule type="expression" dxfId="8445" priority="8446">
      <formula>$A$244="Família"</formula>
    </cfRule>
  </conditionalFormatting>
  <conditionalFormatting sqref="C245:AV245 BO245:BT245">
    <cfRule type="expression" dxfId="8444" priority="8445">
      <formula>$A$245="Planilhado"</formula>
    </cfRule>
  </conditionalFormatting>
  <conditionalFormatting sqref="C245:AV245 BO245:BT245">
    <cfRule type="expression" dxfId="8443" priority="8444">
      <formula>$A$245="Ñ Plan s/desc"</formula>
    </cfRule>
  </conditionalFormatting>
  <conditionalFormatting sqref="C245:AV245 BO245:BT245">
    <cfRule type="expression" dxfId="8442" priority="8443">
      <formula>$A$245="Advindo"</formula>
    </cfRule>
  </conditionalFormatting>
  <conditionalFormatting sqref="C245:AV245 BO245:BT245">
    <cfRule type="expression" dxfId="8441" priority="8442">
      <formula>$A$245="Ñ Plan c/desc"</formula>
    </cfRule>
  </conditionalFormatting>
  <conditionalFormatting sqref="C245:AV245 BO245:BT245">
    <cfRule type="expression" dxfId="8440" priority="8441">
      <formula>$A$245="Família"</formula>
    </cfRule>
  </conditionalFormatting>
  <conditionalFormatting sqref="C246:AV246 BO246:BT246">
    <cfRule type="expression" dxfId="8439" priority="8440">
      <formula>$A$246="Planilhado"</formula>
    </cfRule>
  </conditionalFormatting>
  <conditionalFormatting sqref="C246:AV246 BO246:BT246">
    <cfRule type="expression" dxfId="8438" priority="8439">
      <formula>$A$246="Ñ Plan s/desc"</formula>
    </cfRule>
  </conditionalFormatting>
  <conditionalFormatting sqref="C246:AV246 BO246:BT246">
    <cfRule type="expression" dxfId="8437" priority="8438">
      <formula>$A$246="Advindo"</formula>
    </cfRule>
  </conditionalFormatting>
  <conditionalFormatting sqref="C246:AV246 BO246:BT246">
    <cfRule type="expression" dxfId="8436" priority="8437">
      <formula>$A$246="Ñ Plan c/desc"</formula>
    </cfRule>
  </conditionalFormatting>
  <conditionalFormatting sqref="C246:AV246 BO246:BT246">
    <cfRule type="expression" dxfId="8435" priority="8436">
      <formula>$A$246="Família"</formula>
    </cfRule>
  </conditionalFormatting>
  <conditionalFormatting sqref="C247:AV247 BO247:BT247">
    <cfRule type="expression" dxfId="8434" priority="8435">
      <formula>$A$247="Planilhado"</formula>
    </cfRule>
  </conditionalFormatting>
  <conditionalFormatting sqref="C247:AV247 BO247:BT247">
    <cfRule type="expression" dxfId="8433" priority="8434">
      <formula>$A$247="Ñ Plan s/desc"</formula>
    </cfRule>
  </conditionalFormatting>
  <conditionalFormatting sqref="C247:AV247 BO247:BT247">
    <cfRule type="expression" dxfId="8432" priority="8433">
      <formula>$A$247="Advindo"</formula>
    </cfRule>
  </conditionalFormatting>
  <conditionalFormatting sqref="C247:AV247 BO247:BT247">
    <cfRule type="expression" dxfId="8431" priority="8432">
      <formula>$A$247="Ñ Plan c/desc"</formula>
    </cfRule>
  </conditionalFormatting>
  <conditionalFormatting sqref="C247:AV247 BO247:BT247">
    <cfRule type="expression" dxfId="8430" priority="8431">
      <formula>$A$247="Família"</formula>
    </cfRule>
  </conditionalFormatting>
  <conditionalFormatting sqref="C248:AV248 BO248:BT248">
    <cfRule type="expression" dxfId="8429" priority="8430">
      <formula>$A$248="Planilhado"</formula>
    </cfRule>
  </conditionalFormatting>
  <conditionalFormatting sqref="C248:AV248 BO248:BT248">
    <cfRule type="expression" dxfId="8428" priority="8429">
      <formula>$A$248="Ñ Plan s/desc"</formula>
    </cfRule>
  </conditionalFormatting>
  <conditionalFormatting sqref="C248:AV248 BO248:BT248">
    <cfRule type="expression" dxfId="8427" priority="8428">
      <formula>$A$248="Advindo"</formula>
    </cfRule>
  </conditionalFormatting>
  <conditionalFormatting sqref="C248:AV248 BO248:BT248">
    <cfRule type="expression" dxfId="8426" priority="8427">
      <formula>$A$248="Ñ Plan c/desc"</formula>
    </cfRule>
  </conditionalFormatting>
  <conditionalFormatting sqref="C248:AV248 BO248:BT248">
    <cfRule type="expression" dxfId="8425" priority="8426">
      <formula>$A$248="Família"</formula>
    </cfRule>
  </conditionalFormatting>
  <conditionalFormatting sqref="C249:AV249 BO249:BT249">
    <cfRule type="expression" dxfId="8424" priority="8425">
      <formula>$A$249="Planilhado"</formula>
    </cfRule>
  </conditionalFormatting>
  <conditionalFormatting sqref="C249:AV249 BO249:BT249">
    <cfRule type="expression" dxfId="8423" priority="8424">
      <formula>$A$249="Ñ Plan s/desc"</formula>
    </cfRule>
  </conditionalFormatting>
  <conditionalFormatting sqref="C249:AV249 BO249:BT249">
    <cfRule type="expression" dxfId="8422" priority="8423">
      <formula>$A$249="Advindo"</formula>
    </cfRule>
  </conditionalFormatting>
  <conditionalFormatting sqref="C249:AV249 BO249:BT249">
    <cfRule type="expression" dxfId="8421" priority="8422">
      <formula>$A$249="Ñ Plan c/desc"</formula>
    </cfRule>
  </conditionalFormatting>
  <conditionalFormatting sqref="C249:AV249 BO249:BT249">
    <cfRule type="expression" dxfId="8420" priority="8421">
      <formula>$A$249="Família"</formula>
    </cfRule>
  </conditionalFormatting>
  <conditionalFormatting sqref="C250:AV250 BO250:BT250">
    <cfRule type="expression" dxfId="8419" priority="8420">
      <formula>$A$250="Planilhado"</formula>
    </cfRule>
  </conditionalFormatting>
  <conditionalFormatting sqref="C250:AV250 BO250:BT250">
    <cfRule type="expression" dxfId="8418" priority="8419">
      <formula>$A$250="Ñ Plan s/desc"</formula>
    </cfRule>
  </conditionalFormatting>
  <conditionalFormatting sqref="C250:AV250 BO250:BT250">
    <cfRule type="expression" dxfId="8417" priority="8418">
      <formula>$A$250="Advindo"</formula>
    </cfRule>
  </conditionalFormatting>
  <conditionalFormatting sqref="C250:AV250 BO250:BT250">
    <cfRule type="expression" dxfId="8416" priority="8417">
      <formula>$A$250="Ñ Plan c/desc"</formula>
    </cfRule>
  </conditionalFormatting>
  <conditionalFormatting sqref="C250:AV250 BO250:BT250">
    <cfRule type="expression" dxfId="8415" priority="8416">
      <formula>$A$250="Família"</formula>
    </cfRule>
  </conditionalFormatting>
  <conditionalFormatting sqref="C251:AV251 BO251:BT251">
    <cfRule type="expression" dxfId="8414" priority="8415">
      <formula>$A$251="Planilhado"</formula>
    </cfRule>
  </conditionalFormatting>
  <conditionalFormatting sqref="C251:AV251 BO251:BT251">
    <cfRule type="expression" dxfId="8413" priority="8414">
      <formula>$A$251="Ñ Plan s/desc"</formula>
    </cfRule>
  </conditionalFormatting>
  <conditionalFormatting sqref="C251:AV251 BO251:BT251">
    <cfRule type="expression" dxfId="8412" priority="8413">
      <formula>$A$251="Advindo"</formula>
    </cfRule>
  </conditionalFormatting>
  <conditionalFormatting sqref="C251:AV251 BO251:BT251">
    <cfRule type="expression" dxfId="8411" priority="8412">
      <formula>$A$251="Ñ Plan c/desc"</formula>
    </cfRule>
  </conditionalFormatting>
  <conditionalFormatting sqref="C251:AV251 BO251:BT251">
    <cfRule type="expression" dxfId="8410" priority="8411">
      <formula>$A$251="Família"</formula>
    </cfRule>
  </conditionalFormatting>
  <conditionalFormatting sqref="C252:AV252 BO252:BT252">
    <cfRule type="expression" dxfId="8409" priority="8410">
      <formula>$A$252="Planilhado"</formula>
    </cfRule>
  </conditionalFormatting>
  <conditionalFormatting sqref="C252:AV252 BO252:BT252">
    <cfRule type="expression" dxfId="8408" priority="8409">
      <formula>$A$252="Ñ Plan s/desc"</formula>
    </cfRule>
  </conditionalFormatting>
  <conditionalFormatting sqref="C252:AV252 BO252:BT252">
    <cfRule type="expression" dxfId="8407" priority="8408">
      <formula>$A$252="Advindo"</formula>
    </cfRule>
  </conditionalFormatting>
  <conditionalFormatting sqref="C252:AV252 BO252:BT252">
    <cfRule type="expression" dxfId="8406" priority="8407">
      <formula>$A$252="Ñ Plan c/desc"</formula>
    </cfRule>
  </conditionalFormatting>
  <conditionalFormatting sqref="C252:AV252 BO252:BT252">
    <cfRule type="expression" dxfId="8405" priority="8406">
      <formula>$A$252="Família"</formula>
    </cfRule>
  </conditionalFormatting>
  <conditionalFormatting sqref="C253:AV253 BO253:BT253">
    <cfRule type="expression" dxfId="8404" priority="8405">
      <formula>$A$253="Planilhado"</formula>
    </cfRule>
  </conditionalFormatting>
  <conditionalFormatting sqref="C253:AV253 BO253:BT253">
    <cfRule type="expression" dxfId="8403" priority="8404">
      <formula>$A$253="Ñ Plan s/desc"</formula>
    </cfRule>
  </conditionalFormatting>
  <conditionalFormatting sqref="C253:AV253 BO253:BT253">
    <cfRule type="expression" dxfId="8402" priority="8403">
      <formula>$A$253="Advindo"</formula>
    </cfRule>
  </conditionalFormatting>
  <conditionalFormatting sqref="C253:AV253 BO253:BT253">
    <cfRule type="expression" dxfId="8401" priority="8402">
      <formula>$A$253="Ñ Plan c/desc"</formula>
    </cfRule>
  </conditionalFormatting>
  <conditionalFormatting sqref="C253:AV253 BO253:BT253">
    <cfRule type="expression" dxfId="8400" priority="8401">
      <formula>$A$253="Família"</formula>
    </cfRule>
  </conditionalFormatting>
  <conditionalFormatting sqref="C254:AV254 BO254:BT254">
    <cfRule type="expression" dxfId="8399" priority="8400">
      <formula>$A$254="Planilhado"</formula>
    </cfRule>
  </conditionalFormatting>
  <conditionalFormatting sqref="C254:AV254 BO254:BT254">
    <cfRule type="expression" dxfId="8398" priority="8399">
      <formula>$A$254="Ñ Plan s/desc"</formula>
    </cfRule>
  </conditionalFormatting>
  <conditionalFormatting sqref="C254:AV254 BO254:BT254">
    <cfRule type="expression" dxfId="8397" priority="8398">
      <formula>$A$254="Advindo"</formula>
    </cfRule>
  </conditionalFormatting>
  <conditionalFormatting sqref="C254:AV254 BO254:BT254">
    <cfRule type="expression" dxfId="8396" priority="8397">
      <formula>$A$254="Ñ Plan c/desc"</formula>
    </cfRule>
  </conditionalFormatting>
  <conditionalFormatting sqref="C254:AV254 BO254:BT254">
    <cfRule type="expression" dxfId="8395" priority="8396">
      <formula>$A$254="Família"</formula>
    </cfRule>
  </conditionalFormatting>
  <conditionalFormatting sqref="C255:AV255 BO255:BT255">
    <cfRule type="expression" dxfId="8394" priority="8395">
      <formula>$A$255="Planilhado"</formula>
    </cfRule>
  </conditionalFormatting>
  <conditionalFormatting sqref="C255:AV255 BO255:BT255">
    <cfRule type="expression" dxfId="8393" priority="8394">
      <formula>$A$255="Ñ Plan s/desc"</formula>
    </cfRule>
  </conditionalFormatting>
  <conditionalFormatting sqref="C255:AV255 BO255:BT255">
    <cfRule type="expression" dxfId="8392" priority="8393">
      <formula>$A$255="Advindo"</formula>
    </cfRule>
  </conditionalFormatting>
  <conditionalFormatting sqref="C255:AV255 BO255:BT255">
    <cfRule type="expression" dxfId="8391" priority="8392">
      <formula>$A$255="Ñ Plan c/desc"</formula>
    </cfRule>
  </conditionalFormatting>
  <conditionalFormatting sqref="C255:AV255 BO255:BT255">
    <cfRule type="expression" dxfId="8390" priority="8391">
      <formula>$A$255="Família"</formula>
    </cfRule>
  </conditionalFormatting>
  <conditionalFormatting sqref="C256:AV256 BO256:BT256">
    <cfRule type="expression" dxfId="8389" priority="8390">
      <formula>$A$256="Planilhado"</formula>
    </cfRule>
  </conditionalFormatting>
  <conditionalFormatting sqref="C256:AV256 BO256:BT256">
    <cfRule type="expression" dxfId="8388" priority="8389">
      <formula>$A$256="Ñ Plan s/desc"</formula>
    </cfRule>
  </conditionalFormatting>
  <conditionalFormatting sqref="C256:AV256 BO256:BT256">
    <cfRule type="expression" dxfId="8387" priority="8388">
      <formula>$A$256="Advindo"</formula>
    </cfRule>
  </conditionalFormatting>
  <conditionalFormatting sqref="C256:AV256 BO256:BT256">
    <cfRule type="expression" dxfId="8386" priority="8387">
      <formula>$A$256="Ñ Plan c/desc"</formula>
    </cfRule>
  </conditionalFormatting>
  <conditionalFormatting sqref="C256:AV256 BO256:BT256">
    <cfRule type="expression" dxfId="8385" priority="8386">
      <formula>$A$256="Família"</formula>
    </cfRule>
  </conditionalFormatting>
  <conditionalFormatting sqref="C257:AV257 BO257:BT257">
    <cfRule type="expression" dxfId="8384" priority="8385">
      <formula>$A$257="Planilhado"</formula>
    </cfRule>
  </conditionalFormatting>
  <conditionalFormatting sqref="C257:AV257 BO257:BT257">
    <cfRule type="expression" dxfId="8383" priority="8384">
      <formula>$A$257="Ñ Plan s/desc"</formula>
    </cfRule>
  </conditionalFormatting>
  <conditionalFormatting sqref="C257:AV257 BO257:BT257">
    <cfRule type="expression" dxfId="8382" priority="8383">
      <formula>$A$257="Advindo"</formula>
    </cfRule>
  </conditionalFormatting>
  <conditionalFormatting sqref="C257:AV257 BO257:BT257">
    <cfRule type="expression" dxfId="8381" priority="8382">
      <formula>$A$257="Ñ Plan c/desc"</formula>
    </cfRule>
  </conditionalFormatting>
  <conditionalFormatting sqref="C257:AV257 BO257:BT257">
    <cfRule type="expression" dxfId="8380" priority="8381">
      <formula>$A$257="Família"</formula>
    </cfRule>
  </conditionalFormatting>
  <conditionalFormatting sqref="C258:AV258 BO258:BT258">
    <cfRule type="expression" dxfId="8379" priority="8380">
      <formula>$A$258="Planilhado"</formula>
    </cfRule>
  </conditionalFormatting>
  <conditionalFormatting sqref="C258:AV258 BO258:BT258">
    <cfRule type="expression" dxfId="8378" priority="8379">
      <formula>$A$258="Ñ Plan s/desc"</formula>
    </cfRule>
  </conditionalFormatting>
  <conditionalFormatting sqref="C258:AV258 BO258:BT258">
    <cfRule type="expression" dxfId="8377" priority="8378">
      <formula>$A$258="Advindo"</formula>
    </cfRule>
  </conditionalFormatting>
  <conditionalFormatting sqref="C258:AV258 BO258:BT258">
    <cfRule type="expression" dxfId="8376" priority="8377">
      <formula>$A$258="Ñ Plan c/desc"</formula>
    </cfRule>
  </conditionalFormatting>
  <conditionalFormatting sqref="C258:AV258 BO258:BT258">
    <cfRule type="expression" dxfId="8375" priority="8376">
      <formula>$A$258="Família"</formula>
    </cfRule>
  </conditionalFormatting>
  <conditionalFormatting sqref="C259:AV259 BO259:BT259">
    <cfRule type="expression" dxfId="8374" priority="8375">
      <formula>$A$259="Planilhado"</formula>
    </cfRule>
  </conditionalFormatting>
  <conditionalFormatting sqref="C259:AV259 BO259:BT259">
    <cfRule type="expression" dxfId="8373" priority="8374">
      <formula>$A$259="Ñ Plan s/desc"</formula>
    </cfRule>
  </conditionalFormatting>
  <conditionalFormatting sqref="C259:AV259 BO259:BT259">
    <cfRule type="expression" dxfId="8372" priority="8373">
      <formula>$A$259="Advindo"</formula>
    </cfRule>
  </conditionalFormatting>
  <conditionalFormatting sqref="C259:AV259 BO259:BT259">
    <cfRule type="expression" dxfId="8371" priority="8372">
      <formula>$A$259="Ñ Plan c/desc"</formula>
    </cfRule>
  </conditionalFormatting>
  <conditionalFormatting sqref="C259:AV259 BO259:BT259">
    <cfRule type="expression" dxfId="8370" priority="8371">
      <formula>$A$259="Família"</formula>
    </cfRule>
  </conditionalFormatting>
  <conditionalFormatting sqref="C260:AV260 BO260:BT260">
    <cfRule type="expression" dxfId="8369" priority="8370">
      <formula>$A$260="Planilhado"</formula>
    </cfRule>
  </conditionalFormatting>
  <conditionalFormatting sqref="C260:AV260 BO260:BT260">
    <cfRule type="expression" dxfId="8368" priority="8369">
      <formula>$A$260="Ñ Plan s/desc"</formula>
    </cfRule>
  </conditionalFormatting>
  <conditionalFormatting sqref="C260:AV260 BO260:BT260">
    <cfRule type="expression" dxfId="8367" priority="8368">
      <formula>$A$260="Advindo"</formula>
    </cfRule>
  </conditionalFormatting>
  <conditionalFormatting sqref="C260:AV260 BO260:BT260">
    <cfRule type="expression" dxfId="8366" priority="8367">
      <formula>$A$260="Ñ Plan c/desc"</formula>
    </cfRule>
  </conditionalFormatting>
  <conditionalFormatting sqref="C260:AV260 BO260:BT260">
    <cfRule type="expression" dxfId="8365" priority="8366">
      <formula>$A$260="Família"</formula>
    </cfRule>
  </conditionalFormatting>
  <conditionalFormatting sqref="C261:AV261 BO261:BT261">
    <cfRule type="expression" dxfId="8364" priority="8365">
      <formula>$A$261="Planilhado"</formula>
    </cfRule>
  </conditionalFormatting>
  <conditionalFormatting sqref="C261:AV261 BO261:BT261">
    <cfRule type="expression" dxfId="8363" priority="8364">
      <formula>$A$261="Ñ Plan s/desc"</formula>
    </cfRule>
  </conditionalFormatting>
  <conditionalFormatting sqref="C261:AV261 BO261:BT261">
    <cfRule type="expression" dxfId="8362" priority="8363">
      <formula>$A$261="Advindo"</formula>
    </cfRule>
  </conditionalFormatting>
  <conditionalFormatting sqref="C261:AV261 BO261:BT261">
    <cfRule type="expression" dxfId="8361" priority="8362">
      <formula>$A$261="Ñ Plan c/desc"</formula>
    </cfRule>
  </conditionalFormatting>
  <conditionalFormatting sqref="C261:AV261 BO261:BT261">
    <cfRule type="expression" dxfId="8360" priority="8361">
      <formula>$A$261="Família"</formula>
    </cfRule>
  </conditionalFormatting>
  <conditionalFormatting sqref="C262:AV262 BO262:BT262">
    <cfRule type="expression" dxfId="8359" priority="8360">
      <formula>$A$262="Planilhado"</formula>
    </cfRule>
  </conditionalFormatting>
  <conditionalFormatting sqref="C262:AV262 BO262:BT262">
    <cfRule type="expression" dxfId="8358" priority="8359">
      <formula>$A$262="Ñ Plan s/desc"</formula>
    </cfRule>
  </conditionalFormatting>
  <conditionalFormatting sqref="C262:AV262 BO262:BT262">
    <cfRule type="expression" dxfId="8357" priority="8358">
      <formula>$A$262="Advindo"</formula>
    </cfRule>
  </conditionalFormatting>
  <conditionalFormatting sqref="C262:AV262 BO262:BT262">
    <cfRule type="expression" dxfId="8356" priority="8357">
      <formula>$A$262="Ñ Plan c/desc"</formula>
    </cfRule>
  </conditionalFormatting>
  <conditionalFormatting sqref="C262:AV262 BO262:BT262">
    <cfRule type="expression" dxfId="8355" priority="8356">
      <formula>$A$262="Família"</formula>
    </cfRule>
  </conditionalFormatting>
  <conditionalFormatting sqref="C263:AV263 BO263:BT263">
    <cfRule type="expression" dxfId="8354" priority="8355">
      <formula>$A$263="Planilhado"</formula>
    </cfRule>
  </conditionalFormatting>
  <conditionalFormatting sqref="C263:AV263 BO263:BT263">
    <cfRule type="expression" dxfId="8353" priority="8354">
      <formula>$A$263="Ñ Plan s/desc"</formula>
    </cfRule>
  </conditionalFormatting>
  <conditionalFormatting sqref="C263:AV263 BO263:BT263">
    <cfRule type="expression" dxfId="8352" priority="8353">
      <formula>$A$263="Advindo"</formula>
    </cfRule>
  </conditionalFormatting>
  <conditionalFormatting sqref="C263:AV263 BO263:BT263">
    <cfRule type="expression" dxfId="8351" priority="8352">
      <formula>$A$263="Ñ Plan c/desc"</formula>
    </cfRule>
  </conditionalFormatting>
  <conditionalFormatting sqref="C263:AV263 BO263:BT263">
    <cfRule type="expression" dxfId="8350" priority="8351">
      <formula>$A$263="Família"</formula>
    </cfRule>
  </conditionalFormatting>
  <conditionalFormatting sqref="C264:AV264 BO264:BT264">
    <cfRule type="expression" dxfId="8349" priority="8350">
      <formula>$A$264="Planilhado"</formula>
    </cfRule>
  </conditionalFormatting>
  <conditionalFormatting sqref="C264:AV264 BO264:BT264">
    <cfRule type="expression" dxfId="8348" priority="8349">
      <formula>$A$264="Ñ Plan s/desc"</formula>
    </cfRule>
  </conditionalFormatting>
  <conditionalFormatting sqref="C264:AV264 BO264:BT264">
    <cfRule type="expression" dxfId="8347" priority="8348">
      <formula>$A$264="Advindo"</formula>
    </cfRule>
  </conditionalFormatting>
  <conditionalFormatting sqref="C264:AV264 BO264:BT264">
    <cfRule type="expression" dxfId="8346" priority="8347">
      <formula>$A$264="Ñ Plan c/desc"</formula>
    </cfRule>
  </conditionalFormatting>
  <conditionalFormatting sqref="C264:AV264 BO264:BT264">
    <cfRule type="expression" dxfId="8345" priority="8346">
      <formula>$A$264="Família"</formula>
    </cfRule>
  </conditionalFormatting>
  <conditionalFormatting sqref="C265:AV265 BO265:BT265">
    <cfRule type="expression" dxfId="8344" priority="8345">
      <formula>$A$265="Planilhado"</formula>
    </cfRule>
  </conditionalFormatting>
  <conditionalFormatting sqref="C265:AV265 BO265:BT265">
    <cfRule type="expression" dxfId="8343" priority="8344">
      <formula>$A$265="Ñ Plan s/desc"</formula>
    </cfRule>
  </conditionalFormatting>
  <conditionalFormatting sqref="C265:AV265 BO265:BT265">
    <cfRule type="expression" dxfId="8342" priority="8343">
      <formula>$A$265="Advindo"</formula>
    </cfRule>
  </conditionalFormatting>
  <conditionalFormatting sqref="C265:AV265 BO265:BT265">
    <cfRule type="expression" dxfId="8341" priority="8342">
      <formula>$A$265="Ñ Plan c/desc"</formula>
    </cfRule>
  </conditionalFormatting>
  <conditionalFormatting sqref="C265:AV265 BO265:BT265">
    <cfRule type="expression" dxfId="8340" priority="8341">
      <formula>$A$265="Família"</formula>
    </cfRule>
  </conditionalFormatting>
  <conditionalFormatting sqref="C266:AV266 BO266:BT266">
    <cfRule type="expression" dxfId="8339" priority="8340">
      <formula>$A$266="Planilhado"</formula>
    </cfRule>
  </conditionalFormatting>
  <conditionalFormatting sqref="C266:AV266 BO266:BT266">
    <cfRule type="expression" dxfId="8338" priority="8339">
      <formula>$A$266="Ñ Plan s/desc"</formula>
    </cfRule>
  </conditionalFormatting>
  <conditionalFormatting sqref="C266:AV266 BO266:BT266">
    <cfRule type="expression" dxfId="8337" priority="8338">
      <formula>$A$266="Advindo"</formula>
    </cfRule>
  </conditionalFormatting>
  <conditionalFormatting sqref="C266:AV266 BO266:BT266">
    <cfRule type="expression" dxfId="8336" priority="8337">
      <formula>$A$266="Ñ Plan c/desc"</formula>
    </cfRule>
  </conditionalFormatting>
  <conditionalFormatting sqref="C266:AV266 BO266:BT266">
    <cfRule type="expression" dxfId="8335" priority="8336">
      <formula>$A$266="Família"</formula>
    </cfRule>
  </conditionalFormatting>
  <conditionalFormatting sqref="C267:AV267 BO267:BT267">
    <cfRule type="expression" dxfId="8334" priority="8335">
      <formula>$A$267="Planilhado"</formula>
    </cfRule>
  </conditionalFormatting>
  <conditionalFormatting sqref="C267:AV267 BO267:BT267">
    <cfRule type="expression" dxfId="8333" priority="8334">
      <formula>$A$267="Ñ Plan s/desc"</formula>
    </cfRule>
  </conditionalFormatting>
  <conditionalFormatting sqref="C267:AV267 BO267:BT267">
    <cfRule type="expression" dxfId="8332" priority="8333">
      <formula>$A$267="Advindo"</formula>
    </cfRule>
  </conditionalFormatting>
  <conditionalFormatting sqref="C267:AV267 BO267:BT267">
    <cfRule type="expression" dxfId="8331" priority="8332">
      <formula>$A$267="Ñ Plan c/desc"</formula>
    </cfRule>
  </conditionalFormatting>
  <conditionalFormatting sqref="C267:AV267 BO267:BT267">
    <cfRule type="expression" dxfId="8330" priority="8331">
      <formula>$A$267="Família"</formula>
    </cfRule>
  </conditionalFormatting>
  <conditionalFormatting sqref="C268:AV268 BO268:BT268">
    <cfRule type="expression" dxfId="8329" priority="8330">
      <formula>$A$268="Planilhado"</formula>
    </cfRule>
  </conditionalFormatting>
  <conditionalFormatting sqref="C268:AV268 BO268:BT268">
    <cfRule type="expression" dxfId="8328" priority="8329">
      <formula>$A$268="Ñ Plan s/desc"</formula>
    </cfRule>
  </conditionalFormatting>
  <conditionalFormatting sqref="C268:AV268 BO268:BT268">
    <cfRule type="expression" dxfId="8327" priority="8328">
      <formula>$A$268="Advindo"</formula>
    </cfRule>
  </conditionalFormatting>
  <conditionalFormatting sqref="C268:AV268 BO268:BT268">
    <cfRule type="expression" dxfId="8326" priority="8327">
      <formula>$A$268="Ñ Plan c/desc"</formula>
    </cfRule>
  </conditionalFormatting>
  <conditionalFormatting sqref="C268:AV268 BO268:BT268">
    <cfRule type="expression" dxfId="8325" priority="8326">
      <formula>$A$268="Família"</formula>
    </cfRule>
  </conditionalFormatting>
  <conditionalFormatting sqref="C269:AV269 BO269:BT269">
    <cfRule type="expression" dxfId="8324" priority="8325">
      <formula>$A$269="Planilhado"</formula>
    </cfRule>
  </conditionalFormatting>
  <conditionalFormatting sqref="C269:AV269 BO269:BT269">
    <cfRule type="expression" dxfId="8323" priority="8324">
      <formula>$A$269="Ñ Plan s/desc"</formula>
    </cfRule>
  </conditionalFormatting>
  <conditionalFormatting sqref="C269:AV269 BO269:BT269">
    <cfRule type="expression" dxfId="8322" priority="8323">
      <formula>$A$269="Advindo"</formula>
    </cfRule>
  </conditionalFormatting>
  <conditionalFormatting sqref="C269:AV269 BO269:BT269">
    <cfRule type="expression" dxfId="8321" priority="8322">
      <formula>$A$269="Ñ Plan c/desc"</formula>
    </cfRule>
  </conditionalFormatting>
  <conditionalFormatting sqref="C269:AV269 BO269:BT269">
    <cfRule type="expression" dxfId="8320" priority="8321">
      <formula>$A$269="Família"</formula>
    </cfRule>
  </conditionalFormatting>
  <conditionalFormatting sqref="C270:AV270 BO270:BT270">
    <cfRule type="expression" dxfId="8319" priority="8320">
      <formula>$A$270="Planilhado"</formula>
    </cfRule>
  </conditionalFormatting>
  <conditionalFormatting sqref="C270:AV270 BO270:BT270">
    <cfRule type="expression" dxfId="8318" priority="8319">
      <formula>$A$270="Ñ Plan s/desc"</formula>
    </cfRule>
  </conditionalFormatting>
  <conditionalFormatting sqref="C270:AV270 BO270:BT270">
    <cfRule type="expression" dxfId="8317" priority="8318">
      <formula>$A$270="Advindo"</formula>
    </cfRule>
  </conditionalFormatting>
  <conditionalFormatting sqref="C270:AV270 BO270:BT270">
    <cfRule type="expression" dxfId="8316" priority="8317">
      <formula>$A$270="Ñ Plan c/desc"</formula>
    </cfRule>
  </conditionalFormatting>
  <conditionalFormatting sqref="C270:AV270 BO270:BT270">
    <cfRule type="expression" dxfId="8315" priority="8316">
      <formula>$A$270="Família"</formula>
    </cfRule>
  </conditionalFormatting>
  <conditionalFormatting sqref="C271:AV271 BO271:BT271">
    <cfRule type="expression" dxfId="8314" priority="8315">
      <formula>$A$271="Planilhado"</formula>
    </cfRule>
  </conditionalFormatting>
  <conditionalFormatting sqref="C271:AV271 BO271:BT271">
    <cfRule type="expression" dxfId="8313" priority="8314">
      <formula>$A$271="Ñ Plan s/desc"</formula>
    </cfRule>
  </conditionalFormatting>
  <conditionalFormatting sqref="C271:AV271 BO271:BT271">
    <cfRule type="expression" dxfId="8312" priority="8313">
      <formula>$A$271="Advindo"</formula>
    </cfRule>
  </conditionalFormatting>
  <conditionalFormatting sqref="C271:AV271 BO271:BT271">
    <cfRule type="expression" dxfId="8311" priority="8312">
      <formula>$A$271="Ñ Plan c/desc"</formula>
    </cfRule>
  </conditionalFormatting>
  <conditionalFormatting sqref="C271:AV271 BO271:BT271">
    <cfRule type="expression" dxfId="8310" priority="8311">
      <formula>$A$271="Família"</formula>
    </cfRule>
  </conditionalFormatting>
  <conditionalFormatting sqref="C272:AV272 BO272:BT272">
    <cfRule type="expression" dxfId="8309" priority="8310">
      <formula>$A$272="Planilhado"</formula>
    </cfRule>
  </conditionalFormatting>
  <conditionalFormatting sqref="C272:AV272 BO272:BT272">
    <cfRule type="expression" dxfId="8308" priority="8309">
      <formula>$A$272="Ñ Plan s/desc"</formula>
    </cfRule>
  </conditionalFormatting>
  <conditionalFormatting sqref="C272:AV272 BO272:BT272">
    <cfRule type="expression" dxfId="8307" priority="8308">
      <formula>$A$272="Advindo"</formula>
    </cfRule>
  </conditionalFormatting>
  <conditionalFormatting sqref="C272:AV272 BO272:BT272">
    <cfRule type="expression" dxfId="8306" priority="8307">
      <formula>$A$272="Ñ Plan c/desc"</formula>
    </cfRule>
  </conditionalFormatting>
  <conditionalFormatting sqref="C272:AV272 BO272:BT272">
    <cfRule type="expression" dxfId="8305" priority="8306">
      <formula>$A$272="Família"</formula>
    </cfRule>
  </conditionalFormatting>
  <conditionalFormatting sqref="C273:AV273 BO273:BT273">
    <cfRule type="expression" dxfId="8304" priority="8305">
      <formula>$A$273="Planilhado"</formula>
    </cfRule>
  </conditionalFormatting>
  <conditionalFormatting sqref="C273:AV273 BO273:BT273">
    <cfRule type="expression" dxfId="8303" priority="8304">
      <formula>$A$273="Ñ Plan s/desc"</formula>
    </cfRule>
  </conditionalFormatting>
  <conditionalFormatting sqref="C273:AV273 BO273:BT273">
    <cfRule type="expression" dxfId="8302" priority="8303">
      <formula>$A$273="Advindo"</formula>
    </cfRule>
  </conditionalFormatting>
  <conditionalFormatting sqref="C273:AV273 BO273:BT273">
    <cfRule type="expression" dxfId="8301" priority="8302">
      <formula>$A$273="Ñ Plan c/desc"</formula>
    </cfRule>
  </conditionalFormatting>
  <conditionalFormatting sqref="C273:AV273 BO273:BT273">
    <cfRule type="expression" dxfId="8300" priority="8301">
      <formula>$A$273="Família"</formula>
    </cfRule>
  </conditionalFormatting>
  <conditionalFormatting sqref="C274:AV274 BO274:BT274">
    <cfRule type="expression" dxfId="8299" priority="8300">
      <formula>$A$274="Planilhado"</formula>
    </cfRule>
  </conditionalFormatting>
  <conditionalFormatting sqref="C274:AV274 BO274:BT274">
    <cfRule type="expression" dxfId="8298" priority="8299">
      <formula>$A$274="Ñ Plan s/desc"</formula>
    </cfRule>
  </conditionalFormatting>
  <conditionalFormatting sqref="C274:AV274 BO274:BT274">
    <cfRule type="expression" dxfId="8297" priority="8298">
      <formula>$A$274="Advindo"</formula>
    </cfRule>
  </conditionalFormatting>
  <conditionalFormatting sqref="C274:AV274 BO274:BT274">
    <cfRule type="expression" dxfId="8296" priority="8297">
      <formula>$A$274="Ñ Plan c/desc"</formula>
    </cfRule>
  </conditionalFormatting>
  <conditionalFormatting sqref="C274:AV274 BO274:BT274">
    <cfRule type="expression" dxfId="8295" priority="8296">
      <formula>$A$274="Família"</formula>
    </cfRule>
  </conditionalFormatting>
  <conditionalFormatting sqref="C275:AV275 BO275:BT275">
    <cfRule type="expression" dxfId="8294" priority="8295">
      <formula>$A$275="Planilhado"</formula>
    </cfRule>
  </conditionalFormatting>
  <conditionalFormatting sqref="C275:AV275 BO275:BT275">
    <cfRule type="expression" dxfId="8293" priority="8294">
      <formula>$A$275="Ñ Plan s/desc"</formula>
    </cfRule>
  </conditionalFormatting>
  <conditionalFormatting sqref="C275:AV275 BO275:BT275">
    <cfRule type="expression" dxfId="8292" priority="8293">
      <formula>$A$275="Advindo"</formula>
    </cfRule>
  </conditionalFormatting>
  <conditionalFormatting sqref="C275:AV275 BO275:BT275">
    <cfRule type="expression" dxfId="8291" priority="8292">
      <formula>$A$275="Ñ Plan c/desc"</formula>
    </cfRule>
  </conditionalFormatting>
  <conditionalFormatting sqref="C275:AV275 BO275:BT275">
    <cfRule type="expression" dxfId="8290" priority="8291">
      <formula>$A$275="Família"</formula>
    </cfRule>
  </conditionalFormatting>
  <conditionalFormatting sqref="C276:AV276 BO276:BT276">
    <cfRule type="expression" dxfId="8289" priority="8290">
      <formula>$A$276="Planilhado"</formula>
    </cfRule>
  </conditionalFormatting>
  <conditionalFormatting sqref="C276:AV276 BO276:BT276">
    <cfRule type="expression" dxfId="8288" priority="8289">
      <formula>$A$276="Ñ Plan s/desc"</formula>
    </cfRule>
  </conditionalFormatting>
  <conditionalFormatting sqref="C276:AV276 BO276:BT276">
    <cfRule type="expression" dxfId="8287" priority="8288">
      <formula>$A$276="Advindo"</formula>
    </cfRule>
  </conditionalFormatting>
  <conditionalFormatting sqref="C276:AV276 BO276:BT276">
    <cfRule type="expression" dxfId="8286" priority="8287">
      <formula>$A$276="Ñ Plan c/desc"</formula>
    </cfRule>
  </conditionalFormatting>
  <conditionalFormatting sqref="C276:AV276 BO276:BT276">
    <cfRule type="expression" dxfId="8285" priority="8286">
      <formula>$A$276="Família"</formula>
    </cfRule>
  </conditionalFormatting>
  <conditionalFormatting sqref="C277:AV277 BO277:BT277">
    <cfRule type="expression" dxfId="8284" priority="8285">
      <formula>$A$277="Planilhado"</formula>
    </cfRule>
  </conditionalFormatting>
  <conditionalFormatting sqref="C277:AV277 BO277:BT277">
    <cfRule type="expression" dxfId="8283" priority="8284">
      <formula>$A$277="Ñ Plan s/desc"</formula>
    </cfRule>
  </conditionalFormatting>
  <conditionalFormatting sqref="C277:AV277 BO277:BT277">
    <cfRule type="expression" dxfId="8282" priority="8283">
      <formula>$A$277="Advindo"</formula>
    </cfRule>
  </conditionalFormatting>
  <conditionalFormatting sqref="C277:AV277 BO277:BT277">
    <cfRule type="expression" dxfId="8281" priority="8282">
      <formula>$A$277="Ñ Plan c/desc"</formula>
    </cfRule>
  </conditionalFormatting>
  <conditionalFormatting sqref="C277:AV277 BO277:BT277">
    <cfRule type="expression" dxfId="8280" priority="8281">
      <formula>$A$277="Família"</formula>
    </cfRule>
  </conditionalFormatting>
  <conditionalFormatting sqref="C278:AV278 BO278:BT278">
    <cfRule type="expression" dxfId="8279" priority="8280">
      <formula>$A$278="Planilhado"</formula>
    </cfRule>
  </conditionalFormatting>
  <conditionalFormatting sqref="C278:AV278 BO278:BT278">
    <cfRule type="expression" dxfId="8278" priority="8279">
      <formula>$A$278="Ñ Plan s/desc"</formula>
    </cfRule>
  </conditionalFormatting>
  <conditionalFormatting sqref="C278:AV278 BO278:BT278">
    <cfRule type="expression" dxfId="8277" priority="8278">
      <formula>$A$278="Advindo"</formula>
    </cfRule>
  </conditionalFormatting>
  <conditionalFormatting sqref="C278:AV278 BO278:BT278">
    <cfRule type="expression" dxfId="8276" priority="8277">
      <formula>$A$278="Ñ Plan c/desc"</formula>
    </cfRule>
  </conditionalFormatting>
  <conditionalFormatting sqref="C278:AV278 BO278:BT278">
    <cfRule type="expression" dxfId="8275" priority="8276">
      <formula>$A$278="Família"</formula>
    </cfRule>
  </conditionalFormatting>
  <conditionalFormatting sqref="C279:AV279 BO279:BT279">
    <cfRule type="expression" dxfId="8274" priority="8275">
      <formula>$A$279="Planilhado"</formula>
    </cfRule>
  </conditionalFormatting>
  <conditionalFormatting sqref="C279:AV279 BO279:BT279">
    <cfRule type="expression" dxfId="8273" priority="8274">
      <formula>$A$279="Ñ Plan s/desc"</formula>
    </cfRule>
  </conditionalFormatting>
  <conditionalFormatting sqref="C279:AV279 BO279:BT279">
    <cfRule type="expression" dxfId="8272" priority="8273">
      <formula>$A$279="Advindo"</formula>
    </cfRule>
  </conditionalFormatting>
  <conditionalFormatting sqref="C279:AV279 BO279:BT279">
    <cfRule type="expression" dxfId="8271" priority="8272">
      <formula>$A$279="Ñ Plan c/desc"</formula>
    </cfRule>
  </conditionalFormatting>
  <conditionalFormatting sqref="C279:AV279 BO279:BT279">
    <cfRule type="expression" dxfId="8270" priority="8271">
      <formula>$A$279="Família"</formula>
    </cfRule>
  </conditionalFormatting>
  <conditionalFormatting sqref="C280:AV280 BO280:BT280">
    <cfRule type="expression" dxfId="8269" priority="8270">
      <formula>$A$280="Planilhado"</formula>
    </cfRule>
  </conditionalFormatting>
  <conditionalFormatting sqref="C280:AV280 BO280:BT280">
    <cfRule type="expression" dxfId="8268" priority="8269">
      <formula>$A$280="Ñ Plan s/desc"</formula>
    </cfRule>
  </conditionalFormatting>
  <conditionalFormatting sqref="C280:AV280 BO280:BT280">
    <cfRule type="expression" dxfId="8267" priority="8268">
      <formula>$A$280="Advindo"</formula>
    </cfRule>
  </conditionalFormatting>
  <conditionalFormatting sqref="C280:AV280 BO280:BT280">
    <cfRule type="expression" dxfId="8266" priority="8267">
      <formula>$A$280="Ñ Plan c/desc"</formula>
    </cfRule>
  </conditionalFormatting>
  <conditionalFormatting sqref="C280:AV280 BO280:BT280">
    <cfRule type="expression" dxfId="8265" priority="8266">
      <formula>$A$280="Família"</formula>
    </cfRule>
  </conditionalFormatting>
  <conditionalFormatting sqref="C281:AV281 BO281:BT281">
    <cfRule type="expression" dxfId="8264" priority="8265">
      <formula>$A$281="Planilhado"</formula>
    </cfRule>
  </conditionalFormatting>
  <conditionalFormatting sqref="C281:AV281 BO281:BT281">
    <cfRule type="expression" dxfId="8263" priority="8264">
      <formula>$A$281="Ñ Plan s/desc"</formula>
    </cfRule>
  </conditionalFormatting>
  <conditionalFormatting sqref="C281:AV281 BO281:BT281">
    <cfRule type="expression" dxfId="8262" priority="8263">
      <formula>$A$281="Advindo"</formula>
    </cfRule>
  </conditionalFormatting>
  <conditionalFormatting sqref="C281:AV281 BO281:BT281">
    <cfRule type="expression" dxfId="8261" priority="8262">
      <formula>$A$281="Ñ Plan c/desc"</formula>
    </cfRule>
  </conditionalFormatting>
  <conditionalFormatting sqref="C281:AV281 BO281:BT281">
    <cfRule type="expression" dxfId="8260" priority="8261">
      <formula>$A$281="Família"</formula>
    </cfRule>
  </conditionalFormatting>
  <conditionalFormatting sqref="C282:AV282 BO282:BT282">
    <cfRule type="expression" dxfId="8259" priority="8260">
      <formula>$A$282="Planilhado"</formula>
    </cfRule>
  </conditionalFormatting>
  <conditionalFormatting sqref="C282:AV282 BO282:BT282">
    <cfRule type="expression" dxfId="8258" priority="8259">
      <formula>$A$282="Ñ Plan s/desc"</formula>
    </cfRule>
  </conditionalFormatting>
  <conditionalFormatting sqref="C282:AV282 BO282:BT282">
    <cfRule type="expression" dxfId="8257" priority="8258">
      <formula>$A$282="Advindo"</formula>
    </cfRule>
  </conditionalFormatting>
  <conditionalFormatting sqref="C282:AV282 BO282:BT282">
    <cfRule type="expression" dxfId="8256" priority="8257">
      <formula>$A$282="Ñ Plan c/desc"</formula>
    </cfRule>
  </conditionalFormatting>
  <conditionalFormatting sqref="C282:AV282 BO282:BT282">
    <cfRule type="expression" dxfId="8255" priority="8256">
      <formula>$A$282="Família"</formula>
    </cfRule>
  </conditionalFormatting>
  <conditionalFormatting sqref="C283:AV283 BO283:BT283">
    <cfRule type="expression" dxfId="8254" priority="8255">
      <formula>$A$283="Planilhado"</formula>
    </cfRule>
  </conditionalFormatting>
  <conditionalFormatting sqref="C283:AV283 BO283:BT283">
    <cfRule type="expression" dxfId="8253" priority="8254">
      <formula>$A$283="Ñ Plan s/desc"</formula>
    </cfRule>
  </conditionalFormatting>
  <conditionalFormatting sqref="C283:AV283 BO283:BT283">
    <cfRule type="expression" dxfId="8252" priority="8253">
      <formula>$A$283="Advindo"</formula>
    </cfRule>
  </conditionalFormatting>
  <conditionalFormatting sqref="C283:AV283 BO283:BT283">
    <cfRule type="expression" dxfId="8251" priority="8252">
      <formula>$A$283="Ñ Plan c/desc"</formula>
    </cfRule>
  </conditionalFormatting>
  <conditionalFormatting sqref="C283:AV283 BO283:BT283">
    <cfRule type="expression" dxfId="8250" priority="8251">
      <formula>$A$283="Família"</formula>
    </cfRule>
  </conditionalFormatting>
  <conditionalFormatting sqref="C284:AV284 BO284:BT284">
    <cfRule type="expression" dxfId="8249" priority="8250">
      <formula>$A$284="Planilhado"</formula>
    </cfRule>
  </conditionalFormatting>
  <conditionalFormatting sqref="C284:AV284 BO284:BT284">
    <cfRule type="expression" dxfId="8248" priority="8249">
      <formula>$A$284="Ñ Plan s/desc"</formula>
    </cfRule>
  </conditionalFormatting>
  <conditionalFormatting sqref="C284:AV284 BO284:BT284">
    <cfRule type="expression" dxfId="8247" priority="8248">
      <formula>$A$284="Advindo"</formula>
    </cfRule>
  </conditionalFormatting>
  <conditionalFormatting sqref="C284:AV284 BO284:BT284">
    <cfRule type="expression" dxfId="8246" priority="8247">
      <formula>$A$284="Ñ Plan c/desc"</formula>
    </cfRule>
  </conditionalFormatting>
  <conditionalFormatting sqref="C284:AV284 BO284:BT284">
    <cfRule type="expression" dxfId="8245" priority="8246">
      <formula>$A$284="Família"</formula>
    </cfRule>
  </conditionalFormatting>
  <conditionalFormatting sqref="C285:AV285 BO285:BT285">
    <cfRule type="expression" dxfId="8244" priority="8245">
      <formula>$A$285="Planilhado"</formula>
    </cfRule>
  </conditionalFormatting>
  <conditionalFormatting sqref="C285:AV285 BO285:BT285">
    <cfRule type="expression" dxfId="8243" priority="8244">
      <formula>$A$285="Ñ Plan s/desc"</formula>
    </cfRule>
  </conditionalFormatting>
  <conditionalFormatting sqref="C285:AV285 BO285:BT285">
    <cfRule type="expression" dxfId="8242" priority="8243">
      <formula>$A$285="Advindo"</formula>
    </cfRule>
  </conditionalFormatting>
  <conditionalFormatting sqref="C285:AV285 BO285:BT285">
    <cfRule type="expression" dxfId="8241" priority="8242">
      <formula>$A$285="Ñ Plan c/desc"</formula>
    </cfRule>
  </conditionalFormatting>
  <conditionalFormatting sqref="C285:AV285 BO285:BT285">
    <cfRule type="expression" dxfId="8240" priority="8241">
      <formula>$A$285="Família"</formula>
    </cfRule>
  </conditionalFormatting>
  <conditionalFormatting sqref="C286:AV286 BO286:BT286">
    <cfRule type="expression" dxfId="8239" priority="8240">
      <formula>$A$286="Planilhado"</formula>
    </cfRule>
  </conditionalFormatting>
  <conditionalFormatting sqref="C286:AV286 BO286:BT286">
    <cfRule type="expression" dxfId="8238" priority="8239">
      <formula>$A$286="Ñ Plan s/desc"</formula>
    </cfRule>
  </conditionalFormatting>
  <conditionalFormatting sqref="C286:AV286 BO286:BT286">
    <cfRule type="expression" dxfId="8237" priority="8238">
      <formula>$A$286="Advindo"</formula>
    </cfRule>
  </conditionalFormatting>
  <conditionalFormatting sqref="C286:AV286 BO286:BT286">
    <cfRule type="expression" dxfId="8236" priority="8237">
      <formula>$A$286="Ñ Plan c/desc"</formula>
    </cfRule>
  </conditionalFormatting>
  <conditionalFormatting sqref="C286:AV286 BO286:BT286">
    <cfRule type="expression" dxfId="8235" priority="8236">
      <formula>$A$286="Família"</formula>
    </cfRule>
  </conditionalFormatting>
  <conditionalFormatting sqref="AW13:AY13">
    <cfRule type="expression" dxfId="8234" priority="8231">
      <formula>$A$13="Família"</formula>
    </cfRule>
    <cfRule type="expression" dxfId="8233" priority="8232">
      <formula>$A$13="Ñ Plan c/desc"</formula>
    </cfRule>
    <cfRule type="expression" dxfId="8232" priority="8233">
      <formula>$A$13="Advindo"</formula>
    </cfRule>
    <cfRule type="expression" dxfId="8231" priority="8234">
      <formula>$A$13="Ñ Plan s/desc"</formula>
    </cfRule>
    <cfRule type="expression" dxfId="8230" priority="8235">
      <formula>$A$13="Planilhado"</formula>
    </cfRule>
  </conditionalFormatting>
  <conditionalFormatting sqref="AW14:AY14">
    <cfRule type="expression" dxfId="8229" priority="8226">
      <formula>$A$14="Família"</formula>
    </cfRule>
    <cfRule type="expression" dxfId="8228" priority="8227">
      <formula>$A$14="Ñ Plan c/desc"</formula>
    </cfRule>
    <cfRule type="expression" dxfId="8227" priority="8228">
      <formula>$A$14="Advindo"</formula>
    </cfRule>
    <cfRule type="expression" dxfId="8226" priority="8229">
      <formula>$A$14="Ñ Plan s/desc"</formula>
    </cfRule>
    <cfRule type="expression" dxfId="8225" priority="8230">
      <formula>$A$14="Planilhado"</formula>
    </cfRule>
  </conditionalFormatting>
  <conditionalFormatting sqref="AW15:AY15">
    <cfRule type="expression" dxfId="8224" priority="8221">
      <formula>$A$15="Família"</formula>
    </cfRule>
    <cfRule type="expression" dxfId="8223" priority="8222">
      <formula>$A$15="Ñ Plan c/desc"</formula>
    </cfRule>
    <cfRule type="expression" dxfId="8222" priority="8223">
      <formula>$A$15="Advindo"</formula>
    </cfRule>
    <cfRule type="expression" dxfId="8221" priority="8224">
      <formula>$A$15="Ñ Plan s/desc"</formula>
    </cfRule>
    <cfRule type="expression" dxfId="8220" priority="8225">
      <formula>$A$15="Planilhado"</formula>
    </cfRule>
  </conditionalFormatting>
  <conditionalFormatting sqref="AW16:AY16">
    <cfRule type="expression" dxfId="8219" priority="8216">
      <formula>$A$16="Família"</formula>
    </cfRule>
    <cfRule type="expression" dxfId="8218" priority="8217">
      <formula>$A$16="Ñ Plan c/desc"</formula>
    </cfRule>
    <cfRule type="expression" dxfId="8217" priority="8218">
      <formula>$A$16="Advindo"</formula>
    </cfRule>
    <cfRule type="expression" dxfId="8216" priority="8219">
      <formula>$A$16="Ñ Plan s/desc"</formula>
    </cfRule>
    <cfRule type="expression" dxfId="8215" priority="8220">
      <formula>$A$16="Planilhado"</formula>
    </cfRule>
  </conditionalFormatting>
  <conditionalFormatting sqref="AW17:AY17">
    <cfRule type="expression" dxfId="8214" priority="8211">
      <formula>$A$17="Família"</formula>
    </cfRule>
    <cfRule type="expression" dxfId="8213" priority="8212">
      <formula>$A$17="Ñ Plan c/desc"</formula>
    </cfRule>
    <cfRule type="expression" dxfId="8212" priority="8213">
      <formula>$A$17="Advindo"</formula>
    </cfRule>
    <cfRule type="expression" dxfId="8211" priority="8214">
      <formula>$A$17="Ñ Plan s/desc"</formula>
    </cfRule>
    <cfRule type="expression" dxfId="8210" priority="8215">
      <formula>$A$17="Planilhado"</formula>
    </cfRule>
  </conditionalFormatting>
  <conditionalFormatting sqref="AW18:AY18">
    <cfRule type="expression" dxfId="8209" priority="8206">
      <formula>$A$18="Família"</formula>
    </cfRule>
    <cfRule type="expression" dxfId="8208" priority="8207">
      <formula>$A$18="Ñ Plan c/desc"</formula>
    </cfRule>
    <cfRule type="expression" dxfId="8207" priority="8208">
      <formula>$A$18="Advindo"</formula>
    </cfRule>
    <cfRule type="expression" dxfId="8206" priority="8209">
      <formula>$A$18="Ñ Plan s/desc"</formula>
    </cfRule>
    <cfRule type="expression" dxfId="8205" priority="8210">
      <formula>$A$18="Planilhado"</formula>
    </cfRule>
  </conditionalFormatting>
  <conditionalFormatting sqref="AW19:AY19">
    <cfRule type="expression" dxfId="8204" priority="8201">
      <formula>$A$19="Família"</formula>
    </cfRule>
    <cfRule type="expression" dxfId="8203" priority="8202">
      <formula>$A$19="Ñ Plan c/desc"</formula>
    </cfRule>
    <cfRule type="expression" dxfId="8202" priority="8203">
      <formula>$A$19="Advindo"</formula>
    </cfRule>
    <cfRule type="expression" dxfId="8201" priority="8204">
      <formula>$A$19="Ñ Plan s/desc"</formula>
    </cfRule>
    <cfRule type="expression" dxfId="8200" priority="8205">
      <formula>$A$19="Planilhado"</formula>
    </cfRule>
  </conditionalFormatting>
  <conditionalFormatting sqref="AW20:AY20">
    <cfRule type="expression" dxfId="8199" priority="8196">
      <formula>$A$20="Família"</formula>
    </cfRule>
    <cfRule type="expression" dxfId="8198" priority="8197">
      <formula>$A$20="Ñ Plan c/desc"</formula>
    </cfRule>
    <cfRule type="expression" dxfId="8197" priority="8198">
      <formula>$A$20="Advindo"</formula>
    </cfRule>
    <cfRule type="expression" dxfId="8196" priority="8199">
      <formula>$A$20="Ñ Plan s/desc"</formula>
    </cfRule>
    <cfRule type="expression" dxfId="8195" priority="8200">
      <formula>$A$20="Planilhado"</formula>
    </cfRule>
  </conditionalFormatting>
  <conditionalFormatting sqref="AW21:AY21">
    <cfRule type="expression" dxfId="8194" priority="8191">
      <formula>$A$21="Família"</formula>
    </cfRule>
    <cfRule type="expression" dxfId="8193" priority="8192">
      <formula>$A$21="Ñ Plan c/desc"</formula>
    </cfRule>
    <cfRule type="expression" dxfId="8192" priority="8193">
      <formula>$A$21="Advindo"</formula>
    </cfRule>
    <cfRule type="expression" dxfId="8191" priority="8194">
      <formula>$A$21="Ñ Plan s/desc"</formula>
    </cfRule>
    <cfRule type="expression" dxfId="8190" priority="8195">
      <formula>$A$21="Planilhado"</formula>
    </cfRule>
  </conditionalFormatting>
  <conditionalFormatting sqref="AW22:AY22">
    <cfRule type="expression" dxfId="8189" priority="8186">
      <formula>$A$22="Família"</formula>
    </cfRule>
    <cfRule type="expression" dxfId="8188" priority="8187">
      <formula>$A$22="Ñ Plan c/desc"</formula>
    </cfRule>
    <cfRule type="expression" dxfId="8187" priority="8188">
      <formula>$A$22="Advindo"</formula>
    </cfRule>
    <cfRule type="expression" dxfId="8186" priority="8189">
      <formula>$A$22="Ñ Plan s/desc"</formula>
    </cfRule>
    <cfRule type="expression" dxfId="8185" priority="8190">
      <formula>$A$22="Planilhado"</formula>
    </cfRule>
  </conditionalFormatting>
  <conditionalFormatting sqref="AW23:AY23">
    <cfRule type="expression" dxfId="8184" priority="8181">
      <formula>$A$23="Família"</formula>
    </cfRule>
    <cfRule type="expression" dxfId="8183" priority="8182">
      <formula>$A$23="Ñ Plan c/desc"</formula>
    </cfRule>
    <cfRule type="expression" dxfId="8182" priority="8183">
      <formula>$A$23="Advindo"</formula>
    </cfRule>
    <cfRule type="expression" dxfId="8181" priority="8184">
      <formula>$A$23="Ñ Plan s/desc"</formula>
    </cfRule>
    <cfRule type="expression" dxfId="8180" priority="8185">
      <formula>$A$23="Planilhado"</formula>
    </cfRule>
  </conditionalFormatting>
  <conditionalFormatting sqref="AW24:AY24">
    <cfRule type="expression" dxfId="8179" priority="8176">
      <formula>$A$24="Família"</formula>
    </cfRule>
    <cfRule type="expression" dxfId="8178" priority="8177">
      <formula>$A$24="Ñ Plan c/desc"</formula>
    </cfRule>
    <cfRule type="expression" dxfId="8177" priority="8178">
      <formula>$A$24="Advindo"</formula>
    </cfRule>
    <cfRule type="expression" dxfId="8176" priority="8179">
      <formula>$A$24="Ñ Plan s/desc"</formula>
    </cfRule>
    <cfRule type="expression" dxfId="8175" priority="8180">
      <formula>$A$24="Planilhado"</formula>
    </cfRule>
  </conditionalFormatting>
  <conditionalFormatting sqref="AW25:AY25">
    <cfRule type="expression" dxfId="8174" priority="8171">
      <formula>$A$25="Família"</formula>
    </cfRule>
    <cfRule type="expression" dxfId="8173" priority="8172">
      <formula>$A$25="Ñ Plan c/desc"</formula>
    </cfRule>
    <cfRule type="expression" dxfId="8172" priority="8173">
      <formula>$A$25="Advindo"</formula>
    </cfRule>
    <cfRule type="expression" dxfId="8171" priority="8174">
      <formula>$A$25="Ñ Plan s/desc"</formula>
    </cfRule>
    <cfRule type="expression" dxfId="8170" priority="8175">
      <formula>$A$25="Planilhado"</formula>
    </cfRule>
  </conditionalFormatting>
  <conditionalFormatting sqref="AW26:AY26">
    <cfRule type="expression" dxfId="8169" priority="8170">
      <formula>$A$26="Planilhado"</formula>
    </cfRule>
  </conditionalFormatting>
  <conditionalFormatting sqref="AW26:AY26">
    <cfRule type="expression" dxfId="8168" priority="8169">
      <formula>$A$26="Ñ Plan s/desc"</formula>
    </cfRule>
  </conditionalFormatting>
  <conditionalFormatting sqref="AW26:AY26">
    <cfRule type="expression" dxfId="8167" priority="8168">
      <formula>$A$26="Advindo"</formula>
    </cfRule>
  </conditionalFormatting>
  <conditionalFormatting sqref="AW26:AY26">
    <cfRule type="expression" dxfId="8166" priority="8167">
      <formula>$A$26="Ñ Plan c/desc"</formula>
    </cfRule>
  </conditionalFormatting>
  <conditionalFormatting sqref="AW26:AY26">
    <cfRule type="expression" dxfId="8165" priority="8166">
      <formula>$A$26="Família"</formula>
    </cfRule>
  </conditionalFormatting>
  <conditionalFormatting sqref="AW27:AY27">
    <cfRule type="expression" dxfId="8164" priority="8165">
      <formula>$A$27="Planilhado"</formula>
    </cfRule>
  </conditionalFormatting>
  <conditionalFormatting sqref="AW27:AY27">
    <cfRule type="expression" dxfId="8163" priority="8164">
      <formula>$A$27="Ñ Plan s/desc"</formula>
    </cfRule>
  </conditionalFormatting>
  <conditionalFormatting sqref="AW27:AY27">
    <cfRule type="expression" dxfId="8162" priority="8163">
      <formula>$A$27="Advindo"</formula>
    </cfRule>
  </conditionalFormatting>
  <conditionalFormatting sqref="AW27:AY27">
    <cfRule type="expression" dxfId="8161" priority="8162">
      <formula>$A$27="Ñ Plan c/desc"</formula>
    </cfRule>
  </conditionalFormatting>
  <conditionalFormatting sqref="AW27:AY27">
    <cfRule type="expression" dxfId="8160" priority="8161">
      <formula>$A$27="Família"</formula>
    </cfRule>
  </conditionalFormatting>
  <conditionalFormatting sqref="AW28:AY28">
    <cfRule type="expression" dxfId="8159" priority="8160">
      <formula>$A$28="Planilhado"</formula>
    </cfRule>
  </conditionalFormatting>
  <conditionalFormatting sqref="AW28:AY28">
    <cfRule type="expression" dxfId="8158" priority="8159">
      <formula>$A$28="Ñ Plan s/desc"</formula>
    </cfRule>
  </conditionalFormatting>
  <conditionalFormatting sqref="AW28:AY28">
    <cfRule type="expression" dxfId="8157" priority="8158">
      <formula>$A$28="Advindo"</formula>
    </cfRule>
  </conditionalFormatting>
  <conditionalFormatting sqref="AW28:AY28">
    <cfRule type="expression" dxfId="8156" priority="8157">
      <formula>$A$28="Ñ Plan c/desc"</formula>
    </cfRule>
  </conditionalFormatting>
  <conditionalFormatting sqref="AW28:AY28">
    <cfRule type="expression" dxfId="8155" priority="8156">
      <formula>$A$28="Família"</formula>
    </cfRule>
  </conditionalFormatting>
  <conditionalFormatting sqref="AW29:AY29">
    <cfRule type="expression" dxfId="8154" priority="8155">
      <formula>$A$29="Planilhado"</formula>
    </cfRule>
  </conditionalFormatting>
  <conditionalFormatting sqref="AW29:AY29">
    <cfRule type="expression" dxfId="8153" priority="8154">
      <formula>$A$29="Ñ Plan s/desc"</formula>
    </cfRule>
  </conditionalFormatting>
  <conditionalFormatting sqref="AW29:AY29">
    <cfRule type="expression" dxfId="8152" priority="8153">
      <formula>$A$29="Advindo"</formula>
    </cfRule>
  </conditionalFormatting>
  <conditionalFormatting sqref="AW29:AY29">
    <cfRule type="expression" dxfId="8151" priority="8152">
      <formula>$A$29="Ñ Plan c/desc"</formula>
    </cfRule>
  </conditionalFormatting>
  <conditionalFormatting sqref="AW29:AY29">
    <cfRule type="expression" dxfId="8150" priority="8151">
      <formula>$A$29="Família"</formula>
    </cfRule>
  </conditionalFormatting>
  <conditionalFormatting sqref="AW30:AY30">
    <cfRule type="expression" dxfId="8149" priority="8150">
      <formula>$A$30="Planilhado"</formula>
    </cfRule>
  </conditionalFormatting>
  <conditionalFormatting sqref="AW30:AY30">
    <cfRule type="expression" dxfId="8148" priority="8149">
      <formula>$A$30="Ñ Plan s/desc"</formula>
    </cfRule>
  </conditionalFormatting>
  <conditionalFormatting sqref="AW30:AY30">
    <cfRule type="expression" dxfId="8147" priority="8148">
      <formula>$A$30="Advindo"</formula>
    </cfRule>
  </conditionalFormatting>
  <conditionalFormatting sqref="AW30:AY30">
    <cfRule type="expression" dxfId="8146" priority="8147">
      <formula>$A$30="Ñ Plan c/desc"</formula>
    </cfRule>
  </conditionalFormatting>
  <conditionalFormatting sqref="AW30:AY30">
    <cfRule type="expression" dxfId="8145" priority="8146">
      <formula>$A$30="Família"</formula>
    </cfRule>
  </conditionalFormatting>
  <conditionalFormatting sqref="AW31:AY31">
    <cfRule type="expression" dxfId="8144" priority="8145">
      <formula>$A$31="Planilhado"</formula>
    </cfRule>
  </conditionalFormatting>
  <conditionalFormatting sqref="AW31:AY31">
    <cfRule type="expression" dxfId="8143" priority="8144">
      <formula>$A$31="Ñ Plan s/desc"</formula>
    </cfRule>
  </conditionalFormatting>
  <conditionalFormatting sqref="AW31:AY31">
    <cfRule type="expression" dxfId="8142" priority="8143">
      <formula>$A$31="Advindo"</formula>
    </cfRule>
  </conditionalFormatting>
  <conditionalFormatting sqref="AW31:AY31">
    <cfRule type="expression" dxfId="8141" priority="8142">
      <formula>$A$31="Ñ Plan c/desc"</formula>
    </cfRule>
  </conditionalFormatting>
  <conditionalFormatting sqref="AW31:AY31">
    <cfRule type="expression" dxfId="8140" priority="8141">
      <formula>$A$31="Família"</formula>
    </cfRule>
  </conditionalFormatting>
  <conditionalFormatting sqref="AW32:AY32">
    <cfRule type="expression" dxfId="8139" priority="8140">
      <formula>$A$32="Planilhado"</formula>
    </cfRule>
  </conditionalFormatting>
  <conditionalFormatting sqref="AW32:AY32">
    <cfRule type="expression" dxfId="8138" priority="8139">
      <formula>$A$32="Ñ Plan s/desc"</formula>
    </cfRule>
  </conditionalFormatting>
  <conditionalFormatting sqref="AW32:AY32">
    <cfRule type="expression" dxfId="8137" priority="8138">
      <formula>$A$32="Advindo"</formula>
    </cfRule>
  </conditionalFormatting>
  <conditionalFormatting sqref="AW32:AY32">
    <cfRule type="expression" dxfId="8136" priority="8137">
      <formula>$A$32="Ñ Plan c/desc"</formula>
    </cfRule>
  </conditionalFormatting>
  <conditionalFormatting sqref="AW32:AY32">
    <cfRule type="expression" dxfId="8135" priority="8136">
      <formula>$A$32="Família"</formula>
    </cfRule>
  </conditionalFormatting>
  <conditionalFormatting sqref="AW33:AY33">
    <cfRule type="expression" dxfId="8134" priority="8135">
      <formula>$A$33="Planilhado"</formula>
    </cfRule>
  </conditionalFormatting>
  <conditionalFormatting sqref="AW33:AY33">
    <cfRule type="expression" dxfId="8133" priority="8134">
      <formula>$A$33="Ñ Plan s/desc"</formula>
    </cfRule>
  </conditionalFormatting>
  <conditionalFormatting sqref="AW33:AY33">
    <cfRule type="expression" dxfId="8132" priority="8133">
      <formula>$A$33="Advindo"</formula>
    </cfRule>
  </conditionalFormatting>
  <conditionalFormatting sqref="AW33:AY33">
    <cfRule type="expression" dxfId="8131" priority="8132">
      <formula>$A$33="Ñ Plan c/desc"</formula>
    </cfRule>
  </conditionalFormatting>
  <conditionalFormatting sqref="AW33:AY33">
    <cfRule type="expression" dxfId="8130" priority="8131">
      <formula>$A$33="Família"</formula>
    </cfRule>
  </conditionalFormatting>
  <conditionalFormatting sqref="AW34:AY34">
    <cfRule type="expression" dxfId="8129" priority="8130">
      <formula>$A$34="Planilhado"</formula>
    </cfRule>
  </conditionalFormatting>
  <conditionalFormatting sqref="AW34:AY34">
    <cfRule type="expression" dxfId="8128" priority="8129">
      <formula>$A$34="Ñ Plan s/desc"</formula>
    </cfRule>
  </conditionalFormatting>
  <conditionalFormatting sqref="AW34:AY34">
    <cfRule type="expression" dxfId="8127" priority="8128">
      <formula>$A$34="Advindo"</formula>
    </cfRule>
  </conditionalFormatting>
  <conditionalFormatting sqref="AW34:AY34">
    <cfRule type="expression" dxfId="8126" priority="8127">
      <formula>$A$34="Ñ Plan c/desc"</formula>
    </cfRule>
  </conditionalFormatting>
  <conditionalFormatting sqref="AW34:AY34">
    <cfRule type="expression" dxfId="8125" priority="8126">
      <formula>$A$34="Família"</formula>
    </cfRule>
  </conditionalFormatting>
  <conditionalFormatting sqref="AW35:AY35">
    <cfRule type="expression" dxfId="8124" priority="8125">
      <formula>$A$35="Planilhado"</formula>
    </cfRule>
  </conditionalFormatting>
  <conditionalFormatting sqref="AW35:AY35">
    <cfRule type="expression" dxfId="8123" priority="8124">
      <formula>$A$35="Ñ Plan s/desc"</formula>
    </cfRule>
  </conditionalFormatting>
  <conditionalFormatting sqref="AW35:AY35">
    <cfRule type="expression" dxfId="8122" priority="8123">
      <formula>$A$35="Advindo"</formula>
    </cfRule>
  </conditionalFormatting>
  <conditionalFormatting sqref="AW35:AY35">
    <cfRule type="expression" dxfId="8121" priority="8122">
      <formula>$A$35="Ñ Plan c/desc"</formula>
    </cfRule>
  </conditionalFormatting>
  <conditionalFormatting sqref="AW35:AY35">
    <cfRule type="expression" dxfId="8120" priority="8121">
      <formula>$A$35="Família"</formula>
    </cfRule>
  </conditionalFormatting>
  <conditionalFormatting sqref="AW36:AY36">
    <cfRule type="expression" dxfId="8119" priority="8120">
      <formula>$A$36="Planilhado"</formula>
    </cfRule>
  </conditionalFormatting>
  <conditionalFormatting sqref="AW36:AY36">
    <cfRule type="expression" dxfId="8118" priority="8119">
      <formula>$A$36="Ñ Plan s/desc"</formula>
    </cfRule>
  </conditionalFormatting>
  <conditionalFormatting sqref="AW36:AY36">
    <cfRule type="expression" dxfId="8117" priority="8118">
      <formula>$A$36="Advindo"</formula>
    </cfRule>
  </conditionalFormatting>
  <conditionalFormatting sqref="AW36:AY36">
    <cfRule type="expression" dxfId="8116" priority="8117">
      <formula>$A$36="Ñ Plan c/desc"</formula>
    </cfRule>
  </conditionalFormatting>
  <conditionalFormatting sqref="AW36:AY36">
    <cfRule type="expression" dxfId="8115" priority="8116">
      <formula>$A$36="Família"</formula>
    </cfRule>
  </conditionalFormatting>
  <conditionalFormatting sqref="AW37:AY37">
    <cfRule type="expression" dxfId="8114" priority="8115">
      <formula>$A$37="Planilhado"</formula>
    </cfRule>
  </conditionalFormatting>
  <conditionalFormatting sqref="AW37:AY37">
    <cfRule type="expression" dxfId="8113" priority="8114">
      <formula>$A$37="Ñ Plan s/desc"</formula>
    </cfRule>
  </conditionalFormatting>
  <conditionalFormatting sqref="AW37:AY37">
    <cfRule type="expression" dxfId="8112" priority="8113">
      <formula>$A$37="Advindo"</formula>
    </cfRule>
  </conditionalFormatting>
  <conditionalFormatting sqref="AW37:AY37">
    <cfRule type="expression" dxfId="8111" priority="8112">
      <formula>$A$37="Ñ Plan c/desc"</formula>
    </cfRule>
  </conditionalFormatting>
  <conditionalFormatting sqref="AW37:AY37">
    <cfRule type="expression" dxfId="8110" priority="8111">
      <formula>$A$37="Família"</formula>
    </cfRule>
  </conditionalFormatting>
  <conditionalFormatting sqref="AW38:AY38">
    <cfRule type="expression" dxfId="8109" priority="8110">
      <formula>$A$38="Planilhado"</formula>
    </cfRule>
  </conditionalFormatting>
  <conditionalFormatting sqref="AW38:AY38">
    <cfRule type="expression" dxfId="8108" priority="8109">
      <formula>$A$38="Ñ Plan s/desc"</formula>
    </cfRule>
  </conditionalFormatting>
  <conditionalFormatting sqref="AW38:AY38">
    <cfRule type="expression" dxfId="8107" priority="8108">
      <formula>$A$38="Advindo"</formula>
    </cfRule>
  </conditionalFormatting>
  <conditionalFormatting sqref="AW38:AY38">
    <cfRule type="expression" dxfId="8106" priority="8107">
      <formula>$A$38="Ñ Plan c/desc"</formula>
    </cfRule>
  </conditionalFormatting>
  <conditionalFormatting sqref="AW38:AY38">
    <cfRule type="expression" dxfId="8105" priority="8106">
      <formula>$A$38="Família"</formula>
    </cfRule>
  </conditionalFormatting>
  <conditionalFormatting sqref="AW39:AY39">
    <cfRule type="expression" dxfId="8104" priority="8105">
      <formula>$A$39="Planilhado"</formula>
    </cfRule>
  </conditionalFormatting>
  <conditionalFormatting sqref="AW39:AY39">
    <cfRule type="expression" dxfId="8103" priority="8104">
      <formula>$A$39="Ñ Plan s/desc"</formula>
    </cfRule>
  </conditionalFormatting>
  <conditionalFormatting sqref="AW39:AY39">
    <cfRule type="expression" dxfId="8102" priority="8103">
      <formula>$A$39="Advindo"</formula>
    </cfRule>
  </conditionalFormatting>
  <conditionalFormatting sqref="AW39:AY39">
    <cfRule type="expression" dxfId="8101" priority="8102">
      <formula>$A$39="Ñ Plan c/desc"</formula>
    </cfRule>
  </conditionalFormatting>
  <conditionalFormatting sqref="AW39:AY39">
    <cfRule type="expression" dxfId="8100" priority="8101">
      <formula>$A$39="Família"</formula>
    </cfRule>
  </conditionalFormatting>
  <conditionalFormatting sqref="AW40:AY40">
    <cfRule type="expression" dxfId="8099" priority="8100">
      <formula>$A$40="Planilhado"</formula>
    </cfRule>
  </conditionalFormatting>
  <conditionalFormatting sqref="AW40:AY40">
    <cfRule type="expression" dxfId="8098" priority="8099">
      <formula>$A$40="Ñ Plan s/desc"</formula>
    </cfRule>
  </conditionalFormatting>
  <conditionalFormatting sqref="AW40:AY40">
    <cfRule type="expression" dxfId="8097" priority="8098">
      <formula>$A$40="Advindo"</formula>
    </cfRule>
  </conditionalFormatting>
  <conditionalFormatting sqref="AW40:AY40">
    <cfRule type="expression" dxfId="8096" priority="8097">
      <formula>$A$40="Ñ Plan c/desc"</formula>
    </cfRule>
  </conditionalFormatting>
  <conditionalFormatting sqref="AW40:AY40">
    <cfRule type="expression" dxfId="8095" priority="8096">
      <formula>$A$40="Família"</formula>
    </cfRule>
  </conditionalFormatting>
  <conditionalFormatting sqref="AW41:AY41">
    <cfRule type="expression" dxfId="8094" priority="8095">
      <formula>$A$41="Planilhado"</formula>
    </cfRule>
  </conditionalFormatting>
  <conditionalFormatting sqref="AW41:AY41">
    <cfRule type="expression" dxfId="8093" priority="8094">
      <formula>$A$41="Ñ Plan s/desc"</formula>
    </cfRule>
  </conditionalFormatting>
  <conditionalFormatting sqref="AW41:AY41">
    <cfRule type="expression" dxfId="8092" priority="8093">
      <formula>$A$41="Advindo"</formula>
    </cfRule>
  </conditionalFormatting>
  <conditionalFormatting sqref="AW41:AY41">
    <cfRule type="expression" dxfId="8091" priority="8092">
      <formula>$A$41="Ñ Plan c/desc"</formula>
    </cfRule>
  </conditionalFormatting>
  <conditionalFormatting sqref="AW41:AY41">
    <cfRule type="expression" dxfId="8090" priority="8091">
      <formula>$A$41="Família"</formula>
    </cfRule>
  </conditionalFormatting>
  <conditionalFormatting sqref="AW42:AY42">
    <cfRule type="expression" dxfId="8089" priority="8090">
      <formula>$A$42="Planilhado"</formula>
    </cfRule>
  </conditionalFormatting>
  <conditionalFormatting sqref="AW42:AY42">
    <cfRule type="expression" dxfId="8088" priority="8089">
      <formula>$A$42="Ñ Plan s/desc"</formula>
    </cfRule>
  </conditionalFormatting>
  <conditionalFormatting sqref="AW42:AY42">
    <cfRule type="expression" dxfId="8087" priority="8088">
      <formula>$A$42="Advindo"</formula>
    </cfRule>
  </conditionalFormatting>
  <conditionalFormatting sqref="AW42:AY42">
    <cfRule type="expression" dxfId="8086" priority="8087">
      <formula>$A$42="Ñ Plan c/desc"</formula>
    </cfRule>
  </conditionalFormatting>
  <conditionalFormatting sqref="AW42:AY42">
    <cfRule type="expression" dxfId="8085" priority="8086">
      <formula>$A$42="Família"</formula>
    </cfRule>
  </conditionalFormatting>
  <conditionalFormatting sqref="AW43:AY43">
    <cfRule type="expression" dxfId="8084" priority="8085">
      <formula>$A$43="Planilhado"</formula>
    </cfRule>
  </conditionalFormatting>
  <conditionalFormatting sqref="AW43:AY43">
    <cfRule type="expression" dxfId="8083" priority="8084">
      <formula>$A$43="Ñ Plan s/desc"</formula>
    </cfRule>
  </conditionalFormatting>
  <conditionalFormatting sqref="AW43:AY43">
    <cfRule type="expression" dxfId="8082" priority="8083">
      <formula>$A$43="Advindo"</formula>
    </cfRule>
  </conditionalFormatting>
  <conditionalFormatting sqref="AW43:AY43">
    <cfRule type="expression" dxfId="8081" priority="8082">
      <formula>$A$43="Ñ Plan c/desc"</formula>
    </cfRule>
  </conditionalFormatting>
  <conditionalFormatting sqref="AW43:AY43">
    <cfRule type="expression" dxfId="8080" priority="8081">
      <formula>$A$43="Família"</formula>
    </cfRule>
  </conditionalFormatting>
  <conditionalFormatting sqref="AW44:AY44">
    <cfRule type="expression" dxfId="8079" priority="8080">
      <formula>$A$44="Planilhado"</formula>
    </cfRule>
  </conditionalFormatting>
  <conditionalFormatting sqref="AW44:AY44">
    <cfRule type="expression" dxfId="8078" priority="8079">
      <formula>$A$44="Ñ Plan s/desc"</formula>
    </cfRule>
  </conditionalFormatting>
  <conditionalFormatting sqref="AW44:AY44">
    <cfRule type="expression" dxfId="8077" priority="8078">
      <formula>$A$44="Advindo"</formula>
    </cfRule>
  </conditionalFormatting>
  <conditionalFormatting sqref="AW44:AY44">
    <cfRule type="expression" dxfId="8076" priority="8077">
      <formula>$A$44="Ñ Plan c/desc"</formula>
    </cfRule>
  </conditionalFormatting>
  <conditionalFormatting sqref="AW44:AY44">
    <cfRule type="expression" dxfId="8075" priority="8076">
      <formula>$A$44="Família"</formula>
    </cfRule>
  </conditionalFormatting>
  <conditionalFormatting sqref="AW45:AY45">
    <cfRule type="expression" dxfId="8074" priority="8075">
      <formula>$A$45="Planilhado"</formula>
    </cfRule>
  </conditionalFormatting>
  <conditionalFormatting sqref="AW45:AY45">
    <cfRule type="expression" dxfId="8073" priority="8074">
      <formula>$A$45="Ñ Plan s/desc"</formula>
    </cfRule>
  </conditionalFormatting>
  <conditionalFormatting sqref="AW45:AY45">
    <cfRule type="expression" dxfId="8072" priority="8073">
      <formula>$A$45="Advindo"</formula>
    </cfRule>
  </conditionalFormatting>
  <conditionalFormatting sqref="AW45:AY45">
    <cfRule type="expression" dxfId="8071" priority="8072">
      <formula>$A$45="Ñ Plan c/desc"</formula>
    </cfRule>
  </conditionalFormatting>
  <conditionalFormatting sqref="AW45:AY45">
    <cfRule type="expression" dxfId="8070" priority="8071">
      <formula>$A$45="Família"</formula>
    </cfRule>
  </conditionalFormatting>
  <conditionalFormatting sqref="AW46:AY46">
    <cfRule type="expression" dxfId="8069" priority="8070">
      <formula>$A$46="Planilhado"</formula>
    </cfRule>
  </conditionalFormatting>
  <conditionalFormatting sqref="AW46:AY46">
    <cfRule type="expression" dxfId="8068" priority="8069">
      <formula>$A$46="Ñ Plan s/desc"</formula>
    </cfRule>
  </conditionalFormatting>
  <conditionalFormatting sqref="AW46:AY46">
    <cfRule type="expression" dxfId="8067" priority="8068">
      <formula>$A$46="Advindo"</formula>
    </cfRule>
  </conditionalFormatting>
  <conditionalFormatting sqref="AW46:AY46">
    <cfRule type="expression" dxfId="8066" priority="8067">
      <formula>$A$46="Ñ Plan c/desc"</formula>
    </cfRule>
  </conditionalFormatting>
  <conditionalFormatting sqref="AW46:AY46">
    <cfRule type="expression" dxfId="8065" priority="8066">
      <formula>$A$46="Família"</formula>
    </cfRule>
  </conditionalFormatting>
  <conditionalFormatting sqref="AW47:AY47">
    <cfRule type="expression" dxfId="8064" priority="8065">
      <formula>$A$47="Planilhado"</formula>
    </cfRule>
  </conditionalFormatting>
  <conditionalFormatting sqref="AW47:AY47">
    <cfRule type="expression" dxfId="8063" priority="8064">
      <formula>$A$47="Ñ Plan s/desc"</formula>
    </cfRule>
  </conditionalFormatting>
  <conditionalFormatting sqref="AW47:AY47">
    <cfRule type="expression" dxfId="8062" priority="8063">
      <formula>$A$47="Advindo"</formula>
    </cfRule>
  </conditionalFormatting>
  <conditionalFormatting sqref="AW47:AY47">
    <cfRule type="expression" dxfId="8061" priority="8062">
      <formula>$A$47="Ñ Plan c/desc"</formula>
    </cfRule>
  </conditionalFormatting>
  <conditionalFormatting sqref="AW47:AY47">
    <cfRule type="expression" dxfId="8060" priority="8061">
      <formula>$A$47="Família"</formula>
    </cfRule>
  </conditionalFormatting>
  <conditionalFormatting sqref="AW48:AY48">
    <cfRule type="expression" dxfId="8059" priority="8060">
      <formula>$A$48="Planilhado"</formula>
    </cfRule>
  </conditionalFormatting>
  <conditionalFormatting sqref="AW48:AY48">
    <cfRule type="expression" dxfId="8058" priority="8059">
      <formula>$A$48="Ñ Plan s/desc"</formula>
    </cfRule>
  </conditionalFormatting>
  <conditionalFormatting sqref="AW48:AY48">
    <cfRule type="expression" dxfId="8057" priority="8058">
      <formula>$A$48="Advindo"</formula>
    </cfRule>
  </conditionalFormatting>
  <conditionalFormatting sqref="AW48:AY48">
    <cfRule type="expression" dxfId="8056" priority="8057">
      <formula>$A$48="Ñ Plan c/desc"</formula>
    </cfRule>
  </conditionalFormatting>
  <conditionalFormatting sqref="AW48:AY48">
    <cfRule type="expression" dxfId="8055" priority="8056">
      <formula>$A$48="Família"</formula>
    </cfRule>
  </conditionalFormatting>
  <conditionalFormatting sqref="AW49:AY49">
    <cfRule type="expression" dxfId="8054" priority="8055">
      <formula>$A$49="Planilhado"</formula>
    </cfRule>
  </conditionalFormatting>
  <conditionalFormatting sqref="AW49:AY49">
    <cfRule type="expression" dxfId="8053" priority="8054">
      <formula>$A$49="Ñ Plan s/desc"</formula>
    </cfRule>
  </conditionalFormatting>
  <conditionalFormatting sqref="AW49:AY49">
    <cfRule type="expression" dxfId="8052" priority="8053">
      <formula>$A$49="Advindo"</formula>
    </cfRule>
  </conditionalFormatting>
  <conditionalFormatting sqref="AW49:AY49">
    <cfRule type="expression" dxfId="8051" priority="8052">
      <formula>$A$49="Ñ Plan c/desc"</formula>
    </cfRule>
  </conditionalFormatting>
  <conditionalFormatting sqref="AW49:AY49">
    <cfRule type="expression" dxfId="8050" priority="8051">
      <formula>$A$49="Família"</formula>
    </cfRule>
  </conditionalFormatting>
  <conditionalFormatting sqref="AW50:AY50">
    <cfRule type="expression" dxfId="8049" priority="8050">
      <formula>$A$50="Planilhado"</formula>
    </cfRule>
  </conditionalFormatting>
  <conditionalFormatting sqref="AW50:AY50">
    <cfRule type="expression" dxfId="8048" priority="8049">
      <formula>$A$50="Ñ Plan s/desc"</formula>
    </cfRule>
  </conditionalFormatting>
  <conditionalFormatting sqref="AW50:AY50">
    <cfRule type="expression" dxfId="8047" priority="8048">
      <formula>$A$50="Advindo"</formula>
    </cfRule>
  </conditionalFormatting>
  <conditionalFormatting sqref="AW50:AY50">
    <cfRule type="expression" dxfId="8046" priority="8047">
      <formula>$A$50="Ñ Plan c/desc"</formula>
    </cfRule>
  </conditionalFormatting>
  <conditionalFormatting sqref="AW50:AY50">
    <cfRule type="expression" dxfId="8045" priority="8046">
      <formula>$A$50="Família"</formula>
    </cfRule>
  </conditionalFormatting>
  <conditionalFormatting sqref="AW51:AY51">
    <cfRule type="expression" dxfId="8044" priority="8045">
      <formula>$A$51="Planilhado"</formula>
    </cfRule>
  </conditionalFormatting>
  <conditionalFormatting sqref="AW51:AY51">
    <cfRule type="expression" dxfId="8043" priority="8044">
      <formula>$A$51="Ñ Plan s/desc"</formula>
    </cfRule>
  </conditionalFormatting>
  <conditionalFormatting sqref="AW51:AY51">
    <cfRule type="expression" dxfId="8042" priority="8043">
      <formula>$A$51="Advindo"</formula>
    </cfRule>
  </conditionalFormatting>
  <conditionalFormatting sqref="AW51:AY51">
    <cfRule type="expression" dxfId="8041" priority="8042">
      <formula>$A$51="Ñ Plan c/desc"</formula>
    </cfRule>
  </conditionalFormatting>
  <conditionalFormatting sqref="AW51:AY51">
    <cfRule type="expression" dxfId="8040" priority="8041">
      <formula>$A$51="Família"</formula>
    </cfRule>
  </conditionalFormatting>
  <conditionalFormatting sqref="AW52:AY52">
    <cfRule type="expression" dxfId="8039" priority="8040">
      <formula>$A$52="Planilhado"</formula>
    </cfRule>
  </conditionalFormatting>
  <conditionalFormatting sqref="AW52:AY52">
    <cfRule type="expression" dxfId="8038" priority="8039">
      <formula>$A$52="Ñ Plan s/desc"</formula>
    </cfRule>
  </conditionalFormatting>
  <conditionalFormatting sqref="AW52:AY52">
    <cfRule type="expression" dxfId="8037" priority="8038">
      <formula>$A$52="Advindo"</formula>
    </cfRule>
  </conditionalFormatting>
  <conditionalFormatting sqref="AW52:AY52">
    <cfRule type="expression" dxfId="8036" priority="8037">
      <formula>$A$52="Ñ Plan c/desc"</formula>
    </cfRule>
  </conditionalFormatting>
  <conditionalFormatting sqref="AW52:AY52">
    <cfRule type="expression" dxfId="8035" priority="8036">
      <formula>$A$52="Família"</formula>
    </cfRule>
  </conditionalFormatting>
  <conditionalFormatting sqref="AW53:AY53">
    <cfRule type="expression" dxfId="8034" priority="8035">
      <formula>$A$53="Planilhado"</formula>
    </cfRule>
  </conditionalFormatting>
  <conditionalFormatting sqref="AW53:AY53">
    <cfRule type="expression" dxfId="8033" priority="8034">
      <formula>$A$53="Ñ Plan s/desc"</formula>
    </cfRule>
  </conditionalFormatting>
  <conditionalFormatting sqref="AW53:AY53">
    <cfRule type="expression" dxfId="8032" priority="8033">
      <formula>$A$53="Advindo"</formula>
    </cfRule>
  </conditionalFormatting>
  <conditionalFormatting sqref="AW53:AY53">
    <cfRule type="expression" dxfId="8031" priority="8032">
      <formula>$A$53="Ñ Plan c/desc"</formula>
    </cfRule>
  </conditionalFormatting>
  <conditionalFormatting sqref="AW53:AY53">
    <cfRule type="expression" dxfId="8030" priority="8031">
      <formula>$A$53="Família"</formula>
    </cfRule>
  </conditionalFormatting>
  <conditionalFormatting sqref="AW54:AY54">
    <cfRule type="expression" dxfId="8029" priority="8030">
      <formula>$A$54="Planilhado"</formula>
    </cfRule>
  </conditionalFormatting>
  <conditionalFormatting sqref="AW54:AY54">
    <cfRule type="expression" dxfId="8028" priority="8029">
      <formula>$A$54="Ñ Plan s/desc"</formula>
    </cfRule>
  </conditionalFormatting>
  <conditionalFormatting sqref="AW54:AY54">
    <cfRule type="expression" dxfId="8027" priority="8028">
      <formula>$A$54="Advindo"</formula>
    </cfRule>
  </conditionalFormatting>
  <conditionalFormatting sqref="AW54:AY54">
    <cfRule type="expression" dxfId="8026" priority="8027">
      <formula>$A$54="Ñ Plan c/desc"</formula>
    </cfRule>
  </conditionalFormatting>
  <conditionalFormatting sqref="AW54:AY54">
    <cfRule type="expression" dxfId="8025" priority="8026">
      <formula>$A$54="Família"</formula>
    </cfRule>
  </conditionalFormatting>
  <conditionalFormatting sqref="AW55:AY55">
    <cfRule type="expression" dxfId="8024" priority="8025">
      <formula>$A$55="Planilhado"</formula>
    </cfRule>
  </conditionalFormatting>
  <conditionalFormatting sqref="AW55:AY55">
    <cfRule type="expression" dxfId="8023" priority="8024">
      <formula>$A$55="Ñ Plan s/desc"</formula>
    </cfRule>
  </conditionalFormatting>
  <conditionalFormatting sqref="AW55:AY55">
    <cfRule type="expression" dxfId="8022" priority="8023">
      <formula>$A$55="Advindo"</formula>
    </cfRule>
  </conditionalFormatting>
  <conditionalFormatting sqref="AW55:AY55">
    <cfRule type="expression" dxfId="8021" priority="8022">
      <formula>$A$55="Ñ Plan c/desc"</formula>
    </cfRule>
  </conditionalFormatting>
  <conditionalFormatting sqref="AW55:AY55">
    <cfRule type="expression" dxfId="8020" priority="8021">
      <formula>$A$55="Família"</formula>
    </cfRule>
  </conditionalFormatting>
  <conditionalFormatting sqref="AW56:AY56">
    <cfRule type="expression" dxfId="8019" priority="8020">
      <formula>$A$56="Planilhado"</formula>
    </cfRule>
  </conditionalFormatting>
  <conditionalFormatting sqref="AW56:AY56">
    <cfRule type="expression" dxfId="8018" priority="8019">
      <formula>$A$56="Ñ Plan s/desc"</formula>
    </cfRule>
  </conditionalFormatting>
  <conditionalFormatting sqref="AW56:AY56">
    <cfRule type="expression" dxfId="8017" priority="8018">
      <formula>$A$56="Advindo"</formula>
    </cfRule>
  </conditionalFormatting>
  <conditionalFormatting sqref="AW56:AY56">
    <cfRule type="expression" dxfId="8016" priority="8017">
      <formula>$A$56="Ñ Plan c/desc"</formula>
    </cfRule>
  </conditionalFormatting>
  <conditionalFormatting sqref="AW56:AY56">
    <cfRule type="expression" dxfId="8015" priority="8016">
      <formula>$A$56="Família"</formula>
    </cfRule>
  </conditionalFormatting>
  <conditionalFormatting sqref="AW57:AY57">
    <cfRule type="expression" dxfId="8014" priority="8015">
      <formula>$A$57="Planilhado"</formula>
    </cfRule>
  </conditionalFormatting>
  <conditionalFormatting sqref="AW57:AY57">
    <cfRule type="expression" dxfId="8013" priority="8014">
      <formula>$A$57="Ñ Plan s/desc"</formula>
    </cfRule>
  </conditionalFormatting>
  <conditionalFormatting sqref="AW57:AY57">
    <cfRule type="expression" dxfId="8012" priority="8013">
      <formula>$A$57="Advindo"</formula>
    </cfRule>
  </conditionalFormatting>
  <conditionalFormatting sqref="AW57:AY57">
    <cfRule type="expression" dxfId="8011" priority="8012">
      <formula>$A$57="Ñ Plan c/desc"</formula>
    </cfRule>
  </conditionalFormatting>
  <conditionalFormatting sqref="AW57:AY57">
    <cfRule type="expression" dxfId="8010" priority="8011">
      <formula>$A$57="Família"</formula>
    </cfRule>
  </conditionalFormatting>
  <conditionalFormatting sqref="AW58:AY58">
    <cfRule type="expression" dxfId="8009" priority="8010">
      <formula>$A$58="Planilhado"</formula>
    </cfRule>
  </conditionalFormatting>
  <conditionalFormatting sqref="AW58:AY58">
    <cfRule type="expression" dxfId="8008" priority="8009">
      <formula>$A$58="Ñ Plan s/desc"</formula>
    </cfRule>
  </conditionalFormatting>
  <conditionalFormatting sqref="AW58:AY58">
    <cfRule type="expression" dxfId="8007" priority="8008">
      <formula>$A$58="Advindo"</formula>
    </cfRule>
  </conditionalFormatting>
  <conditionalFormatting sqref="AW58:AY58">
    <cfRule type="expression" dxfId="8006" priority="8007">
      <formula>$A$58="Ñ Plan c/desc"</formula>
    </cfRule>
  </conditionalFormatting>
  <conditionalFormatting sqref="AW58:AY58">
    <cfRule type="expression" dxfId="8005" priority="8006">
      <formula>$A$58="Família"</formula>
    </cfRule>
  </conditionalFormatting>
  <conditionalFormatting sqref="AW59:AY59">
    <cfRule type="expression" dxfId="8004" priority="8005">
      <formula>$A$59="Planilhado"</formula>
    </cfRule>
  </conditionalFormatting>
  <conditionalFormatting sqref="AW59:AY59">
    <cfRule type="expression" dxfId="8003" priority="8004">
      <formula>$A$59="Ñ Plan s/desc"</formula>
    </cfRule>
  </conditionalFormatting>
  <conditionalFormatting sqref="AW59:AY59">
    <cfRule type="expression" dxfId="8002" priority="8003">
      <formula>$A$59="Advindo"</formula>
    </cfRule>
  </conditionalFormatting>
  <conditionalFormatting sqref="AW59:AY59">
    <cfRule type="expression" dxfId="8001" priority="8002">
      <formula>$A$59="Ñ Plan c/desc"</formula>
    </cfRule>
  </conditionalFormatting>
  <conditionalFormatting sqref="AW59:AY59">
    <cfRule type="expression" dxfId="8000" priority="8001">
      <formula>$A$59="Família"</formula>
    </cfRule>
  </conditionalFormatting>
  <conditionalFormatting sqref="AW60:AY60">
    <cfRule type="expression" dxfId="7999" priority="8000">
      <formula>$A$60="Planilhado"</formula>
    </cfRule>
  </conditionalFormatting>
  <conditionalFormatting sqref="AW60:AY60">
    <cfRule type="expression" dxfId="7998" priority="7999">
      <formula>$A$60="Ñ Plan s/desc"</formula>
    </cfRule>
  </conditionalFormatting>
  <conditionalFormatting sqref="AW60:AY60">
    <cfRule type="expression" dxfId="7997" priority="7998">
      <formula>$A$60="Advindo"</formula>
    </cfRule>
  </conditionalFormatting>
  <conditionalFormatting sqref="AW60:AY60">
    <cfRule type="expression" dxfId="7996" priority="7997">
      <formula>$A$60="Ñ Plan c/desc"</formula>
    </cfRule>
  </conditionalFormatting>
  <conditionalFormatting sqref="AW60:AY60">
    <cfRule type="expression" dxfId="7995" priority="7996">
      <formula>$A$60="Família"</formula>
    </cfRule>
  </conditionalFormatting>
  <conditionalFormatting sqref="AW61:AY61">
    <cfRule type="expression" dxfId="7994" priority="7995">
      <formula>$A$61="Planilhado"</formula>
    </cfRule>
  </conditionalFormatting>
  <conditionalFormatting sqref="AW61:AY61">
    <cfRule type="expression" dxfId="7993" priority="7994">
      <formula>$A$61="Ñ Plan s/desc"</formula>
    </cfRule>
  </conditionalFormatting>
  <conditionalFormatting sqref="AW61:AY61">
    <cfRule type="expression" dxfId="7992" priority="7993">
      <formula>$A$61="Advindo"</formula>
    </cfRule>
  </conditionalFormatting>
  <conditionalFormatting sqref="AW61:AY61">
    <cfRule type="expression" dxfId="7991" priority="7992">
      <formula>$A$61="Ñ Plan c/desc"</formula>
    </cfRule>
  </conditionalFormatting>
  <conditionalFormatting sqref="AW61:AY61">
    <cfRule type="expression" dxfId="7990" priority="7991">
      <formula>$A$61="Família"</formula>
    </cfRule>
  </conditionalFormatting>
  <conditionalFormatting sqref="AW62:AY62">
    <cfRule type="expression" dxfId="7989" priority="7990">
      <formula>$A$62="Planilhado"</formula>
    </cfRule>
  </conditionalFormatting>
  <conditionalFormatting sqref="AW62:AY62">
    <cfRule type="expression" dxfId="7988" priority="7989">
      <formula>$A$62="Ñ Plan s/desc"</formula>
    </cfRule>
  </conditionalFormatting>
  <conditionalFormatting sqref="AW62:AY62">
    <cfRule type="expression" dxfId="7987" priority="7988">
      <formula>$A$62="Advindo"</formula>
    </cfRule>
  </conditionalFormatting>
  <conditionalFormatting sqref="AW62:AY62">
    <cfRule type="expression" dxfId="7986" priority="7987">
      <formula>$A$62="Ñ Plan c/desc"</formula>
    </cfRule>
  </conditionalFormatting>
  <conditionalFormatting sqref="AW62:AY62">
    <cfRule type="expression" dxfId="7985" priority="7986">
      <formula>$A$62="Família"</formula>
    </cfRule>
  </conditionalFormatting>
  <conditionalFormatting sqref="AW63:AY63">
    <cfRule type="expression" dxfId="7984" priority="7985">
      <formula>$A$63="Planilhado"</formula>
    </cfRule>
  </conditionalFormatting>
  <conditionalFormatting sqref="AW63:AY63">
    <cfRule type="expression" dxfId="7983" priority="7984">
      <formula>$A$63="Ñ Plan s/desc"</formula>
    </cfRule>
  </conditionalFormatting>
  <conditionalFormatting sqref="AW63:AY63">
    <cfRule type="expression" dxfId="7982" priority="7983">
      <formula>$A$63="Advindo"</formula>
    </cfRule>
  </conditionalFormatting>
  <conditionalFormatting sqref="AW63:AY63">
    <cfRule type="expression" dxfId="7981" priority="7982">
      <formula>$A$63="Ñ Plan c/desc"</formula>
    </cfRule>
  </conditionalFormatting>
  <conditionalFormatting sqref="AW63:AY63">
    <cfRule type="expression" dxfId="7980" priority="7981">
      <formula>$A$63="Família"</formula>
    </cfRule>
  </conditionalFormatting>
  <conditionalFormatting sqref="AW64:AY64">
    <cfRule type="expression" dxfId="7979" priority="7980">
      <formula>$A$64="Planilhado"</formula>
    </cfRule>
  </conditionalFormatting>
  <conditionalFormatting sqref="AW64:AY64">
    <cfRule type="expression" dxfId="7978" priority="7979">
      <formula>$A$64="Ñ Plan s/desc"</formula>
    </cfRule>
  </conditionalFormatting>
  <conditionalFormatting sqref="AW64:AY64">
    <cfRule type="expression" dxfId="7977" priority="7978">
      <formula>$A$64="Advindo"</formula>
    </cfRule>
  </conditionalFormatting>
  <conditionalFormatting sqref="AW64:AY64">
    <cfRule type="expression" dxfId="7976" priority="7977">
      <formula>$A$64="Ñ Plan c/desc"</formula>
    </cfRule>
  </conditionalFormatting>
  <conditionalFormatting sqref="AW64:AY64">
    <cfRule type="expression" dxfId="7975" priority="7976">
      <formula>$A$64="Família"</formula>
    </cfRule>
  </conditionalFormatting>
  <conditionalFormatting sqref="AW65:AY65">
    <cfRule type="expression" dxfId="7974" priority="7975">
      <formula>$A$65="Planilhado"</formula>
    </cfRule>
  </conditionalFormatting>
  <conditionalFormatting sqref="AW65:AY65">
    <cfRule type="expression" dxfId="7973" priority="7974">
      <formula>$A$65="Ñ Plan s/desc"</formula>
    </cfRule>
  </conditionalFormatting>
  <conditionalFormatting sqref="AW65:AY65">
    <cfRule type="expression" dxfId="7972" priority="7973">
      <formula>$A$65="Advindo"</formula>
    </cfRule>
  </conditionalFormatting>
  <conditionalFormatting sqref="AW65:AY65">
    <cfRule type="expression" dxfId="7971" priority="7972">
      <formula>$A$65="Ñ Plan c/desc"</formula>
    </cfRule>
  </conditionalFormatting>
  <conditionalFormatting sqref="AW65:AY65">
    <cfRule type="expression" dxfId="7970" priority="7971">
      <formula>$A$65="Família"</formula>
    </cfRule>
  </conditionalFormatting>
  <conditionalFormatting sqref="AW66:AY66">
    <cfRule type="expression" dxfId="7969" priority="7970">
      <formula>$A$66="Planilhado"</formula>
    </cfRule>
  </conditionalFormatting>
  <conditionalFormatting sqref="AW66:AY66">
    <cfRule type="expression" dxfId="7968" priority="7969">
      <formula>$A$66="Ñ Plan s/desc"</formula>
    </cfRule>
  </conditionalFormatting>
  <conditionalFormatting sqref="AW66:AY66">
    <cfRule type="expression" dxfId="7967" priority="7968">
      <formula>$A$66="Advindo"</formula>
    </cfRule>
  </conditionalFormatting>
  <conditionalFormatting sqref="AW66:AY66">
    <cfRule type="expression" dxfId="7966" priority="7967">
      <formula>$A$66="Ñ Plan c/desc"</formula>
    </cfRule>
  </conditionalFormatting>
  <conditionalFormatting sqref="AW66:AY66">
    <cfRule type="expression" dxfId="7965" priority="7966">
      <formula>$A$66="Família"</formula>
    </cfRule>
  </conditionalFormatting>
  <conditionalFormatting sqref="AW67:AY67">
    <cfRule type="expression" dxfId="7964" priority="7965">
      <formula>$A$67="Planilhado"</formula>
    </cfRule>
  </conditionalFormatting>
  <conditionalFormatting sqref="AW67:AY67">
    <cfRule type="expression" dxfId="7963" priority="7964">
      <formula>$A$67="Ñ Plan s/desc"</formula>
    </cfRule>
  </conditionalFormatting>
  <conditionalFormatting sqref="AW67:AY67">
    <cfRule type="expression" dxfId="7962" priority="7963">
      <formula>$A$67="Advindo"</formula>
    </cfRule>
  </conditionalFormatting>
  <conditionalFormatting sqref="AW67:AY67">
    <cfRule type="expression" dxfId="7961" priority="7962">
      <formula>$A$67="Ñ Plan c/desc"</formula>
    </cfRule>
  </conditionalFormatting>
  <conditionalFormatting sqref="AW67:AY67">
    <cfRule type="expression" dxfId="7960" priority="7961">
      <formula>$A$67="Família"</formula>
    </cfRule>
  </conditionalFormatting>
  <conditionalFormatting sqref="AW68:AY68">
    <cfRule type="expression" dxfId="7959" priority="7960">
      <formula>$A$68="Planilhado"</formula>
    </cfRule>
  </conditionalFormatting>
  <conditionalFormatting sqref="AW68:AY68">
    <cfRule type="expression" dxfId="7958" priority="7959">
      <formula>$A$68="Ñ Plan s/desc"</formula>
    </cfRule>
  </conditionalFormatting>
  <conditionalFormatting sqref="AW68:AY68">
    <cfRule type="expression" dxfId="7957" priority="7958">
      <formula>$A$68="Advindo"</formula>
    </cfRule>
  </conditionalFormatting>
  <conditionalFormatting sqref="AW68:AY68">
    <cfRule type="expression" dxfId="7956" priority="7957">
      <formula>$A$68="Ñ Plan c/desc"</formula>
    </cfRule>
  </conditionalFormatting>
  <conditionalFormatting sqref="AW68:AY68">
    <cfRule type="expression" dxfId="7955" priority="7956">
      <formula>$A$68="Família"</formula>
    </cfRule>
  </conditionalFormatting>
  <conditionalFormatting sqref="AW69:AY69">
    <cfRule type="expression" dxfId="7954" priority="7955">
      <formula>$A$69="Planilhado"</formula>
    </cfRule>
  </conditionalFormatting>
  <conditionalFormatting sqref="AW69:AY69">
    <cfRule type="expression" dxfId="7953" priority="7954">
      <formula>$A$69="Ñ Plan s/desc"</formula>
    </cfRule>
  </conditionalFormatting>
  <conditionalFormatting sqref="AW69:AY69">
    <cfRule type="expression" dxfId="7952" priority="7953">
      <formula>$A$69="Advindo"</formula>
    </cfRule>
  </conditionalFormatting>
  <conditionalFormatting sqref="AW69:AY69">
    <cfRule type="expression" dxfId="7951" priority="7952">
      <formula>$A$69="Ñ Plan c/desc"</formula>
    </cfRule>
  </conditionalFormatting>
  <conditionalFormatting sqref="AW69:AY69">
    <cfRule type="expression" dxfId="7950" priority="7951">
      <formula>$A$69="Família"</formula>
    </cfRule>
  </conditionalFormatting>
  <conditionalFormatting sqref="AW70:AY70">
    <cfRule type="expression" dxfId="7949" priority="7950">
      <formula>$A$70="Planilhado"</formula>
    </cfRule>
  </conditionalFormatting>
  <conditionalFormatting sqref="AW70:AY70">
    <cfRule type="expression" dxfId="7948" priority="7949">
      <formula>$A$70="Ñ Plan s/desc"</formula>
    </cfRule>
  </conditionalFormatting>
  <conditionalFormatting sqref="AW70:AY70">
    <cfRule type="expression" dxfId="7947" priority="7948">
      <formula>$A$70="Advindo"</formula>
    </cfRule>
  </conditionalFormatting>
  <conditionalFormatting sqref="AW70:AY70">
    <cfRule type="expression" dxfId="7946" priority="7947">
      <formula>$A$70="Ñ Plan c/desc"</formula>
    </cfRule>
  </conditionalFormatting>
  <conditionalFormatting sqref="AW70:AY70">
    <cfRule type="expression" dxfId="7945" priority="7946">
      <formula>$A$70="Família"</formula>
    </cfRule>
  </conditionalFormatting>
  <conditionalFormatting sqref="AW71:AY71">
    <cfRule type="expression" dxfId="7944" priority="7945">
      <formula>$A$71="Planilhado"</formula>
    </cfRule>
  </conditionalFormatting>
  <conditionalFormatting sqref="AW71:AY71">
    <cfRule type="expression" dxfId="7943" priority="7944">
      <formula>$A$71="Ñ Plan s/desc"</formula>
    </cfRule>
  </conditionalFormatting>
  <conditionalFormatting sqref="AW71:AY71">
    <cfRule type="expression" dxfId="7942" priority="7943">
      <formula>$A$71="Advindo"</formula>
    </cfRule>
  </conditionalFormatting>
  <conditionalFormatting sqref="AW71:AY71">
    <cfRule type="expression" dxfId="7941" priority="7942">
      <formula>$A$71="Ñ Plan c/desc"</formula>
    </cfRule>
  </conditionalFormatting>
  <conditionalFormatting sqref="AW71:AY71">
    <cfRule type="expression" dxfId="7940" priority="7941">
      <formula>$A$71="Família"</formula>
    </cfRule>
  </conditionalFormatting>
  <conditionalFormatting sqref="AW72:AY72">
    <cfRule type="expression" dxfId="7939" priority="7940">
      <formula>$A$72="Planilhado"</formula>
    </cfRule>
  </conditionalFormatting>
  <conditionalFormatting sqref="AW72:AY72">
    <cfRule type="expression" dxfId="7938" priority="7939">
      <formula>$A$72="Ñ Plan s/desc"</formula>
    </cfRule>
  </conditionalFormatting>
  <conditionalFormatting sqref="AW72:AY72">
    <cfRule type="expression" dxfId="7937" priority="7938">
      <formula>$A$72="Advindo"</formula>
    </cfRule>
  </conditionalFormatting>
  <conditionalFormatting sqref="AW72:AY72">
    <cfRule type="expression" dxfId="7936" priority="7937">
      <formula>$A$72="Ñ Plan c/desc"</formula>
    </cfRule>
  </conditionalFormatting>
  <conditionalFormatting sqref="AW72:AY72">
    <cfRule type="expression" dxfId="7935" priority="7936">
      <formula>$A$72="Família"</formula>
    </cfRule>
  </conditionalFormatting>
  <conditionalFormatting sqref="AW73:AY73">
    <cfRule type="expression" dxfId="7934" priority="7935">
      <formula>$A$73="Planilhado"</formula>
    </cfRule>
  </conditionalFormatting>
  <conditionalFormatting sqref="AW73:AY73">
    <cfRule type="expression" dxfId="7933" priority="7934">
      <formula>$A$73="Ñ Plan s/desc"</formula>
    </cfRule>
  </conditionalFormatting>
  <conditionalFormatting sqref="AW73:AY73">
    <cfRule type="expression" dxfId="7932" priority="7933">
      <formula>$A$73="Advindo"</formula>
    </cfRule>
  </conditionalFormatting>
  <conditionalFormatting sqref="AW73:AY73">
    <cfRule type="expression" dxfId="7931" priority="7932">
      <formula>$A$73="Ñ Plan c/desc"</formula>
    </cfRule>
  </conditionalFormatting>
  <conditionalFormatting sqref="AW73:AY73">
    <cfRule type="expression" dxfId="7930" priority="7931">
      <formula>$A$73="Família"</formula>
    </cfRule>
  </conditionalFormatting>
  <conditionalFormatting sqref="AW74:AY74">
    <cfRule type="expression" dxfId="7929" priority="7930">
      <formula>$A$74="Planilhado"</formula>
    </cfRule>
  </conditionalFormatting>
  <conditionalFormatting sqref="AW74:AY74">
    <cfRule type="expression" dxfId="7928" priority="7929">
      <formula>$A$74="Ñ Plan s/desc"</formula>
    </cfRule>
  </conditionalFormatting>
  <conditionalFormatting sqref="AW74:AY74">
    <cfRule type="expression" dxfId="7927" priority="7928">
      <formula>$A$74="Advindo"</formula>
    </cfRule>
  </conditionalFormatting>
  <conditionalFormatting sqref="AW74:AY74">
    <cfRule type="expression" dxfId="7926" priority="7927">
      <formula>$A$74="Ñ Plan c/desc"</formula>
    </cfRule>
  </conditionalFormatting>
  <conditionalFormatting sqref="AW74:AY74">
    <cfRule type="expression" dxfId="7925" priority="7926">
      <formula>$A$74="Família"</formula>
    </cfRule>
  </conditionalFormatting>
  <conditionalFormatting sqref="AW75:AY75">
    <cfRule type="expression" dxfId="7924" priority="7925">
      <formula>$A$75="Planilhado"</formula>
    </cfRule>
  </conditionalFormatting>
  <conditionalFormatting sqref="AW75:AY75">
    <cfRule type="expression" dxfId="7923" priority="7924">
      <formula>$A$75="Ñ Plan s/desc"</formula>
    </cfRule>
  </conditionalFormatting>
  <conditionalFormatting sqref="AW75:AY75">
    <cfRule type="expression" dxfId="7922" priority="7923">
      <formula>$A$75="Advindo"</formula>
    </cfRule>
  </conditionalFormatting>
  <conditionalFormatting sqref="AW75:AY75">
    <cfRule type="expression" dxfId="7921" priority="7922">
      <formula>$A$75="Ñ Plan c/desc"</formula>
    </cfRule>
  </conditionalFormatting>
  <conditionalFormatting sqref="AW75:AY75">
    <cfRule type="expression" dxfId="7920" priority="7921">
      <formula>$A$75="Família"</formula>
    </cfRule>
  </conditionalFormatting>
  <conditionalFormatting sqref="AW76:AY76">
    <cfRule type="expression" dxfId="7919" priority="7920">
      <formula>$A$76="Planilhado"</formula>
    </cfRule>
  </conditionalFormatting>
  <conditionalFormatting sqref="AW76:AY76">
    <cfRule type="expression" dxfId="7918" priority="7919">
      <formula>$A$76="Ñ Plan s/desc"</formula>
    </cfRule>
  </conditionalFormatting>
  <conditionalFormatting sqref="AW76:AY76">
    <cfRule type="expression" dxfId="7917" priority="7918">
      <formula>$A$76="Advindo"</formula>
    </cfRule>
  </conditionalFormatting>
  <conditionalFormatting sqref="AW76:AY76">
    <cfRule type="expression" dxfId="7916" priority="7917">
      <formula>$A$76="Ñ Plan c/desc"</formula>
    </cfRule>
  </conditionalFormatting>
  <conditionalFormatting sqref="AW76:AY76">
    <cfRule type="expression" dxfId="7915" priority="7916">
      <formula>$A$76="Família"</formula>
    </cfRule>
  </conditionalFormatting>
  <conditionalFormatting sqref="AW77:AY77">
    <cfRule type="expression" dxfId="7914" priority="7915">
      <formula>$A$77="Planilhado"</formula>
    </cfRule>
  </conditionalFormatting>
  <conditionalFormatting sqref="AW77:AY77">
    <cfRule type="expression" dxfId="7913" priority="7914">
      <formula>$A$77="Ñ Plan s/desc"</formula>
    </cfRule>
  </conditionalFormatting>
  <conditionalFormatting sqref="AW77:AY77">
    <cfRule type="expression" dxfId="7912" priority="7913">
      <formula>$A$77="Advindo"</formula>
    </cfRule>
  </conditionalFormatting>
  <conditionalFormatting sqref="AW77:AY77">
    <cfRule type="expression" dxfId="7911" priority="7912">
      <formula>$A$77="Ñ Plan c/desc"</formula>
    </cfRule>
  </conditionalFormatting>
  <conditionalFormatting sqref="AW77:AY77">
    <cfRule type="expression" dxfId="7910" priority="7911">
      <formula>$A$77="Família"</formula>
    </cfRule>
  </conditionalFormatting>
  <conditionalFormatting sqref="AW78:AY78">
    <cfRule type="expression" dxfId="7909" priority="7910">
      <formula>$A$78="Planilhado"</formula>
    </cfRule>
  </conditionalFormatting>
  <conditionalFormatting sqref="AW78:AY78">
    <cfRule type="expression" dxfId="7908" priority="7909">
      <formula>$A$78="Ñ Plan s/desc"</formula>
    </cfRule>
  </conditionalFormatting>
  <conditionalFormatting sqref="AW78:AY78">
    <cfRule type="expression" dxfId="7907" priority="7908">
      <formula>$A$78="Advindo"</formula>
    </cfRule>
  </conditionalFormatting>
  <conditionalFormatting sqref="AW78:AY78">
    <cfRule type="expression" dxfId="7906" priority="7907">
      <formula>$A$78="Ñ Plan c/desc"</formula>
    </cfRule>
  </conditionalFormatting>
  <conditionalFormatting sqref="AW78:AY78">
    <cfRule type="expression" dxfId="7905" priority="7906">
      <formula>$A$78="Família"</formula>
    </cfRule>
  </conditionalFormatting>
  <conditionalFormatting sqref="AW79:AY79">
    <cfRule type="expression" dxfId="7904" priority="7905">
      <formula>$A$79="Planilhado"</formula>
    </cfRule>
  </conditionalFormatting>
  <conditionalFormatting sqref="AW79:AY79">
    <cfRule type="expression" dxfId="7903" priority="7904">
      <formula>$A$79="Ñ Plan s/desc"</formula>
    </cfRule>
  </conditionalFormatting>
  <conditionalFormatting sqref="AW79:AY79">
    <cfRule type="expression" dxfId="7902" priority="7903">
      <formula>$A$79="Advindo"</formula>
    </cfRule>
  </conditionalFormatting>
  <conditionalFormatting sqref="AW79:AY79">
    <cfRule type="expression" dxfId="7901" priority="7902">
      <formula>$A$79="Ñ Plan c/desc"</formula>
    </cfRule>
  </conditionalFormatting>
  <conditionalFormatting sqref="AW79:AY79">
    <cfRule type="expression" dxfId="7900" priority="7901">
      <formula>$A$79="Família"</formula>
    </cfRule>
  </conditionalFormatting>
  <conditionalFormatting sqref="AW80:AY80">
    <cfRule type="expression" dxfId="7899" priority="7900">
      <formula>$A$80="Planilhado"</formula>
    </cfRule>
  </conditionalFormatting>
  <conditionalFormatting sqref="AW80:AY80">
    <cfRule type="expression" dxfId="7898" priority="7899">
      <formula>$A$80="Ñ Plan s/desc"</formula>
    </cfRule>
  </conditionalFormatting>
  <conditionalFormatting sqref="AW80:AY80">
    <cfRule type="expression" dxfId="7897" priority="7898">
      <formula>$A$80="Advindo"</formula>
    </cfRule>
  </conditionalFormatting>
  <conditionalFormatting sqref="AW80:AY80">
    <cfRule type="expression" dxfId="7896" priority="7897">
      <formula>$A$80="Ñ Plan c/desc"</formula>
    </cfRule>
  </conditionalFormatting>
  <conditionalFormatting sqref="AW80:AY80">
    <cfRule type="expression" dxfId="7895" priority="7896">
      <formula>$A$80="Família"</formula>
    </cfRule>
  </conditionalFormatting>
  <conditionalFormatting sqref="AW81:AY81">
    <cfRule type="expression" dxfId="7894" priority="7895">
      <formula>$A$81="Planilhado"</formula>
    </cfRule>
  </conditionalFormatting>
  <conditionalFormatting sqref="AW81:AY81">
    <cfRule type="expression" dxfId="7893" priority="7894">
      <formula>$A$81="Ñ Plan s/desc"</formula>
    </cfRule>
  </conditionalFormatting>
  <conditionalFormatting sqref="AW81:AY81">
    <cfRule type="expression" dxfId="7892" priority="7893">
      <formula>$A$81="Advindo"</formula>
    </cfRule>
  </conditionalFormatting>
  <conditionalFormatting sqref="AW81:AY81">
    <cfRule type="expression" dxfId="7891" priority="7892">
      <formula>$A$81="Ñ Plan c/desc"</formula>
    </cfRule>
  </conditionalFormatting>
  <conditionalFormatting sqref="AW81:AY81">
    <cfRule type="expression" dxfId="7890" priority="7891">
      <formula>$A$81="Família"</formula>
    </cfRule>
  </conditionalFormatting>
  <conditionalFormatting sqref="AW82:AY82">
    <cfRule type="expression" dxfId="7889" priority="7890">
      <formula>$A$82="Planilhado"</formula>
    </cfRule>
  </conditionalFormatting>
  <conditionalFormatting sqref="AW82:AY82">
    <cfRule type="expression" dxfId="7888" priority="7889">
      <formula>$A$82="Ñ Plan s/desc"</formula>
    </cfRule>
  </conditionalFormatting>
  <conditionalFormatting sqref="AW82:AY82">
    <cfRule type="expression" dxfId="7887" priority="7888">
      <formula>$A$82="Advindo"</formula>
    </cfRule>
  </conditionalFormatting>
  <conditionalFormatting sqref="AW82:AY82">
    <cfRule type="expression" dxfId="7886" priority="7887">
      <formula>$A$82="Ñ Plan c/desc"</formula>
    </cfRule>
  </conditionalFormatting>
  <conditionalFormatting sqref="AW82:AY82">
    <cfRule type="expression" dxfId="7885" priority="7886">
      <formula>$A$82="Família"</formula>
    </cfRule>
  </conditionalFormatting>
  <conditionalFormatting sqref="AW83:AY83">
    <cfRule type="expression" dxfId="7884" priority="7885">
      <formula>$A$83="Planilhado"</formula>
    </cfRule>
  </conditionalFormatting>
  <conditionalFormatting sqref="AW83:AY83">
    <cfRule type="expression" dxfId="7883" priority="7884">
      <formula>$A$83="Ñ Plan s/desc"</formula>
    </cfRule>
  </conditionalFormatting>
  <conditionalFormatting sqref="AW83:AY83">
    <cfRule type="expression" dxfId="7882" priority="7883">
      <formula>$A$83="Advindo"</formula>
    </cfRule>
  </conditionalFormatting>
  <conditionalFormatting sqref="AW83:AY83">
    <cfRule type="expression" dxfId="7881" priority="7882">
      <formula>$A$83="Ñ Plan c/desc"</formula>
    </cfRule>
  </conditionalFormatting>
  <conditionalFormatting sqref="AW83:AY83">
    <cfRule type="expression" dxfId="7880" priority="7881">
      <formula>$A$83="Família"</formula>
    </cfRule>
  </conditionalFormatting>
  <conditionalFormatting sqref="AW84:AY84">
    <cfRule type="expression" dxfId="7879" priority="7880">
      <formula>$A$84="Planilhado"</formula>
    </cfRule>
  </conditionalFormatting>
  <conditionalFormatting sqref="AW84:AY84">
    <cfRule type="expression" dxfId="7878" priority="7879">
      <formula>$A$84="Ñ Plan s/desc"</formula>
    </cfRule>
  </conditionalFormatting>
  <conditionalFormatting sqref="AW84:AY84">
    <cfRule type="expression" dxfId="7877" priority="7878">
      <formula>$A$84="Advindo"</formula>
    </cfRule>
  </conditionalFormatting>
  <conditionalFormatting sqref="AW84:AY84">
    <cfRule type="expression" dxfId="7876" priority="7877">
      <formula>$A$84="Ñ Plan c/desc"</formula>
    </cfRule>
  </conditionalFormatting>
  <conditionalFormatting sqref="AW84:AY84">
    <cfRule type="expression" dxfId="7875" priority="7876">
      <formula>$A$84="Família"</formula>
    </cfRule>
  </conditionalFormatting>
  <conditionalFormatting sqref="AW85:AY85">
    <cfRule type="expression" dxfId="7874" priority="7875">
      <formula>$A$85="Planilhado"</formula>
    </cfRule>
  </conditionalFormatting>
  <conditionalFormatting sqref="AW85:AY85">
    <cfRule type="expression" dxfId="7873" priority="7874">
      <formula>$A$85="Ñ Plan s/desc"</formula>
    </cfRule>
  </conditionalFormatting>
  <conditionalFormatting sqref="AW85:AY85">
    <cfRule type="expression" dxfId="7872" priority="7873">
      <formula>$A$85="Advindo"</formula>
    </cfRule>
  </conditionalFormatting>
  <conditionalFormatting sqref="AW85:AY85">
    <cfRule type="expression" dxfId="7871" priority="7872">
      <formula>$A$85="Ñ Plan c/desc"</formula>
    </cfRule>
  </conditionalFormatting>
  <conditionalFormatting sqref="AW85:AY85">
    <cfRule type="expression" dxfId="7870" priority="7871">
      <formula>$A$85="Família"</formula>
    </cfRule>
  </conditionalFormatting>
  <conditionalFormatting sqref="AW86:AY86">
    <cfRule type="expression" dxfId="7869" priority="7870">
      <formula>$A$86="Planilhado"</formula>
    </cfRule>
  </conditionalFormatting>
  <conditionalFormatting sqref="AW86:AY86">
    <cfRule type="expression" dxfId="7868" priority="7869">
      <formula>$A$86="Ñ Plan s/desc"</formula>
    </cfRule>
  </conditionalFormatting>
  <conditionalFormatting sqref="AW86:AY86">
    <cfRule type="expression" dxfId="7867" priority="7868">
      <formula>$A$86="Advindo"</formula>
    </cfRule>
  </conditionalFormatting>
  <conditionalFormatting sqref="AW86:AY86">
    <cfRule type="expression" dxfId="7866" priority="7867">
      <formula>$A$86="Ñ Plan c/desc"</formula>
    </cfRule>
  </conditionalFormatting>
  <conditionalFormatting sqref="AW86:AY86">
    <cfRule type="expression" dxfId="7865" priority="7866">
      <formula>$A$86="Família"</formula>
    </cfRule>
  </conditionalFormatting>
  <conditionalFormatting sqref="AW87:AY87">
    <cfRule type="expression" dxfId="7864" priority="7865">
      <formula>$A$87="Planilhado"</formula>
    </cfRule>
  </conditionalFormatting>
  <conditionalFormatting sqref="AW87:AY87">
    <cfRule type="expression" dxfId="7863" priority="7864">
      <formula>$A$87="Ñ Plan s/desc"</formula>
    </cfRule>
  </conditionalFormatting>
  <conditionalFormatting sqref="AW87:AY87">
    <cfRule type="expression" dxfId="7862" priority="7863">
      <formula>$A$87="Advindo"</formula>
    </cfRule>
  </conditionalFormatting>
  <conditionalFormatting sqref="AW87:AY87">
    <cfRule type="expression" dxfId="7861" priority="7862">
      <formula>$A$87="Ñ Plan c/desc"</formula>
    </cfRule>
  </conditionalFormatting>
  <conditionalFormatting sqref="AW87:AY87">
    <cfRule type="expression" dxfId="7860" priority="7861">
      <formula>$A$87="Família"</formula>
    </cfRule>
  </conditionalFormatting>
  <conditionalFormatting sqref="AW88:AY88">
    <cfRule type="expression" dxfId="7859" priority="7860">
      <formula>$A$88="Planilhado"</formula>
    </cfRule>
  </conditionalFormatting>
  <conditionalFormatting sqref="AW88:AY88">
    <cfRule type="expression" dxfId="7858" priority="7859">
      <formula>$A$88="Ñ Plan s/desc"</formula>
    </cfRule>
  </conditionalFormatting>
  <conditionalFormatting sqref="AW88:AY88">
    <cfRule type="expression" dxfId="7857" priority="7858">
      <formula>$A$88="Advindo"</formula>
    </cfRule>
  </conditionalFormatting>
  <conditionalFormatting sqref="AW88:AY88">
    <cfRule type="expression" dxfId="7856" priority="7857">
      <formula>$A$88="Ñ Plan c/desc"</formula>
    </cfRule>
  </conditionalFormatting>
  <conditionalFormatting sqref="AW88:AY88">
    <cfRule type="expression" dxfId="7855" priority="7856">
      <formula>$A$88="Família"</formula>
    </cfRule>
  </conditionalFormatting>
  <conditionalFormatting sqref="AW89:AY89">
    <cfRule type="expression" dxfId="7854" priority="7855">
      <formula>$A$89="Planilhado"</formula>
    </cfRule>
  </conditionalFormatting>
  <conditionalFormatting sqref="AW89:AY89">
    <cfRule type="expression" dxfId="7853" priority="7854">
      <formula>$A$89="Ñ Plan s/desc"</formula>
    </cfRule>
  </conditionalFormatting>
  <conditionalFormatting sqref="AW89:AY89">
    <cfRule type="expression" dxfId="7852" priority="7853">
      <formula>$A$89="Advindo"</formula>
    </cfRule>
  </conditionalFormatting>
  <conditionalFormatting sqref="AW89:AY89">
    <cfRule type="expression" dxfId="7851" priority="7852">
      <formula>$A$89="Ñ Plan c/desc"</formula>
    </cfRule>
  </conditionalFormatting>
  <conditionalFormatting sqref="AW89:AY89">
    <cfRule type="expression" dxfId="7850" priority="7851">
      <formula>$A$89="Família"</formula>
    </cfRule>
  </conditionalFormatting>
  <conditionalFormatting sqref="AW90:AY90">
    <cfRule type="expression" dxfId="7849" priority="7850">
      <formula>$A$90="Planilhado"</formula>
    </cfRule>
  </conditionalFormatting>
  <conditionalFormatting sqref="AW90:AY90">
    <cfRule type="expression" dxfId="7848" priority="7849">
      <formula>$A$90="Ñ Plan s/desc"</formula>
    </cfRule>
  </conditionalFormatting>
  <conditionalFormatting sqref="AW90:AY90">
    <cfRule type="expression" dxfId="7847" priority="7848">
      <formula>$A$90="Advindo"</formula>
    </cfRule>
  </conditionalFormatting>
  <conditionalFormatting sqref="AW90:AY90">
    <cfRule type="expression" dxfId="7846" priority="7847">
      <formula>$A$90="Ñ Plan c/desc"</formula>
    </cfRule>
  </conditionalFormatting>
  <conditionalFormatting sqref="AW90:AY90">
    <cfRule type="expression" dxfId="7845" priority="7846">
      <formula>$A$90="Família"</formula>
    </cfRule>
  </conditionalFormatting>
  <conditionalFormatting sqref="AW91:AY91">
    <cfRule type="expression" dxfId="7844" priority="7845">
      <formula>$A$91="Planilhado"</formula>
    </cfRule>
  </conditionalFormatting>
  <conditionalFormatting sqref="AW91:AY91">
    <cfRule type="expression" dxfId="7843" priority="7844">
      <formula>$A$91="Ñ Plan s/desc"</formula>
    </cfRule>
  </conditionalFormatting>
  <conditionalFormatting sqref="AW91:AY91">
    <cfRule type="expression" dxfId="7842" priority="7843">
      <formula>$A$91="Advindo"</formula>
    </cfRule>
  </conditionalFormatting>
  <conditionalFormatting sqref="AW91:AY91">
    <cfRule type="expression" dxfId="7841" priority="7842">
      <formula>$A$91="Ñ Plan c/desc"</formula>
    </cfRule>
  </conditionalFormatting>
  <conditionalFormatting sqref="AW91:AY91">
    <cfRule type="expression" dxfId="7840" priority="7841">
      <formula>$A$91="Família"</formula>
    </cfRule>
  </conditionalFormatting>
  <conditionalFormatting sqref="AW92:AY92">
    <cfRule type="expression" dxfId="7839" priority="7840">
      <formula>$A$92="Planilhado"</formula>
    </cfRule>
  </conditionalFormatting>
  <conditionalFormatting sqref="AW92:AY92">
    <cfRule type="expression" dxfId="7838" priority="7839">
      <formula>$A$92="Ñ Plan s/desc"</formula>
    </cfRule>
  </conditionalFormatting>
  <conditionalFormatting sqref="AW92:AY92">
    <cfRule type="expression" dxfId="7837" priority="7838">
      <formula>$A$92="Advindo"</formula>
    </cfRule>
  </conditionalFormatting>
  <conditionalFormatting sqref="AW92:AY92">
    <cfRule type="expression" dxfId="7836" priority="7837">
      <formula>$A$92="Ñ Plan c/desc"</formula>
    </cfRule>
  </conditionalFormatting>
  <conditionalFormatting sqref="AW92:AY92">
    <cfRule type="expression" dxfId="7835" priority="7836">
      <formula>$A$92="Família"</formula>
    </cfRule>
  </conditionalFormatting>
  <conditionalFormatting sqref="AW93:AY93">
    <cfRule type="expression" dxfId="7834" priority="7835">
      <formula>$A$93="Planilhado"</formula>
    </cfRule>
  </conditionalFormatting>
  <conditionalFormatting sqref="AW93:AY93">
    <cfRule type="expression" dxfId="7833" priority="7834">
      <formula>$A$93="Ñ Plan s/desc"</formula>
    </cfRule>
  </conditionalFormatting>
  <conditionalFormatting sqref="AW93:AY93">
    <cfRule type="expression" dxfId="7832" priority="7833">
      <formula>$A$93="Advindo"</formula>
    </cfRule>
  </conditionalFormatting>
  <conditionalFormatting sqref="AW93:AY93">
    <cfRule type="expression" dxfId="7831" priority="7832">
      <formula>$A$93="Ñ Plan c/desc"</formula>
    </cfRule>
  </conditionalFormatting>
  <conditionalFormatting sqref="AW93:AY93">
    <cfRule type="expression" dxfId="7830" priority="7831">
      <formula>$A$93="Família"</formula>
    </cfRule>
  </conditionalFormatting>
  <conditionalFormatting sqref="AW94:AY94">
    <cfRule type="expression" dxfId="7829" priority="7830">
      <formula>$A$94="Planilhado"</formula>
    </cfRule>
  </conditionalFormatting>
  <conditionalFormatting sqref="AW94:AY94">
    <cfRule type="expression" dxfId="7828" priority="7829">
      <formula>$A$94="Ñ Plan s/desc"</formula>
    </cfRule>
  </conditionalFormatting>
  <conditionalFormatting sqref="AW94:AY94">
    <cfRule type="expression" dxfId="7827" priority="7828">
      <formula>$A$94="Advindo"</formula>
    </cfRule>
  </conditionalFormatting>
  <conditionalFormatting sqref="AW94:AY94">
    <cfRule type="expression" dxfId="7826" priority="7827">
      <formula>$A$94="Ñ Plan c/desc"</formula>
    </cfRule>
  </conditionalFormatting>
  <conditionalFormatting sqref="AW94:AY94">
    <cfRule type="expression" dxfId="7825" priority="7826">
      <formula>$A$94="Família"</formula>
    </cfRule>
  </conditionalFormatting>
  <conditionalFormatting sqref="AW95:AY95">
    <cfRule type="expression" dxfId="7824" priority="7825">
      <formula>$A$95="Planilhado"</formula>
    </cfRule>
  </conditionalFormatting>
  <conditionalFormatting sqref="AW95:AY95">
    <cfRule type="expression" dxfId="7823" priority="7824">
      <formula>$A$95="Ñ Plan s/desc"</formula>
    </cfRule>
  </conditionalFormatting>
  <conditionalFormatting sqref="AW95:AY95">
    <cfRule type="expression" dxfId="7822" priority="7823">
      <formula>$A$95="Advindo"</formula>
    </cfRule>
  </conditionalFormatting>
  <conditionalFormatting sqref="AW95:AY95">
    <cfRule type="expression" dxfId="7821" priority="7822">
      <formula>$A$95="Ñ Plan c/desc"</formula>
    </cfRule>
  </conditionalFormatting>
  <conditionalFormatting sqref="AW95:AY95">
    <cfRule type="expression" dxfId="7820" priority="7821">
      <formula>$A$95="Família"</formula>
    </cfRule>
  </conditionalFormatting>
  <conditionalFormatting sqref="AW96:AY96">
    <cfRule type="expression" dxfId="7819" priority="7820">
      <formula>$A$96="Planilhado"</formula>
    </cfRule>
  </conditionalFormatting>
  <conditionalFormatting sqref="AW96:AY96">
    <cfRule type="expression" dxfId="7818" priority="7819">
      <formula>$A$96="Ñ Plan s/desc"</formula>
    </cfRule>
  </conditionalFormatting>
  <conditionalFormatting sqref="AW96:AY96">
    <cfRule type="expression" dxfId="7817" priority="7818">
      <formula>$A$96="Advindo"</formula>
    </cfRule>
  </conditionalFormatting>
  <conditionalFormatting sqref="AW96:AY96">
    <cfRule type="expression" dxfId="7816" priority="7817">
      <formula>$A$96="Ñ Plan c/desc"</formula>
    </cfRule>
  </conditionalFormatting>
  <conditionalFormatting sqref="AW96:AY96">
    <cfRule type="expression" dxfId="7815" priority="7816">
      <formula>$A$96="Família"</formula>
    </cfRule>
  </conditionalFormatting>
  <conditionalFormatting sqref="AW97:AY97">
    <cfRule type="expression" dxfId="7814" priority="7815">
      <formula>$A$97="Planilhado"</formula>
    </cfRule>
  </conditionalFormatting>
  <conditionalFormatting sqref="AW97:AY97">
    <cfRule type="expression" dxfId="7813" priority="7814">
      <formula>$A$97="Ñ Plan s/desc"</formula>
    </cfRule>
  </conditionalFormatting>
  <conditionalFormatting sqref="AW97:AY97">
    <cfRule type="expression" dxfId="7812" priority="7813">
      <formula>$A$97="Advindo"</formula>
    </cfRule>
  </conditionalFormatting>
  <conditionalFormatting sqref="AW97:AY97">
    <cfRule type="expression" dxfId="7811" priority="7812">
      <formula>$A$97="Ñ Plan c/desc"</formula>
    </cfRule>
  </conditionalFormatting>
  <conditionalFormatting sqref="AW97:AY97">
    <cfRule type="expression" dxfId="7810" priority="7811">
      <formula>$A$97="Família"</formula>
    </cfRule>
  </conditionalFormatting>
  <conditionalFormatting sqref="AW98:AY98">
    <cfRule type="expression" dxfId="7809" priority="7810">
      <formula>$A$98="Planilhado"</formula>
    </cfRule>
  </conditionalFormatting>
  <conditionalFormatting sqref="AW98:AY98">
    <cfRule type="expression" dxfId="7808" priority="7809">
      <formula>$A$98="Ñ Plan s/desc"</formula>
    </cfRule>
  </conditionalFormatting>
  <conditionalFormatting sqref="AW98:AY98">
    <cfRule type="expression" dxfId="7807" priority="7808">
      <formula>$A$98="Advindo"</formula>
    </cfRule>
  </conditionalFormatting>
  <conditionalFormatting sqref="AW98:AY98">
    <cfRule type="expression" dxfId="7806" priority="7807">
      <formula>$A$98="Ñ Plan c/desc"</formula>
    </cfRule>
  </conditionalFormatting>
  <conditionalFormatting sqref="AW98:AY98">
    <cfRule type="expression" dxfId="7805" priority="7806">
      <formula>$A$98="Família"</formula>
    </cfRule>
  </conditionalFormatting>
  <conditionalFormatting sqref="AW99:AY99">
    <cfRule type="expression" dxfId="7804" priority="7805">
      <formula>$A$99="Planilhado"</formula>
    </cfRule>
  </conditionalFormatting>
  <conditionalFormatting sqref="AW99:AY99">
    <cfRule type="expression" dxfId="7803" priority="7804">
      <formula>$A$99="Ñ Plan s/desc"</formula>
    </cfRule>
  </conditionalFormatting>
  <conditionalFormatting sqref="AW99:AY99">
    <cfRule type="expression" dxfId="7802" priority="7803">
      <formula>$A$99="Advindo"</formula>
    </cfRule>
  </conditionalFormatting>
  <conditionalFormatting sqref="AW99:AY99">
    <cfRule type="expression" dxfId="7801" priority="7802">
      <formula>$A$99="Ñ Plan c/desc"</formula>
    </cfRule>
  </conditionalFormatting>
  <conditionalFormatting sqref="AW99:AY99">
    <cfRule type="expression" dxfId="7800" priority="7801">
      <formula>$A$99="Família"</formula>
    </cfRule>
  </conditionalFormatting>
  <conditionalFormatting sqref="AW100:AY100">
    <cfRule type="expression" dxfId="7799" priority="7800">
      <formula>$A$100="Planilhado"</formula>
    </cfRule>
  </conditionalFormatting>
  <conditionalFormatting sqref="AW100:AY100">
    <cfRule type="expression" dxfId="7798" priority="7799">
      <formula>$A$100="Ñ Plan s/desc"</formula>
    </cfRule>
  </conditionalFormatting>
  <conditionalFormatting sqref="AW100:AY100">
    <cfRule type="expression" dxfId="7797" priority="7798">
      <formula>$A$100="Advindo"</formula>
    </cfRule>
  </conditionalFormatting>
  <conditionalFormatting sqref="AW100:AY100">
    <cfRule type="expression" dxfId="7796" priority="7797">
      <formula>$A$100="Ñ Plan c/desc"</formula>
    </cfRule>
  </conditionalFormatting>
  <conditionalFormatting sqref="AW100:AY100">
    <cfRule type="expression" dxfId="7795" priority="7796">
      <formula>$A$100="Família"</formula>
    </cfRule>
  </conditionalFormatting>
  <conditionalFormatting sqref="AW101:AY101">
    <cfRule type="expression" dxfId="7794" priority="7795">
      <formula>$A$101="Planilhado"</formula>
    </cfRule>
  </conditionalFormatting>
  <conditionalFormatting sqref="AW101:AY101">
    <cfRule type="expression" dxfId="7793" priority="7794">
      <formula>$A$101="Ñ Plan s/desc"</formula>
    </cfRule>
  </conditionalFormatting>
  <conditionalFormatting sqref="AW101:AY101">
    <cfRule type="expression" dxfId="7792" priority="7793">
      <formula>$A$101="Advindo"</formula>
    </cfRule>
  </conditionalFormatting>
  <conditionalFormatting sqref="AW101:AY101">
    <cfRule type="expression" dxfId="7791" priority="7792">
      <formula>$A$101="Ñ Plan c/desc"</formula>
    </cfRule>
  </conditionalFormatting>
  <conditionalFormatting sqref="AW101:AY101">
    <cfRule type="expression" dxfId="7790" priority="7791">
      <formula>$A$101="Família"</formula>
    </cfRule>
  </conditionalFormatting>
  <conditionalFormatting sqref="AW102:AY102">
    <cfRule type="expression" dxfId="7789" priority="7790">
      <formula>$A$102="Planilhado"</formula>
    </cfRule>
  </conditionalFormatting>
  <conditionalFormatting sqref="AW102:AY102">
    <cfRule type="expression" dxfId="7788" priority="7789">
      <formula>$A$102="Ñ Plan s/desc"</formula>
    </cfRule>
  </conditionalFormatting>
  <conditionalFormatting sqref="AW102:AY102">
    <cfRule type="expression" dxfId="7787" priority="7788">
      <formula>$A$102="Advindo"</formula>
    </cfRule>
  </conditionalFormatting>
  <conditionalFormatting sqref="AW102:AY102">
    <cfRule type="expression" dxfId="7786" priority="7787">
      <formula>$A$102="Ñ Plan c/desc"</formula>
    </cfRule>
  </conditionalFormatting>
  <conditionalFormatting sqref="AW102:AY102">
    <cfRule type="expression" dxfId="7785" priority="7786">
      <formula>$A$102="Família"</formula>
    </cfRule>
  </conditionalFormatting>
  <conditionalFormatting sqref="AW103:AY103">
    <cfRule type="expression" dxfId="7784" priority="7785">
      <formula>$A$103="Planilhado"</formula>
    </cfRule>
  </conditionalFormatting>
  <conditionalFormatting sqref="AW103:AY103">
    <cfRule type="expression" dxfId="7783" priority="7784">
      <formula>$A$103="Ñ Plan s/desc"</formula>
    </cfRule>
  </conditionalFormatting>
  <conditionalFormatting sqref="AW103:AY103">
    <cfRule type="expression" dxfId="7782" priority="7783">
      <formula>$A$103="Advindo"</formula>
    </cfRule>
  </conditionalFormatting>
  <conditionalFormatting sqref="AW103:AY103">
    <cfRule type="expression" dxfId="7781" priority="7782">
      <formula>$A$103="Ñ Plan c/desc"</formula>
    </cfRule>
  </conditionalFormatting>
  <conditionalFormatting sqref="AW103:AY103">
    <cfRule type="expression" dxfId="7780" priority="7781">
      <formula>$A$103="Família"</formula>
    </cfRule>
  </conditionalFormatting>
  <conditionalFormatting sqref="AW104:AY104">
    <cfRule type="expression" dxfId="7779" priority="7780">
      <formula>$A$104="Planilhado"</formula>
    </cfRule>
  </conditionalFormatting>
  <conditionalFormatting sqref="AW104:AY104">
    <cfRule type="expression" dxfId="7778" priority="7779">
      <formula>$A$104="Ñ Plan s/desc"</formula>
    </cfRule>
  </conditionalFormatting>
  <conditionalFormatting sqref="AW104:AY104">
    <cfRule type="expression" dxfId="7777" priority="7778">
      <formula>$A$104="Advindo"</formula>
    </cfRule>
  </conditionalFormatting>
  <conditionalFormatting sqref="AW104:AY104">
    <cfRule type="expression" dxfId="7776" priority="7777">
      <formula>$A$104="Ñ Plan c/desc"</formula>
    </cfRule>
  </conditionalFormatting>
  <conditionalFormatting sqref="AW104:AY104">
    <cfRule type="expression" dxfId="7775" priority="7776">
      <formula>$A$104="Família"</formula>
    </cfRule>
  </conditionalFormatting>
  <conditionalFormatting sqref="AW105:AY105">
    <cfRule type="expression" dxfId="7774" priority="7775">
      <formula>$A$105="Planilhado"</formula>
    </cfRule>
  </conditionalFormatting>
  <conditionalFormatting sqref="AW105:AY105">
    <cfRule type="expression" dxfId="7773" priority="7774">
      <formula>$A$105="Ñ Plan s/desc"</formula>
    </cfRule>
  </conditionalFormatting>
  <conditionalFormatting sqref="AW105:AY105">
    <cfRule type="expression" dxfId="7772" priority="7773">
      <formula>$A$105="Advindo"</formula>
    </cfRule>
  </conditionalFormatting>
  <conditionalFormatting sqref="AW105:AY105">
    <cfRule type="expression" dxfId="7771" priority="7772">
      <formula>$A$105="Ñ Plan c/desc"</formula>
    </cfRule>
  </conditionalFormatting>
  <conditionalFormatting sqref="AW105:AY105">
    <cfRule type="expression" dxfId="7770" priority="7771">
      <formula>$A$105="Família"</formula>
    </cfRule>
  </conditionalFormatting>
  <conditionalFormatting sqref="AW106:AY106">
    <cfRule type="expression" dxfId="7769" priority="7770">
      <formula>$A$106="Planilhado"</formula>
    </cfRule>
  </conditionalFormatting>
  <conditionalFormatting sqref="AW106:AY106">
    <cfRule type="expression" dxfId="7768" priority="7769">
      <formula>$A$106="Ñ Plan s/desc"</formula>
    </cfRule>
  </conditionalFormatting>
  <conditionalFormatting sqref="AW106:AY106">
    <cfRule type="expression" dxfId="7767" priority="7768">
      <formula>$A$106="Advindo"</formula>
    </cfRule>
  </conditionalFormatting>
  <conditionalFormatting sqref="AW106:AY106">
    <cfRule type="expression" dxfId="7766" priority="7767">
      <formula>$A$106="Ñ Plan c/desc"</formula>
    </cfRule>
  </conditionalFormatting>
  <conditionalFormatting sqref="AW106:AY106">
    <cfRule type="expression" dxfId="7765" priority="7766">
      <formula>$A$106="Família"</formula>
    </cfRule>
  </conditionalFormatting>
  <conditionalFormatting sqref="AW107:AY107">
    <cfRule type="expression" dxfId="7764" priority="7765">
      <formula>$A$107="Planilhado"</formula>
    </cfRule>
  </conditionalFormatting>
  <conditionalFormatting sqref="AW107:AY107">
    <cfRule type="expression" dxfId="7763" priority="7764">
      <formula>$A$107="Ñ Plan s/desc"</formula>
    </cfRule>
  </conditionalFormatting>
  <conditionalFormatting sqref="AW107:AY107">
    <cfRule type="expression" dxfId="7762" priority="7763">
      <formula>$A$107="Advindo"</formula>
    </cfRule>
  </conditionalFormatting>
  <conditionalFormatting sqref="AW107:AY107">
    <cfRule type="expression" dxfId="7761" priority="7762">
      <formula>$A$107="Ñ Plan c/desc"</formula>
    </cfRule>
  </conditionalFormatting>
  <conditionalFormatting sqref="AW107:AY107">
    <cfRule type="expression" dxfId="7760" priority="7761">
      <formula>$A$107="Família"</formula>
    </cfRule>
  </conditionalFormatting>
  <conditionalFormatting sqref="AW108:AY108">
    <cfRule type="expression" dxfId="7759" priority="7760">
      <formula>$A$108="Planilhado"</formula>
    </cfRule>
  </conditionalFormatting>
  <conditionalFormatting sqref="AW108:AY108">
    <cfRule type="expression" dxfId="7758" priority="7759">
      <formula>$A$108="Ñ Plan s/desc"</formula>
    </cfRule>
  </conditionalFormatting>
  <conditionalFormatting sqref="AW108:AY108">
    <cfRule type="expression" dxfId="7757" priority="7758">
      <formula>$A$108="Advindo"</formula>
    </cfRule>
  </conditionalFormatting>
  <conditionalFormatting sqref="AW108:AY108">
    <cfRule type="expression" dxfId="7756" priority="7757">
      <formula>$A$108="Ñ Plan c/desc"</formula>
    </cfRule>
  </conditionalFormatting>
  <conditionalFormatting sqref="AW108:AY108">
    <cfRule type="expression" dxfId="7755" priority="7756">
      <formula>$A$108="Família"</formula>
    </cfRule>
  </conditionalFormatting>
  <conditionalFormatting sqref="AW109:AY109">
    <cfRule type="expression" dxfId="7754" priority="7755">
      <formula>$A$109="Planilhado"</formula>
    </cfRule>
  </conditionalFormatting>
  <conditionalFormatting sqref="AW109:AY109">
    <cfRule type="expression" dxfId="7753" priority="7754">
      <formula>$A$109="Ñ Plan s/desc"</formula>
    </cfRule>
  </conditionalFormatting>
  <conditionalFormatting sqref="AW109:AY109">
    <cfRule type="expression" dxfId="7752" priority="7753">
      <formula>$A$109="Advindo"</formula>
    </cfRule>
  </conditionalFormatting>
  <conditionalFormatting sqref="AW109:AY109">
    <cfRule type="expression" dxfId="7751" priority="7752">
      <formula>$A$109="Ñ Plan c/desc"</formula>
    </cfRule>
  </conditionalFormatting>
  <conditionalFormatting sqref="AW109:AY109">
    <cfRule type="expression" dxfId="7750" priority="7751">
      <formula>$A$109="Família"</formula>
    </cfRule>
  </conditionalFormatting>
  <conditionalFormatting sqref="AW110:AY110">
    <cfRule type="expression" dxfId="7749" priority="7750">
      <formula>$A$110="Planilhado"</formula>
    </cfRule>
  </conditionalFormatting>
  <conditionalFormatting sqref="AW110:AY110">
    <cfRule type="expression" dxfId="7748" priority="7749">
      <formula>$A$110="Ñ Plan s/desc"</formula>
    </cfRule>
  </conditionalFormatting>
  <conditionalFormatting sqref="AW110:AY110">
    <cfRule type="expression" dxfId="7747" priority="7748">
      <formula>$A$110="Advindo"</formula>
    </cfRule>
  </conditionalFormatting>
  <conditionalFormatting sqref="AW110:AY110">
    <cfRule type="expression" dxfId="7746" priority="7747">
      <formula>$A$110="Ñ Plan c/desc"</formula>
    </cfRule>
  </conditionalFormatting>
  <conditionalFormatting sqref="AW110:AY110">
    <cfRule type="expression" dxfId="7745" priority="7746">
      <formula>$A$110="Família"</formula>
    </cfRule>
  </conditionalFormatting>
  <conditionalFormatting sqref="AW111:AY111">
    <cfRule type="expression" dxfId="7744" priority="7745">
      <formula>$A$111="Planilhado"</formula>
    </cfRule>
  </conditionalFormatting>
  <conditionalFormatting sqref="AW111:AY111">
    <cfRule type="expression" dxfId="7743" priority="7744">
      <formula>$A$111="Ñ Plan s/desc"</formula>
    </cfRule>
  </conditionalFormatting>
  <conditionalFormatting sqref="AW111:AY111">
    <cfRule type="expression" dxfId="7742" priority="7743">
      <formula>$A$111="Advindo"</formula>
    </cfRule>
  </conditionalFormatting>
  <conditionalFormatting sqref="AW111:AY111">
    <cfRule type="expression" dxfId="7741" priority="7742">
      <formula>$A$111="Ñ Plan c/desc"</formula>
    </cfRule>
  </conditionalFormatting>
  <conditionalFormatting sqref="AW111:AY111">
    <cfRule type="expression" dxfId="7740" priority="7741">
      <formula>$A$111="Família"</formula>
    </cfRule>
  </conditionalFormatting>
  <conditionalFormatting sqref="AW112:AY112">
    <cfRule type="expression" dxfId="7739" priority="7740">
      <formula>$A$112="Planilhado"</formula>
    </cfRule>
  </conditionalFormatting>
  <conditionalFormatting sqref="AW112:AY112">
    <cfRule type="expression" dxfId="7738" priority="7739">
      <formula>$A$112="Ñ Plan s/desc"</formula>
    </cfRule>
  </conditionalFormatting>
  <conditionalFormatting sqref="AW112:AY112">
    <cfRule type="expression" dxfId="7737" priority="7738">
      <formula>$A$112="Advindo"</formula>
    </cfRule>
  </conditionalFormatting>
  <conditionalFormatting sqref="AW112:AY112">
    <cfRule type="expression" dxfId="7736" priority="7737">
      <formula>$A$112="Ñ Plan c/desc"</formula>
    </cfRule>
  </conditionalFormatting>
  <conditionalFormatting sqref="AW112:AY112">
    <cfRule type="expression" dxfId="7735" priority="7736">
      <formula>$A$112="Família"</formula>
    </cfRule>
  </conditionalFormatting>
  <conditionalFormatting sqref="AW113:AY113">
    <cfRule type="expression" dxfId="7734" priority="7735">
      <formula>$A$113="Planilhado"</formula>
    </cfRule>
  </conditionalFormatting>
  <conditionalFormatting sqref="AW113:AY113">
    <cfRule type="expression" dxfId="7733" priority="7734">
      <formula>$A$113="Ñ Plan s/desc"</formula>
    </cfRule>
  </conditionalFormatting>
  <conditionalFormatting sqref="AW113:AY113">
    <cfRule type="expression" dxfId="7732" priority="7733">
      <formula>$A$113="Advindo"</formula>
    </cfRule>
  </conditionalFormatting>
  <conditionalFormatting sqref="AW113:AY113">
    <cfRule type="expression" dxfId="7731" priority="7732">
      <formula>$A$113="Ñ Plan c/desc"</formula>
    </cfRule>
  </conditionalFormatting>
  <conditionalFormatting sqref="AW113:AY113">
    <cfRule type="expression" dxfId="7730" priority="7731">
      <formula>$A$113="Família"</formula>
    </cfRule>
  </conditionalFormatting>
  <conditionalFormatting sqref="AW114:AY114">
    <cfRule type="expression" dxfId="7729" priority="7730">
      <formula>$A$114="Planilhado"</formula>
    </cfRule>
  </conditionalFormatting>
  <conditionalFormatting sqref="AW114:AY114">
    <cfRule type="expression" dxfId="7728" priority="7729">
      <formula>$A$114="Ñ Plan s/desc"</formula>
    </cfRule>
  </conditionalFormatting>
  <conditionalFormatting sqref="AW114:AY114">
    <cfRule type="expression" dxfId="7727" priority="7728">
      <formula>$A$114="Advindo"</formula>
    </cfRule>
  </conditionalFormatting>
  <conditionalFormatting sqref="AW114:AY114">
    <cfRule type="expression" dxfId="7726" priority="7727">
      <formula>$A$114="Ñ Plan c/desc"</formula>
    </cfRule>
  </conditionalFormatting>
  <conditionalFormatting sqref="AW114:AY114">
    <cfRule type="expression" dxfId="7725" priority="7726">
      <formula>$A$114="Família"</formula>
    </cfRule>
  </conditionalFormatting>
  <conditionalFormatting sqref="AW115:AY115">
    <cfRule type="expression" dxfId="7724" priority="7725">
      <formula>$A$115="Planilhado"</formula>
    </cfRule>
  </conditionalFormatting>
  <conditionalFormatting sqref="AW115:AY115">
    <cfRule type="expression" dxfId="7723" priority="7724">
      <formula>$A$115="Ñ Plan s/desc"</formula>
    </cfRule>
  </conditionalFormatting>
  <conditionalFormatting sqref="AW115:AY115">
    <cfRule type="expression" dxfId="7722" priority="7723">
      <formula>$A$115="Advindo"</formula>
    </cfRule>
  </conditionalFormatting>
  <conditionalFormatting sqref="AW115:AY115">
    <cfRule type="expression" dxfId="7721" priority="7722">
      <formula>$A$115="Ñ Plan c/desc"</formula>
    </cfRule>
  </conditionalFormatting>
  <conditionalFormatting sqref="AW115:AY115">
    <cfRule type="expression" dxfId="7720" priority="7721">
      <formula>$A$115="Família"</formula>
    </cfRule>
  </conditionalFormatting>
  <conditionalFormatting sqref="AW116:AY116">
    <cfRule type="expression" dxfId="7719" priority="7720">
      <formula>$A$116="Planilhado"</formula>
    </cfRule>
  </conditionalFormatting>
  <conditionalFormatting sqref="AW116:AY116">
    <cfRule type="expression" dxfId="7718" priority="7719">
      <formula>$A$116="Ñ Plan s/desc"</formula>
    </cfRule>
  </conditionalFormatting>
  <conditionalFormatting sqref="AW116:AY116">
    <cfRule type="expression" dxfId="7717" priority="7718">
      <formula>$A$116="Advindo"</formula>
    </cfRule>
  </conditionalFormatting>
  <conditionalFormatting sqref="AW116:AY116">
    <cfRule type="expression" dxfId="7716" priority="7717">
      <formula>$A$116="Ñ Plan c/desc"</formula>
    </cfRule>
  </conditionalFormatting>
  <conditionalFormatting sqref="AW116:AY116">
    <cfRule type="expression" dxfId="7715" priority="7716">
      <formula>$A$116="Família"</formula>
    </cfRule>
  </conditionalFormatting>
  <conditionalFormatting sqref="AW117:AY117">
    <cfRule type="expression" dxfId="7714" priority="7715">
      <formula>$A$117="Planilhado"</formula>
    </cfRule>
  </conditionalFormatting>
  <conditionalFormatting sqref="AW117:AY117">
    <cfRule type="expression" dxfId="7713" priority="7714">
      <formula>$A$117="Ñ Plan s/desc"</formula>
    </cfRule>
  </conditionalFormatting>
  <conditionalFormatting sqref="AW117:AY117">
    <cfRule type="expression" dxfId="7712" priority="7713">
      <formula>$A$117="Advindo"</formula>
    </cfRule>
  </conditionalFormatting>
  <conditionalFormatting sqref="AW117:AY117">
    <cfRule type="expression" dxfId="7711" priority="7712">
      <formula>$A$117="Ñ Plan c/desc"</formula>
    </cfRule>
  </conditionalFormatting>
  <conditionalFormatting sqref="AW117:AY117">
    <cfRule type="expression" dxfId="7710" priority="7711">
      <formula>$A$117="Família"</formula>
    </cfRule>
  </conditionalFormatting>
  <conditionalFormatting sqref="AW118:AY118">
    <cfRule type="expression" dxfId="7709" priority="7710">
      <formula>$A$118="Planilhado"</formula>
    </cfRule>
  </conditionalFormatting>
  <conditionalFormatting sqref="AW118:AY118">
    <cfRule type="expression" dxfId="7708" priority="7709">
      <formula>$A$118="Ñ Plan s/desc"</formula>
    </cfRule>
  </conditionalFormatting>
  <conditionalFormatting sqref="AW118:AY118">
    <cfRule type="expression" dxfId="7707" priority="7708">
      <formula>$A$118="Advindo"</formula>
    </cfRule>
  </conditionalFormatting>
  <conditionalFormatting sqref="AW118:AY118">
    <cfRule type="expression" dxfId="7706" priority="7707">
      <formula>$A$118="Ñ Plan c/desc"</formula>
    </cfRule>
  </conditionalFormatting>
  <conditionalFormatting sqref="AW118:AY118">
    <cfRule type="expression" dxfId="7705" priority="7706">
      <formula>$A$118="Família"</formula>
    </cfRule>
  </conditionalFormatting>
  <conditionalFormatting sqref="AW119:AY119">
    <cfRule type="expression" dxfId="7704" priority="7705">
      <formula>$A$119="Planilhado"</formula>
    </cfRule>
  </conditionalFormatting>
  <conditionalFormatting sqref="AW119:AY119">
    <cfRule type="expression" dxfId="7703" priority="7704">
      <formula>$A$119="Ñ Plan s/desc"</formula>
    </cfRule>
  </conditionalFormatting>
  <conditionalFormatting sqref="AW119:AY119">
    <cfRule type="expression" dxfId="7702" priority="7703">
      <formula>$A$119="Advindo"</formula>
    </cfRule>
  </conditionalFormatting>
  <conditionalFormatting sqref="AW119:AY119">
    <cfRule type="expression" dxfId="7701" priority="7702">
      <formula>$A$119="Ñ Plan c/desc"</formula>
    </cfRule>
  </conditionalFormatting>
  <conditionalFormatting sqref="AW119:AY119">
    <cfRule type="expression" dxfId="7700" priority="7701">
      <formula>$A$119="Família"</formula>
    </cfRule>
  </conditionalFormatting>
  <conditionalFormatting sqref="AW120:AY120">
    <cfRule type="expression" dxfId="7699" priority="7700">
      <formula>$A$120="Planilhado"</formula>
    </cfRule>
  </conditionalFormatting>
  <conditionalFormatting sqref="AW120:AY120">
    <cfRule type="expression" dxfId="7698" priority="7699">
      <formula>$A$120="Ñ Plan s/desc"</formula>
    </cfRule>
  </conditionalFormatting>
  <conditionalFormatting sqref="AW120:AY120">
    <cfRule type="expression" dxfId="7697" priority="7698">
      <formula>$A$120="Advindo"</formula>
    </cfRule>
  </conditionalFormatting>
  <conditionalFormatting sqref="AW120:AY120">
    <cfRule type="expression" dxfId="7696" priority="7697">
      <formula>$A$120="Ñ Plan c/desc"</formula>
    </cfRule>
  </conditionalFormatting>
  <conditionalFormatting sqref="AW120:AY120">
    <cfRule type="expression" dxfId="7695" priority="7696">
      <formula>$A$120="Família"</formula>
    </cfRule>
  </conditionalFormatting>
  <conditionalFormatting sqref="AW121:AY121">
    <cfRule type="expression" dxfId="7694" priority="7695">
      <formula>$A$121="Planilhado"</formula>
    </cfRule>
  </conditionalFormatting>
  <conditionalFormatting sqref="AW121:AY121">
    <cfRule type="expression" dxfId="7693" priority="7694">
      <formula>$A$121="Ñ Plan s/desc"</formula>
    </cfRule>
  </conditionalFormatting>
  <conditionalFormatting sqref="AW121:AY121">
    <cfRule type="expression" dxfId="7692" priority="7693">
      <formula>$A$121="Advindo"</formula>
    </cfRule>
  </conditionalFormatting>
  <conditionalFormatting sqref="AW121:AY121">
    <cfRule type="expression" dxfId="7691" priority="7692">
      <formula>$A$121="Ñ Plan c/desc"</formula>
    </cfRule>
  </conditionalFormatting>
  <conditionalFormatting sqref="AW121:AY121">
    <cfRule type="expression" dxfId="7690" priority="7691">
      <formula>$A$121="Família"</formula>
    </cfRule>
  </conditionalFormatting>
  <conditionalFormatting sqref="AW122:AY122">
    <cfRule type="expression" dxfId="7689" priority="7690">
      <formula>$A$122="Planilhado"</formula>
    </cfRule>
  </conditionalFormatting>
  <conditionalFormatting sqref="AW122:AY122">
    <cfRule type="expression" dxfId="7688" priority="7689">
      <formula>$A$122="Ñ Plan s/desc"</formula>
    </cfRule>
  </conditionalFormatting>
  <conditionalFormatting sqref="AW122:AY122">
    <cfRule type="expression" dxfId="7687" priority="7688">
      <formula>$A$122="Advindo"</formula>
    </cfRule>
  </conditionalFormatting>
  <conditionalFormatting sqref="AW122:AY122">
    <cfRule type="expression" dxfId="7686" priority="7687">
      <formula>$A$122="Ñ Plan c/desc"</formula>
    </cfRule>
  </conditionalFormatting>
  <conditionalFormatting sqref="AW122:AY122">
    <cfRule type="expression" dxfId="7685" priority="7686">
      <formula>$A$122="Família"</formula>
    </cfRule>
  </conditionalFormatting>
  <conditionalFormatting sqref="AW123:AY123">
    <cfRule type="expression" dxfId="7684" priority="7685">
      <formula>$A$123="Planilhado"</formula>
    </cfRule>
  </conditionalFormatting>
  <conditionalFormatting sqref="AW123:AY123">
    <cfRule type="expression" dxfId="7683" priority="7684">
      <formula>$A$123="Ñ Plan s/desc"</formula>
    </cfRule>
  </conditionalFormatting>
  <conditionalFormatting sqref="AW123:AY123">
    <cfRule type="expression" dxfId="7682" priority="7683">
      <formula>$A$123="Advindo"</formula>
    </cfRule>
  </conditionalFormatting>
  <conditionalFormatting sqref="AW123:AY123">
    <cfRule type="expression" dxfId="7681" priority="7682">
      <formula>$A$123="Ñ Plan c/desc"</formula>
    </cfRule>
  </conditionalFormatting>
  <conditionalFormatting sqref="AW123:AY123">
    <cfRule type="expression" dxfId="7680" priority="7681">
      <formula>$A$123="Família"</formula>
    </cfRule>
  </conditionalFormatting>
  <conditionalFormatting sqref="AW124:AY124">
    <cfRule type="expression" dxfId="7679" priority="7680">
      <formula>$A$124="Planilhado"</formula>
    </cfRule>
  </conditionalFormatting>
  <conditionalFormatting sqref="AW124:AY124">
    <cfRule type="expression" dxfId="7678" priority="7679">
      <formula>$A$124="Ñ Plan s/desc"</formula>
    </cfRule>
  </conditionalFormatting>
  <conditionalFormatting sqref="AW124:AY124">
    <cfRule type="expression" dxfId="7677" priority="7678">
      <formula>$A$124="Advindo"</formula>
    </cfRule>
  </conditionalFormatting>
  <conditionalFormatting sqref="AW124:AY124">
    <cfRule type="expression" dxfId="7676" priority="7677">
      <formula>$A$124="Ñ Plan c/desc"</formula>
    </cfRule>
  </conditionalFormatting>
  <conditionalFormatting sqref="AW124:AY124">
    <cfRule type="expression" dxfId="7675" priority="7676">
      <formula>$A$124="Família"</formula>
    </cfRule>
  </conditionalFormatting>
  <conditionalFormatting sqref="AW125:AY125">
    <cfRule type="expression" dxfId="7674" priority="7675">
      <formula>$A$125="Planilhado"</formula>
    </cfRule>
  </conditionalFormatting>
  <conditionalFormatting sqref="AW125:AY125">
    <cfRule type="expression" dxfId="7673" priority="7674">
      <formula>$A$125="Ñ Plan s/desc"</formula>
    </cfRule>
  </conditionalFormatting>
  <conditionalFormatting sqref="AW125:AY125">
    <cfRule type="expression" dxfId="7672" priority="7673">
      <formula>$A$125="Advindo"</formula>
    </cfRule>
  </conditionalFormatting>
  <conditionalFormatting sqref="AW125:AY125">
    <cfRule type="expression" dxfId="7671" priority="7672">
      <formula>$A$125="Ñ Plan c/desc"</formula>
    </cfRule>
  </conditionalFormatting>
  <conditionalFormatting sqref="AW125:AY125">
    <cfRule type="expression" dxfId="7670" priority="7671">
      <formula>$A$125="Família"</formula>
    </cfRule>
  </conditionalFormatting>
  <conditionalFormatting sqref="AW126:AY126">
    <cfRule type="expression" dxfId="7669" priority="7670">
      <formula>$A$126="Planilhado"</formula>
    </cfRule>
  </conditionalFormatting>
  <conditionalFormatting sqref="AW126:AY126">
    <cfRule type="expression" dxfId="7668" priority="7669">
      <formula>$A$126="Ñ Plan s/desc"</formula>
    </cfRule>
  </conditionalFormatting>
  <conditionalFormatting sqref="AW126:AY126">
    <cfRule type="expression" dxfId="7667" priority="7668">
      <formula>$A$126="Advindo"</formula>
    </cfRule>
  </conditionalFormatting>
  <conditionalFormatting sqref="AW126:AY126">
    <cfRule type="expression" dxfId="7666" priority="7667">
      <formula>$A$126="Ñ Plan c/desc"</formula>
    </cfRule>
  </conditionalFormatting>
  <conditionalFormatting sqref="AW126:AY126">
    <cfRule type="expression" dxfId="7665" priority="7666">
      <formula>$A$126="Família"</formula>
    </cfRule>
  </conditionalFormatting>
  <conditionalFormatting sqref="AW127:AY127">
    <cfRule type="expression" dxfId="7664" priority="7665">
      <formula>$A$127="Planilhado"</formula>
    </cfRule>
  </conditionalFormatting>
  <conditionalFormatting sqref="AW127:AY127">
    <cfRule type="expression" dxfId="7663" priority="7664">
      <formula>$A$127="Ñ Plan s/desc"</formula>
    </cfRule>
  </conditionalFormatting>
  <conditionalFormatting sqref="AW127:AY127">
    <cfRule type="expression" dxfId="7662" priority="7663">
      <formula>$A$127="Advindo"</formula>
    </cfRule>
  </conditionalFormatting>
  <conditionalFormatting sqref="AW127:AY127">
    <cfRule type="expression" dxfId="7661" priority="7662">
      <formula>$A$127="Ñ Plan c/desc"</formula>
    </cfRule>
  </conditionalFormatting>
  <conditionalFormatting sqref="AW127:AY127">
    <cfRule type="expression" dxfId="7660" priority="7661">
      <formula>$A$127="Família"</formula>
    </cfRule>
  </conditionalFormatting>
  <conditionalFormatting sqref="AW128:AY128">
    <cfRule type="expression" dxfId="7659" priority="7660">
      <formula>$A$128="Planilhado"</formula>
    </cfRule>
  </conditionalFormatting>
  <conditionalFormatting sqref="AW128:AY128">
    <cfRule type="expression" dxfId="7658" priority="7659">
      <formula>$A$128="Ñ Plan s/desc"</formula>
    </cfRule>
  </conditionalFormatting>
  <conditionalFormatting sqref="AW128:AY128">
    <cfRule type="expression" dxfId="7657" priority="7658">
      <formula>$A$128="Advindo"</formula>
    </cfRule>
  </conditionalFormatting>
  <conditionalFormatting sqref="AW128:AY128">
    <cfRule type="expression" dxfId="7656" priority="7657">
      <formula>$A$128="Ñ Plan c/desc"</formula>
    </cfRule>
  </conditionalFormatting>
  <conditionalFormatting sqref="AW128:AY128">
    <cfRule type="expression" dxfId="7655" priority="7656">
      <formula>$A$128="Família"</formula>
    </cfRule>
  </conditionalFormatting>
  <conditionalFormatting sqref="AW129:AY129">
    <cfRule type="expression" dxfId="7654" priority="7655">
      <formula>$A$129="Planilhado"</formula>
    </cfRule>
  </conditionalFormatting>
  <conditionalFormatting sqref="AW129:AY129">
    <cfRule type="expression" dxfId="7653" priority="7654">
      <formula>$A$129="Ñ Plan s/desc"</formula>
    </cfRule>
  </conditionalFormatting>
  <conditionalFormatting sqref="AW129:AY129">
    <cfRule type="expression" dxfId="7652" priority="7653">
      <formula>$A$129="Advindo"</formula>
    </cfRule>
  </conditionalFormatting>
  <conditionalFormatting sqref="AW129:AY129">
    <cfRule type="expression" dxfId="7651" priority="7652">
      <formula>$A$129="Ñ Plan c/desc"</formula>
    </cfRule>
  </conditionalFormatting>
  <conditionalFormatting sqref="AW129:AY129">
    <cfRule type="expression" dxfId="7650" priority="7651">
      <formula>$A$129="Família"</formula>
    </cfRule>
  </conditionalFormatting>
  <conditionalFormatting sqref="AW130:AY130">
    <cfRule type="expression" dxfId="7649" priority="7650">
      <formula>$A$130="Planilhado"</formula>
    </cfRule>
  </conditionalFormatting>
  <conditionalFormatting sqref="AW130:AY130">
    <cfRule type="expression" dxfId="7648" priority="7649">
      <formula>$A$130="Ñ Plan s/desc"</formula>
    </cfRule>
  </conditionalFormatting>
  <conditionalFormatting sqref="AW130:AY130">
    <cfRule type="expression" dxfId="7647" priority="7648">
      <formula>$A$130="Advindo"</formula>
    </cfRule>
  </conditionalFormatting>
  <conditionalFormatting sqref="AW130:AY130">
    <cfRule type="expression" dxfId="7646" priority="7647">
      <formula>$A$130="Ñ Plan c/desc"</formula>
    </cfRule>
  </conditionalFormatting>
  <conditionalFormatting sqref="AW130:AY130">
    <cfRule type="expression" dxfId="7645" priority="7646">
      <formula>$A$130="Família"</formula>
    </cfRule>
  </conditionalFormatting>
  <conditionalFormatting sqref="AW131:AY131">
    <cfRule type="expression" dxfId="7644" priority="7645">
      <formula>$A$131="Planilhado"</formula>
    </cfRule>
  </conditionalFormatting>
  <conditionalFormatting sqref="AW131:AY131">
    <cfRule type="expression" dxfId="7643" priority="7644">
      <formula>$A$131="Ñ Plan s/desc"</formula>
    </cfRule>
  </conditionalFormatting>
  <conditionalFormatting sqref="AW131:AY131">
    <cfRule type="expression" dxfId="7642" priority="7643">
      <formula>$A$131="Advindo"</formula>
    </cfRule>
  </conditionalFormatting>
  <conditionalFormatting sqref="AW131:AY131">
    <cfRule type="expression" dxfId="7641" priority="7642">
      <formula>$A$131="Ñ Plan c/desc"</formula>
    </cfRule>
  </conditionalFormatting>
  <conditionalFormatting sqref="AW131:AY131">
    <cfRule type="expression" dxfId="7640" priority="7641">
      <formula>$A$131="Família"</formula>
    </cfRule>
  </conditionalFormatting>
  <conditionalFormatting sqref="AW132:AY132">
    <cfRule type="expression" dxfId="7639" priority="7640">
      <formula>$A$132="Planilhado"</formula>
    </cfRule>
  </conditionalFormatting>
  <conditionalFormatting sqref="AW132:AY132">
    <cfRule type="expression" dxfId="7638" priority="7639">
      <formula>$A$132="Ñ Plan s/desc"</formula>
    </cfRule>
  </conditionalFormatting>
  <conditionalFormatting sqref="AW132:AY132">
    <cfRule type="expression" dxfId="7637" priority="7638">
      <formula>$A$132="Advindo"</formula>
    </cfRule>
  </conditionalFormatting>
  <conditionalFormatting sqref="AW132:AY132">
    <cfRule type="expression" dxfId="7636" priority="7637">
      <formula>$A$132="Ñ Plan c/desc"</formula>
    </cfRule>
  </conditionalFormatting>
  <conditionalFormatting sqref="AW132:AY132">
    <cfRule type="expression" dxfId="7635" priority="7636">
      <formula>$A$132="Família"</formula>
    </cfRule>
  </conditionalFormatting>
  <conditionalFormatting sqref="AW133:AY133">
    <cfRule type="expression" dxfId="7634" priority="7635">
      <formula>$A$133="Planilhado"</formula>
    </cfRule>
  </conditionalFormatting>
  <conditionalFormatting sqref="AW133:AY133">
    <cfRule type="expression" dxfId="7633" priority="7634">
      <formula>$A$133="Ñ Plan s/desc"</formula>
    </cfRule>
  </conditionalFormatting>
  <conditionalFormatting sqref="AW133:AY133">
    <cfRule type="expression" dxfId="7632" priority="7633">
      <formula>$A$133="Advindo"</formula>
    </cfRule>
  </conditionalFormatting>
  <conditionalFormatting sqref="AW133:AY133">
    <cfRule type="expression" dxfId="7631" priority="7632">
      <formula>$A$133="Ñ Plan c/desc"</formula>
    </cfRule>
  </conditionalFormatting>
  <conditionalFormatting sqref="AW133:AY133">
    <cfRule type="expression" dxfId="7630" priority="7631">
      <formula>$A$133="Família"</formula>
    </cfRule>
  </conditionalFormatting>
  <conditionalFormatting sqref="AW134:AY134">
    <cfRule type="expression" dxfId="7629" priority="7630">
      <formula>$A$134="Planilhado"</formula>
    </cfRule>
  </conditionalFormatting>
  <conditionalFormatting sqref="AW134:AY134">
    <cfRule type="expression" dxfId="7628" priority="7629">
      <formula>$A$134="Ñ Plan s/desc"</formula>
    </cfRule>
  </conditionalFormatting>
  <conditionalFormatting sqref="AW134:AY134">
    <cfRule type="expression" dxfId="7627" priority="7628">
      <formula>$A$134="Advindo"</formula>
    </cfRule>
  </conditionalFormatting>
  <conditionalFormatting sqref="AW134:AY134">
    <cfRule type="expression" dxfId="7626" priority="7627">
      <formula>$A$134="Ñ Plan c/desc"</formula>
    </cfRule>
  </conditionalFormatting>
  <conditionalFormatting sqref="AW134:AY134">
    <cfRule type="expression" dxfId="7625" priority="7626">
      <formula>$A$134="Família"</formula>
    </cfRule>
  </conditionalFormatting>
  <conditionalFormatting sqref="AW135:AY135">
    <cfRule type="expression" dxfId="7624" priority="7625">
      <formula>$A$135="Planilhado"</formula>
    </cfRule>
  </conditionalFormatting>
  <conditionalFormatting sqref="AW135:AY135">
    <cfRule type="expression" dxfId="7623" priority="7624">
      <formula>$A$135="Ñ Plan s/desc"</formula>
    </cfRule>
  </conditionalFormatting>
  <conditionalFormatting sqref="AW135:AY135">
    <cfRule type="expression" dxfId="7622" priority="7623">
      <formula>$A$135="Advindo"</formula>
    </cfRule>
  </conditionalFormatting>
  <conditionalFormatting sqref="AW135:AY135">
    <cfRule type="expression" dxfId="7621" priority="7622">
      <formula>$A$135="Ñ Plan c/desc"</formula>
    </cfRule>
  </conditionalFormatting>
  <conditionalFormatting sqref="AW135:AY135">
    <cfRule type="expression" dxfId="7620" priority="7621">
      <formula>$A$135="Família"</formula>
    </cfRule>
  </conditionalFormatting>
  <conditionalFormatting sqref="AW136:AY136">
    <cfRule type="expression" dxfId="7619" priority="7620">
      <formula>$A$136="Planilhado"</formula>
    </cfRule>
  </conditionalFormatting>
  <conditionalFormatting sqref="AW136:AY136">
    <cfRule type="expression" dxfId="7618" priority="7619">
      <formula>$A$136="Ñ Plan s/desc"</formula>
    </cfRule>
  </conditionalFormatting>
  <conditionalFormatting sqref="AW136:AY136">
    <cfRule type="expression" dxfId="7617" priority="7618">
      <formula>$A$136="Advindo"</formula>
    </cfRule>
  </conditionalFormatting>
  <conditionalFormatting sqref="AW136:AY136">
    <cfRule type="expression" dxfId="7616" priority="7617">
      <formula>$A$136="Ñ Plan c/desc"</formula>
    </cfRule>
  </conditionalFormatting>
  <conditionalFormatting sqref="AW136:AY136">
    <cfRule type="expression" dxfId="7615" priority="7616">
      <formula>$A$136="Família"</formula>
    </cfRule>
  </conditionalFormatting>
  <conditionalFormatting sqref="AW137:AY137">
    <cfRule type="expression" dxfId="7614" priority="7615">
      <formula>$A$137="Planilhado"</formula>
    </cfRule>
  </conditionalFormatting>
  <conditionalFormatting sqref="AW137:AY137">
    <cfRule type="expression" dxfId="7613" priority="7614">
      <formula>$A$137="Ñ Plan s/desc"</formula>
    </cfRule>
  </conditionalFormatting>
  <conditionalFormatting sqref="AW137:AY137">
    <cfRule type="expression" dxfId="7612" priority="7613">
      <formula>$A$137="Advindo"</formula>
    </cfRule>
  </conditionalFormatting>
  <conditionalFormatting sqref="AW137:AY137">
    <cfRule type="expression" dxfId="7611" priority="7612">
      <formula>$A$137="Ñ Plan c/desc"</formula>
    </cfRule>
  </conditionalFormatting>
  <conditionalFormatting sqref="AW137:AY137">
    <cfRule type="expression" dxfId="7610" priority="7611">
      <formula>$A$137="Família"</formula>
    </cfRule>
  </conditionalFormatting>
  <conditionalFormatting sqref="AW138:AY138">
    <cfRule type="expression" dxfId="7609" priority="7610">
      <formula>$A$138="Planilhado"</formula>
    </cfRule>
  </conditionalFormatting>
  <conditionalFormatting sqref="AW138:AY138">
    <cfRule type="expression" dxfId="7608" priority="7609">
      <formula>$A$138="Ñ Plan s/desc"</formula>
    </cfRule>
  </conditionalFormatting>
  <conditionalFormatting sqref="AW138:AY138">
    <cfRule type="expression" dxfId="7607" priority="7608">
      <formula>$A$138="Advindo"</formula>
    </cfRule>
  </conditionalFormatting>
  <conditionalFormatting sqref="AW138:AY138">
    <cfRule type="expression" dxfId="7606" priority="7607">
      <formula>$A$138="Ñ Plan c/desc"</formula>
    </cfRule>
  </conditionalFormatting>
  <conditionalFormatting sqref="AW138:AY138">
    <cfRule type="expression" dxfId="7605" priority="7606">
      <formula>$A$138="Família"</formula>
    </cfRule>
  </conditionalFormatting>
  <conditionalFormatting sqref="AW139:AY139">
    <cfRule type="expression" dxfId="7604" priority="7605">
      <formula>$A$139="Planilhado"</formula>
    </cfRule>
  </conditionalFormatting>
  <conditionalFormatting sqref="AW139:AY139">
    <cfRule type="expression" dxfId="7603" priority="7604">
      <formula>$A$139="Ñ Plan s/desc"</formula>
    </cfRule>
  </conditionalFormatting>
  <conditionalFormatting sqref="AW139:AY139">
    <cfRule type="expression" dxfId="7602" priority="7603">
      <formula>$A$139="Advindo"</formula>
    </cfRule>
  </conditionalFormatting>
  <conditionalFormatting sqref="AW139:AY139">
    <cfRule type="expression" dxfId="7601" priority="7602">
      <formula>$A$139="Ñ Plan c/desc"</formula>
    </cfRule>
  </conditionalFormatting>
  <conditionalFormatting sqref="AW139:AY139">
    <cfRule type="expression" dxfId="7600" priority="7601">
      <formula>$A$139="Família"</formula>
    </cfRule>
  </conditionalFormatting>
  <conditionalFormatting sqref="AW140:AY140">
    <cfRule type="expression" dxfId="7599" priority="7600">
      <formula>$A$140="Planilhado"</formula>
    </cfRule>
  </conditionalFormatting>
  <conditionalFormatting sqref="AW140:AY140">
    <cfRule type="expression" dxfId="7598" priority="7599">
      <formula>$A$140="Ñ Plan s/desc"</formula>
    </cfRule>
  </conditionalFormatting>
  <conditionalFormatting sqref="AW140:AY140">
    <cfRule type="expression" dxfId="7597" priority="7598">
      <formula>$A$140="Advindo"</formula>
    </cfRule>
  </conditionalFormatting>
  <conditionalFormatting sqref="AW140:AY140">
    <cfRule type="expression" dxfId="7596" priority="7597">
      <formula>$A$140="Ñ Plan c/desc"</formula>
    </cfRule>
  </conditionalFormatting>
  <conditionalFormatting sqref="AW140:AY140">
    <cfRule type="expression" dxfId="7595" priority="7596">
      <formula>$A$140="Família"</formula>
    </cfRule>
  </conditionalFormatting>
  <conditionalFormatting sqref="AW141:AY141">
    <cfRule type="expression" dxfId="7594" priority="7595">
      <formula>$A$141="Planilhado"</formula>
    </cfRule>
  </conditionalFormatting>
  <conditionalFormatting sqref="AW141:AY141">
    <cfRule type="expression" dxfId="7593" priority="7594">
      <formula>$A$141="Ñ Plan s/desc"</formula>
    </cfRule>
  </conditionalFormatting>
  <conditionalFormatting sqref="AW141:AY141">
    <cfRule type="expression" dxfId="7592" priority="7593">
      <formula>$A$141="Advindo"</formula>
    </cfRule>
  </conditionalFormatting>
  <conditionalFormatting sqref="AW141:AY141">
    <cfRule type="expression" dxfId="7591" priority="7592">
      <formula>$A$141="Ñ Plan c/desc"</formula>
    </cfRule>
  </conditionalFormatting>
  <conditionalFormatting sqref="AW141:AY141">
    <cfRule type="expression" dxfId="7590" priority="7591">
      <formula>$A$141="Família"</formula>
    </cfRule>
  </conditionalFormatting>
  <conditionalFormatting sqref="AW142:AY142">
    <cfRule type="expression" dxfId="7589" priority="7590">
      <formula>$A$142="Planilhado"</formula>
    </cfRule>
  </conditionalFormatting>
  <conditionalFormatting sqref="AW142:AY142">
    <cfRule type="expression" dxfId="7588" priority="7589">
      <formula>$A$142="Ñ Plan s/desc"</formula>
    </cfRule>
  </conditionalFormatting>
  <conditionalFormatting sqref="AW142:AY142">
    <cfRule type="expression" dxfId="7587" priority="7588">
      <formula>$A$142="Advindo"</formula>
    </cfRule>
  </conditionalFormatting>
  <conditionalFormatting sqref="AW142:AY142">
    <cfRule type="expression" dxfId="7586" priority="7587">
      <formula>$A$142="Ñ Plan c/desc"</formula>
    </cfRule>
  </conditionalFormatting>
  <conditionalFormatting sqref="AW142:AY142">
    <cfRule type="expression" dxfId="7585" priority="7586">
      <formula>$A$142="Família"</formula>
    </cfRule>
  </conditionalFormatting>
  <conditionalFormatting sqref="AW143:AY143">
    <cfRule type="expression" dxfId="7584" priority="7585">
      <formula>$A$143="Planilhado"</formula>
    </cfRule>
  </conditionalFormatting>
  <conditionalFormatting sqref="AW143:AY143">
    <cfRule type="expression" dxfId="7583" priority="7584">
      <formula>$A$143="Ñ Plan s/desc"</formula>
    </cfRule>
  </conditionalFormatting>
  <conditionalFormatting sqref="AW143:AY143">
    <cfRule type="expression" dxfId="7582" priority="7583">
      <formula>$A$143="Advindo"</formula>
    </cfRule>
  </conditionalFormatting>
  <conditionalFormatting sqref="AW143:AY143">
    <cfRule type="expression" dxfId="7581" priority="7582">
      <formula>$A$143="Ñ Plan c/desc"</formula>
    </cfRule>
  </conditionalFormatting>
  <conditionalFormatting sqref="AW143:AY143">
    <cfRule type="expression" dxfId="7580" priority="7581">
      <formula>$A$143="Família"</formula>
    </cfRule>
  </conditionalFormatting>
  <conditionalFormatting sqref="AW144:AY144">
    <cfRule type="expression" dxfId="7579" priority="7580">
      <formula>$A$144="Planilhado"</formula>
    </cfRule>
  </conditionalFormatting>
  <conditionalFormatting sqref="AW144:AY144">
    <cfRule type="expression" dxfId="7578" priority="7579">
      <formula>$A$144="Ñ Plan s/desc"</formula>
    </cfRule>
  </conditionalFormatting>
  <conditionalFormatting sqref="AW144:AY144">
    <cfRule type="expression" dxfId="7577" priority="7578">
      <formula>$A$144="Advindo"</formula>
    </cfRule>
  </conditionalFormatting>
  <conditionalFormatting sqref="AW144:AY144">
    <cfRule type="expression" dxfId="7576" priority="7577">
      <formula>$A$144="Ñ Plan c/desc"</formula>
    </cfRule>
  </conditionalFormatting>
  <conditionalFormatting sqref="AW144:AY144">
    <cfRule type="expression" dxfId="7575" priority="7576">
      <formula>$A$144="Família"</formula>
    </cfRule>
  </conditionalFormatting>
  <conditionalFormatting sqref="AW145:AY145">
    <cfRule type="expression" dxfId="7574" priority="7575">
      <formula>$A$145="Planilhado"</formula>
    </cfRule>
  </conditionalFormatting>
  <conditionalFormatting sqref="AW145:AY145">
    <cfRule type="expression" dxfId="7573" priority="7574">
      <formula>$A$145="Ñ Plan s/desc"</formula>
    </cfRule>
  </conditionalFormatting>
  <conditionalFormatting sqref="AW145:AY145">
    <cfRule type="expression" dxfId="7572" priority="7573">
      <formula>$A$145="Advindo"</formula>
    </cfRule>
  </conditionalFormatting>
  <conditionalFormatting sqref="AW145:AY145">
    <cfRule type="expression" dxfId="7571" priority="7572">
      <formula>$A$145="Ñ Plan c/desc"</formula>
    </cfRule>
  </conditionalFormatting>
  <conditionalFormatting sqref="AW145:AY145">
    <cfRule type="expression" dxfId="7570" priority="7571">
      <formula>$A$145="Família"</formula>
    </cfRule>
  </conditionalFormatting>
  <conditionalFormatting sqref="AW146:AY146">
    <cfRule type="expression" dxfId="7569" priority="7570">
      <formula>$A$146="Planilhado"</formula>
    </cfRule>
  </conditionalFormatting>
  <conditionalFormatting sqref="AW146:AY146">
    <cfRule type="expression" dxfId="7568" priority="7569">
      <formula>$A$146="Ñ Plan s/desc"</formula>
    </cfRule>
  </conditionalFormatting>
  <conditionalFormatting sqref="AW146:AY146">
    <cfRule type="expression" dxfId="7567" priority="7568">
      <formula>$A$146="Advindo"</formula>
    </cfRule>
  </conditionalFormatting>
  <conditionalFormatting sqref="AW146:AY146">
    <cfRule type="expression" dxfId="7566" priority="7567">
      <formula>$A$146="Ñ Plan c/desc"</formula>
    </cfRule>
  </conditionalFormatting>
  <conditionalFormatting sqref="AW146:AY146">
    <cfRule type="expression" dxfId="7565" priority="7566">
      <formula>$A$146="Família"</formula>
    </cfRule>
  </conditionalFormatting>
  <conditionalFormatting sqref="AW147:AY147">
    <cfRule type="expression" dxfId="7564" priority="7565">
      <formula>$A$147="Planilhado"</formula>
    </cfRule>
  </conditionalFormatting>
  <conditionalFormatting sqref="AW147:AY147">
    <cfRule type="expression" dxfId="7563" priority="7564">
      <formula>$A$147="Ñ Plan s/desc"</formula>
    </cfRule>
  </conditionalFormatting>
  <conditionalFormatting sqref="AW147:AY147">
    <cfRule type="expression" dxfId="7562" priority="7563">
      <formula>$A$147="Advindo"</formula>
    </cfRule>
  </conditionalFormatting>
  <conditionalFormatting sqref="AW147:AY147">
    <cfRule type="expression" dxfId="7561" priority="7562">
      <formula>$A$147="Ñ Plan c/desc"</formula>
    </cfRule>
  </conditionalFormatting>
  <conditionalFormatting sqref="AW147:AY147">
    <cfRule type="expression" dxfId="7560" priority="7561">
      <formula>$A$147="Família"</formula>
    </cfRule>
  </conditionalFormatting>
  <conditionalFormatting sqref="AW148:AY148">
    <cfRule type="expression" dxfId="7559" priority="7560">
      <formula>$A$148="Planilhado"</formula>
    </cfRule>
  </conditionalFormatting>
  <conditionalFormatting sqref="AW148:AY148">
    <cfRule type="expression" dxfId="7558" priority="7559">
      <formula>$A$148="Ñ Plan s/desc"</formula>
    </cfRule>
  </conditionalFormatting>
  <conditionalFormatting sqref="AW148:AY148">
    <cfRule type="expression" dxfId="7557" priority="7558">
      <formula>$A$148="Advindo"</formula>
    </cfRule>
  </conditionalFormatting>
  <conditionalFormatting sqref="AW148:AY148">
    <cfRule type="expression" dxfId="7556" priority="7557">
      <formula>$A$148="Ñ Plan c/desc"</formula>
    </cfRule>
  </conditionalFormatting>
  <conditionalFormatting sqref="AW148:AY148">
    <cfRule type="expression" dxfId="7555" priority="7556">
      <formula>$A$148="Família"</formula>
    </cfRule>
  </conditionalFormatting>
  <conditionalFormatting sqref="AW149:AY149">
    <cfRule type="expression" dxfId="7554" priority="7555">
      <formula>$A$149="Planilhado"</formula>
    </cfRule>
  </conditionalFormatting>
  <conditionalFormatting sqref="AW149:AY149">
    <cfRule type="expression" dxfId="7553" priority="7554">
      <formula>$A$149="Ñ Plan s/desc"</formula>
    </cfRule>
  </conditionalFormatting>
  <conditionalFormatting sqref="AW149:AY149">
    <cfRule type="expression" dxfId="7552" priority="7553">
      <formula>$A$149="Advindo"</formula>
    </cfRule>
  </conditionalFormatting>
  <conditionalFormatting sqref="AW149:AY149">
    <cfRule type="expression" dxfId="7551" priority="7552">
      <formula>$A$149="Ñ Plan c/desc"</formula>
    </cfRule>
  </conditionalFormatting>
  <conditionalFormatting sqref="AW149:AY149">
    <cfRule type="expression" dxfId="7550" priority="7551">
      <formula>$A$149="Família"</formula>
    </cfRule>
  </conditionalFormatting>
  <conditionalFormatting sqref="AW150:AY150">
    <cfRule type="expression" dxfId="7549" priority="7550">
      <formula>$A$150="Planilhado"</formula>
    </cfRule>
  </conditionalFormatting>
  <conditionalFormatting sqref="AW150:AY150">
    <cfRule type="expression" dxfId="7548" priority="7549">
      <formula>$A$150="Ñ Plan s/desc"</formula>
    </cfRule>
  </conditionalFormatting>
  <conditionalFormatting sqref="AW150:AY150">
    <cfRule type="expression" dxfId="7547" priority="7548">
      <formula>$A$150="Advindo"</formula>
    </cfRule>
  </conditionalFormatting>
  <conditionalFormatting sqref="AW150:AY150">
    <cfRule type="expression" dxfId="7546" priority="7547">
      <formula>$A$150="Ñ Plan c/desc"</formula>
    </cfRule>
  </conditionalFormatting>
  <conditionalFormatting sqref="AW150:AY150">
    <cfRule type="expression" dxfId="7545" priority="7546">
      <formula>$A$150="Família"</formula>
    </cfRule>
  </conditionalFormatting>
  <conditionalFormatting sqref="AW151:AY151">
    <cfRule type="expression" dxfId="7544" priority="7545">
      <formula>$A$151="Planilhado"</formula>
    </cfRule>
  </conditionalFormatting>
  <conditionalFormatting sqref="AW151:AY151">
    <cfRule type="expression" dxfId="7543" priority="7544">
      <formula>$A$151="Ñ Plan s/desc"</formula>
    </cfRule>
  </conditionalFormatting>
  <conditionalFormatting sqref="AW151:AY151">
    <cfRule type="expression" dxfId="7542" priority="7543">
      <formula>$A$151="Advindo"</formula>
    </cfRule>
  </conditionalFormatting>
  <conditionalFormatting sqref="AW151:AY151">
    <cfRule type="expression" dxfId="7541" priority="7542">
      <formula>$A$151="Ñ Plan c/desc"</formula>
    </cfRule>
  </conditionalFormatting>
  <conditionalFormatting sqref="AW151:AY151">
    <cfRule type="expression" dxfId="7540" priority="7541">
      <formula>$A$151="Família"</formula>
    </cfRule>
  </conditionalFormatting>
  <conditionalFormatting sqref="AW152:AY152">
    <cfRule type="expression" dxfId="7539" priority="7540">
      <formula>$A$152="Planilhado"</formula>
    </cfRule>
  </conditionalFormatting>
  <conditionalFormatting sqref="AW152:AY152">
    <cfRule type="expression" dxfId="7538" priority="7539">
      <formula>$A$152="Ñ Plan s/desc"</formula>
    </cfRule>
  </conditionalFormatting>
  <conditionalFormatting sqref="AW152:AY152">
    <cfRule type="expression" dxfId="7537" priority="7538">
      <formula>$A$152="Advindo"</formula>
    </cfRule>
  </conditionalFormatting>
  <conditionalFormatting sqref="AW152:AY152">
    <cfRule type="expression" dxfId="7536" priority="7537">
      <formula>$A$152="Ñ Plan c/desc"</formula>
    </cfRule>
  </conditionalFormatting>
  <conditionalFormatting sqref="AW152:AY152">
    <cfRule type="expression" dxfId="7535" priority="7536">
      <formula>$A$152="Família"</formula>
    </cfRule>
  </conditionalFormatting>
  <conditionalFormatting sqref="AW153:AY153">
    <cfRule type="expression" dxfId="7534" priority="7535">
      <formula>$A$153="Planilhado"</formula>
    </cfRule>
  </conditionalFormatting>
  <conditionalFormatting sqref="AW153:AY153">
    <cfRule type="expression" dxfId="7533" priority="7534">
      <formula>$A$153="Ñ Plan s/desc"</formula>
    </cfRule>
  </conditionalFormatting>
  <conditionalFormatting sqref="AW153:AY153">
    <cfRule type="expression" dxfId="7532" priority="7533">
      <formula>$A$153="Advindo"</formula>
    </cfRule>
  </conditionalFormatting>
  <conditionalFormatting sqref="AW153:AY153">
    <cfRule type="expression" dxfId="7531" priority="7532">
      <formula>$A$153="Ñ Plan c/desc"</formula>
    </cfRule>
  </conditionalFormatting>
  <conditionalFormatting sqref="AW153:AY153">
    <cfRule type="expression" dxfId="7530" priority="7531">
      <formula>$A$153="Família"</formula>
    </cfRule>
  </conditionalFormatting>
  <conditionalFormatting sqref="AW154:AY154">
    <cfRule type="expression" dxfId="7529" priority="7530">
      <formula>$A$154="Planilhado"</formula>
    </cfRule>
  </conditionalFormatting>
  <conditionalFormatting sqref="AW154:AY154">
    <cfRule type="expression" dxfId="7528" priority="7529">
      <formula>$A$154="Ñ Plan s/desc"</formula>
    </cfRule>
  </conditionalFormatting>
  <conditionalFormatting sqref="AW154:AY154">
    <cfRule type="expression" dxfId="7527" priority="7528">
      <formula>$A$154="Advindo"</formula>
    </cfRule>
  </conditionalFormatting>
  <conditionalFormatting sqref="AW154:AY154">
    <cfRule type="expression" dxfId="7526" priority="7527">
      <formula>$A$154="Ñ Plan c/desc"</formula>
    </cfRule>
  </conditionalFormatting>
  <conditionalFormatting sqref="AW154:AY154">
    <cfRule type="expression" dxfId="7525" priority="7526">
      <formula>$A$154="Família"</formula>
    </cfRule>
  </conditionalFormatting>
  <conditionalFormatting sqref="AW155:AY155">
    <cfRule type="expression" dxfId="7524" priority="7525">
      <formula>$A$155="Planilhado"</formula>
    </cfRule>
  </conditionalFormatting>
  <conditionalFormatting sqref="AW155:AY155">
    <cfRule type="expression" dxfId="7523" priority="7524">
      <formula>$A$155="Ñ Plan s/desc"</formula>
    </cfRule>
  </conditionalFormatting>
  <conditionalFormatting sqref="AW155:AY155">
    <cfRule type="expression" dxfId="7522" priority="7523">
      <formula>$A$155="Advindo"</formula>
    </cfRule>
  </conditionalFormatting>
  <conditionalFormatting sqref="AW155:AY155">
    <cfRule type="expression" dxfId="7521" priority="7522">
      <formula>$A$155="Ñ Plan c/desc"</formula>
    </cfRule>
  </conditionalFormatting>
  <conditionalFormatting sqref="AW155:AY155">
    <cfRule type="expression" dxfId="7520" priority="7521">
      <formula>$A$155="Família"</formula>
    </cfRule>
  </conditionalFormatting>
  <conditionalFormatting sqref="AW156:AY156">
    <cfRule type="expression" dxfId="7519" priority="7520">
      <formula>$A$156="Planilhado"</formula>
    </cfRule>
  </conditionalFormatting>
  <conditionalFormatting sqref="AW156:AY156">
    <cfRule type="expression" dxfId="7518" priority="7519">
      <formula>$A$156="Ñ Plan s/desc"</formula>
    </cfRule>
  </conditionalFormatting>
  <conditionalFormatting sqref="AW156:AY156">
    <cfRule type="expression" dxfId="7517" priority="7518">
      <formula>$A$156="Advindo"</formula>
    </cfRule>
  </conditionalFormatting>
  <conditionalFormatting sqref="AW156:AY156">
    <cfRule type="expression" dxfId="7516" priority="7517">
      <formula>$A$156="Ñ Plan c/desc"</formula>
    </cfRule>
  </conditionalFormatting>
  <conditionalFormatting sqref="AW156:AY156">
    <cfRule type="expression" dxfId="7515" priority="7516">
      <formula>$A$156="Família"</formula>
    </cfRule>
  </conditionalFormatting>
  <conditionalFormatting sqref="AW157:AY157">
    <cfRule type="expression" dxfId="7514" priority="7515">
      <formula>$A$157="Planilhado"</formula>
    </cfRule>
  </conditionalFormatting>
  <conditionalFormatting sqref="AW157:AY157">
    <cfRule type="expression" dxfId="7513" priority="7514">
      <formula>$A$157="Ñ Plan s/desc"</formula>
    </cfRule>
  </conditionalFormatting>
  <conditionalFormatting sqref="AW157:AY157">
    <cfRule type="expression" dxfId="7512" priority="7513">
      <formula>$A$157="Advindo"</formula>
    </cfRule>
  </conditionalFormatting>
  <conditionalFormatting sqref="AW157:AY157">
    <cfRule type="expression" dxfId="7511" priority="7512">
      <formula>$A$157="Ñ Plan c/desc"</formula>
    </cfRule>
  </conditionalFormatting>
  <conditionalFormatting sqref="AW157:AY157">
    <cfRule type="expression" dxfId="7510" priority="7511">
      <formula>$A$157="Família"</formula>
    </cfRule>
  </conditionalFormatting>
  <conditionalFormatting sqref="AW158:AY158">
    <cfRule type="expression" dxfId="7509" priority="7510">
      <formula>$A$158="Planilhado"</formula>
    </cfRule>
  </conditionalFormatting>
  <conditionalFormatting sqref="AW158:AY158">
    <cfRule type="expression" dxfId="7508" priority="7509">
      <formula>$A$158="Ñ Plan s/desc"</formula>
    </cfRule>
  </conditionalFormatting>
  <conditionalFormatting sqref="AW158:AY158">
    <cfRule type="expression" dxfId="7507" priority="7508">
      <formula>$A$158="Advindo"</formula>
    </cfRule>
  </conditionalFormatting>
  <conditionalFormatting sqref="AW158:AY158">
    <cfRule type="expression" dxfId="7506" priority="7507">
      <formula>$A$158="Ñ Plan c/desc"</formula>
    </cfRule>
  </conditionalFormatting>
  <conditionalFormatting sqref="AW158:AY158">
    <cfRule type="expression" dxfId="7505" priority="7506">
      <formula>$A$158="Família"</formula>
    </cfRule>
  </conditionalFormatting>
  <conditionalFormatting sqref="AW159:AY159">
    <cfRule type="expression" dxfId="7504" priority="7505">
      <formula>$A$159="Planilhado"</formula>
    </cfRule>
  </conditionalFormatting>
  <conditionalFormatting sqref="AW159:AY159">
    <cfRule type="expression" dxfId="7503" priority="7504">
      <formula>$A$159="Ñ Plan s/desc"</formula>
    </cfRule>
  </conditionalFormatting>
  <conditionalFormatting sqref="AW159:AY159">
    <cfRule type="expression" dxfId="7502" priority="7503">
      <formula>$A$159="Advindo"</formula>
    </cfRule>
  </conditionalFormatting>
  <conditionalFormatting sqref="AW159:AY159">
    <cfRule type="expression" dxfId="7501" priority="7502">
      <formula>$A$159="Ñ Plan c/desc"</formula>
    </cfRule>
  </conditionalFormatting>
  <conditionalFormatting sqref="AW159:AY159">
    <cfRule type="expression" dxfId="7500" priority="7501">
      <formula>$A$159="Família"</formula>
    </cfRule>
  </conditionalFormatting>
  <conditionalFormatting sqref="AW160:AY160">
    <cfRule type="expression" dxfId="7499" priority="7500">
      <formula>$A$160="Planilhado"</formula>
    </cfRule>
  </conditionalFormatting>
  <conditionalFormatting sqref="AW160:AY160">
    <cfRule type="expression" dxfId="7498" priority="7499">
      <formula>$A$160="Ñ Plan s/desc"</formula>
    </cfRule>
  </conditionalFormatting>
  <conditionalFormatting sqref="AW160:AY160">
    <cfRule type="expression" dxfId="7497" priority="7498">
      <formula>$A$160="Advindo"</formula>
    </cfRule>
  </conditionalFormatting>
  <conditionalFormatting sqref="AW160:AY160">
    <cfRule type="expression" dxfId="7496" priority="7497">
      <formula>$A$160="Ñ Plan c/desc"</formula>
    </cfRule>
  </conditionalFormatting>
  <conditionalFormatting sqref="AW160:AY160">
    <cfRule type="expression" dxfId="7495" priority="7496">
      <formula>$A$160="Família"</formula>
    </cfRule>
  </conditionalFormatting>
  <conditionalFormatting sqref="AW161:AY161">
    <cfRule type="expression" dxfId="7494" priority="7495">
      <formula>$A$161="Planilhado"</formula>
    </cfRule>
  </conditionalFormatting>
  <conditionalFormatting sqref="AW161:AY161">
    <cfRule type="expression" dxfId="7493" priority="7494">
      <formula>$A$161="Ñ Plan s/desc"</formula>
    </cfRule>
  </conditionalFormatting>
  <conditionalFormatting sqref="AW161:AY161">
    <cfRule type="expression" dxfId="7492" priority="7493">
      <formula>$A$161="Advindo"</formula>
    </cfRule>
  </conditionalFormatting>
  <conditionalFormatting sqref="AW161:AY161">
    <cfRule type="expression" dxfId="7491" priority="7492">
      <formula>$A$161="Ñ Plan c/desc"</formula>
    </cfRule>
  </conditionalFormatting>
  <conditionalFormatting sqref="AW161:AY161">
    <cfRule type="expression" dxfId="7490" priority="7491">
      <formula>$A$161="Família"</formula>
    </cfRule>
  </conditionalFormatting>
  <conditionalFormatting sqref="AW162:AY162">
    <cfRule type="expression" dxfId="7489" priority="7490">
      <formula>$A$162="Planilhado"</formula>
    </cfRule>
  </conditionalFormatting>
  <conditionalFormatting sqref="AW162:AY162">
    <cfRule type="expression" dxfId="7488" priority="7489">
      <formula>$A$162="Ñ Plan s/desc"</formula>
    </cfRule>
  </conditionalFormatting>
  <conditionalFormatting sqref="AW162:AY162">
    <cfRule type="expression" dxfId="7487" priority="7488">
      <formula>$A$162="Advindo"</formula>
    </cfRule>
  </conditionalFormatting>
  <conditionalFormatting sqref="AW162:AY162">
    <cfRule type="expression" dxfId="7486" priority="7487">
      <formula>$A$162="Ñ Plan c/desc"</formula>
    </cfRule>
  </conditionalFormatting>
  <conditionalFormatting sqref="AW162:AY162">
    <cfRule type="expression" dxfId="7485" priority="7486">
      <formula>$A$162="Família"</formula>
    </cfRule>
  </conditionalFormatting>
  <conditionalFormatting sqref="AW163:AY163">
    <cfRule type="expression" dxfId="7484" priority="7485">
      <formula>$A$163="Planilhado"</formula>
    </cfRule>
  </conditionalFormatting>
  <conditionalFormatting sqref="AW163:AY163">
    <cfRule type="expression" dxfId="7483" priority="7484">
      <formula>$A$163="Ñ Plan s/desc"</formula>
    </cfRule>
  </conditionalFormatting>
  <conditionalFormatting sqref="AW163:AY163">
    <cfRule type="expression" dxfId="7482" priority="7483">
      <formula>$A$163="Advindo"</formula>
    </cfRule>
  </conditionalFormatting>
  <conditionalFormatting sqref="AW163:AY163">
    <cfRule type="expression" dxfId="7481" priority="7482">
      <formula>$A$163="Ñ Plan c/desc"</formula>
    </cfRule>
  </conditionalFormatting>
  <conditionalFormatting sqref="AW163:AY163">
    <cfRule type="expression" dxfId="7480" priority="7481">
      <formula>$A$163="Família"</formula>
    </cfRule>
  </conditionalFormatting>
  <conditionalFormatting sqref="AW164:AY164">
    <cfRule type="expression" dxfId="7479" priority="7480">
      <formula>$A$164="Planilhado"</formula>
    </cfRule>
  </conditionalFormatting>
  <conditionalFormatting sqref="AW164:AY164">
    <cfRule type="expression" dxfId="7478" priority="7479">
      <formula>$A$164="Ñ Plan s/desc"</formula>
    </cfRule>
  </conditionalFormatting>
  <conditionalFormatting sqref="AW164:AY164">
    <cfRule type="expression" dxfId="7477" priority="7478">
      <formula>$A$164="Advindo"</formula>
    </cfRule>
  </conditionalFormatting>
  <conditionalFormatting sqref="AW164:AY164">
    <cfRule type="expression" dxfId="7476" priority="7477">
      <formula>$A$164="Ñ Plan c/desc"</formula>
    </cfRule>
  </conditionalFormatting>
  <conditionalFormatting sqref="AW164:AY164">
    <cfRule type="expression" dxfId="7475" priority="7476">
      <formula>$A$164="Família"</formula>
    </cfRule>
  </conditionalFormatting>
  <conditionalFormatting sqref="AW165:AY165">
    <cfRule type="expression" dxfId="7474" priority="7475">
      <formula>$A$165="Planilhado"</formula>
    </cfRule>
  </conditionalFormatting>
  <conditionalFormatting sqref="AW165:AY165">
    <cfRule type="expression" dxfId="7473" priority="7474">
      <formula>$A$165="Ñ Plan s/desc"</formula>
    </cfRule>
  </conditionalFormatting>
  <conditionalFormatting sqref="AW165:AY165">
    <cfRule type="expression" dxfId="7472" priority="7473">
      <formula>$A$165="Advindo"</formula>
    </cfRule>
  </conditionalFormatting>
  <conditionalFormatting sqref="AW165:AY165">
    <cfRule type="expression" dxfId="7471" priority="7472">
      <formula>$A$165="Ñ Plan c/desc"</formula>
    </cfRule>
  </conditionalFormatting>
  <conditionalFormatting sqref="AW165:AY165">
    <cfRule type="expression" dxfId="7470" priority="7471">
      <formula>$A$165="Família"</formula>
    </cfRule>
  </conditionalFormatting>
  <conditionalFormatting sqref="AW166:AY166">
    <cfRule type="expression" dxfId="7469" priority="7470">
      <formula>$A$166="Planilhado"</formula>
    </cfRule>
  </conditionalFormatting>
  <conditionalFormatting sqref="AW166:AY166">
    <cfRule type="expression" dxfId="7468" priority="7469">
      <formula>$A$166="Ñ Plan s/desc"</formula>
    </cfRule>
  </conditionalFormatting>
  <conditionalFormatting sqref="AW166:AY166">
    <cfRule type="expression" dxfId="7467" priority="7468">
      <formula>$A$166="Advindo"</formula>
    </cfRule>
  </conditionalFormatting>
  <conditionalFormatting sqref="AW166:AY166">
    <cfRule type="expression" dxfId="7466" priority="7467">
      <formula>$A$166="Ñ Plan c/desc"</formula>
    </cfRule>
  </conditionalFormatting>
  <conditionalFormatting sqref="AW166:AY166">
    <cfRule type="expression" dxfId="7465" priority="7466">
      <formula>$A$166="Família"</formula>
    </cfRule>
  </conditionalFormatting>
  <conditionalFormatting sqref="AW167:AY167">
    <cfRule type="expression" dxfId="7464" priority="7465">
      <formula>$A$167="Planilhado"</formula>
    </cfRule>
  </conditionalFormatting>
  <conditionalFormatting sqref="AW167:AY167">
    <cfRule type="expression" dxfId="7463" priority="7464">
      <formula>$A$167="Ñ Plan s/desc"</formula>
    </cfRule>
  </conditionalFormatting>
  <conditionalFormatting sqref="AW167:AY167">
    <cfRule type="expression" dxfId="7462" priority="7463">
      <formula>$A$167="Advindo"</formula>
    </cfRule>
  </conditionalFormatting>
  <conditionalFormatting sqref="AW167:AY167">
    <cfRule type="expression" dxfId="7461" priority="7462">
      <formula>$A$167="Ñ Plan c/desc"</formula>
    </cfRule>
  </conditionalFormatting>
  <conditionalFormatting sqref="AW167:AY167">
    <cfRule type="expression" dxfId="7460" priority="7461">
      <formula>$A$167="Família"</formula>
    </cfRule>
  </conditionalFormatting>
  <conditionalFormatting sqref="AW168:AY168">
    <cfRule type="expression" dxfId="7459" priority="7460">
      <formula>$A$168="Planilhado"</formula>
    </cfRule>
  </conditionalFormatting>
  <conditionalFormatting sqref="AW168:AY168">
    <cfRule type="expression" dxfId="7458" priority="7459">
      <formula>$A$168="Ñ Plan s/desc"</formula>
    </cfRule>
  </conditionalFormatting>
  <conditionalFormatting sqref="AW168:AY168">
    <cfRule type="expression" dxfId="7457" priority="7458">
      <formula>$A$168="Advindo"</formula>
    </cfRule>
  </conditionalFormatting>
  <conditionalFormatting sqref="AW168:AY168">
    <cfRule type="expression" dxfId="7456" priority="7457">
      <formula>$A$168="Ñ Plan c/desc"</formula>
    </cfRule>
  </conditionalFormatting>
  <conditionalFormatting sqref="AW168:AY168">
    <cfRule type="expression" dxfId="7455" priority="7456">
      <formula>$A$168="Família"</formula>
    </cfRule>
  </conditionalFormatting>
  <conditionalFormatting sqref="AW169:AY169">
    <cfRule type="expression" dxfId="7454" priority="7455">
      <formula>$A$169="Planilhado"</formula>
    </cfRule>
  </conditionalFormatting>
  <conditionalFormatting sqref="AW169:AY169">
    <cfRule type="expression" dxfId="7453" priority="7454">
      <formula>$A$169="Ñ Plan s/desc"</formula>
    </cfRule>
  </conditionalFormatting>
  <conditionalFormatting sqref="AW169:AY169">
    <cfRule type="expression" dxfId="7452" priority="7453">
      <formula>$A$169="Advindo"</formula>
    </cfRule>
  </conditionalFormatting>
  <conditionalFormatting sqref="AW169:AY169">
    <cfRule type="expression" dxfId="7451" priority="7452">
      <formula>$A$169="Ñ Plan c/desc"</formula>
    </cfRule>
  </conditionalFormatting>
  <conditionalFormatting sqref="AW169:AY169">
    <cfRule type="expression" dxfId="7450" priority="7451">
      <formula>$A$169="Família"</formula>
    </cfRule>
  </conditionalFormatting>
  <conditionalFormatting sqref="AW170:AY170">
    <cfRule type="expression" dxfId="7449" priority="7450">
      <formula>$A$170="Planilhado"</formula>
    </cfRule>
  </conditionalFormatting>
  <conditionalFormatting sqref="AW170:AY170">
    <cfRule type="expression" dxfId="7448" priority="7449">
      <formula>$A$170="Ñ Plan s/desc"</formula>
    </cfRule>
  </conditionalFormatting>
  <conditionalFormatting sqref="AW170:AY170">
    <cfRule type="expression" dxfId="7447" priority="7448">
      <formula>$A$170="Advindo"</formula>
    </cfRule>
  </conditionalFormatting>
  <conditionalFormatting sqref="AW170:AY170">
    <cfRule type="expression" dxfId="7446" priority="7447">
      <formula>$A$170="Ñ Plan c/desc"</formula>
    </cfRule>
  </conditionalFormatting>
  <conditionalFormatting sqref="AW170:AY170">
    <cfRule type="expression" dxfId="7445" priority="7446">
      <formula>$A$170="Família"</formula>
    </cfRule>
  </conditionalFormatting>
  <conditionalFormatting sqref="AW171:AY171">
    <cfRule type="expression" dxfId="7444" priority="7445">
      <formula>$A$171="Planilhado"</formula>
    </cfRule>
  </conditionalFormatting>
  <conditionalFormatting sqref="AW171:AY171">
    <cfRule type="expression" dxfId="7443" priority="7444">
      <formula>$A$171="Ñ Plan s/desc"</formula>
    </cfRule>
  </conditionalFormatting>
  <conditionalFormatting sqref="AW171:AY171">
    <cfRule type="expression" dxfId="7442" priority="7443">
      <formula>$A$171="Advindo"</formula>
    </cfRule>
  </conditionalFormatting>
  <conditionalFormatting sqref="AW171:AY171">
    <cfRule type="expression" dxfId="7441" priority="7442">
      <formula>$A$171="Ñ Plan c/desc"</formula>
    </cfRule>
  </conditionalFormatting>
  <conditionalFormatting sqref="AW171:AY171">
    <cfRule type="expression" dxfId="7440" priority="7441">
      <formula>$A$171="Família"</formula>
    </cfRule>
  </conditionalFormatting>
  <conditionalFormatting sqref="AW172:AY172">
    <cfRule type="expression" dxfId="7439" priority="7440">
      <formula>$A$172="Planilhado"</formula>
    </cfRule>
  </conditionalFormatting>
  <conditionalFormatting sqref="AW172:AY172">
    <cfRule type="expression" dxfId="7438" priority="7439">
      <formula>$A$172="Ñ Plan s/desc"</formula>
    </cfRule>
  </conditionalFormatting>
  <conditionalFormatting sqref="AW172:AY172">
    <cfRule type="expression" dxfId="7437" priority="7438">
      <formula>$A$172="Advindo"</formula>
    </cfRule>
  </conditionalFormatting>
  <conditionalFormatting sqref="AW172:AY172">
    <cfRule type="expression" dxfId="7436" priority="7437">
      <formula>$A$172="Ñ Plan c/desc"</formula>
    </cfRule>
  </conditionalFormatting>
  <conditionalFormatting sqref="AW172:AY172">
    <cfRule type="expression" dxfId="7435" priority="7436">
      <formula>$A$172="Família"</formula>
    </cfRule>
  </conditionalFormatting>
  <conditionalFormatting sqref="AW173:AY173">
    <cfRule type="expression" dxfId="7434" priority="7435">
      <formula>$A$173="Planilhado"</formula>
    </cfRule>
  </conditionalFormatting>
  <conditionalFormatting sqref="AW173:AY173">
    <cfRule type="expression" dxfId="7433" priority="7434">
      <formula>$A$173="Ñ Plan s/desc"</formula>
    </cfRule>
  </conditionalFormatting>
  <conditionalFormatting sqref="AW173:AY173">
    <cfRule type="expression" dxfId="7432" priority="7433">
      <formula>$A$173="Advindo"</formula>
    </cfRule>
  </conditionalFormatting>
  <conditionalFormatting sqref="AW173:AY173">
    <cfRule type="expression" dxfId="7431" priority="7432">
      <formula>$A$173="Ñ Plan c/desc"</formula>
    </cfRule>
  </conditionalFormatting>
  <conditionalFormatting sqref="AW173:AY173">
    <cfRule type="expression" dxfId="7430" priority="7431">
      <formula>$A$173="Família"</formula>
    </cfRule>
  </conditionalFormatting>
  <conditionalFormatting sqref="AW174:AY174">
    <cfRule type="expression" dxfId="7429" priority="7430">
      <formula>$A$174="Planilhado"</formula>
    </cfRule>
  </conditionalFormatting>
  <conditionalFormatting sqref="AW174:AY174">
    <cfRule type="expression" dxfId="7428" priority="7429">
      <formula>$A$174="Ñ Plan s/desc"</formula>
    </cfRule>
  </conditionalFormatting>
  <conditionalFormatting sqref="AW174:AY174">
    <cfRule type="expression" dxfId="7427" priority="7428">
      <formula>$A$174="Advindo"</formula>
    </cfRule>
  </conditionalFormatting>
  <conditionalFormatting sqref="AW174:AY174">
    <cfRule type="expression" dxfId="7426" priority="7427">
      <formula>$A$174="Ñ Plan c/desc"</formula>
    </cfRule>
  </conditionalFormatting>
  <conditionalFormatting sqref="AW174:AY174">
    <cfRule type="expression" dxfId="7425" priority="7426">
      <formula>$A$174="Família"</formula>
    </cfRule>
  </conditionalFormatting>
  <conditionalFormatting sqref="AW175:AY175">
    <cfRule type="expression" dxfId="7424" priority="7425">
      <formula>$A$175="Planilhado"</formula>
    </cfRule>
  </conditionalFormatting>
  <conditionalFormatting sqref="AW175:AY175">
    <cfRule type="expression" dxfId="7423" priority="7424">
      <formula>$A$175="Ñ Plan s/desc"</formula>
    </cfRule>
  </conditionalFormatting>
  <conditionalFormatting sqref="AW175:AY175">
    <cfRule type="expression" dxfId="7422" priority="7423">
      <formula>$A$175="Advindo"</formula>
    </cfRule>
  </conditionalFormatting>
  <conditionalFormatting sqref="AW175:AY175">
    <cfRule type="expression" dxfId="7421" priority="7422">
      <formula>$A$175="Ñ Plan c/desc"</formula>
    </cfRule>
  </conditionalFormatting>
  <conditionalFormatting sqref="AW175:AY175">
    <cfRule type="expression" dxfId="7420" priority="7421">
      <formula>$A$175="Família"</formula>
    </cfRule>
  </conditionalFormatting>
  <conditionalFormatting sqref="AW176:AY176">
    <cfRule type="expression" dxfId="7419" priority="7420">
      <formula>$A$176="Planilhado"</formula>
    </cfRule>
  </conditionalFormatting>
  <conditionalFormatting sqref="AW176:AY176">
    <cfRule type="expression" dxfId="7418" priority="7419">
      <formula>$A$176="Ñ Plan s/desc"</formula>
    </cfRule>
  </conditionalFormatting>
  <conditionalFormatting sqref="AW176:AY176">
    <cfRule type="expression" dxfId="7417" priority="7418">
      <formula>$A$176="Advindo"</formula>
    </cfRule>
  </conditionalFormatting>
  <conditionalFormatting sqref="AW176:AY176">
    <cfRule type="expression" dxfId="7416" priority="7417">
      <formula>$A$176="Ñ Plan c/desc"</formula>
    </cfRule>
  </conditionalFormatting>
  <conditionalFormatting sqref="AW176:AY176">
    <cfRule type="expression" dxfId="7415" priority="7416">
      <formula>$A$176="Família"</formula>
    </cfRule>
  </conditionalFormatting>
  <conditionalFormatting sqref="AW177:AY177">
    <cfRule type="expression" dxfId="7414" priority="7415">
      <formula>$A$177="Planilhado"</formula>
    </cfRule>
  </conditionalFormatting>
  <conditionalFormatting sqref="AW177:AY177">
    <cfRule type="expression" dxfId="7413" priority="7414">
      <formula>$A$177="Ñ Plan s/desc"</formula>
    </cfRule>
  </conditionalFormatting>
  <conditionalFormatting sqref="AW177:AY177">
    <cfRule type="expression" dxfId="7412" priority="7413">
      <formula>$A$177="Advindo"</formula>
    </cfRule>
  </conditionalFormatting>
  <conditionalFormatting sqref="AW177:AY177">
    <cfRule type="expression" dxfId="7411" priority="7412">
      <formula>$A$177="Ñ Plan c/desc"</formula>
    </cfRule>
  </conditionalFormatting>
  <conditionalFormatting sqref="AW177:AY177">
    <cfRule type="expression" dxfId="7410" priority="7411">
      <formula>$A$177="Família"</formula>
    </cfRule>
  </conditionalFormatting>
  <conditionalFormatting sqref="AW178:AY178">
    <cfRule type="expression" dxfId="7409" priority="7410">
      <formula>$A$178="Planilhado"</formula>
    </cfRule>
  </conditionalFormatting>
  <conditionalFormatting sqref="AW178:AY178">
    <cfRule type="expression" dxfId="7408" priority="7409">
      <formula>$A$178="Ñ Plan s/desc"</formula>
    </cfRule>
  </conditionalFormatting>
  <conditionalFormatting sqref="AW178:AY178">
    <cfRule type="expression" dxfId="7407" priority="7408">
      <formula>$A$178="Advindo"</formula>
    </cfRule>
  </conditionalFormatting>
  <conditionalFormatting sqref="AW178:AY178">
    <cfRule type="expression" dxfId="7406" priority="7407">
      <formula>$A$178="Ñ Plan c/desc"</formula>
    </cfRule>
  </conditionalFormatting>
  <conditionalFormatting sqref="AW178:AY178">
    <cfRule type="expression" dxfId="7405" priority="7406">
      <formula>$A$178="Família"</formula>
    </cfRule>
  </conditionalFormatting>
  <conditionalFormatting sqref="AW179:AY179">
    <cfRule type="expression" dxfId="7404" priority="7405">
      <formula>$A$179="Planilhado"</formula>
    </cfRule>
  </conditionalFormatting>
  <conditionalFormatting sqref="AW179:AY179">
    <cfRule type="expression" dxfId="7403" priority="7404">
      <formula>$A$179="Ñ Plan s/desc"</formula>
    </cfRule>
  </conditionalFormatting>
  <conditionalFormatting sqref="AW179:AY179">
    <cfRule type="expression" dxfId="7402" priority="7403">
      <formula>$A$179="Advindo"</formula>
    </cfRule>
  </conditionalFormatting>
  <conditionalFormatting sqref="AW179:AY179">
    <cfRule type="expression" dxfId="7401" priority="7402">
      <formula>$A$179="Ñ Plan c/desc"</formula>
    </cfRule>
  </conditionalFormatting>
  <conditionalFormatting sqref="AW179:AY179">
    <cfRule type="expression" dxfId="7400" priority="7401">
      <formula>$A$179="Família"</formula>
    </cfRule>
  </conditionalFormatting>
  <conditionalFormatting sqref="AW180:AY180">
    <cfRule type="expression" dxfId="7399" priority="7400">
      <formula>$A$180="Planilhado"</formula>
    </cfRule>
  </conditionalFormatting>
  <conditionalFormatting sqref="AW180:AY180">
    <cfRule type="expression" dxfId="7398" priority="7399">
      <formula>$A$180="Ñ Plan s/desc"</formula>
    </cfRule>
  </conditionalFormatting>
  <conditionalFormatting sqref="AW180:AY180">
    <cfRule type="expression" dxfId="7397" priority="7398">
      <formula>$A$180="Advindo"</formula>
    </cfRule>
  </conditionalFormatting>
  <conditionalFormatting sqref="AW180:AY180">
    <cfRule type="expression" dxfId="7396" priority="7397">
      <formula>$A$180="Ñ Plan c/desc"</formula>
    </cfRule>
  </conditionalFormatting>
  <conditionalFormatting sqref="AW180:AY180">
    <cfRule type="expression" dxfId="7395" priority="7396">
      <formula>$A$180="Família"</formula>
    </cfRule>
  </conditionalFormatting>
  <conditionalFormatting sqref="AW181:AY181">
    <cfRule type="expression" dxfId="7394" priority="7395">
      <formula>$A$181="Planilhado"</formula>
    </cfRule>
  </conditionalFormatting>
  <conditionalFormatting sqref="AW181:AY181">
    <cfRule type="expression" dxfId="7393" priority="7394">
      <formula>$A$181="Ñ Plan s/desc"</formula>
    </cfRule>
  </conditionalFormatting>
  <conditionalFormatting sqref="AW181:AY181">
    <cfRule type="expression" dxfId="7392" priority="7393">
      <formula>$A$181="Advindo"</formula>
    </cfRule>
  </conditionalFormatting>
  <conditionalFormatting sqref="AW181:AY181">
    <cfRule type="expression" dxfId="7391" priority="7392">
      <formula>$A$181="Ñ Plan c/desc"</formula>
    </cfRule>
  </conditionalFormatting>
  <conditionalFormatting sqref="AW181:AY181">
    <cfRule type="expression" dxfId="7390" priority="7391">
      <formula>$A$181="Família"</formula>
    </cfRule>
  </conditionalFormatting>
  <conditionalFormatting sqref="AW182:AY182">
    <cfRule type="expression" dxfId="7389" priority="7390">
      <formula>$A$182="Planilhado"</formula>
    </cfRule>
  </conditionalFormatting>
  <conditionalFormatting sqref="AW182:AY182">
    <cfRule type="expression" dxfId="7388" priority="7389">
      <formula>$A$182="Ñ Plan s/desc"</formula>
    </cfRule>
  </conditionalFormatting>
  <conditionalFormatting sqref="AW182:AY182">
    <cfRule type="expression" dxfId="7387" priority="7388">
      <formula>$A$182="Advindo"</formula>
    </cfRule>
  </conditionalFormatting>
  <conditionalFormatting sqref="AW182:AY182">
    <cfRule type="expression" dxfId="7386" priority="7387">
      <formula>$A$182="Ñ Plan c/desc"</formula>
    </cfRule>
  </conditionalFormatting>
  <conditionalFormatting sqref="AW182:AY182">
    <cfRule type="expression" dxfId="7385" priority="7386">
      <formula>$A$182="Família"</formula>
    </cfRule>
  </conditionalFormatting>
  <conditionalFormatting sqref="AW183:AY183">
    <cfRule type="expression" dxfId="7384" priority="7385">
      <formula>$A$183="Planilhado"</formula>
    </cfRule>
  </conditionalFormatting>
  <conditionalFormatting sqref="AW183:AY183">
    <cfRule type="expression" dxfId="7383" priority="7384">
      <formula>$A$183="Ñ Plan s/desc"</formula>
    </cfRule>
  </conditionalFormatting>
  <conditionalFormatting sqref="AW183:AY183">
    <cfRule type="expression" dxfId="7382" priority="7383">
      <formula>$A$183="Advindo"</formula>
    </cfRule>
  </conditionalFormatting>
  <conditionalFormatting sqref="AW183:AY183">
    <cfRule type="expression" dxfId="7381" priority="7382">
      <formula>$A$183="Ñ Plan c/desc"</formula>
    </cfRule>
  </conditionalFormatting>
  <conditionalFormatting sqref="AW183:AY183">
    <cfRule type="expression" dxfId="7380" priority="7381">
      <formula>$A$183="Família"</formula>
    </cfRule>
  </conditionalFormatting>
  <conditionalFormatting sqref="AW184:AY184">
    <cfRule type="expression" dxfId="7379" priority="7380">
      <formula>$A$184="Planilhado"</formula>
    </cfRule>
  </conditionalFormatting>
  <conditionalFormatting sqref="AW184:AY184">
    <cfRule type="expression" dxfId="7378" priority="7379">
      <formula>$A$184="Ñ Plan s/desc"</formula>
    </cfRule>
  </conditionalFormatting>
  <conditionalFormatting sqref="AW184:AY184">
    <cfRule type="expression" dxfId="7377" priority="7378">
      <formula>$A$184="Advindo"</formula>
    </cfRule>
  </conditionalFormatting>
  <conditionalFormatting sqref="AW184:AY184">
    <cfRule type="expression" dxfId="7376" priority="7377">
      <formula>$A$184="Ñ Plan c/desc"</formula>
    </cfRule>
  </conditionalFormatting>
  <conditionalFormatting sqref="AW184:AY184">
    <cfRule type="expression" dxfId="7375" priority="7376">
      <formula>$A$184="Família"</formula>
    </cfRule>
  </conditionalFormatting>
  <conditionalFormatting sqref="AW185:AY185">
    <cfRule type="expression" dxfId="7374" priority="7375">
      <formula>$A$185="Planilhado"</formula>
    </cfRule>
  </conditionalFormatting>
  <conditionalFormatting sqref="AW185:AY185">
    <cfRule type="expression" dxfId="7373" priority="7374">
      <formula>$A$185="Ñ Plan s/desc"</formula>
    </cfRule>
  </conditionalFormatting>
  <conditionalFormatting sqref="AW185:AY185">
    <cfRule type="expression" dxfId="7372" priority="7373">
      <formula>$A$185="Advindo"</formula>
    </cfRule>
  </conditionalFormatting>
  <conditionalFormatting sqref="AW185:AY185">
    <cfRule type="expression" dxfId="7371" priority="7372">
      <formula>$A$185="Ñ Plan c/desc"</formula>
    </cfRule>
  </conditionalFormatting>
  <conditionalFormatting sqref="AW185:AY185">
    <cfRule type="expression" dxfId="7370" priority="7371">
      <formula>$A$185="Família"</formula>
    </cfRule>
  </conditionalFormatting>
  <conditionalFormatting sqref="AW186:AY186">
    <cfRule type="expression" dxfId="7369" priority="7370">
      <formula>$A$186="Planilhado"</formula>
    </cfRule>
  </conditionalFormatting>
  <conditionalFormatting sqref="AW186:AY186">
    <cfRule type="expression" dxfId="7368" priority="7369">
      <formula>$A$186="Ñ Plan s/desc"</formula>
    </cfRule>
  </conditionalFormatting>
  <conditionalFormatting sqref="AW186:AY186">
    <cfRule type="expression" dxfId="7367" priority="7368">
      <formula>$A$186="Advindo"</formula>
    </cfRule>
  </conditionalFormatting>
  <conditionalFormatting sqref="AW186:AY186">
    <cfRule type="expression" dxfId="7366" priority="7367">
      <formula>$A$186="Ñ Plan c/desc"</formula>
    </cfRule>
  </conditionalFormatting>
  <conditionalFormatting sqref="AW186:AY186">
    <cfRule type="expression" dxfId="7365" priority="7366">
      <formula>$A$186="Família"</formula>
    </cfRule>
  </conditionalFormatting>
  <conditionalFormatting sqref="AW187:AY187">
    <cfRule type="expression" dxfId="7364" priority="7365">
      <formula>$A$187="Planilhado"</formula>
    </cfRule>
  </conditionalFormatting>
  <conditionalFormatting sqref="AW187:AY187">
    <cfRule type="expression" dxfId="7363" priority="7364">
      <formula>$A$187="Ñ Plan s/desc"</formula>
    </cfRule>
  </conditionalFormatting>
  <conditionalFormatting sqref="AW187:AY187">
    <cfRule type="expression" dxfId="7362" priority="7363">
      <formula>$A$187="Advindo"</formula>
    </cfRule>
  </conditionalFormatting>
  <conditionalFormatting sqref="AW187:AY187">
    <cfRule type="expression" dxfId="7361" priority="7362">
      <formula>$A$187="Ñ Plan c/desc"</formula>
    </cfRule>
  </conditionalFormatting>
  <conditionalFormatting sqref="AW187:AY187">
    <cfRule type="expression" dxfId="7360" priority="7361">
      <formula>$A$187="Família"</formula>
    </cfRule>
  </conditionalFormatting>
  <conditionalFormatting sqref="AW188:AY188">
    <cfRule type="expression" dxfId="7359" priority="7360">
      <formula>$A$188="Planilhado"</formula>
    </cfRule>
  </conditionalFormatting>
  <conditionalFormatting sqref="AW188:AY188">
    <cfRule type="expression" dxfId="7358" priority="7359">
      <formula>$A$188="Ñ Plan s/desc"</formula>
    </cfRule>
  </conditionalFormatting>
  <conditionalFormatting sqref="AW188:AY188">
    <cfRule type="expression" dxfId="7357" priority="7358">
      <formula>$A$188="Advindo"</formula>
    </cfRule>
  </conditionalFormatting>
  <conditionalFormatting sqref="AW188:AY188">
    <cfRule type="expression" dxfId="7356" priority="7357">
      <formula>$A$188="Ñ Plan c/desc"</formula>
    </cfRule>
  </conditionalFormatting>
  <conditionalFormatting sqref="AW188:AY188">
    <cfRule type="expression" dxfId="7355" priority="7356">
      <formula>$A$188="Família"</formula>
    </cfRule>
  </conditionalFormatting>
  <conditionalFormatting sqref="AW189:AY189">
    <cfRule type="expression" dxfId="7354" priority="7355">
      <formula>$A$189="Planilhado"</formula>
    </cfRule>
  </conditionalFormatting>
  <conditionalFormatting sqref="AW189:AY189">
    <cfRule type="expression" dxfId="7353" priority="7354">
      <formula>$A$189="Ñ Plan s/desc"</formula>
    </cfRule>
  </conditionalFormatting>
  <conditionalFormatting sqref="AW189:AY189">
    <cfRule type="expression" dxfId="7352" priority="7353">
      <formula>$A$189="Advindo"</formula>
    </cfRule>
  </conditionalFormatting>
  <conditionalFormatting sqref="AW189:AY189">
    <cfRule type="expression" dxfId="7351" priority="7352">
      <formula>$A$189="Ñ Plan c/desc"</formula>
    </cfRule>
  </conditionalFormatting>
  <conditionalFormatting sqref="AW189:AY189">
    <cfRule type="expression" dxfId="7350" priority="7351">
      <formula>$A$189="Família"</formula>
    </cfRule>
  </conditionalFormatting>
  <conditionalFormatting sqref="AW190:AY190">
    <cfRule type="expression" dxfId="7349" priority="7350">
      <formula>$A$190="Planilhado"</formula>
    </cfRule>
  </conditionalFormatting>
  <conditionalFormatting sqref="AW190:AY190">
    <cfRule type="expression" dxfId="7348" priority="7349">
      <formula>$A$190="Ñ Plan s/desc"</formula>
    </cfRule>
  </conditionalFormatting>
  <conditionalFormatting sqref="AW190:AY190">
    <cfRule type="expression" dxfId="7347" priority="7348">
      <formula>$A$190="Advindo"</formula>
    </cfRule>
  </conditionalFormatting>
  <conditionalFormatting sqref="AW190:AY190">
    <cfRule type="expression" dxfId="7346" priority="7347">
      <formula>$A$190="Ñ Plan c/desc"</formula>
    </cfRule>
  </conditionalFormatting>
  <conditionalFormatting sqref="AW190:AY190">
    <cfRule type="expression" dxfId="7345" priority="7346">
      <formula>$A$190="Família"</formula>
    </cfRule>
  </conditionalFormatting>
  <conditionalFormatting sqref="AW191:AY191">
    <cfRule type="expression" dxfId="7344" priority="7345">
      <formula>$A$191="Planilhado"</formula>
    </cfRule>
  </conditionalFormatting>
  <conditionalFormatting sqref="AW191:AY191">
    <cfRule type="expression" dxfId="7343" priority="7344">
      <formula>$A$191="Ñ Plan s/desc"</formula>
    </cfRule>
  </conditionalFormatting>
  <conditionalFormatting sqref="AW191:AY191">
    <cfRule type="expression" dxfId="7342" priority="7343">
      <formula>$A$191="Advindo"</formula>
    </cfRule>
  </conditionalFormatting>
  <conditionalFormatting sqref="AW191:AY191">
    <cfRule type="expression" dxfId="7341" priority="7342">
      <formula>$A$191="Ñ Plan c/desc"</formula>
    </cfRule>
  </conditionalFormatting>
  <conditionalFormatting sqref="AW191:AY191">
    <cfRule type="expression" dxfId="7340" priority="7341">
      <formula>$A$191="Família"</formula>
    </cfRule>
  </conditionalFormatting>
  <conditionalFormatting sqref="AW192:AY192">
    <cfRule type="expression" dxfId="7339" priority="7340">
      <formula>$A$192="Planilhado"</formula>
    </cfRule>
  </conditionalFormatting>
  <conditionalFormatting sqref="AW192:AY192">
    <cfRule type="expression" dxfId="7338" priority="7339">
      <formula>$A$192="Ñ Plan s/desc"</formula>
    </cfRule>
  </conditionalFormatting>
  <conditionalFormatting sqref="AW192:AY192">
    <cfRule type="expression" dxfId="7337" priority="7338">
      <formula>$A$192="Advindo"</formula>
    </cfRule>
  </conditionalFormatting>
  <conditionalFormatting sqref="AW192:AY192">
    <cfRule type="expression" dxfId="7336" priority="7337">
      <formula>$A$192="Ñ Plan c/desc"</formula>
    </cfRule>
  </conditionalFormatting>
  <conditionalFormatting sqref="AW192:AY192">
    <cfRule type="expression" dxfId="7335" priority="7336">
      <formula>$A$192="Família"</formula>
    </cfRule>
  </conditionalFormatting>
  <conditionalFormatting sqref="AW193:AY193">
    <cfRule type="expression" dxfId="7334" priority="7335">
      <formula>$A$193="Planilhado"</formula>
    </cfRule>
  </conditionalFormatting>
  <conditionalFormatting sqref="AW193:AY193">
    <cfRule type="expression" dxfId="7333" priority="7334">
      <formula>$A$193="Ñ Plan s/desc"</formula>
    </cfRule>
  </conditionalFormatting>
  <conditionalFormatting sqref="AW193:AY193">
    <cfRule type="expression" dxfId="7332" priority="7333">
      <formula>$A$193="Advindo"</formula>
    </cfRule>
  </conditionalFormatting>
  <conditionalFormatting sqref="AW193:AY193">
    <cfRule type="expression" dxfId="7331" priority="7332">
      <formula>$A$193="Ñ Plan c/desc"</formula>
    </cfRule>
  </conditionalFormatting>
  <conditionalFormatting sqref="AW193:AY193">
    <cfRule type="expression" dxfId="7330" priority="7331">
      <formula>$A$193="Família"</formula>
    </cfRule>
  </conditionalFormatting>
  <conditionalFormatting sqref="AW194:AY194">
    <cfRule type="expression" dxfId="7329" priority="7330">
      <formula>$A$194="Planilhado"</formula>
    </cfRule>
  </conditionalFormatting>
  <conditionalFormatting sqref="AW194:AY194">
    <cfRule type="expression" dxfId="7328" priority="7329">
      <formula>$A$194="Ñ Plan s/desc"</formula>
    </cfRule>
  </conditionalFormatting>
  <conditionalFormatting sqref="AW194:AY194">
    <cfRule type="expression" dxfId="7327" priority="7328">
      <formula>$A$194="Advindo"</formula>
    </cfRule>
  </conditionalFormatting>
  <conditionalFormatting sqref="AW194:AY194">
    <cfRule type="expression" dxfId="7326" priority="7327">
      <formula>$A$194="Ñ Plan c/desc"</formula>
    </cfRule>
  </conditionalFormatting>
  <conditionalFormatting sqref="AW194:AY194">
    <cfRule type="expression" dxfId="7325" priority="7326">
      <formula>$A$194="Família"</formula>
    </cfRule>
  </conditionalFormatting>
  <conditionalFormatting sqref="AW195:AY195">
    <cfRule type="expression" dxfId="7324" priority="7325">
      <formula>$A$195="Planilhado"</formula>
    </cfRule>
  </conditionalFormatting>
  <conditionalFormatting sqref="AW195:AY195">
    <cfRule type="expression" dxfId="7323" priority="7324">
      <formula>$A$195="Ñ Plan s/desc"</formula>
    </cfRule>
  </conditionalFormatting>
  <conditionalFormatting sqref="AW195:AY195">
    <cfRule type="expression" dxfId="7322" priority="7323">
      <formula>$A$195="Advindo"</formula>
    </cfRule>
  </conditionalFormatting>
  <conditionalFormatting sqref="AW195:AY195">
    <cfRule type="expression" dxfId="7321" priority="7322">
      <formula>$A$195="Ñ Plan c/desc"</formula>
    </cfRule>
  </conditionalFormatting>
  <conditionalFormatting sqref="AW195:AY195">
    <cfRule type="expression" dxfId="7320" priority="7321">
      <formula>$A$195="Família"</formula>
    </cfRule>
  </conditionalFormatting>
  <conditionalFormatting sqref="AW196:AY196">
    <cfRule type="expression" dxfId="7319" priority="7320">
      <formula>$A$196="Planilhado"</formula>
    </cfRule>
  </conditionalFormatting>
  <conditionalFormatting sqref="AW196:AY196">
    <cfRule type="expression" dxfId="7318" priority="7319">
      <formula>$A$196="Ñ Plan s/desc"</formula>
    </cfRule>
  </conditionalFormatting>
  <conditionalFormatting sqref="AW196:AY196">
    <cfRule type="expression" dxfId="7317" priority="7318">
      <formula>$A$196="Advindo"</formula>
    </cfRule>
  </conditionalFormatting>
  <conditionalFormatting sqref="AW196:AY196">
    <cfRule type="expression" dxfId="7316" priority="7317">
      <formula>$A$196="Ñ Plan c/desc"</formula>
    </cfRule>
  </conditionalFormatting>
  <conditionalFormatting sqref="AW196:AY196">
    <cfRule type="expression" dxfId="7315" priority="7316">
      <formula>$A$196="Família"</formula>
    </cfRule>
  </conditionalFormatting>
  <conditionalFormatting sqref="AW197:AY197">
    <cfRule type="expression" dxfId="7314" priority="7315">
      <formula>$A$197="Planilhado"</formula>
    </cfRule>
  </conditionalFormatting>
  <conditionalFormatting sqref="AW197:AY197">
    <cfRule type="expression" dxfId="7313" priority="7314">
      <formula>$A$197="Ñ Plan s/desc"</formula>
    </cfRule>
  </conditionalFormatting>
  <conditionalFormatting sqref="AW197:AY197">
    <cfRule type="expression" dxfId="7312" priority="7313">
      <formula>$A$197="Advindo"</formula>
    </cfRule>
  </conditionalFormatting>
  <conditionalFormatting sqref="AW197:AY197">
    <cfRule type="expression" dxfId="7311" priority="7312">
      <formula>$A$197="Ñ Plan c/desc"</formula>
    </cfRule>
  </conditionalFormatting>
  <conditionalFormatting sqref="AW197:AY197">
    <cfRule type="expression" dxfId="7310" priority="7311">
      <formula>$A$197="Família"</formula>
    </cfRule>
  </conditionalFormatting>
  <conditionalFormatting sqref="AW198:AY198">
    <cfRule type="expression" dxfId="7309" priority="7310">
      <formula>$A$198="Planilhado"</formula>
    </cfRule>
  </conditionalFormatting>
  <conditionalFormatting sqref="AW198:AY198">
    <cfRule type="expression" dxfId="7308" priority="7309">
      <formula>$A$198="Ñ Plan s/desc"</formula>
    </cfRule>
  </conditionalFormatting>
  <conditionalFormatting sqref="AW198:AY198">
    <cfRule type="expression" dxfId="7307" priority="7308">
      <formula>$A$198="Advindo"</formula>
    </cfRule>
  </conditionalFormatting>
  <conditionalFormatting sqref="AW198:AY198">
    <cfRule type="expression" dxfId="7306" priority="7307">
      <formula>$A$198="Ñ Plan c/desc"</formula>
    </cfRule>
  </conditionalFormatting>
  <conditionalFormatting sqref="AW198:AY198">
    <cfRule type="expression" dxfId="7305" priority="7306">
      <formula>$A$198="Família"</formula>
    </cfRule>
  </conditionalFormatting>
  <conditionalFormatting sqref="AW199:AY199">
    <cfRule type="expression" dxfId="7304" priority="7305">
      <formula>$A$199="Planilhado"</formula>
    </cfRule>
  </conditionalFormatting>
  <conditionalFormatting sqref="AW199:AY199">
    <cfRule type="expression" dxfId="7303" priority="7304">
      <formula>$A$199="Ñ Plan s/desc"</formula>
    </cfRule>
  </conditionalFormatting>
  <conditionalFormatting sqref="AW199:AY199">
    <cfRule type="expression" dxfId="7302" priority="7303">
      <formula>$A$199="Advindo"</formula>
    </cfRule>
  </conditionalFormatting>
  <conditionalFormatting sqref="AW199:AY199">
    <cfRule type="expression" dxfId="7301" priority="7302">
      <formula>$A$199="Ñ Plan c/desc"</formula>
    </cfRule>
  </conditionalFormatting>
  <conditionalFormatting sqref="AW199:AY199">
    <cfRule type="expression" dxfId="7300" priority="7301">
      <formula>$A$199="Família"</formula>
    </cfRule>
  </conditionalFormatting>
  <conditionalFormatting sqref="AW200:AY200">
    <cfRule type="expression" dxfId="7299" priority="7300">
      <formula>$A$200="Planilhado"</formula>
    </cfRule>
  </conditionalFormatting>
  <conditionalFormatting sqref="AW200:AY200">
    <cfRule type="expression" dxfId="7298" priority="7299">
      <formula>$A$200="Ñ Plan s/desc"</formula>
    </cfRule>
  </conditionalFormatting>
  <conditionalFormatting sqref="AW200:AY200">
    <cfRule type="expression" dxfId="7297" priority="7298">
      <formula>$A$200="Advindo"</formula>
    </cfRule>
  </conditionalFormatting>
  <conditionalFormatting sqref="AW200:AY200">
    <cfRule type="expression" dxfId="7296" priority="7297">
      <formula>$A$200="Ñ Plan c/desc"</formula>
    </cfRule>
  </conditionalFormatting>
  <conditionalFormatting sqref="AW200:AY200">
    <cfRule type="expression" dxfId="7295" priority="7296">
      <formula>$A$200="Família"</formula>
    </cfRule>
  </conditionalFormatting>
  <conditionalFormatting sqref="AW201:AY201">
    <cfRule type="expression" dxfId="7294" priority="7295">
      <formula>$A$201="Planilhado"</formula>
    </cfRule>
  </conditionalFormatting>
  <conditionalFormatting sqref="AW201:AY201">
    <cfRule type="expression" dxfId="7293" priority="7294">
      <formula>$A$201="Ñ Plan s/desc"</formula>
    </cfRule>
  </conditionalFormatting>
  <conditionalFormatting sqref="AW201:AY201">
    <cfRule type="expression" dxfId="7292" priority="7293">
      <formula>$A$201="Advindo"</formula>
    </cfRule>
  </conditionalFormatting>
  <conditionalFormatting sqref="AW201:AY201">
    <cfRule type="expression" dxfId="7291" priority="7292">
      <formula>$A$201="Ñ Plan c/desc"</formula>
    </cfRule>
  </conditionalFormatting>
  <conditionalFormatting sqref="AW201:AY201">
    <cfRule type="expression" dxfId="7290" priority="7291">
      <formula>$A$201="Família"</formula>
    </cfRule>
  </conditionalFormatting>
  <conditionalFormatting sqref="AW202:AY202">
    <cfRule type="expression" dxfId="7289" priority="7290">
      <formula>$A$202="Planilhado"</formula>
    </cfRule>
  </conditionalFormatting>
  <conditionalFormatting sqref="AW202:AY202">
    <cfRule type="expression" dxfId="7288" priority="7289">
      <formula>$A$202="Ñ Plan s/desc"</formula>
    </cfRule>
  </conditionalFormatting>
  <conditionalFormatting sqref="AW202:AY202">
    <cfRule type="expression" dxfId="7287" priority="7288">
      <formula>$A$202="Advindo"</formula>
    </cfRule>
  </conditionalFormatting>
  <conditionalFormatting sqref="AW202:AY202">
    <cfRule type="expression" dxfId="7286" priority="7287">
      <formula>$A$202="Ñ Plan c/desc"</formula>
    </cfRule>
  </conditionalFormatting>
  <conditionalFormatting sqref="AW202:AY202">
    <cfRule type="expression" dxfId="7285" priority="7286">
      <formula>$A$202="Família"</formula>
    </cfRule>
  </conditionalFormatting>
  <conditionalFormatting sqref="AW203:AY203">
    <cfRule type="expression" dxfId="7284" priority="7285">
      <formula>$A$203="Planilhado"</formula>
    </cfRule>
  </conditionalFormatting>
  <conditionalFormatting sqref="AW203:AY203">
    <cfRule type="expression" dxfId="7283" priority="7284">
      <formula>$A$203="Ñ Plan s/desc"</formula>
    </cfRule>
  </conditionalFormatting>
  <conditionalFormatting sqref="AW203:AY203">
    <cfRule type="expression" dxfId="7282" priority="7283">
      <formula>$A$203="Advindo"</formula>
    </cfRule>
  </conditionalFormatting>
  <conditionalFormatting sqref="AW203:AY203">
    <cfRule type="expression" dxfId="7281" priority="7282">
      <formula>$A$203="Ñ Plan c/desc"</formula>
    </cfRule>
  </conditionalFormatting>
  <conditionalFormatting sqref="AW203:AY203">
    <cfRule type="expression" dxfId="7280" priority="7281">
      <formula>$A$203="Família"</formula>
    </cfRule>
  </conditionalFormatting>
  <conditionalFormatting sqref="AW204:AY204">
    <cfRule type="expression" dxfId="7279" priority="7280">
      <formula>$A$204="Planilhado"</formula>
    </cfRule>
  </conditionalFormatting>
  <conditionalFormatting sqref="AW204:AY204">
    <cfRule type="expression" dxfId="7278" priority="7279">
      <formula>$A$204="Ñ Plan s/desc"</formula>
    </cfRule>
  </conditionalFormatting>
  <conditionalFormatting sqref="AW204:AY204">
    <cfRule type="expression" dxfId="7277" priority="7278">
      <formula>$A$204="Advindo"</formula>
    </cfRule>
  </conditionalFormatting>
  <conditionalFormatting sqref="AW204:AY204">
    <cfRule type="expression" dxfId="7276" priority="7277">
      <formula>$A$204="Ñ Plan c/desc"</formula>
    </cfRule>
  </conditionalFormatting>
  <conditionalFormatting sqref="AW204:AY204">
    <cfRule type="expression" dxfId="7275" priority="7276">
      <formula>$A$204="Família"</formula>
    </cfRule>
  </conditionalFormatting>
  <conditionalFormatting sqref="AW205:AY205">
    <cfRule type="expression" dxfId="7274" priority="7275">
      <formula>$A$205="Planilhado"</formula>
    </cfRule>
  </conditionalFormatting>
  <conditionalFormatting sqref="AW205:AY205">
    <cfRule type="expression" dxfId="7273" priority="7274">
      <formula>$A$205="Ñ Plan s/desc"</formula>
    </cfRule>
  </conditionalFormatting>
  <conditionalFormatting sqref="AW205:AY205">
    <cfRule type="expression" dxfId="7272" priority="7273">
      <formula>$A$205="Advindo"</formula>
    </cfRule>
  </conditionalFormatting>
  <conditionalFormatting sqref="AW205:AY205">
    <cfRule type="expression" dxfId="7271" priority="7272">
      <formula>$A$205="Ñ Plan c/desc"</formula>
    </cfRule>
  </conditionalFormatting>
  <conditionalFormatting sqref="AW205:AY205">
    <cfRule type="expression" dxfId="7270" priority="7271">
      <formula>$A$205="Família"</formula>
    </cfRule>
  </conditionalFormatting>
  <conditionalFormatting sqref="AW206:AY206">
    <cfRule type="expression" dxfId="7269" priority="7270">
      <formula>$A$206="Planilhado"</formula>
    </cfRule>
  </conditionalFormatting>
  <conditionalFormatting sqref="AW206:AY206">
    <cfRule type="expression" dxfId="7268" priority="7269">
      <formula>$A$206="Ñ Plan s/desc"</formula>
    </cfRule>
  </conditionalFormatting>
  <conditionalFormatting sqref="AW206:AY206">
    <cfRule type="expression" dxfId="7267" priority="7268">
      <formula>$A$206="Advindo"</formula>
    </cfRule>
  </conditionalFormatting>
  <conditionalFormatting sqref="AW206:AY206">
    <cfRule type="expression" dxfId="7266" priority="7267">
      <formula>$A$206="Ñ Plan c/desc"</formula>
    </cfRule>
  </conditionalFormatting>
  <conditionalFormatting sqref="AW206:AY206">
    <cfRule type="expression" dxfId="7265" priority="7266">
      <formula>$A$206="Família"</formula>
    </cfRule>
  </conditionalFormatting>
  <conditionalFormatting sqref="AW207:AY207">
    <cfRule type="expression" dxfId="7264" priority="7265">
      <formula>$A$207="Planilhado"</formula>
    </cfRule>
  </conditionalFormatting>
  <conditionalFormatting sqref="AW207:AY207">
    <cfRule type="expression" dxfId="7263" priority="7264">
      <formula>$A$207="Ñ Plan s/desc"</formula>
    </cfRule>
  </conditionalFormatting>
  <conditionalFormatting sqref="AW207:AY207">
    <cfRule type="expression" dxfId="7262" priority="7263">
      <formula>$A$207="Advindo"</formula>
    </cfRule>
  </conditionalFormatting>
  <conditionalFormatting sqref="AW207:AY207">
    <cfRule type="expression" dxfId="7261" priority="7262">
      <formula>$A$207="Ñ Plan c/desc"</formula>
    </cfRule>
  </conditionalFormatting>
  <conditionalFormatting sqref="AW207:AY207">
    <cfRule type="expression" dxfId="7260" priority="7261">
      <formula>$A$207="Família"</formula>
    </cfRule>
  </conditionalFormatting>
  <conditionalFormatting sqref="AW208:AY208">
    <cfRule type="expression" dxfId="7259" priority="7260">
      <formula>$A$208="Planilhado"</formula>
    </cfRule>
  </conditionalFormatting>
  <conditionalFormatting sqref="AW208:AY208">
    <cfRule type="expression" dxfId="7258" priority="7259">
      <formula>$A$208="Ñ Plan s/desc"</formula>
    </cfRule>
  </conditionalFormatting>
  <conditionalFormatting sqref="AW208:AY208">
    <cfRule type="expression" dxfId="7257" priority="7258">
      <formula>$A$208="Advindo"</formula>
    </cfRule>
  </conditionalFormatting>
  <conditionalFormatting sqref="AW208:AY208">
    <cfRule type="expression" dxfId="7256" priority="7257">
      <formula>$A$208="Ñ Plan c/desc"</formula>
    </cfRule>
  </conditionalFormatting>
  <conditionalFormatting sqref="AW208:AY208">
    <cfRule type="expression" dxfId="7255" priority="7256">
      <formula>$A$208="Família"</formula>
    </cfRule>
  </conditionalFormatting>
  <conditionalFormatting sqref="AW209:AY209">
    <cfRule type="expression" dxfId="7254" priority="7255">
      <formula>$A$209="Planilhado"</formula>
    </cfRule>
  </conditionalFormatting>
  <conditionalFormatting sqref="AW209:AY209">
    <cfRule type="expression" dxfId="7253" priority="7254">
      <formula>$A$209="Ñ Plan s/desc"</formula>
    </cfRule>
  </conditionalFormatting>
  <conditionalFormatting sqref="AW209:AY209">
    <cfRule type="expression" dxfId="7252" priority="7253">
      <formula>$A$209="Advindo"</formula>
    </cfRule>
  </conditionalFormatting>
  <conditionalFormatting sqref="AW209:AY209">
    <cfRule type="expression" dxfId="7251" priority="7252">
      <formula>$A$209="Ñ Plan c/desc"</formula>
    </cfRule>
  </conditionalFormatting>
  <conditionalFormatting sqref="AW209:AY209">
    <cfRule type="expression" dxfId="7250" priority="7251">
      <formula>$A$209="Família"</formula>
    </cfRule>
  </conditionalFormatting>
  <conditionalFormatting sqref="AW210:AY210">
    <cfRule type="expression" dxfId="7249" priority="7250">
      <formula>$A$210="Planilhado"</formula>
    </cfRule>
  </conditionalFormatting>
  <conditionalFormatting sqref="AW210:AY210">
    <cfRule type="expression" dxfId="7248" priority="7249">
      <formula>$A$210="Ñ Plan s/desc"</formula>
    </cfRule>
  </conditionalFormatting>
  <conditionalFormatting sqref="AW210:AY210">
    <cfRule type="expression" dxfId="7247" priority="7248">
      <formula>$A$210="Advindo"</formula>
    </cfRule>
  </conditionalFormatting>
  <conditionalFormatting sqref="AW210:AY210">
    <cfRule type="expression" dxfId="7246" priority="7247">
      <formula>$A$210="Ñ Plan c/desc"</formula>
    </cfRule>
  </conditionalFormatting>
  <conditionalFormatting sqref="AW210:AY210">
    <cfRule type="expression" dxfId="7245" priority="7246">
      <formula>$A$210="Família"</formula>
    </cfRule>
  </conditionalFormatting>
  <conditionalFormatting sqref="AW211:AY211">
    <cfRule type="expression" dxfId="7244" priority="7245">
      <formula>$A$211="Planilhado"</formula>
    </cfRule>
  </conditionalFormatting>
  <conditionalFormatting sqref="AW211:AY211">
    <cfRule type="expression" dxfId="7243" priority="7244">
      <formula>$A$211="Ñ Plan s/desc"</formula>
    </cfRule>
  </conditionalFormatting>
  <conditionalFormatting sqref="AW211:AY211">
    <cfRule type="expression" dxfId="7242" priority="7243">
      <formula>$A$211="Advindo"</formula>
    </cfRule>
  </conditionalFormatting>
  <conditionalFormatting sqref="AW211:AY211">
    <cfRule type="expression" dxfId="7241" priority="7242">
      <formula>$A$211="Ñ Plan c/desc"</formula>
    </cfRule>
  </conditionalFormatting>
  <conditionalFormatting sqref="AW211:AY211">
    <cfRule type="expression" dxfId="7240" priority="7241">
      <formula>$A$211="Família"</formula>
    </cfRule>
  </conditionalFormatting>
  <conditionalFormatting sqref="AW212:AY212">
    <cfRule type="expression" dxfId="7239" priority="7240">
      <formula>$A$212="Planilhado"</formula>
    </cfRule>
  </conditionalFormatting>
  <conditionalFormatting sqref="AW212:AY212">
    <cfRule type="expression" dxfId="7238" priority="7239">
      <formula>$A$212="Ñ Plan s/desc"</formula>
    </cfRule>
  </conditionalFormatting>
  <conditionalFormatting sqref="AW212:AY212">
    <cfRule type="expression" dxfId="7237" priority="7238">
      <formula>$A$212="Advindo"</formula>
    </cfRule>
  </conditionalFormatting>
  <conditionalFormatting sqref="AW212:AY212">
    <cfRule type="expression" dxfId="7236" priority="7237">
      <formula>$A$212="Ñ Plan c/desc"</formula>
    </cfRule>
  </conditionalFormatting>
  <conditionalFormatting sqref="AW212:AY212">
    <cfRule type="expression" dxfId="7235" priority="7236">
      <formula>$A$212="Família"</formula>
    </cfRule>
  </conditionalFormatting>
  <conditionalFormatting sqref="AW213:AY213">
    <cfRule type="expression" dxfId="7234" priority="7235">
      <formula>$A$213="Planilhado"</formula>
    </cfRule>
  </conditionalFormatting>
  <conditionalFormatting sqref="AW213:AY213">
    <cfRule type="expression" dxfId="7233" priority="7234">
      <formula>$A$213="Ñ Plan s/desc"</formula>
    </cfRule>
  </conditionalFormatting>
  <conditionalFormatting sqref="AW213:AY213">
    <cfRule type="expression" dxfId="7232" priority="7233">
      <formula>$A$213="Advindo"</formula>
    </cfRule>
  </conditionalFormatting>
  <conditionalFormatting sqref="AW213:AY213">
    <cfRule type="expression" dxfId="7231" priority="7232">
      <formula>$A$213="Ñ Plan c/desc"</formula>
    </cfRule>
  </conditionalFormatting>
  <conditionalFormatting sqref="AW213:AY213">
    <cfRule type="expression" dxfId="7230" priority="7231">
      <formula>$A$213="Família"</formula>
    </cfRule>
  </conditionalFormatting>
  <conditionalFormatting sqref="AW214:AY214">
    <cfRule type="expression" dxfId="7229" priority="7230">
      <formula>$A$214="Planilhado"</formula>
    </cfRule>
  </conditionalFormatting>
  <conditionalFormatting sqref="AW214:AY214">
    <cfRule type="expression" dxfId="7228" priority="7229">
      <formula>$A$214="Ñ Plan s/desc"</formula>
    </cfRule>
  </conditionalFormatting>
  <conditionalFormatting sqref="AW214:AY214">
    <cfRule type="expression" dxfId="7227" priority="7228">
      <formula>$A$214="Advindo"</formula>
    </cfRule>
  </conditionalFormatting>
  <conditionalFormatting sqref="AW214:AY214">
    <cfRule type="expression" dxfId="7226" priority="7227">
      <formula>$A$214="Ñ Plan c/desc"</formula>
    </cfRule>
  </conditionalFormatting>
  <conditionalFormatting sqref="AW214:AY214">
    <cfRule type="expression" dxfId="7225" priority="7226">
      <formula>$A$214="Família"</formula>
    </cfRule>
  </conditionalFormatting>
  <conditionalFormatting sqref="AW215:AY215">
    <cfRule type="expression" dxfId="7224" priority="7225">
      <formula>$A$215="Planilhado"</formula>
    </cfRule>
  </conditionalFormatting>
  <conditionalFormatting sqref="AW215:AY215">
    <cfRule type="expression" dxfId="7223" priority="7224">
      <formula>$A$215="Ñ Plan s/desc"</formula>
    </cfRule>
  </conditionalFormatting>
  <conditionalFormatting sqref="AW215:AY215">
    <cfRule type="expression" dxfId="7222" priority="7223">
      <formula>$A$215="Advindo"</formula>
    </cfRule>
  </conditionalFormatting>
  <conditionalFormatting sqref="AW215:AY215">
    <cfRule type="expression" dxfId="7221" priority="7222">
      <formula>$A$215="Ñ Plan c/desc"</formula>
    </cfRule>
  </conditionalFormatting>
  <conditionalFormatting sqref="AW215:AY215">
    <cfRule type="expression" dxfId="7220" priority="7221">
      <formula>$A$215="Família"</formula>
    </cfRule>
  </conditionalFormatting>
  <conditionalFormatting sqref="AW216:AY216">
    <cfRule type="expression" dxfId="7219" priority="7220">
      <formula>$A$216="Planilhado"</formula>
    </cfRule>
  </conditionalFormatting>
  <conditionalFormatting sqref="AW216:AY216">
    <cfRule type="expression" dxfId="7218" priority="7219">
      <formula>$A$216="Ñ Plan s/desc"</formula>
    </cfRule>
  </conditionalFormatting>
  <conditionalFormatting sqref="AW216:AY216">
    <cfRule type="expression" dxfId="7217" priority="7218">
      <formula>$A$216="Advindo"</formula>
    </cfRule>
  </conditionalFormatting>
  <conditionalFormatting sqref="AW216:AY216">
    <cfRule type="expression" dxfId="7216" priority="7217">
      <formula>$A$216="Ñ Plan c/desc"</formula>
    </cfRule>
  </conditionalFormatting>
  <conditionalFormatting sqref="AW216:AY216">
    <cfRule type="expression" dxfId="7215" priority="7216">
      <formula>$A$216="Família"</formula>
    </cfRule>
  </conditionalFormatting>
  <conditionalFormatting sqref="AW217:AY217">
    <cfRule type="expression" dxfId="7214" priority="7215">
      <formula>$A$217="Planilhado"</formula>
    </cfRule>
  </conditionalFormatting>
  <conditionalFormatting sqref="AW217:AY217">
    <cfRule type="expression" dxfId="7213" priority="7214">
      <formula>$A$217="Ñ Plan s/desc"</formula>
    </cfRule>
  </conditionalFormatting>
  <conditionalFormatting sqref="AW217:AY217">
    <cfRule type="expression" dxfId="7212" priority="7213">
      <formula>$A$217="Advindo"</formula>
    </cfRule>
  </conditionalFormatting>
  <conditionalFormatting sqref="AW217:AY217">
    <cfRule type="expression" dxfId="7211" priority="7212">
      <formula>$A$217="Ñ Plan c/desc"</formula>
    </cfRule>
  </conditionalFormatting>
  <conditionalFormatting sqref="AW217:AY217">
    <cfRule type="expression" dxfId="7210" priority="7211">
      <formula>$A$217="Família"</formula>
    </cfRule>
  </conditionalFormatting>
  <conditionalFormatting sqref="AW218:AY218">
    <cfRule type="expression" dxfId="7209" priority="7210">
      <formula>$A$218="Planilhado"</formula>
    </cfRule>
  </conditionalFormatting>
  <conditionalFormatting sqref="AW218:AY218">
    <cfRule type="expression" dxfId="7208" priority="7209">
      <formula>$A$218="Ñ Plan s/desc"</formula>
    </cfRule>
  </conditionalFormatting>
  <conditionalFormatting sqref="AW218:AY218">
    <cfRule type="expression" dxfId="7207" priority="7208">
      <formula>$A$218="Advindo"</formula>
    </cfRule>
  </conditionalFormatting>
  <conditionalFormatting sqref="AW218:AY218">
    <cfRule type="expression" dxfId="7206" priority="7207">
      <formula>$A$218="Ñ Plan c/desc"</formula>
    </cfRule>
  </conditionalFormatting>
  <conditionalFormatting sqref="AW218:AY218">
    <cfRule type="expression" dxfId="7205" priority="7206">
      <formula>$A$218="Família"</formula>
    </cfRule>
  </conditionalFormatting>
  <conditionalFormatting sqref="AW219:AY219">
    <cfRule type="expression" dxfId="7204" priority="7205">
      <formula>$A$219="Planilhado"</formula>
    </cfRule>
  </conditionalFormatting>
  <conditionalFormatting sqref="AW219:AY219">
    <cfRule type="expression" dxfId="7203" priority="7204">
      <formula>$A$219="Ñ Plan s/desc"</formula>
    </cfRule>
  </conditionalFormatting>
  <conditionalFormatting sqref="AW219:AY219">
    <cfRule type="expression" dxfId="7202" priority="7203">
      <formula>$A$219="Advindo"</formula>
    </cfRule>
  </conditionalFormatting>
  <conditionalFormatting sqref="AW219:AY219">
    <cfRule type="expression" dxfId="7201" priority="7202">
      <formula>$A$219="Ñ Plan c/desc"</formula>
    </cfRule>
  </conditionalFormatting>
  <conditionalFormatting sqref="AW219:AY219">
    <cfRule type="expression" dxfId="7200" priority="7201">
      <formula>$A$219="Família"</formula>
    </cfRule>
  </conditionalFormatting>
  <conditionalFormatting sqref="AW220:AY220">
    <cfRule type="expression" dxfId="7199" priority="7200">
      <formula>$A$220="Planilhado"</formula>
    </cfRule>
  </conditionalFormatting>
  <conditionalFormatting sqref="AW220:AY220">
    <cfRule type="expression" dxfId="7198" priority="7199">
      <formula>$A$220="Ñ Plan s/desc"</formula>
    </cfRule>
  </conditionalFormatting>
  <conditionalFormatting sqref="AW220:AY220">
    <cfRule type="expression" dxfId="7197" priority="7198">
      <formula>$A$220="Advindo"</formula>
    </cfRule>
  </conditionalFormatting>
  <conditionalFormatting sqref="AW220:AY220">
    <cfRule type="expression" dxfId="7196" priority="7197">
      <formula>$A$220="Ñ Plan c/desc"</formula>
    </cfRule>
  </conditionalFormatting>
  <conditionalFormatting sqref="AW220:AY220">
    <cfRule type="expression" dxfId="7195" priority="7196">
      <formula>$A$220="Família"</formula>
    </cfRule>
  </conditionalFormatting>
  <conditionalFormatting sqref="AW221:AY221">
    <cfRule type="expression" dxfId="7194" priority="7195">
      <formula>$A$221="Planilhado"</formula>
    </cfRule>
  </conditionalFormatting>
  <conditionalFormatting sqref="AW221:AY221">
    <cfRule type="expression" dxfId="7193" priority="7194">
      <formula>$A$221="Ñ Plan s/desc"</formula>
    </cfRule>
  </conditionalFormatting>
  <conditionalFormatting sqref="AW221:AY221">
    <cfRule type="expression" dxfId="7192" priority="7193">
      <formula>$A$221="Advindo"</formula>
    </cfRule>
  </conditionalFormatting>
  <conditionalFormatting sqref="AW221:AY221">
    <cfRule type="expression" dxfId="7191" priority="7192">
      <formula>$A$221="Ñ Plan c/desc"</formula>
    </cfRule>
  </conditionalFormatting>
  <conditionalFormatting sqref="AW221:AY221">
    <cfRule type="expression" dxfId="7190" priority="7191">
      <formula>$A$221="Família"</formula>
    </cfRule>
  </conditionalFormatting>
  <conditionalFormatting sqref="AW222:AY222">
    <cfRule type="expression" dxfId="7189" priority="7190">
      <formula>$A$222="Planilhado"</formula>
    </cfRule>
  </conditionalFormatting>
  <conditionalFormatting sqref="AW222:AY222">
    <cfRule type="expression" dxfId="7188" priority="7189">
      <formula>$A$222="Ñ Plan s/desc"</formula>
    </cfRule>
  </conditionalFormatting>
  <conditionalFormatting sqref="AW222:AY222">
    <cfRule type="expression" dxfId="7187" priority="7188">
      <formula>$A$222="Advindo"</formula>
    </cfRule>
  </conditionalFormatting>
  <conditionalFormatting sqref="AW222:AY222">
    <cfRule type="expression" dxfId="7186" priority="7187">
      <formula>$A$222="Ñ Plan c/desc"</formula>
    </cfRule>
  </conditionalFormatting>
  <conditionalFormatting sqref="AW222:AY222">
    <cfRule type="expression" dxfId="7185" priority="7186">
      <formula>$A$222="Família"</formula>
    </cfRule>
  </conditionalFormatting>
  <conditionalFormatting sqref="AW223:AY223">
    <cfRule type="expression" dxfId="7184" priority="7185">
      <formula>$A$223="Planilhado"</formula>
    </cfRule>
  </conditionalFormatting>
  <conditionalFormatting sqref="AW223:AY223">
    <cfRule type="expression" dxfId="7183" priority="7184">
      <formula>$A$223="Ñ Plan s/desc"</formula>
    </cfRule>
  </conditionalFormatting>
  <conditionalFormatting sqref="AW223:AY223">
    <cfRule type="expression" dxfId="7182" priority="7183">
      <formula>$A$223="Advindo"</formula>
    </cfRule>
  </conditionalFormatting>
  <conditionalFormatting sqref="AW223:AY223">
    <cfRule type="expression" dxfId="7181" priority="7182">
      <formula>$A$223="Ñ Plan c/desc"</formula>
    </cfRule>
  </conditionalFormatting>
  <conditionalFormatting sqref="AW223:AY223">
    <cfRule type="expression" dxfId="7180" priority="7181">
      <formula>$A$223="Família"</formula>
    </cfRule>
  </conditionalFormatting>
  <conditionalFormatting sqref="AW224:AY224">
    <cfRule type="expression" dxfId="7179" priority="7180">
      <formula>$A$224="Planilhado"</formula>
    </cfRule>
  </conditionalFormatting>
  <conditionalFormatting sqref="AW224:AY224">
    <cfRule type="expression" dxfId="7178" priority="7179">
      <formula>$A$224="Ñ Plan s/desc"</formula>
    </cfRule>
  </conditionalFormatting>
  <conditionalFormatting sqref="AW224:AY224">
    <cfRule type="expression" dxfId="7177" priority="7178">
      <formula>$A$224="Advindo"</formula>
    </cfRule>
  </conditionalFormatting>
  <conditionalFormatting sqref="AW224:AY224">
    <cfRule type="expression" dxfId="7176" priority="7177">
      <formula>$A$224="Ñ Plan c/desc"</formula>
    </cfRule>
  </conditionalFormatting>
  <conditionalFormatting sqref="AW224:AY224">
    <cfRule type="expression" dxfId="7175" priority="7176">
      <formula>$A$224="Família"</formula>
    </cfRule>
  </conditionalFormatting>
  <conditionalFormatting sqref="AW225:AY225">
    <cfRule type="expression" dxfId="7174" priority="7175">
      <formula>$A$225="Planilhado"</formula>
    </cfRule>
  </conditionalFormatting>
  <conditionalFormatting sqref="AW225:AY225">
    <cfRule type="expression" dxfId="7173" priority="7174">
      <formula>$A$225="Ñ Plan s/desc"</formula>
    </cfRule>
  </conditionalFormatting>
  <conditionalFormatting sqref="AW225:AY225">
    <cfRule type="expression" dxfId="7172" priority="7173">
      <formula>$A$225="Advindo"</formula>
    </cfRule>
  </conditionalFormatting>
  <conditionalFormatting sqref="AW225:AY225">
    <cfRule type="expression" dxfId="7171" priority="7172">
      <formula>$A$225="Ñ Plan c/desc"</formula>
    </cfRule>
  </conditionalFormatting>
  <conditionalFormatting sqref="AW225:AY225">
    <cfRule type="expression" dxfId="7170" priority="7171">
      <formula>$A$225="Família"</formula>
    </cfRule>
  </conditionalFormatting>
  <conditionalFormatting sqref="AW226:AY226">
    <cfRule type="expression" dxfId="7169" priority="7170">
      <formula>$A$226="Planilhado"</formula>
    </cfRule>
  </conditionalFormatting>
  <conditionalFormatting sqref="AW226:AY226">
    <cfRule type="expression" dxfId="7168" priority="7169">
      <formula>$A$226="Ñ Plan s/desc"</formula>
    </cfRule>
  </conditionalFormatting>
  <conditionalFormatting sqref="AW226:AY226">
    <cfRule type="expression" dxfId="7167" priority="7168">
      <formula>$A$226="Advindo"</formula>
    </cfRule>
  </conditionalFormatting>
  <conditionalFormatting sqref="AW226:AY226">
    <cfRule type="expression" dxfId="7166" priority="7167">
      <formula>$A$226="Ñ Plan c/desc"</formula>
    </cfRule>
  </conditionalFormatting>
  <conditionalFormatting sqref="AW226:AY226">
    <cfRule type="expression" dxfId="7165" priority="7166">
      <formula>$A$226="Família"</formula>
    </cfRule>
  </conditionalFormatting>
  <conditionalFormatting sqref="AW227:AY227">
    <cfRule type="expression" dxfId="7164" priority="7165">
      <formula>$A$227="Planilhado"</formula>
    </cfRule>
  </conditionalFormatting>
  <conditionalFormatting sqref="AW227:AY227">
    <cfRule type="expression" dxfId="7163" priority="7164">
      <formula>$A$227="Ñ Plan s/desc"</formula>
    </cfRule>
  </conditionalFormatting>
  <conditionalFormatting sqref="AW227:AY227">
    <cfRule type="expression" dxfId="7162" priority="7163">
      <formula>$A$227="Advindo"</formula>
    </cfRule>
  </conditionalFormatting>
  <conditionalFormatting sqref="AW227:AY227">
    <cfRule type="expression" dxfId="7161" priority="7162">
      <formula>$A$227="Ñ Plan c/desc"</formula>
    </cfRule>
  </conditionalFormatting>
  <conditionalFormatting sqref="AW227:AY227">
    <cfRule type="expression" dxfId="7160" priority="7161">
      <formula>$A$227="Família"</formula>
    </cfRule>
  </conditionalFormatting>
  <conditionalFormatting sqref="AW228:AY228">
    <cfRule type="expression" dxfId="7159" priority="7160">
      <formula>$A$228="Planilhado"</formula>
    </cfRule>
  </conditionalFormatting>
  <conditionalFormatting sqref="AW228:AY228">
    <cfRule type="expression" dxfId="7158" priority="7159">
      <formula>$A$228="Ñ Plan s/desc"</formula>
    </cfRule>
  </conditionalFormatting>
  <conditionalFormatting sqref="AW228:AY228">
    <cfRule type="expression" dxfId="7157" priority="7158">
      <formula>$A$228="Advindo"</formula>
    </cfRule>
  </conditionalFormatting>
  <conditionalFormatting sqref="AW228:AY228">
    <cfRule type="expression" dxfId="7156" priority="7157">
      <formula>$A$228="Ñ Plan c/desc"</formula>
    </cfRule>
  </conditionalFormatting>
  <conditionalFormatting sqref="AW228:AY228">
    <cfRule type="expression" dxfId="7155" priority="7156">
      <formula>$A$228="Família"</formula>
    </cfRule>
  </conditionalFormatting>
  <conditionalFormatting sqref="AW229:AY229">
    <cfRule type="expression" dxfId="7154" priority="7155">
      <formula>$A$229="Planilhado"</formula>
    </cfRule>
  </conditionalFormatting>
  <conditionalFormatting sqref="AW229:AY229">
    <cfRule type="expression" dxfId="7153" priority="7154">
      <formula>$A$229="Ñ Plan s/desc"</formula>
    </cfRule>
  </conditionalFormatting>
  <conditionalFormatting sqref="AW229:AY229">
    <cfRule type="expression" dxfId="7152" priority="7153">
      <formula>$A$229="Advindo"</formula>
    </cfRule>
  </conditionalFormatting>
  <conditionalFormatting sqref="AW229:AY229">
    <cfRule type="expression" dxfId="7151" priority="7152">
      <formula>$A$229="Ñ Plan c/desc"</formula>
    </cfRule>
  </conditionalFormatting>
  <conditionalFormatting sqref="AW229:AY229">
    <cfRule type="expression" dxfId="7150" priority="7151">
      <formula>$A$229="Família"</formula>
    </cfRule>
  </conditionalFormatting>
  <conditionalFormatting sqref="AW230:AY230">
    <cfRule type="expression" dxfId="7149" priority="7150">
      <formula>$A$230="Planilhado"</formula>
    </cfRule>
  </conditionalFormatting>
  <conditionalFormatting sqref="AW230:AY230">
    <cfRule type="expression" dxfId="7148" priority="7149">
      <formula>$A$230="Ñ Plan s/desc"</formula>
    </cfRule>
  </conditionalFormatting>
  <conditionalFormatting sqref="AW230:AY230">
    <cfRule type="expression" dxfId="7147" priority="7148">
      <formula>$A$230="Advindo"</formula>
    </cfRule>
  </conditionalFormatting>
  <conditionalFormatting sqref="AW230:AY230">
    <cfRule type="expression" dxfId="7146" priority="7147">
      <formula>$A$230="Ñ Plan c/desc"</formula>
    </cfRule>
  </conditionalFormatting>
  <conditionalFormatting sqref="AW230:AY230">
    <cfRule type="expression" dxfId="7145" priority="7146">
      <formula>$A$230="Família"</formula>
    </cfRule>
  </conditionalFormatting>
  <conditionalFormatting sqref="AW231:AY231">
    <cfRule type="expression" dxfId="7144" priority="7145">
      <formula>$A$231="Planilhado"</formula>
    </cfRule>
  </conditionalFormatting>
  <conditionalFormatting sqref="AW231:AY231">
    <cfRule type="expression" dxfId="7143" priority="7144">
      <formula>$A$231="Ñ Plan s/desc"</formula>
    </cfRule>
  </conditionalFormatting>
  <conditionalFormatting sqref="AW231:AY231">
    <cfRule type="expression" dxfId="7142" priority="7143">
      <formula>$A$231="Advindo"</formula>
    </cfRule>
  </conditionalFormatting>
  <conditionalFormatting sqref="AW231:AY231">
    <cfRule type="expression" dxfId="7141" priority="7142">
      <formula>$A$231="Ñ Plan c/desc"</formula>
    </cfRule>
  </conditionalFormatting>
  <conditionalFormatting sqref="AW231:AY231">
    <cfRule type="expression" dxfId="7140" priority="7141">
      <formula>$A$231="Família"</formula>
    </cfRule>
  </conditionalFormatting>
  <conditionalFormatting sqref="AW232:AY232">
    <cfRule type="expression" dxfId="7139" priority="7140">
      <formula>$A$232="Planilhado"</formula>
    </cfRule>
  </conditionalFormatting>
  <conditionalFormatting sqref="AW232:AY232">
    <cfRule type="expression" dxfId="7138" priority="7139">
      <formula>$A$232="Ñ Plan s/desc"</formula>
    </cfRule>
  </conditionalFormatting>
  <conditionalFormatting sqref="AW232:AY232">
    <cfRule type="expression" dxfId="7137" priority="7138">
      <formula>$A$232="Advindo"</formula>
    </cfRule>
  </conditionalFormatting>
  <conditionalFormatting sqref="AW232:AY232">
    <cfRule type="expression" dxfId="7136" priority="7137">
      <formula>$A$232="Ñ Plan c/desc"</formula>
    </cfRule>
  </conditionalFormatting>
  <conditionalFormatting sqref="AW232:AY232">
    <cfRule type="expression" dxfId="7135" priority="7136">
      <formula>$A$232="Família"</formula>
    </cfRule>
  </conditionalFormatting>
  <conditionalFormatting sqref="AW233:AY233">
    <cfRule type="expression" dxfId="7134" priority="7135">
      <formula>$A$233="Planilhado"</formula>
    </cfRule>
  </conditionalFormatting>
  <conditionalFormatting sqref="AW233:AY233">
    <cfRule type="expression" dxfId="7133" priority="7134">
      <formula>$A$233="Ñ Plan s/desc"</formula>
    </cfRule>
  </conditionalFormatting>
  <conditionalFormatting sqref="AW233:AY233">
    <cfRule type="expression" dxfId="7132" priority="7133">
      <formula>$A$233="Advindo"</formula>
    </cfRule>
  </conditionalFormatting>
  <conditionalFormatting sqref="AW233:AY233">
    <cfRule type="expression" dxfId="7131" priority="7132">
      <formula>$A$233="Ñ Plan c/desc"</formula>
    </cfRule>
  </conditionalFormatting>
  <conditionalFormatting sqref="AW233:AY233">
    <cfRule type="expression" dxfId="7130" priority="7131">
      <formula>$A$233="Família"</formula>
    </cfRule>
  </conditionalFormatting>
  <conditionalFormatting sqref="AW234:AY234">
    <cfRule type="expression" dxfId="7129" priority="7130">
      <formula>$A$234="Planilhado"</formula>
    </cfRule>
  </conditionalFormatting>
  <conditionalFormatting sqref="AW234:AY234">
    <cfRule type="expression" dxfId="7128" priority="7129">
      <formula>$A$234="Ñ Plan s/desc"</formula>
    </cfRule>
  </conditionalFormatting>
  <conditionalFormatting sqref="AW234:AY234">
    <cfRule type="expression" dxfId="7127" priority="7128">
      <formula>$A$234="Advindo"</formula>
    </cfRule>
  </conditionalFormatting>
  <conditionalFormatting sqref="AW234:AY234">
    <cfRule type="expression" dxfId="7126" priority="7127">
      <formula>$A$234="Ñ Plan c/desc"</formula>
    </cfRule>
  </conditionalFormatting>
  <conditionalFormatting sqref="AW234:AY234">
    <cfRule type="expression" dxfId="7125" priority="7126">
      <formula>$A$234="Família"</formula>
    </cfRule>
  </conditionalFormatting>
  <conditionalFormatting sqref="AW235:AY235">
    <cfRule type="expression" dxfId="7124" priority="7125">
      <formula>$A$235="Planilhado"</formula>
    </cfRule>
  </conditionalFormatting>
  <conditionalFormatting sqref="AW235:AY235">
    <cfRule type="expression" dxfId="7123" priority="7124">
      <formula>$A$235="Ñ Plan s/desc"</formula>
    </cfRule>
  </conditionalFormatting>
  <conditionalFormatting sqref="AW235:AY235">
    <cfRule type="expression" dxfId="7122" priority="7123">
      <formula>$A$235="Advindo"</formula>
    </cfRule>
  </conditionalFormatting>
  <conditionalFormatting sqref="AW235:AY235">
    <cfRule type="expression" dxfId="7121" priority="7122">
      <formula>$A$235="Ñ Plan c/desc"</formula>
    </cfRule>
  </conditionalFormatting>
  <conditionalFormatting sqref="AW235:AY235">
    <cfRule type="expression" dxfId="7120" priority="7121">
      <formula>$A$235="Família"</formula>
    </cfRule>
  </conditionalFormatting>
  <conditionalFormatting sqref="AW236:AY236">
    <cfRule type="expression" dxfId="7119" priority="7120">
      <formula>$A$236="Planilhado"</formula>
    </cfRule>
  </conditionalFormatting>
  <conditionalFormatting sqref="AW236:AY236">
    <cfRule type="expression" dxfId="7118" priority="7119">
      <formula>$A$236="Ñ Plan s/desc"</formula>
    </cfRule>
  </conditionalFormatting>
  <conditionalFormatting sqref="AW236:AY236">
    <cfRule type="expression" dxfId="7117" priority="7118">
      <formula>$A$236="Advindo"</formula>
    </cfRule>
  </conditionalFormatting>
  <conditionalFormatting sqref="AW236:AY236">
    <cfRule type="expression" dxfId="7116" priority="7117">
      <formula>$A$236="Ñ Plan c/desc"</formula>
    </cfRule>
  </conditionalFormatting>
  <conditionalFormatting sqref="AW236:AY236">
    <cfRule type="expression" dxfId="7115" priority="7116">
      <formula>$A$236="Família"</formula>
    </cfRule>
  </conditionalFormatting>
  <conditionalFormatting sqref="AW237:AY237">
    <cfRule type="expression" dxfId="7114" priority="7115">
      <formula>$A$237="Planilhado"</formula>
    </cfRule>
  </conditionalFormatting>
  <conditionalFormatting sqref="AW237:AY237">
    <cfRule type="expression" dxfId="7113" priority="7114">
      <formula>$A$237="Ñ Plan s/desc"</formula>
    </cfRule>
  </conditionalFormatting>
  <conditionalFormatting sqref="AW237:AY237">
    <cfRule type="expression" dxfId="7112" priority="7113">
      <formula>$A$237="Advindo"</formula>
    </cfRule>
  </conditionalFormatting>
  <conditionalFormatting sqref="AW237:AY237">
    <cfRule type="expression" dxfId="7111" priority="7112">
      <formula>$A$237="Ñ Plan c/desc"</formula>
    </cfRule>
  </conditionalFormatting>
  <conditionalFormatting sqref="AW237:AY237">
    <cfRule type="expression" dxfId="7110" priority="7111">
      <formula>$A$237="Família"</formula>
    </cfRule>
  </conditionalFormatting>
  <conditionalFormatting sqref="AW238:AY238">
    <cfRule type="expression" dxfId="7109" priority="7110">
      <formula>$A$238="Planilhado"</formula>
    </cfRule>
  </conditionalFormatting>
  <conditionalFormatting sqref="AW238:AY238">
    <cfRule type="expression" dxfId="7108" priority="7109">
      <formula>$A$238="Ñ Plan s/desc"</formula>
    </cfRule>
  </conditionalFormatting>
  <conditionalFormatting sqref="AW238:AY238">
    <cfRule type="expression" dxfId="7107" priority="7108">
      <formula>$A$238="Advindo"</formula>
    </cfRule>
  </conditionalFormatting>
  <conditionalFormatting sqref="AW238:AY238">
    <cfRule type="expression" dxfId="7106" priority="7107">
      <formula>$A$238="Ñ Plan c/desc"</formula>
    </cfRule>
  </conditionalFormatting>
  <conditionalFormatting sqref="AW238:AY238">
    <cfRule type="expression" dxfId="7105" priority="7106">
      <formula>$A$238="Família"</formula>
    </cfRule>
  </conditionalFormatting>
  <conditionalFormatting sqref="AW239:AY239">
    <cfRule type="expression" dxfId="7104" priority="7105">
      <formula>$A$239="Planilhado"</formula>
    </cfRule>
  </conditionalFormatting>
  <conditionalFormatting sqref="AW239:AY239">
    <cfRule type="expression" dxfId="7103" priority="7104">
      <formula>$A$239="Ñ Plan s/desc"</formula>
    </cfRule>
  </conditionalFormatting>
  <conditionalFormatting sqref="AW239:AY239">
    <cfRule type="expression" dxfId="7102" priority="7103">
      <formula>$A$239="Advindo"</formula>
    </cfRule>
  </conditionalFormatting>
  <conditionalFormatting sqref="AW239:AY239">
    <cfRule type="expression" dxfId="7101" priority="7102">
      <formula>$A$239="Ñ Plan c/desc"</formula>
    </cfRule>
  </conditionalFormatting>
  <conditionalFormatting sqref="AW239:AY239">
    <cfRule type="expression" dxfId="7100" priority="7101">
      <formula>$A$239="Família"</formula>
    </cfRule>
  </conditionalFormatting>
  <conditionalFormatting sqref="AW240:AY240">
    <cfRule type="expression" dxfId="7099" priority="7100">
      <formula>$A$240="Planilhado"</formula>
    </cfRule>
  </conditionalFormatting>
  <conditionalFormatting sqref="AW240:AY240">
    <cfRule type="expression" dxfId="7098" priority="7099">
      <formula>$A$240="Ñ Plan s/desc"</formula>
    </cfRule>
  </conditionalFormatting>
  <conditionalFormatting sqref="AW240:AY240">
    <cfRule type="expression" dxfId="7097" priority="7098">
      <formula>$A$240="Advindo"</formula>
    </cfRule>
  </conditionalFormatting>
  <conditionalFormatting sqref="AW240:AY240">
    <cfRule type="expression" dxfId="7096" priority="7097">
      <formula>$A$240="Ñ Plan c/desc"</formula>
    </cfRule>
  </conditionalFormatting>
  <conditionalFormatting sqref="AW240:AY240">
    <cfRule type="expression" dxfId="7095" priority="7096">
      <formula>$A$240="Família"</formula>
    </cfRule>
  </conditionalFormatting>
  <conditionalFormatting sqref="AW241:AY241">
    <cfRule type="expression" dxfId="7094" priority="7095">
      <formula>$A$241="Planilhado"</formula>
    </cfRule>
  </conditionalFormatting>
  <conditionalFormatting sqref="AW241:AY241">
    <cfRule type="expression" dxfId="7093" priority="7094">
      <formula>$A$241="Ñ Plan s/desc"</formula>
    </cfRule>
  </conditionalFormatting>
  <conditionalFormatting sqref="AW241:AY241">
    <cfRule type="expression" dxfId="7092" priority="7093">
      <formula>$A$241="Advindo"</formula>
    </cfRule>
  </conditionalFormatting>
  <conditionalFormatting sqref="AW241:AY241">
    <cfRule type="expression" dxfId="7091" priority="7092">
      <formula>$A$241="Ñ Plan c/desc"</formula>
    </cfRule>
  </conditionalFormatting>
  <conditionalFormatting sqref="AW241:AY241">
    <cfRule type="expression" dxfId="7090" priority="7091">
      <formula>$A$241="Família"</formula>
    </cfRule>
  </conditionalFormatting>
  <conditionalFormatting sqref="AW242:AY242">
    <cfRule type="expression" dxfId="7089" priority="7090">
      <formula>$A$242="Planilhado"</formula>
    </cfRule>
  </conditionalFormatting>
  <conditionalFormatting sqref="AW242:AY242">
    <cfRule type="expression" dxfId="7088" priority="7089">
      <formula>$A$242="Ñ Plan s/desc"</formula>
    </cfRule>
  </conditionalFormatting>
  <conditionalFormatting sqref="AW242:AY242">
    <cfRule type="expression" dxfId="7087" priority="7088">
      <formula>$A$242="Advindo"</formula>
    </cfRule>
  </conditionalFormatting>
  <conditionalFormatting sqref="AW242:AY242">
    <cfRule type="expression" dxfId="7086" priority="7087">
      <formula>$A$242="Ñ Plan c/desc"</formula>
    </cfRule>
  </conditionalFormatting>
  <conditionalFormatting sqref="AW242:AY242">
    <cfRule type="expression" dxfId="7085" priority="7086">
      <formula>$A$242="Família"</formula>
    </cfRule>
  </conditionalFormatting>
  <conditionalFormatting sqref="AW243:AY243">
    <cfRule type="expression" dxfId="7084" priority="7085">
      <formula>$A$243="Planilhado"</formula>
    </cfRule>
  </conditionalFormatting>
  <conditionalFormatting sqref="AW243:AY243">
    <cfRule type="expression" dxfId="7083" priority="7084">
      <formula>$A$243="Ñ Plan s/desc"</formula>
    </cfRule>
  </conditionalFormatting>
  <conditionalFormatting sqref="AW243:AY243">
    <cfRule type="expression" dxfId="7082" priority="7083">
      <formula>$A$243="Advindo"</formula>
    </cfRule>
  </conditionalFormatting>
  <conditionalFormatting sqref="AW243:AY243">
    <cfRule type="expression" dxfId="7081" priority="7082">
      <formula>$A$243="Ñ Plan c/desc"</formula>
    </cfRule>
  </conditionalFormatting>
  <conditionalFormatting sqref="AW243:AY243">
    <cfRule type="expression" dxfId="7080" priority="7081">
      <formula>$A$243="Família"</formula>
    </cfRule>
  </conditionalFormatting>
  <conditionalFormatting sqref="AW244:AY244">
    <cfRule type="expression" dxfId="7079" priority="7080">
      <formula>$A$244="Planilhado"</formula>
    </cfRule>
  </conditionalFormatting>
  <conditionalFormatting sqref="AW244:AY244">
    <cfRule type="expression" dxfId="7078" priority="7079">
      <formula>$A$244="Ñ Plan s/desc"</formula>
    </cfRule>
  </conditionalFormatting>
  <conditionalFormatting sqref="AW244:AY244">
    <cfRule type="expression" dxfId="7077" priority="7078">
      <formula>$A$244="Advindo"</formula>
    </cfRule>
  </conditionalFormatting>
  <conditionalFormatting sqref="AW244:AY244">
    <cfRule type="expression" dxfId="7076" priority="7077">
      <formula>$A$244="Ñ Plan c/desc"</formula>
    </cfRule>
  </conditionalFormatting>
  <conditionalFormatting sqref="AW244:AY244">
    <cfRule type="expression" dxfId="7075" priority="7076">
      <formula>$A$244="Família"</formula>
    </cfRule>
  </conditionalFormatting>
  <conditionalFormatting sqref="AW245:AY245">
    <cfRule type="expression" dxfId="7074" priority="7075">
      <formula>$A$245="Planilhado"</formula>
    </cfRule>
  </conditionalFormatting>
  <conditionalFormatting sqref="AW245:AY245">
    <cfRule type="expression" dxfId="7073" priority="7074">
      <formula>$A$245="Ñ Plan s/desc"</formula>
    </cfRule>
  </conditionalFormatting>
  <conditionalFormatting sqref="AW245:AY245">
    <cfRule type="expression" dxfId="7072" priority="7073">
      <formula>$A$245="Advindo"</formula>
    </cfRule>
  </conditionalFormatting>
  <conditionalFormatting sqref="AW245:AY245">
    <cfRule type="expression" dxfId="7071" priority="7072">
      <formula>$A$245="Ñ Plan c/desc"</formula>
    </cfRule>
  </conditionalFormatting>
  <conditionalFormatting sqref="AW245:AY245">
    <cfRule type="expression" dxfId="7070" priority="7071">
      <formula>$A$245="Família"</formula>
    </cfRule>
  </conditionalFormatting>
  <conditionalFormatting sqref="AW246:AY246">
    <cfRule type="expression" dxfId="7069" priority="7070">
      <formula>$A$246="Planilhado"</formula>
    </cfRule>
  </conditionalFormatting>
  <conditionalFormatting sqref="AW246:AY246">
    <cfRule type="expression" dxfId="7068" priority="7069">
      <formula>$A$246="Ñ Plan s/desc"</formula>
    </cfRule>
  </conditionalFormatting>
  <conditionalFormatting sqref="AW246:AY246">
    <cfRule type="expression" dxfId="7067" priority="7068">
      <formula>$A$246="Advindo"</formula>
    </cfRule>
  </conditionalFormatting>
  <conditionalFormatting sqref="AW246:AY246">
    <cfRule type="expression" dxfId="7066" priority="7067">
      <formula>$A$246="Ñ Plan c/desc"</formula>
    </cfRule>
  </conditionalFormatting>
  <conditionalFormatting sqref="AW246:AY246">
    <cfRule type="expression" dxfId="7065" priority="7066">
      <formula>$A$246="Família"</formula>
    </cfRule>
  </conditionalFormatting>
  <conditionalFormatting sqref="AW247:AY247">
    <cfRule type="expression" dxfId="7064" priority="7065">
      <formula>$A$247="Planilhado"</formula>
    </cfRule>
  </conditionalFormatting>
  <conditionalFormatting sqref="AW247:AY247">
    <cfRule type="expression" dxfId="7063" priority="7064">
      <formula>$A$247="Ñ Plan s/desc"</formula>
    </cfRule>
  </conditionalFormatting>
  <conditionalFormatting sqref="AW247:AY247">
    <cfRule type="expression" dxfId="7062" priority="7063">
      <formula>$A$247="Advindo"</formula>
    </cfRule>
  </conditionalFormatting>
  <conditionalFormatting sqref="AW247:AY247">
    <cfRule type="expression" dxfId="7061" priority="7062">
      <formula>$A$247="Ñ Plan c/desc"</formula>
    </cfRule>
  </conditionalFormatting>
  <conditionalFormatting sqref="AW247:AY247">
    <cfRule type="expression" dxfId="7060" priority="7061">
      <formula>$A$247="Família"</formula>
    </cfRule>
  </conditionalFormatting>
  <conditionalFormatting sqref="AW248:AY248">
    <cfRule type="expression" dxfId="7059" priority="7060">
      <formula>$A$248="Planilhado"</formula>
    </cfRule>
  </conditionalFormatting>
  <conditionalFormatting sqref="AW248:AY248">
    <cfRule type="expression" dxfId="7058" priority="7059">
      <formula>$A$248="Ñ Plan s/desc"</formula>
    </cfRule>
  </conditionalFormatting>
  <conditionalFormatting sqref="AW248:AY248">
    <cfRule type="expression" dxfId="7057" priority="7058">
      <formula>$A$248="Advindo"</formula>
    </cfRule>
  </conditionalFormatting>
  <conditionalFormatting sqref="AW248:AY248">
    <cfRule type="expression" dxfId="7056" priority="7057">
      <formula>$A$248="Ñ Plan c/desc"</formula>
    </cfRule>
  </conditionalFormatting>
  <conditionalFormatting sqref="AW248:AY248">
    <cfRule type="expression" dxfId="7055" priority="7056">
      <formula>$A$248="Família"</formula>
    </cfRule>
  </conditionalFormatting>
  <conditionalFormatting sqref="AW249:AY249">
    <cfRule type="expression" dxfId="7054" priority="7055">
      <formula>$A$249="Planilhado"</formula>
    </cfRule>
  </conditionalFormatting>
  <conditionalFormatting sqref="AW249:AY249">
    <cfRule type="expression" dxfId="7053" priority="7054">
      <formula>$A$249="Ñ Plan s/desc"</formula>
    </cfRule>
  </conditionalFormatting>
  <conditionalFormatting sqref="AW249:AY249">
    <cfRule type="expression" dxfId="7052" priority="7053">
      <formula>$A$249="Advindo"</formula>
    </cfRule>
  </conditionalFormatting>
  <conditionalFormatting sqref="AW249:AY249">
    <cfRule type="expression" dxfId="7051" priority="7052">
      <formula>$A$249="Ñ Plan c/desc"</formula>
    </cfRule>
  </conditionalFormatting>
  <conditionalFormatting sqref="AW249:AY249">
    <cfRule type="expression" dxfId="7050" priority="7051">
      <formula>$A$249="Família"</formula>
    </cfRule>
  </conditionalFormatting>
  <conditionalFormatting sqref="AW250:AY250">
    <cfRule type="expression" dxfId="7049" priority="7050">
      <formula>$A$250="Planilhado"</formula>
    </cfRule>
  </conditionalFormatting>
  <conditionalFormatting sqref="AW250:AY250">
    <cfRule type="expression" dxfId="7048" priority="7049">
      <formula>$A$250="Ñ Plan s/desc"</formula>
    </cfRule>
  </conditionalFormatting>
  <conditionalFormatting sqref="AW250:AY250">
    <cfRule type="expression" dxfId="7047" priority="7048">
      <formula>$A$250="Advindo"</formula>
    </cfRule>
  </conditionalFormatting>
  <conditionalFormatting sqref="AW250:AY250">
    <cfRule type="expression" dxfId="7046" priority="7047">
      <formula>$A$250="Ñ Plan c/desc"</formula>
    </cfRule>
  </conditionalFormatting>
  <conditionalFormatting sqref="AW250:AY250">
    <cfRule type="expression" dxfId="7045" priority="7046">
      <formula>$A$250="Família"</formula>
    </cfRule>
  </conditionalFormatting>
  <conditionalFormatting sqref="AW251:AY251">
    <cfRule type="expression" dxfId="7044" priority="7045">
      <formula>$A$251="Planilhado"</formula>
    </cfRule>
  </conditionalFormatting>
  <conditionalFormatting sqref="AW251:AY251">
    <cfRule type="expression" dxfId="7043" priority="7044">
      <formula>$A$251="Ñ Plan s/desc"</formula>
    </cfRule>
  </conditionalFormatting>
  <conditionalFormatting sqref="AW251:AY251">
    <cfRule type="expression" dxfId="7042" priority="7043">
      <formula>$A$251="Advindo"</formula>
    </cfRule>
  </conditionalFormatting>
  <conditionalFormatting sqref="AW251:AY251">
    <cfRule type="expression" dxfId="7041" priority="7042">
      <formula>$A$251="Ñ Plan c/desc"</formula>
    </cfRule>
  </conditionalFormatting>
  <conditionalFormatting sqref="AW251:AY251">
    <cfRule type="expression" dxfId="7040" priority="7041">
      <formula>$A$251="Família"</formula>
    </cfRule>
  </conditionalFormatting>
  <conditionalFormatting sqref="AW252:AY252">
    <cfRule type="expression" dxfId="7039" priority="7040">
      <formula>$A$252="Planilhado"</formula>
    </cfRule>
  </conditionalFormatting>
  <conditionalFormatting sqref="AW252:AY252">
    <cfRule type="expression" dxfId="7038" priority="7039">
      <formula>$A$252="Ñ Plan s/desc"</formula>
    </cfRule>
  </conditionalFormatting>
  <conditionalFormatting sqref="AW252:AY252">
    <cfRule type="expression" dxfId="7037" priority="7038">
      <formula>$A$252="Advindo"</formula>
    </cfRule>
  </conditionalFormatting>
  <conditionalFormatting sqref="AW252:AY252">
    <cfRule type="expression" dxfId="7036" priority="7037">
      <formula>$A$252="Ñ Plan c/desc"</formula>
    </cfRule>
  </conditionalFormatting>
  <conditionalFormatting sqref="AW252:AY252">
    <cfRule type="expression" dxfId="7035" priority="7036">
      <formula>$A$252="Família"</formula>
    </cfRule>
  </conditionalFormatting>
  <conditionalFormatting sqref="AW253:AY253">
    <cfRule type="expression" dxfId="7034" priority="7035">
      <formula>$A$253="Planilhado"</formula>
    </cfRule>
  </conditionalFormatting>
  <conditionalFormatting sqref="AW253:AY253">
    <cfRule type="expression" dxfId="7033" priority="7034">
      <formula>$A$253="Ñ Plan s/desc"</formula>
    </cfRule>
  </conditionalFormatting>
  <conditionalFormatting sqref="AW253:AY253">
    <cfRule type="expression" dxfId="7032" priority="7033">
      <formula>$A$253="Advindo"</formula>
    </cfRule>
  </conditionalFormatting>
  <conditionalFormatting sqref="AW253:AY253">
    <cfRule type="expression" dxfId="7031" priority="7032">
      <formula>$A$253="Ñ Plan c/desc"</formula>
    </cfRule>
  </conditionalFormatting>
  <conditionalFormatting sqref="AW253:AY253">
    <cfRule type="expression" dxfId="7030" priority="7031">
      <formula>$A$253="Família"</formula>
    </cfRule>
  </conditionalFormatting>
  <conditionalFormatting sqref="AW254:AY254">
    <cfRule type="expression" dxfId="7029" priority="7030">
      <formula>$A$254="Planilhado"</formula>
    </cfRule>
  </conditionalFormatting>
  <conditionalFormatting sqref="AW254:AY254">
    <cfRule type="expression" dxfId="7028" priority="7029">
      <formula>$A$254="Ñ Plan s/desc"</formula>
    </cfRule>
  </conditionalFormatting>
  <conditionalFormatting sqref="AW254:AY254">
    <cfRule type="expression" dxfId="7027" priority="7028">
      <formula>$A$254="Advindo"</formula>
    </cfRule>
  </conditionalFormatting>
  <conditionalFormatting sqref="AW254:AY254">
    <cfRule type="expression" dxfId="7026" priority="7027">
      <formula>$A$254="Ñ Plan c/desc"</formula>
    </cfRule>
  </conditionalFormatting>
  <conditionalFormatting sqref="AW254:AY254">
    <cfRule type="expression" dxfId="7025" priority="7026">
      <formula>$A$254="Família"</formula>
    </cfRule>
  </conditionalFormatting>
  <conditionalFormatting sqref="AW255:AY255">
    <cfRule type="expression" dxfId="7024" priority="7025">
      <formula>$A$255="Planilhado"</formula>
    </cfRule>
  </conditionalFormatting>
  <conditionalFormatting sqref="AW255:AY255">
    <cfRule type="expression" dxfId="7023" priority="7024">
      <formula>$A$255="Ñ Plan s/desc"</formula>
    </cfRule>
  </conditionalFormatting>
  <conditionalFormatting sqref="AW255:AY255">
    <cfRule type="expression" dxfId="7022" priority="7023">
      <formula>$A$255="Advindo"</formula>
    </cfRule>
  </conditionalFormatting>
  <conditionalFormatting sqref="AW255:AY255">
    <cfRule type="expression" dxfId="7021" priority="7022">
      <formula>$A$255="Ñ Plan c/desc"</formula>
    </cfRule>
  </conditionalFormatting>
  <conditionalFormatting sqref="AW255:AY255">
    <cfRule type="expression" dxfId="7020" priority="7021">
      <formula>$A$255="Família"</formula>
    </cfRule>
  </conditionalFormatting>
  <conditionalFormatting sqref="AW256:AY256">
    <cfRule type="expression" dxfId="7019" priority="7020">
      <formula>$A$256="Planilhado"</formula>
    </cfRule>
  </conditionalFormatting>
  <conditionalFormatting sqref="AW256:AY256">
    <cfRule type="expression" dxfId="7018" priority="7019">
      <formula>$A$256="Ñ Plan s/desc"</formula>
    </cfRule>
  </conditionalFormatting>
  <conditionalFormatting sqref="AW256:AY256">
    <cfRule type="expression" dxfId="7017" priority="7018">
      <formula>$A$256="Advindo"</formula>
    </cfRule>
  </conditionalFormatting>
  <conditionalFormatting sqref="AW256:AY256">
    <cfRule type="expression" dxfId="7016" priority="7017">
      <formula>$A$256="Ñ Plan c/desc"</formula>
    </cfRule>
  </conditionalFormatting>
  <conditionalFormatting sqref="AW256:AY256">
    <cfRule type="expression" dxfId="7015" priority="7016">
      <formula>$A$256="Família"</formula>
    </cfRule>
  </conditionalFormatting>
  <conditionalFormatting sqref="AW257:AY257">
    <cfRule type="expression" dxfId="7014" priority="7015">
      <formula>$A$257="Planilhado"</formula>
    </cfRule>
  </conditionalFormatting>
  <conditionalFormatting sqref="AW257:AY257">
    <cfRule type="expression" dxfId="7013" priority="7014">
      <formula>$A$257="Ñ Plan s/desc"</formula>
    </cfRule>
  </conditionalFormatting>
  <conditionalFormatting sqref="AW257:AY257">
    <cfRule type="expression" dxfId="7012" priority="7013">
      <formula>$A$257="Advindo"</formula>
    </cfRule>
  </conditionalFormatting>
  <conditionalFormatting sqref="AW257:AY257">
    <cfRule type="expression" dxfId="7011" priority="7012">
      <formula>$A$257="Ñ Plan c/desc"</formula>
    </cfRule>
  </conditionalFormatting>
  <conditionalFormatting sqref="AW257:AY257">
    <cfRule type="expression" dxfId="7010" priority="7011">
      <formula>$A$257="Família"</formula>
    </cfRule>
  </conditionalFormatting>
  <conditionalFormatting sqref="AW258:AY258">
    <cfRule type="expression" dxfId="7009" priority="7010">
      <formula>$A$258="Planilhado"</formula>
    </cfRule>
  </conditionalFormatting>
  <conditionalFormatting sqref="AW258:AY258">
    <cfRule type="expression" dxfId="7008" priority="7009">
      <formula>$A$258="Ñ Plan s/desc"</formula>
    </cfRule>
  </conditionalFormatting>
  <conditionalFormatting sqref="AW258:AY258">
    <cfRule type="expression" dxfId="7007" priority="7008">
      <formula>$A$258="Advindo"</formula>
    </cfRule>
  </conditionalFormatting>
  <conditionalFormatting sqref="AW258:AY258">
    <cfRule type="expression" dxfId="7006" priority="7007">
      <formula>$A$258="Ñ Plan c/desc"</formula>
    </cfRule>
  </conditionalFormatting>
  <conditionalFormatting sqref="AW258:AY258">
    <cfRule type="expression" dxfId="7005" priority="7006">
      <formula>$A$258="Família"</formula>
    </cfRule>
  </conditionalFormatting>
  <conditionalFormatting sqref="AW259:AY259">
    <cfRule type="expression" dxfId="7004" priority="7005">
      <formula>$A$259="Planilhado"</formula>
    </cfRule>
  </conditionalFormatting>
  <conditionalFormatting sqref="AW259:AY259">
    <cfRule type="expression" dxfId="7003" priority="7004">
      <formula>$A$259="Ñ Plan s/desc"</formula>
    </cfRule>
  </conditionalFormatting>
  <conditionalFormatting sqref="AW259:AY259">
    <cfRule type="expression" dxfId="7002" priority="7003">
      <formula>$A$259="Advindo"</formula>
    </cfRule>
  </conditionalFormatting>
  <conditionalFormatting sqref="AW259:AY259">
    <cfRule type="expression" dxfId="7001" priority="7002">
      <formula>$A$259="Ñ Plan c/desc"</formula>
    </cfRule>
  </conditionalFormatting>
  <conditionalFormatting sqref="AW259:AY259">
    <cfRule type="expression" dxfId="7000" priority="7001">
      <formula>$A$259="Família"</formula>
    </cfRule>
  </conditionalFormatting>
  <conditionalFormatting sqref="AW260:AY260">
    <cfRule type="expression" dxfId="6999" priority="7000">
      <formula>$A$260="Planilhado"</formula>
    </cfRule>
  </conditionalFormatting>
  <conditionalFormatting sqref="AW260:AY260">
    <cfRule type="expression" dxfId="6998" priority="6999">
      <formula>$A$260="Ñ Plan s/desc"</formula>
    </cfRule>
  </conditionalFormatting>
  <conditionalFormatting sqref="AW260:AY260">
    <cfRule type="expression" dxfId="6997" priority="6998">
      <formula>$A$260="Advindo"</formula>
    </cfRule>
  </conditionalFormatting>
  <conditionalFormatting sqref="AW260:AY260">
    <cfRule type="expression" dxfId="6996" priority="6997">
      <formula>$A$260="Ñ Plan c/desc"</formula>
    </cfRule>
  </conditionalFormatting>
  <conditionalFormatting sqref="AW260:AY260">
    <cfRule type="expression" dxfId="6995" priority="6996">
      <formula>$A$260="Família"</formula>
    </cfRule>
  </conditionalFormatting>
  <conditionalFormatting sqref="AW261:AY261">
    <cfRule type="expression" dxfId="6994" priority="6995">
      <formula>$A$261="Planilhado"</formula>
    </cfRule>
  </conditionalFormatting>
  <conditionalFormatting sqref="AW261:AY261">
    <cfRule type="expression" dxfId="6993" priority="6994">
      <formula>$A$261="Ñ Plan s/desc"</formula>
    </cfRule>
  </conditionalFormatting>
  <conditionalFormatting sqref="AW261:AY261">
    <cfRule type="expression" dxfId="6992" priority="6993">
      <formula>$A$261="Advindo"</formula>
    </cfRule>
  </conditionalFormatting>
  <conditionalFormatting sqref="AW261:AY261">
    <cfRule type="expression" dxfId="6991" priority="6992">
      <formula>$A$261="Ñ Plan c/desc"</formula>
    </cfRule>
  </conditionalFormatting>
  <conditionalFormatting sqref="AW261:AY261">
    <cfRule type="expression" dxfId="6990" priority="6991">
      <formula>$A$261="Família"</formula>
    </cfRule>
  </conditionalFormatting>
  <conditionalFormatting sqref="AW262:AY262">
    <cfRule type="expression" dxfId="6989" priority="6990">
      <formula>$A$262="Planilhado"</formula>
    </cfRule>
  </conditionalFormatting>
  <conditionalFormatting sqref="AW262:AY262">
    <cfRule type="expression" dxfId="6988" priority="6989">
      <formula>$A$262="Ñ Plan s/desc"</formula>
    </cfRule>
  </conditionalFormatting>
  <conditionalFormatting sqref="AW262:AY262">
    <cfRule type="expression" dxfId="6987" priority="6988">
      <formula>$A$262="Advindo"</formula>
    </cfRule>
  </conditionalFormatting>
  <conditionalFormatting sqref="AW262:AY262">
    <cfRule type="expression" dxfId="6986" priority="6987">
      <formula>$A$262="Ñ Plan c/desc"</formula>
    </cfRule>
  </conditionalFormatting>
  <conditionalFormatting sqref="AW262:AY262">
    <cfRule type="expression" dxfId="6985" priority="6986">
      <formula>$A$262="Família"</formula>
    </cfRule>
  </conditionalFormatting>
  <conditionalFormatting sqref="AW263:AY263">
    <cfRule type="expression" dxfId="6984" priority="6985">
      <formula>$A$263="Planilhado"</formula>
    </cfRule>
  </conditionalFormatting>
  <conditionalFormatting sqref="AW263:AY263">
    <cfRule type="expression" dxfId="6983" priority="6984">
      <formula>$A$263="Ñ Plan s/desc"</formula>
    </cfRule>
  </conditionalFormatting>
  <conditionalFormatting sqref="AW263:AY263">
    <cfRule type="expression" dxfId="6982" priority="6983">
      <formula>$A$263="Advindo"</formula>
    </cfRule>
  </conditionalFormatting>
  <conditionalFormatting sqref="AW263:AY263">
    <cfRule type="expression" dxfId="6981" priority="6982">
      <formula>$A$263="Ñ Plan c/desc"</formula>
    </cfRule>
  </conditionalFormatting>
  <conditionalFormatting sqref="AW263:AY263">
    <cfRule type="expression" dxfId="6980" priority="6981">
      <formula>$A$263="Família"</formula>
    </cfRule>
  </conditionalFormatting>
  <conditionalFormatting sqref="AW264:AY264">
    <cfRule type="expression" dxfId="6979" priority="6980">
      <formula>$A$264="Planilhado"</formula>
    </cfRule>
  </conditionalFormatting>
  <conditionalFormatting sqref="AW264:AY264">
    <cfRule type="expression" dxfId="6978" priority="6979">
      <formula>$A$264="Ñ Plan s/desc"</formula>
    </cfRule>
  </conditionalFormatting>
  <conditionalFormatting sqref="AW264:AY264">
    <cfRule type="expression" dxfId="6977" priority="6978">
      <formula>$A$264="Advindo"</formula>
    </cfRule>
  </conditionalFormatting>
  <conditionalFormatting sqref="AW264:AY264">
    <cfRule type="expression" dxfId="6976" priority="6977">
      <formula>$A$264="Ñ Plan c/desc"</formula>
    </cfRule>
  </conditionalFormatting>
  <conditionalFormatting sqref="AW264:AY264">
    <cfRule type="expression" dxfId="6975" priority="6976">
      <formula>$A$264="Família"</formula>
    </cfRule>
  </conditionalFormatting>
  <conditionalFormatting sqref="AW265:AY265">
    <cfRule type="expression" dxfId="6974" priority="6975">
      <formula>$A$265="Planilhado"</formula>
    </cfRule>
  </conditionalFormatting>
  <conditionalFormatting sqref="AW265:AY265">
    <cfRule type="expression" dxfId="6973" priority="6974">
      <formula>$A$265="Ñ Plan s/desc"</formula>
    </cfRule>
  </conditionalFormatting>
  <conditionalFormatting sqref="AW265:AY265">
    <cfRule type="expression" dxfId="6972" priority="6973">
      <formula>$A$265="Advindo"</formula>
    </cfRule>
  </conditionalFormatting>
  <conditionalFormatting sqref="AW265:AY265">
    <cfRule type="expression" dxfId="6971" priority="6972">
      <formula>$A$265="Ñ Plan c/desc"</formula>
    </cfRule>
  </conditionalFormatting>
  <conditionalFormatting sqref="AW265:AY265">
    <cfRule type="expression" dxfId="6970" priority="6971">
      <formula>$A$265="Família"</formula>
    </cfRule>
  </conditionalFormatting>
  <conditionalFormatting sqref="AW266:AY266">
    <cfRule type="expression" dxfId="6969" priority="6970">
      <formula>$A$266="Planilhado"</formula>
    </cfRule>
  </conditionalFormatting>
  <conditionalFormatting sqref="AW266:AY266">
    <cfRule type="expression" dxfId="6968" priority="6969">
      <formula>$A$266="Ñ Plan s/desc"</formula>
    </cfRule>
  </conditionalFormatting>
  <conditionalFormatting sqref="AW266:AY266">
    <cfRule type="expression" dxfId="6967" priority="6968">
      <formula>$A$266="Advindo"</formula>
    </cfRule>
  </conditionalFormatting>
  <conditionalFormatting sqref="AW266:AY266">
    <cfRule type="expression" dxfId="6966" priority="6967">
      <formula>$A$266="Ñ Plan c/desc"</formula>
    </cfRule>
  </conditionalFormatting>
  <conditionalFormatting sqref="AW266:AY266">
    <cfRule type="expression" dxfId="6965" priority="6966">
      <formula>$A$266="Família"</formula>
    </cfRule>
  </conditionalFormatting>
  <conditionalFormatting sqref="AW267:AY267">
    <cfRule type="expression" dxfId="6964" priority="6965">
      <formula>$A$267="Planilhado"</formula>
    </cfRule>
  </conditionalFormatting>
  <conditionalFormatting sqref="AW267:AY267">
    <cfRule type="expression" dxfId="6963" priority="6964">
      <formula>$A$267="Ñ Plan s/desc"</formula>
    </cfRule>
  </conditionalFormatting>
  <conditionalFormatting sqref="AW267:AY267">
    <cfRule type="expression" dxfId="6962" priority="6963">
      <formula>$A$267="Advindo"</formula>
    </cfRule>
  </conditionalFormatting>
  <conditionalFormatting sqref="AW267:AY267">
    <cfRule type="expression" dxfId="6961" priority="6962">
      <formula>$A$267="Ñ Plan c/desc"</formula>
    </cfRule>
  </conditionalFormatting>
  <conditionalFormatting sqref="AW267:AY267">
    <cfRule type="expression" dxfId="6960" priority="6961">
      <formula>$A$267="Família"</formula>
    </cfRule>
  </conditionalFormatting>
  <conditionalFormatting sqref="AW268:AY268">
    <cfRule type="expression" dxfId="6959" priority="6960">
      <formula>$A$268="Planilhado"</formula>
    </cfRule>
  </conditionalFormatting>
  <conditionalFormatting sqref="AW268:AY268">
    <cfRule type="expression" dxfId="6958" priority="6959">
      <formula>$A$268="Ñ Plan s/desc"</formula>
    </cfRule>
  </conditionalFormatting>
  <conditionalFormatting sqref="AW268:AY268">
    <cfRule type="expression" dxfId="6957" priority="6958">
      <formula>$A$268="Advindo"</formula>
    </cfRule>
  </conditionalFormatting>
  <conditionalFormatting sqref="AW268:AY268">
    <cfRule type="expression" dxfId="6956" priority="6957">
      <formula>$A$268="Ñ Plan c/desc"</formula>
    </cfRule>
  </conditionalFormatting>
  <conditionalFormatting sqref="AW268:AY268">
    <cfRule type="expression" dxfId="6955" priority="6956">
      <formula>$A$268="Família"</formula>
    </cfRule>
  </conditionalFormatting>
  <conditionalFormatting sqref="AW269:AY269">
    <cfRule type="expression" dxfId="6954" priority="6955">
      <formula>$A$269="Planilhado"</formula>
    </cfRule>
  </conditionalFormatting>
  <conditionalFormatting sqref="AW269:AY269">
    <cfRule type="expression" dxfId="6953" priority="6954">
      <formula>$A$269="Ñ Plan s/desc"</formula>
    </cfRule>
  </conditionalFormatting>
  <conditionalFormatting sqref="AW269:AY269">
    <cfRule type="expression" dxfId="6952" priority="6953">
      <formula>$A$269="Advindo"</formula>
    </cfRule>
  </conditionalFormatting>
  <conditionalFormatting sqref="AW269:AY269">
    <cfRule type="expression" dxfId="6951" priority="6952">
      <formula>$A$269="Ñ Plan c/desc"</formula>
    </cfRule>
  </conditionalFormatting>
  <conditionalFormatting sqref="AW269:AY269">
    <cfRule type="expression" dxfId="6950" priority="6951">
      <formula>$A$269="Família"</formula>
    </cfRule>
  </conditionalFormatting>
  <conditionalFormatting sqref="AW270:AY270">
    <cfRule type="expression" dxfId="6949" priority="6950">
      <formula>$A$270="Planilhado"</formula>
    </cfRule>
  </conditionalFormatting>
  <conditionalFormatting sqref="AW270:AY270">
    <cfRule type="expression" dxfId="6948" priority="6949">
      <formula>$A$270="Ñ Plan s/desc"</formula>
    </cfRule>
  </conditionalFormatting>
  <conditionalFormatting sqref="AW270:AY270">
    <cfRule type="expression" dxfId="6947" priority="6948">
      <formula>$A$270="Advindo"</formula>
    </cfRule>
  </conditionalFormatting>
  <conditionalFormatting sqref="AW270:AY270">
    <cfRule type="expression" dxfId="6946" priority="6947">
      <formula>$A$270="Ñ Plan c/desc"</formula>
    </cfRule>
  </conditionalFormatting>
  <conditionalFormatting sqref="AW270:AY270">
    <cfRule type="expression" dxfId="6945" priority="6946">
      <formula>$A$270="Família"</formula>
    </cfRule>
  </conditionalFormatting>
  <conditionalFormatting sqref="AW271:AY271">
    <cfRule type="expression" dxfId="6944" priority="6945">
      <formula>$A$271="Planilhado"</formula>
    </cfRule>
  </conditionalFormatting>
  <conditionalFormatting sqref="AW271:AY271">
    <cfRule type="expression" dxfId="6943" priority="6944">
      <formula>$A$271="Ñ Plan s/desc"</formula>
    </cfRule>
  </conditionalFormatting>
  <conditionalFormatting sqref="AW271:AY271">
    <cfRule type="expression" dxfId="6942" priority="6943">
      <formula>$A$271="Advindo"</formula>
    </cfRule>
  </conditionalFormatting>
  <conditionalFormatting sqref="AW271:AY271">
    <cfRule type="expression" dxfId="6941" priority="6942">
      <formula>$A$271="Ñ Plan c/desc"</formula>
    </cfRule>
  </conditionalFormatting>
  <conditionalFormatting sqref="AW271:AY271">
    <cfRule type="expression" dxfId="6940" priority="6941">
      <formula>$A$271="Família"</formula>
    </cfRule>
  </conditionalFormatting>
  <conditionalFormatting sqref="AW272:AY272">
    <cfRule type="expression" dxfId="6939" priority="6940">
      <formula>$A$272="Planilhado"</formula>
    </cfRule>
  </conditionalFormatting>
  <conditionalFormatting sqref="AW272:AY272">
    <cfRule type="expression" dxfId="6938" priority="6939">
      <formula>$A$272="Ñ Plan s/desc"</formula>
    </cfRule>
  </conditionalFormatting>
  <conditionalFormatting sqref="AW272:AY272">
    <cfRule type="expression" dxfId="6937" priority="6938">
      <formula>$A$272="Advindo"</formula>
    </cfRule>
  </conditionalFormatting>
  <conditionalFormatting sqref="AW272:AY272">
    <cfRule type="expression" dxfId="6936" priority="6937">
      <formula>$A$272="Ñ Plan c/desc"</formula>
    </cfRule>
  </conditionalFormatting>
  <conditionalFormatting sqref="AW272:AY272">
    <cfRule type="expression" dxfId="6935" priority="6936">
      <formula>$A$272="Família"</formula>
    </cfRule>
  </conditionalFormatting>
  <conditionalFormatting sqref="AW273:AY273">
    <cfRule type="expression" dxfId="6934" priority="6935">
      <formula>$A$273="Planilhado"</formula>
    </cfRule>
  </conditionalFormatting>
  <conditionalFormatting sqref="AW273:AY273">
    <cfRule type="expression" dxfId="6933" priority="6934">
      <formula>$A$273="Ñ Plan s/desc"</formula>
    </cfRule>
  </conditionalFormatting>
  <conditionalFormatting sqref="AW273:AY273">
    <cfRule type="expression" dxfId="6932" priority="6933">
      <formula>$A$273="Advindo"</formula>
    </cfRule>
  </conditionalFormatting>
  <conditionalFormatting sqref="AW273:AY273">
    <cfRule type="expression" dxfId="6931" priority="6932">
      <formula>$A$273="Ñ Plan c/desc"</formula>
    </cfRule>
  </conditionalFormatting>
  <conditionalFormatting sqref="AW273:AY273">
    <cfRule type="expression" dxfId="6930" priority="6931">
      <formula>$A$273="Família"</formula>
    </cfRule>
  </conditionalFormatting>
  <conditionalFormatting sqref="AW274:AY274">
    <cfRule type="expression" dxfId="6929" priority="6930">
      <formula>$A$274="Planilhado"</formula>
    </cfRule>
  </conditionalFormatting>
  <conditionalFormatting sqref="AW274:AY274">
    <cfRule type="expression" dxfId="6928" priority="6929">
      <formula>$A$274="Ñ Plan s/desc"</formula>
    </cfRule>
  </conditionalFormatting>
  <conditionalFormatting sqref="AW274:AY274">
    <cfRule type="expression" dxfId="6927" priority="6928">
      <formula>$A$274="Advindo"</formula>
    </cfRule>
  </conditionalFormatting>
  <conditionalFormatting sqref="AW274:AY274">
    <cfRule type="expression" dxfId="6926" priority="6927">
      <formula>$A$274="Ñ Plan c/desc"</formula>
    </cfRule>
  </conditionalFormatting>
  <conditionalFormatting sqref="AW274:AY274">
    <cfRule type="expression" dxfId="6925" priority="6926">
      <formula>$A$274="Família"</formula>
    </cfRule>
  </conditionalFormatting>
  <conditionalFormatting sqref="AW275:AY275">
    <cfRule type="expression" dxfId="6924" priority="6925">
      <formula>$A$275="Planilhado"</formula>
    </cfRule>
  </conditionalFormatting>
  <conditionalFormatting sqref="AW275:AY275">
    <cfRule type="expression" dxfId="6923" priority="6924">
      <formula>$A$275="Ñ Plan s/desc"</formula>
    </cfRule>
  </conditionalFormatting>
  <conditionalFormatting sqref="AW275:AY275">
    <cfRule type="expression" dxfId="6922" priority="6923">
      <formula>$A$275="Advindo"</formula>
    </cfRule>
  </conditionalFormatting>
  <conditionalFormatting sqref="AW275:AY275">
    <cfRule type="expression" dxfId="6921" priority="6922">
      <formula>$A$275="Ñ Plan c/desc"</formula>
    </cfRule>
  </conditionalFormatting>
  <conditionalFormatting sqref="AW275:AY275">
    <cfRule type="expression" dxfId="6920" priority="6921">
      <formula>$A$275="Família"</formula>
    </cfRule>
  </conditionalFormatting>
  <conditionalFormatting sqref="AW276:AY276">
    <cfRule type="expression" dxfId="6919" priority="6920">
      <formula>$A$276="Planilhado"</formula>
    </cfRule>
  </conditionalFormatting>
  <conditionalFormatting sqref="AW276:AY276">
    <cfRule type="expression" dxfId="6918" priority="6919">
      <formula>$A$276="Ñ Plan s/desc"</formula>
    </cfRule>
  </conditionalFormatting>
  <conditionalFormatting sqref="AW276:AY276">
    <cfRule type="expression" dxfId="6917" priority="6918">
      <formula>$A$276="Advindo"</formula>
    </cfRule>
  </conditionalFormatting>
  <conditionalFormatting sqref="AW276:AY276">
    <cfRule type="expression" dxfId="6916" priority="6917">
      <formula>$A$276="Ñ Plan c/desc"</formula>
    </cfRule>
  </conditionalFormatting>
  <conditionalFormatting sqref="AW276:AY276">
    <cfRule type="expression" dxfId="6915" priority="6916">
      <formula>$A$276="Família"</formula>
    </cfRule>
  </conditionalFormatting>
  <conditionalFormatting sqref="AW277:AY277">
    <cfRule type="expression" dxfId="6914" priority="6915">
      <formula>$A$277="Planilhado"</formula>
    </cfRule>
  </conditionalFormatting>
  <conditionalFormatting sqref="AW277:AY277">
    <cfRule type="expression" dxfId="6913" priority="6914">
      <formula>$A$277="Ñ Plan s/desc"</formula>
    </cfRule>
  </conditionalFormatting>
  <conditionalFormatting sqref="AW277:AY277">
    <cfRule type="expression" dxfId="6912" priority="6913">
      <formula>$A$277="Advindo"</formula>
    </cfRule>
  </conditionalFormatting>
  <conditionalFormatting sqref="AW277:AY277">
    <cfRule type="expression" dxfId="6911" priority="6912">
      <formula>$A$277="Ñ Plan c/desc"</formula>
    </cfRule>
  </conditionalFormatting>
  <conditionalFormatting sqref="AW277:AY277">
    <cfRule type="expression" dxfId="6910" priority="6911">
      <formula>$A$277="Família"</formula>
    </cfRule>
  </conditionalFormatting>
  <conditionalFormatting sqref="AW278:AY278">
    <cfRule type="expression" dxfId="6909" priority="6910">
      <formula>$A$278="Planilhado"</formula>
    </cfRule>
  </conditionalFormatting>
  <conditionalFormatting sqref="AW278:AY278">
    <cfRule type="expression" dxfId="6908" priority="6909">
      <formula>$A$278="Ñ Plan s/desc"</formula>
    </cfRule>
  </conditionalFormatting>
  <conditionalFormatting sqref="AW278:AY278">
    <cfRule type="expression" dxfId="6907" priority="6908">
      <formula>$A$278="Advindo"</formula>
    </cfRule>
  </conditionalFormatting>
  <conditionalFormatting sqref="AW278:AY278">
    <cfRule type="expression" dxfId="6906" priority="6907">
      <formula>$A$278="Ñ Plan c/desc"</formula>
    </cfRule>
  </conditionalFormatting>
  <conditionalFormatting sqref="AW278:AY278">
    <cfRule type="expression" dxfId="6905" priority="6906">
      <formula>$A$278="Família"</formula>
    </cfRule>
  </conditionalFormatting>
  <conditionalFormatting sqref="AW279:AY279">
    <cfRule type="expression" dxfId="6904" priority="6905">
      <formula>$A$279="Planilhado"</formula>
    </cfRule>
  </conditionalFormatting>
  <conditionalFormatting sqref="AW279:AY279">
    <cfRule type="expression" dxfId="6903" priority="6904">
      <formula>$A$279="Ñ Plan s/desc"</formula>
    </cfRule>
  </conditionalFormatting>
  <conditionalFormatting sqref="AW279:AY279">
    <cfRule type="expression" dxfId="6902" priority="6903">
      <formula>$A$279="Advindo"</formula>
    </cfRule>
  </conditionalFormatting>
  <conditionalFormatting sqref="AW279:AY279">
    <cfRule type="expression" dxfId="6901" priority="6902">
      <formula>$A$279="Ñ Plan c/desc"</formula>
    </cfRule>
  </conditionalFormatting>
  <conditionalFormatting sqref="AW279:AY279">
    <cfRule type="expression" dxfId="6900" priority="6901">
      <formula>$A$279="Família"</formula>
    </cfRule>
  </conditionalFormatting>
  <conditionalFormatting sqref="AW280:AY280">
    <cfRule type="expression" dxfId="6899" priority="6900">
      <formula>$A$280="Planilhado"</formula>
    </cfRule>
  </conditionalFormatting>
  <conditionalFormatting sqref="AW280:AY280">
    <cfRule type="expression" dxfId="6898" priority="6899">
      <formula>$A$280="Ñ Plan s/desc"</formula>
    </cfRule>
  </conditionalFormatting>
  <conditionalFormatting sqref="AW280:AY280">
    <cfRule type="expression" dxfId="6897" priority="6898">
      <formula>$A$280="Advindo"</formula>
    </cfRule>
  </conditionalFormatting>
  <conditionalFormatting sqref="AW280:AY280">
    <cfRule type="expression" dxfId="6896" priority="6897">
      <formula>$A$280="Ñ Plan c/desc"</formula>
    </cfRule>
  </conditionalFormatting>
  <conditionalFormatting sqref="AW280:AY280">
    <cfRule type="expression" dxfId="6895" priority="6896">
      <formula>$A$280="Família"</formula>
    </cfRule>
  </conditionalFormatting>
  <conditionalFormatting sqref="AW281:AY281">
    <cfRule type="expression" dxfId="6894" priority="6895">
      <formula>$A$281="Planilhado"</formula>
    </cfRule>
  </conditionalFormatting>
  <conditionalFormatting sqref="AW281:AY281">
    <cfRule type="expression" dxfId="6893" priority="6894">
      <formula>$A$281="Ñ Plan s/desc"</formula>
    </cfRule>
  </conditionalFormatting>
  <conditionalFormatting sqref="AW281:AY281">
    <cfRule type="expression" dxfId="6892" priority="6893">
      <formula>$A$281="Advindo"</formula>
    </cfRule>
  </conditionalFormatting>
  <conditionalFormatting sqref="AW281:AY281">
    <cfRule type="expression" dxfId="6891" priority="6892">
      <formula>$A$281="Ñ Plan c/desc"</formula>
    </cfRule>
  </conditionalFormatting>
  <conditionalFormatting sqref="AW281:AY281">
    <cfRule type="expression" dxfId="6890" priority="6891">
      <formula>$A$281="Família"</formula>
    </cfRule>
  </conditionalFormatting>
  <conditionalFormatting sqref="AW282:AY282">
    <cfRule type="expression" dxfId="6889" priority="6890">
      <formula>$A$282="Planilhado"</formula>
    </cfRule>
  </conditionalFormatting>
  <conditionalFormatting sqref="AW282:AY282">
    <cfRule type="expression" dxfId="6888" priority="6889">
      <formula>$A$282="Ñ Plan s/desc"</formula>
    </cfRule>
  </conditionalFormatting>
  <conditionalFormatting sqref="AW282:AY282">
    <cfRule type="expression" dxfId="6887" priority="6888">
      <formula>$A$282="Advindo"</formula>
    </cfRule>
  </conditionalFormatting>
  <conditionalFormatting sqref="AW282:AY282">
    <cfRule type="expression" dxfId="6886" priority="6887">
      <formula>$A$282="Ñ Plan c/desc"</formula>
    </cfRule>
  </conditionalFormatting>
  <conditionalFormatting sqref="AW282:AY282">
    <cfRule type="expression" dxfId="6885" priority="6886">
      <formula>$A$282="Família"</formula>
    </cfRule>
  </conditionalFormatting>
  <conditionalFormatting sqref="AW283:AY283">
    <cfRule type="expression" dxfId="6884" priority="6885">
      <formula>$A$283="Planilhado"</formula>
    </cfRule>
  </conditionalFormatting>
  <conditionalFormatting sqref="AW283:AY283">
    <cfRule type="expression" dxfId="6883" priority="6884">
      <formula>$A$283="Ñ Plan s/desc"</formula>
    </cfRule>
  </conditionalFormatting>
  <conditionalFormatting sqref="AW283:AY283">
    <cfRule type="expression" dxfId="6882" priority="6883">
      <formula>$A$283="Advindo"</formula>
    </cfRule>
  </conditionalFormatting>
  <conditionalFormatting sqref="AW283:AY283">
    <cfRule type="expression" dxfId="6881" priority="6882">
      <formula>$A$283="Ñ Plan c/desc"</formula>
    </cfRule>
  </conditionalFormatting>
  <conditionalFormatting sqref="AW283:AY283">
    <cfRule type="expression" dxfId="6880" priority="6881">
      <formula>$A$283="Família"</formula>
    </cfRule>
  </conditionalFormatting>
  <conditionalFormatting sqref="AW284:AY284">
    <cfRule type="expression" dxfId="6879" priority="6880">
      <formula>$A$284="Planilhado"</formula>
    </cfRule>
  </conditionalFormatting>
  <conditionalFormatting sqref="AW284:AY284">
    <cfRule type="expression" dxfId="6878" priority="6879">
      <formula>$A$284="Ñ Plan s/desc"</formula>
    </cfRule>
  </conditionalFormatting>
  <conditionalFormatting sqref="AW284:AY284">
    <cfRule type="expression" dxfId="6877" priority="6878">
      <formula>$A$284="Advindo"</formula>
    </cfRule>
  </conditionalFormatting>
  <conditionalFormatting sqref="AW284:AY284">
    <cfRule type="expression" dxfId="6876" priority="6877">
      <formula>$A$284="Ñ Plan c/desc"</formula>
    </cfRule>
  </conditionalFormatting>
  <conditionalFormatting sqref="AW284:AY284">
    <cfRule type="expression" dxfId="6875" priority="6876">
      <formula>$A$284="Família"</formula>
    </cfRule>
  </conditionalFormatting>
  <conditionalFormatting sqref="AW285:AY285">
    <cfRule type="expression" dxfId="6874" priority="6875">
      <formula>$A$285="Planilhado"</formula>
    </cfRule>
  </conditionalFormatting>
  <conditionalFormatting sqref="AW285:AY285">
    <cfRule type="expression" dxfId="6873" priority="6874">
      <formula>$A$285="Ñ Plan s/desc"</formula>
    </cfRule>
  </conditionalFormatting>
  <conditionalFormatting sqref="AW285:AY285">
    <cfRule type="expression" dxfId="6872" priority="6873">
      <formula>$A$285="Advindo"</formula>
    </cfRule>
  </conditionalFormatting>
  <conditionalFormatting sqref="AW285:AY285">
    <cfRule type="expression" dxfId="6871" priority="6872">
      <formula>$A$285="Ñ Plan c/desc"</formula>
    </cfRule>
  </conditionalFormatting>
  <conditionalFormatting sqref="AW285:AY285">
    <cfRule type="expression" dxfId="6870" priority="6871">
      <formula>$A$285="Família"</formula>
    </cfRule>
  </conditionalFormatting>
  <conditionalFormatting sqref="AW286:AY286">
    <cfRule type="expression" dxfId="6869" priority="6870">
      <formula>$A$286="Planilhado"</formula>
    </cfRule>
  </conditionalFormatting>
  <conditionalFormatting sqref="AW286:AY286">
    <cfRule type="expression" dxfId="6868" priority="6869">
      <formula>$A$286="Ñ Plan s/desc"</formula>
    </cfRule>
  </conditionalFormatting>
  <conditionalFormatting sqref="AW286:AY286">
    <cfRule type="expression" dxfId="6867" priority="6868">
      <formula>$A$286="Advindo"</formula>
    </cfRule>
  </conditionalFormatting>
  <conditionalFormatting sqref="AW286:AY286">
    <cfRule type="expression" dxfId="6866" priority="6867">
      <formula>$A$286="Ñ Plan c/desc"</formula>
    </cfRule>
  </conditionalFormatting>
  <conditionalFormatting sqref="AW286:AY286">
    <cfRule type="expression" dxfId="6865" priority="6866">
      <formula>$A$286="Família"</formula>
    </cfRule>
  </conditionalFormatting>
  <conditionalFormatting sqref="AZ13:BB13">
    <cfRule type="expression" dxfId="6864" priority="6861">
      <formula>$A$13="Família"</formula>
    </cfRule>
    <cfRule type="expression" dxfId="6863" priority="6862">
      <formula>$A$13="Ñ Plan c/desc"</formula>
    </cfRule>
    <cfRule type="expression" dxfId="6862" priority="6863">
      <formula>$A$13="Advindo"</formula>
    </cfRule>
    <cfRule type="expression" dxfId="6861" priority="6864">
      <formula>$A$13="Ñ Plan s/desc"</formula>
    </cfRule>
    <cfRule type="expression" dxfId="6860" priority="6865">
      <formula>$A$13="Planilhado"</formula>
    </cfRule>
  </conditionalFormatting>
  <conditionalFormatting sqref="AZ14:BB14">
    <cfRule type="expression" dxfId="6859" priority="6856">
      <formula>$A$14="Família"</formula>
    </cfRule>
    <cfRule type="expression" dxfId="6858" priority="6857">
      <formula>$A$14="Ñ Plan c/desc"</formula>
    </cfRule>
    <cfRule type="expression" dxfId="6857" priority="6858">
      <formula>$A$14="Advindo"</formula>
    </cfRule>
    <cfRule type="expression" dxfId="6856" priority="6859">
      <formula>$A$14="Ñ Plan s/desc"</formula>
    </cfRule>
    <cfRule type="expression" dxfId="6855" priority="6860">
      <formula>$A$14="Planilhado"</formula>
    </cfRule>
  </conditionalFormatting>
  <conditionalFormatting sqref="AZ15:BB15">
    <cfRule type="expression" dxfId="6854" priority="6851">
      <formula>$A$15="Família"</formula>
    </cfRule>
    <cfRule type="expression" dxfId="6853" priority="6852">
      <formula>$A$15="Ñ Plan c/desc"</formula>
    </cfRule>
    <cfRule type="expression" dxfId="6852" priority="6853">
      <formula>$A$15="Advindo"</formula>
    </cfRule>
    <cfRule type="expression" dxfId="6851" priority="6854">
      <formula>$A$15="Ñ Plan s/desc"</formula>
    </cfRule>
    <cfRule type="expression" dxfId="6850" priority="6855">
      <formula>$A$15="Planilhado"</formula>
    </cfRule>
  </conditionalFormatting>
  <conditionalFormatting sqref="AZ16:BB16">
    <cfRule type="expression" dxfId="6849" priority="6846">
      <formula>$A$16="Família"</formula>
    </cfRule>
    <cfRule type="expression" dxfId="6848" priority="6847">
      <formula>$A$16="Ñ Plan c/desc"</formula>
    </cfRule>
    <cfRule type="expression" dxfId="6847" priority="6848">
      <formula>$A$16="Advindo"</formula>
    </cfRule>
    <cfRule type="expression" dxfId="6846" priority="6849">
      <formula>$A$16="Ñ Plan s/desc"</formula>
    </cfRule>
    <cfRule type="expression" dxfId="6845" priority="6850">
      <formula>$A$16="Planilhado"</formula>
    </cfRule>
  </conditionalFormatting>
  <conditionalFormatting sqref="AZ17:BB17">
    <cfRule type="expression" dxfId="6844" priority="6841">
      <formula>$A$17="Família"</formula>
    </cfRule>
    <cfRule type="expression" dxfId="6843" priority="6842">
      <formula>$A$17="Ñ Plan c/desc"</formula>
    </cfRule>
    <cfRule type="expression" dxfId="6842" priority="6843">
      <formula>$A$17="Advindo"</formula>
    </cfRule>
    <cfRule type="expression" dxfId="6841" priority="6844">
      <formula>$A$17="Ñ Plan s/desc"</formula>
    </cfRule>
    <cfRule type="expression" dxfId="6840" priority="6845">
      <formula>$A$17="Planilhado"</formula>
    </cfRule>
  </conditionalFormatting>
  <conditionalFormatting sqref="AZ18:BB18">
    <cfRule type="expression" dxfId="6839" priority="6836">
      <formula>$A$18="Família"</formula>
    </cfRule>
    <cfRule type="expression" dxfId="6838" priority="6837">
      <formula>$A$18="Ñ Plan c/desc"</formula>
    </cfRule>
    <cfRule type="expression" dxfId="6837" priority="6838">
      <formula>$A$18="Advindo"</formula>
    </cfRule>
    <cfRule type="expression" dxfId="6836" priority="6839">
      <formula>$A$18="Ñ Plan s/desc"</formula>
    </cfRule>
    <cfRule type="expression" dxfId="6835" priority="6840">
      <formula>$A$18="Planilhado"</formula>
    </cfRule>
  </conditionalFormatting>
  <conditionalFormatting sqref="AZ19:BB19">
    <cfRule type="expression" dxfId="6834" priority="6831">
      <formula>$A$19="Família"</formula>
    </cfRule>
    <cfRule type="expression" dxfId="6833" priority="6832">
      <formula>$A$19="Ñ Plan c/desc"</formula>
    </cfRule>
    <cfRule type="expression" dxfId="6832" priority="6833">
      <formula>$A$19="Advindo"</formula>
    </cfRule>
    <cfRule type="expression" dxfId="6831" priority="6834">
      <formula>$A$19="Ñ Plan s/desc"</formula>
    </cfRule>
    <cfRule type="expression" dxfId="6830" priority="6835">
      <formula>$A$19="Planilhado"</formula>
    </cfRule>
  </conditionalFormatting>
  <conditionalFormatting sqref="AZ20:BB20">
    <cfRule type="expression" dxfId="6829" priority="6826">
      <formula>$A$20="Família"</formula>
    </cfRule>
    <cfRule type="expression" dxfId="6828" priority="6827">
      <formula>$A$20="Ñ Plan c/desc"</formula>
    </cfRule>
    <cfRule type="expression" dxfId="6827" priority="6828">
      <formula>$A$20="Advindo"</formula>
    </cfRule>
    <cfRule type="expression" dxfId="6826" priority="6829">
      <formula>$A$20="Ñ Plan s/desc"</formula>
    </cfRule>
    <cfRule type="expression" dxfId="6825" priority="6830">
      <formula>$A$20="Planilhado"</formula>
    </cfRule>
  </conditionalFormatting>
  <conditionalFormatting sqref="AZ21:BB21">
    <cfRule type="expression" dxfId="6824" priority="6821">
      <formula>$A$21="Família"</formula>
    </cfRule>
    <cfRule type="expression" dxfId="6823" priority="6822">
      <formula>$A$21="Ñ Plan c/desc"</formula>
    </cfRule>
    <cfRule type="expression" dxfId="6822" priority="6823">
      <formula>$A$21="Advindo"</formula>
    </cfRule>
    <cfRule type="expression" dxfId="6821" priority="6824">
      <formula>$A$21="Ñ Plan s/desc"</formula>
    </cfRule>
    <cfRule type="expression" dxfId="6820" priority="6825">
      <formula>$A$21="Planilhado"</formula>
    </cfRule>
  </conditionalFormatting>
  <conditionalFormatting sqref="AZ22:BB22">
    <cfRule type="expression" dxfId="6819" priority="6816">
      <formula>$A$22="Família"</formula>
    </cfRule>
    <cfRule type="expression" dxfId="6818" priority="6817">
      <formula>$A$22="Ñ Plan c/desc"</formula>
    </cfRule>
    <cfRule type="expression" dxfId="6817" priority="6818">
      <formula>$A$22="Advindo"</formula>
    </cfRule>
    <cfRule type="expression" dxfId="6816" priority="6819">
      <formula>$A$22="Ñ Plan s/desc"</formula>
    </cfRule>
    <cfRule type="expression" dxfId="6815" priority="6820">
      <formula>$A$22="Planilhado"</formula>
    </cfRule>
  </conditionalFormatting>
  <conditionalFormatting sqref="AZ23:BB23">
    <cfRule type="expression" dxfId="6814" priority="6811">
      <formula>$A$23="Família"</formula>
    </cfRule>
    <cfRule type="expression" dxfId="6813" priority="6812">
      <formula>$A$23="Ñ Plan c/desc"</formula>
    </cfRule>
    <cfRule type="expression" dxfId="6812" priority="6813">
      <formula>$A$23="Advindo"</formula>
    </cfRule>
    <cfRule type="expression" dxfId="6811" priority="6814">
      <formula>$A$23="Ñ Plan s/desc"</formula>
    </cfRule>
    <cfRule type="expression" dxfId="6810" priority="6815">
      <formula>$A$23="Planilhado"</formula>
    </cfRule>
  </conditionalFormatting>
  <conditionalFormatting sqref="AZ24:BB24">
    <cfRule type="expression" dxfId="6809" priority="6806">
      <formula>$A$24="Família"</formula>
    </cfRule>
    <cfRule type="expression" dxfId="6808" priority="6807">
      <formula>$A$24="Ñ Plan c/desc"</formula>
    </cfRule>
    <cfRule type="expression" dxfId="6807" priority="6808">
      <formula>$A$24="Advindo"</formula>
    </cfRule>
    <cfRule type="expression" dxfId="6806" priority="6809">
      <formula>$A$24="Ñ Plan s/desc"</formula>
    </cfRule>
    <cfRule type="expression" dxfId="6805" priority="6810">
      <formula>$A$24="Planilhado"</formula>
    </cfRule>
  </conditionalFormatting>
  <conditionalFormatting sqref="AZ25:BB25">
    <cfRule type="expression" dxfId="6804" priority="6801">
      <formula>$A$25="Família"</formula>
    </cfRule>
    <cfRule type="expression" dxfId="6803" priority="6802">
      <formula>$A$25="Ñ Plan c/desc"</formula>
    </cfRule>
    <cfRule type="expression" dxfId="6802" priority="6803">
      <formula>$A$25="Advindo"</formula>
    </cfRule>
    <cfRule type="expression" dxfId="6801" priority="6804">
      <formula>$A$25="Ñ Plan s/desc"</formula>
    </cfRule>
    <cfRule type="expression" dxfId="6800" priority="6805">
      <formula>$A$25="Planilhado"</formula>
    </cfRule>
  </conditionalFormatting>
  <conditionalFormatting sqref="AZ26:BB26">
    <cfRule type="expression" dxfId="6799" priority="6800">
      <formula>$A$26="Planilhado"</formula>
    </cfRule>
  </conditionalFormatting>
  <conditionalFormatting sqref="AZ26:BB26">
    <cfRule type="expression" dxfId="6798" priority="6799">
      <formula>$A$26="Ñ Plan s/desc"</formula>
    </cfRule>
  </conditionalFormatting>
  <conditionalFormatting sqref="AZ26:BB26">
    <cfRule type="expression" dxfId="6797" priority="6798">
      <formula>$A$26="Advindo"</formula>
    </cfRule>
  </conditionalFormatting>
  <conditionalFormatting sqref="AZ26:BB26">
    <cfRule type="expression" dxfId="6796" priority="6797">
      <formula>$A$26="Ñ Plan c/desc"</formula>
    </cfRule>
  </conditionalFormatting>
  <conditionalFormatting sqref="AZ26:BB26">
    <cfRule type="expression" dxfId="6795" priority="6796">
      <formula>$A$26="Família"</formula>
    </cfRule>
  </conditionalFormatting>
  <conditionalFormatting sqref="AZ27:BB27">
    <cfRule type="expression" dxfId="6794" priority="6795">
      <formula>$A$27="Planilhado"</formula>
    </cfRule>
  </conditionalFormatting>
  <conditionalFormatting sqref="AZ27:BB27">
    <cfRule type="expression" dxfId="6793" priority="6794">
      <formula>$A$27="Ñ Plan s/desc"</formula>
    </cfRule>
  </conditionalFormatting>
  <conditionalFormatting sqref="AZ27:BB27">
    <cfRule type="expression" dxfId="6792" priority="6793">
      <formula>$A$27="Advindo"</formula>
    </cfRule>
  </conditionalFormatting>
  <conditionalFormatting sqref="AZ27:BB27">
    <cfRule type="expression" dxfId="6791" priority="6792">
      <formula>$A$27="Ñ Plan c/desc"</formula>
    </cfRule>
  </conditionalFormatting>
  <conditionalFormatting sqref="AZ27:BB27">
    <cfRule type="expression" dxfId="6790" priority="6791">
      <formula>$A$27="Família"</formula>
    </cfRule>
  </conditionalFormatting>
  <conditionalFormatting sqref="AZ28:BB28">
    <cfRule type="expression" dxfId="6789" priority="6790">
      <formula>$A$28="Planilhado"</formula>
    </cfRule>
  </conditionalFormatting>
  <conditionalFormatting sqref="AZ28:BB28">
    <cfRule type="expression" dxfId="6788" priority="6789">
      <formula>$A$28="Ñ Plan s/desc"</formula>
    </cfRule>
  </conditionalFormatting>
  <conditionalFormatting sqref="AZ28:BB28">
    <cfRule type="expression" dxfId="6787" priority="6788">
      <formula>$A$28="Advindo"</formula>
    </cfRule>
  </conditionalFormatting>
  <conditionalFormatting sqref="AZ28:BB28">
    <cfRule type="expression" dxfId="6786" priority="6787">
      <formula>$A$28="Ñ Plan c/desc"</formula>
    </cfRule>
  </conditionalFormatting>
  <conditionalFormatting sqref="AZ28:BB28">
    <cfRule type="expression" dxfId="6785" priority="6786">
      <formula>$A$28="Família"</formula>
    </cfRule>
  </conditionalFormatting>
  <conditionalFormatting sqref="AZ29:BB29">
    <cfRule type="expression" dxfId="6784" priority="6785">
      <formula>$A$29="Planilhado"</formula>
    </cfRule>
  </conditionalFormatting>
  <conditionalFormatting sqref="AZ29:BB29">
    <cfRule type="expression" dxfId="6783" priority="6784">
      <formula>$A$29="Ñ Plan s/desc"</formula>
    </cfRule>
  </conditionalFormatting>
  <conditionalFormatting sqref="AZ29:BB29">
    <cfRule type="expression" dxfId="6782" priority="6783">
      <formula>$A$29="Advindo"</formula>
    </cfRule>
  </conditionalFormatting>
  <conditionalFormatting sqref="AZ29:BB29">
    <cfRule type="expression" dxfId="6781" priority="6782">
      <formula>$A$29="Ñ Plan c/desc"</formula>
    </cfRule>
  </conditionalFormatting>
  <conditionalFormatting sqref="AZ29:BB29">
    <cfRule type="expression" dxfId="6780" priority="6781">
      <formula>$A$29="Família"</formula>
    </cfRule>
  </conditionalFormatting>
  <conditionalFormatting sqref="AZ30:BB30">
    <cfRule type="expression" dxfId="6779" priority="6780">
      <formula>$A$30="Planilhado"</formula>
    </cfRule>
  </conditionalFormatting>
  <conditionalFormatting sqref="AZ30:BB30">
    <cfRule type="expression" dxfId="6778" priority="6779">
      <formula>$A$30="Ñ Plan s/desc"</formula>
    </cfRule>
  </conditionalFormatting>
  <conditionalFormatting sqref="AZ30:BB30">
    <cfRule type="expression" dxfId="6777" priority="6778">
      <formula>$A$30="Advindo"</formula>
    </cfRule>
  </conditionalFormatting>
  <conditionalFormatting sqref="AZ30:BB30">
    <cfRule type="expression" dxfId="6776" priority="6777">
      <formula>$A$30="Ñ Plan c/desc"</formula>
    </cfRule>
  </conditionalFormatting>
  <conditionalFormatting sqref="AZ30:BB30">
    <cfRule type="expression" dxfId="6775" priority="6776">
      <formula>$A$30="Família"</formula>
    </cfRule>
  </conditionalFormatting>
  <conditionalFormatting sqref="AZ31:BB31">
    <cfRule type="expression" dxfId="6774" priority="6775">
      <formula>$A$31="Planilhado"</formula>
    </cfRule>
  </conditionalFormatting>
  <conditionalFormatting sqref="AZ31:BB31">
    <cfRule type="expression" dxfId="6773" priority="6774">
      <formula>$A$31="Ñ Plan s/desc"</formula>
    </cfRule>
  </conditionalFormatting>
  <conditionalFormatting sqref="AZ31:BB31">
    <cfRule type="expression" dxfId="6772" priority="6773">
      <formula>$A$31="Advindo"</formula>
    </cfRule>
  </conditionalFormatting>
  <conditionalFormatting sqref="AZ31:BB31">
    <cfRule type="expression" dxfId="6771" priority="6772">
      <formula>$A$31="Ñ Plan c/desc"</formula>
    </cfRule>
  </conditionalFormatting>
  <conditionalFormatting sqref="AZ31:BB31">
    <cfRule type="expression" dxfId="6770" priority="6771">
      <formula>$A$31="Família"</formula>
    </cfRule>
  </conditionalFormatting>
  <conditionalFormatting sqref="AZ32:BB32">
    <cfRule type="expression" dxfId="6769" priority="6770">
      <formula>$A$32="Planilhado"</formula>
    </cfRule>
  </conditionalFormatting>
  <conditionalFormatting sqref="AZ32:BB32">
    <cfRule type="expression" dxfId="6768" priority="6769">
      <formula>$A$32="Ñ Plan s/desc"</formula>
    </cfRule>
  </conditionalFormatting>
  <conditionalFormatting sqref="AZ32:BB32">
    <cfRule type="expression" dxfId="6767" priority="6768">
      <formula>$A$32="Advindo"</formula>
    </cfRule>
  </conditionalFormatting>
  <conditionalFormatting sqref="AZ32:BB32">
    <cfRule type="expression" dxfId="6766" priority="6767">
      <formula>$A$32="Ñ Plan c/desc"</formula>
    </cfRule>
  </conditionalFormatting>
  <conditionalFormatting sqref="AZ32:BB32">
    <cfRule type="expression" dxfId="6765" priority="6766">
      <formula>$A$32="Família"</formula>
    </cfRule>
  </conditionalFormatting>
  <conditionalFormatting sqref="AZ33:BB33">
    <cfRule type="expression" dxfId="6764" priority="6765">
      <formula>$A$33="Planilhado"</formula>
    </cfRule>
  </conditionalFormatting>
  <conditionalFormatting sqref="AZ33:BB33">
    <cfRule type="expression" dxfId="6763" priority="6764">
      <formula>$A$33="Ñ Plan s/desc"</formula>
    </cfRule>
  </conditionalFormatting>
  <conditionalFormatting sqref="AZ33:BB33">
    <cfRule type="expression" dxfId="6762" priority="6763">
      <formula>$A$33="Advindo"</formula>
    </cfRule>
  </conditionalFormatting>
  <conditionalFormatting sqref="AZ33:BB33">
    <cfRule type="expression" dxfId="6761" priority="6762">
      <formula>$A$33="Ñ Plan c/desc"</formula>
    </cfRule>
  </conditionalFormatting>
  <conditionalFormatting sqref="AZ33:BB33">
    <cfRule type="expression" dxfId="6760" priority="6761">
      <formula>$A$33="Família"</formula>
    </cfRule>
  </conditionalFormatting>
  <conditionalFormatting sqref="AZ34:BB34">
    <cfRule type="expression" dxfId="6759" priority="6760">
      <formula>$A$34="Planilhado"</formula>
    </cfRule>
  </conditionalFormatting>
  <conditionalFormatting sqref="AZ34:BB34">
    <cfRule type="expression" dxfId="6758" priority="6759">
      <formula>$A$34="Ñ Plan s/desc"</formula>
    </cfRule>
  </conditionalFormatting>
  <conditionalFormatting sqref="AZ34:BB34">
    <cfRule type="expression" dxfId="6757" priority="6758">
      <formula>$A$34="Advindo"</formula>
    </cfRule>
  </conditionalFormatting>
  <conditionalFormatting sqref="AZ34:BB34">
    <cfRule type="expression" dxfId="6756" priority="6757">
      <formula>$A$34="Ñ Plan c/desc"</formula>
    </cfRule>
  </conditionalFormatting>
  <conditionalFormatting sqref="AZ34:BB34">
    <cfRule type="expression" dxfId="6755" priority="6756">
      <formula>$A$34="Família"</formula>
    </cfRule>
  </conditionalFormatting>
  <conditionalFormatting sqref="AZ35:BB35">
    <cfRule type="expression" dxfId="6754" priority="6755">
      <formula>$A$35="Planilhado"</formula>
    </cfRule>
  </conditionalFormatting>
  <conditionalFormatting sqref="AZ35:BB35">
    <cfRule type="expression" dxfId="6753" priority="6754">
      <formula>$A$35="Ñ Plan s/desc"</formula>
    </cfRule>
  </conditionalFormatting>
  <conditionalFormatting sqref="AZ35:BB35">
    <cfRule type="expression" dxfId="6752" priority="6753">
      <formula>$A$35="Advindo"</formula>
    </cfRule>
  </conditionalFormatting>
  <conditionalFormatting sqref="AZ35:BB35">
    <cfRule type="expression" dxfId="6751" priority="6752">
      <formula>$A$35="Ñ Plan c/desc"</formula>
    </cfRule>
  </conditionalFormatting>
  <conditionalFormatting sqref="AZ35:BB35">
    <cfRule type="expression" dxfId="6750" priority="6751">
      <formula>$A$35="Família"</formula>
    </cfRule>
  </conditionalFormatting>
  <conditionalFormatting sqref="AZ36:BB36">
    <cfRule type="expression" dxfId="6749" priority="6750">
      <formula>$A$36="Planilhado"</formula>
    </cfRule>
  </conditionalFormatting>
  <conditionalFormatting sqref="AZ36:BB36">
    <cfRule type="expression" dxfId="6748" priority="6749">
      <formula>$A$36="Ñ Plan s/desc"</formula>
    </cfRule>
  </conditionalFormatting>
  <conditionalFormatting sqref="AZ36:BB36">
    <cfRule type="expression" dxfId="6747" priority="6748">
      <formula>$A$36="Advindo"</formula>
    </cfRule>
  </conditionalFormatting>
  <conditionalFormatting sqref="AZ36:BB36">
    <cfRule type="expression" dxfId="6746" priority="6747">
      <formula>$A$36="Ñ Plan c/desc"</formula>
    </cfRule>
  </conditionalFormatting>
  <conditionalFormatting sqref="AZ36:BB36">
    <cfRule type="expression" dxfId="6745" priority="6746">
      <formula>$A$36="Família"</formula>
    </cfRule>
  </conditionalFormatting>
  <conditionalFormatting sqref="AZ37:BB37">
    <cfRule type="expression" dxfId="6744" priority="6745">
      <formula>$A$37="Planilhado"</formula>
    </cfRule>
  </conditionalFormatting>
  <conditionalFormatting sqref="AZ37:BB37">
    <cfRule type="expression" dxfId="6743" priority="6744">
      <formula>$A$37="Ñ Plan s/desc"</formula>
    </cfRule>
  </conditionalFormatting>
  <conditionalFormatting sqref="AZ37:BB37">
    <cfRule type="expression" dxfId="6742" priority="6743">
      <formula>$A$37="Advindo"</formula>
    </cfRule>
  </conditionalFormatting>
  <conditionalFormatting sqref="AZ37:BB37">
    <cfRule type="expression" dxfId="6741" priority="6742">
      <formula>$A$37="Ñ Plan c/desc"</formula>
    </cfRule>
  </conditionalFormatting>
  <conditionalFormatting sqref="AZ37:BB37">
    <cfRule type="expression" dxfId="6740" priority="6741">
      <formula>$A$37="Família"</formula>
    </cfRule>
  </conditionalFormatting>
  <conditionalFormatting sqref="AZ38:BB38">
    <cfRule type="expression" dxfId="6739" priority="6740">
      <formula>$A$38="Planilhado"</formula>
    </cfRule>
  </conditionalFormatting>
  <conditionalFormatting sqref="AZ38:BB38">
    <cfRule type="expression" dxfId="6738" priority="6739">
      <formula>$A$38="Ñ Plan s/desc"</formula>
    </cfRule>
  </conditionalFormatting>
  <conditionalFormatting sqref="AZ38:BB38">
    <cfRule type="expression" dxfId="6737" priority="6738">
      <formula>$A$38="Advindo"</formula>
    </cfRule>
  </conditionalFormatting>
  <conditionalFormatting sqref="AZ38:BB38">
    <cfRule type="expression" dxfId="6736" priority="6737">
      <formula>$A$38="Ñ Plan c/desc"</formula>
    </cfRule>
  </conditionalFormatting>
  <conditionalFormatting sqref="AZ38:BB38">
    <cfRule type="expression" dxfId="6735" priority="6736">
      <formula>$A$38="Família"</formula>
    </cfRule>
  </conditionalFormatting>
  <conditionalFormatting sqref="AZ39:BB39">
    <cfRule type="expression" dxfId="6734" priority="6735">
      <formula>$A$39="Planilhado"</formula>
    </cfRule>
  </conditionalFormatting>
  <conditionalFormatting sqref="AZ39:BB39">
    <cfRule type="expression" dxfId="6733" priority="6734">
      <formula>$A$39="Ñ Plan s/desc"</formula>
    </cfRule>
  </conditionalFormatting>
  <conditionalFormatting sqref="AZ39:BB39">
    <cfRule type="expression" dxfId="6732" priority="6733">
      <formula>$A$39="Advindo"</formula>
    </cfRule>
  </conditionalFormatting>
  <conditionalFormatting sqref="AZ39:BB39">
    <cfRule type="expression" dxfId="6731" priority="6732">
      <formula>$A$39="Ñ Plan c/desc"</formula>
    </cfRule>
  </conditionalFormatting>
  <conditionalFormatting sqref="AZ39:BB39">
    <cfRule type="expression" dxfId="6730" priority="6731">
      <formula>$A$39="Família"</formula>
    </cfRule>
  </conditionalFormatting>
  <conditionalFormatting sqref="AZ40:BB40">
    <cfRule type="expression" dxfId="6729" priority="6730">
      <formula>$A$40="Planilhado"</formula>
    </cfRule>
  </conditionalFormatting>
  <conditionalFormatting sqref="AZ40:BB40">
    <cfRule type="expression" dxfId="6728" priority="6729">
      <formula>$A$40="Ñ Plan s/desc"</formula>
    </cfRule>
  </conditionalFormatting>
  <conditionalFormatting sqref="AZ40:BB40">
    <cfRule type="expression" dxfId="6727" priority="6728">
      <formula>$A$40="Advindo"</formula>
    </cfRule>
  </conditionalFormatting>
  <conditionalFormatting sqref="AZ40:BB40">
    <cfRule type="expression" dxfId="6726" priority="6727">
      <formula>$A$40="Ñ Plan c/desc"</formula>
    </cfRule>
  </conditionalFormatting>
  <conditionalFormatting sqref="AZ40:BB40">
    <cfRule type="expression" dxfId="6725" priority="6726">
      <formula>$A$40="Família"</formula>
    </cfRule>
  </conditionalFormatting>
  <conditionalFormatting sqref="AZ41:BB41">
    <cfRule type="expression" dxfId="6724" priority="6725">
      <formula>$A$41="Planilhado"</formula>
    </cfRule>
  </conditionalFormatting>
  <conditionalFormatting sqref="AZ41:BB41">
    <cfRule type="expression" dxfId="6723" priority="6724">
      <formula>$A$41="Ñ Plan s/desc"</formula>
    </cfRule>
  </conditionalFormatting>
  <conditionalFormatting sqref="AZ41:BB41">
    <cfRule type="expression" dxfId="6722" priority="6723">
      <formula>$A$41="Advindo"</formula>
    </cfRule>
  </conditionalFormatting>
  <conditionalFormatting sqref="AZ41:BB41">
    <cfRule type="expression" dxfId="6721" priority="6722">
      <formula>$A$41="Ñ Plan c/desc"</formula>
    </cfRule>
  </conditionalFormatting>
  <conditionalFormatting sqref="AZ41:BB41">
    <cfRule type="expression" dxfId="6720" priority="6721">
      <formula>$A$41="Família"</formula>
    </cfRule>
  </conditionalFormatting>
  <conditionalFormatting sqref="AZ42:BB42">
    <cfRule type="expression" dxfId="6719" priority="6720">
      <formula>$A$42="Planilhado"</formula>
    </cfRule>
  </conditionalFormatting>
  <conditionalFormatting sqref="AZ42:BB42">
    <cfRule type="expression" dxfId="6718" priority="6719">
      <formula>$A$42="Ñ Plan s/desc"</formula>
    </cfRule>
  </conditionalFormatting>
  <conditionalFormatting sqref="AZ42:BB42">
    <cfRule type="expression" dxfId="6717" priority="6718">
      <formula>$A$42="Advindo"</formula>
    </cfRule>
  </conditionalFormatting>
  <conditionalFormatting sqref="AZ42:BB42">
    <cfRule type="expression" dxfId="6716" priority="6717">
      <formula>$A$42="Ñ Plan c/desc"</formula>
    </cfRule>
  </conditionalFormatting>
  <conditionalFormatting sqref="AZ42:BB42">
    <cfRule type="expression" dxfId="6715" priority="6716">
      <formula>$A$42="Família"</formula>
    </cfRule>
  </conditionalFormatting>
  <conditionalFormatting sqref="AZ43:BB43">
    <cfRule type="expression" dxfId="6714" priority="6715">
      <formula>$A$43="Planilhado"</formula>
    </cfRule>
  </conditionalFormatting>
  <conditionalFormatting sqref="AZ43:BB43">
    <cfRule type="expression" dxfId="6713" priority="6714">
      <formula>$A$43="Ñ Plan s/desc"</formula>
    </cfRule>
  </conditionalFormatting>
  <conditionalFormatting sqref="AZ43:BB43">
    <cfRule type="expression" dxfId="6712" priority="6713">
      <formula>$A$43="Advindo"</formula>
    </cfRule>
  </conditionalFormatting>
  <conditionalFormatting sqref="AZ43:BB43">
    <cfRule type="expression" dxfId="6711" priority="6712">
      <formula>$A$43="Ñ Plan c/desc"</formula>
    </cfRule>
  </conditionalFormatting>
  <conditionalFormatting sqref="AZ43:BB43">
    <cfRule type="expression" dxfId="6710" priority="6711">
      <formula>$A$43="Família"</formula>
    </cfRule>
  </conditionalFormatting>
  <conditionalFormatting sqref="AZ44:BB44">
    <cfRule type="expression" dxfId="6709" priority="6710">
      <formula>$A$44="Planilhado"</formula>
    </cfRule>
  </conditionalFormatting>
  <conditionalFormatting sqref="AZ44:BB44">
    <cfRule type="expression" dxfId="6708" priority="6709">
      <formula>$A$44="Ñ Plan s/desc"</formula>
    </cfRule>
  </conditionalFormatting>
  <conditionalFormatting sqref="AZ44:BB44">
    <cfRule type="expression" dxfId="6707" priority="6708">
      <formula>$A$44="Advindo"</formula>
    </cfRule>
  </conditionalFormatting>
  <conditionalFormatting sqref="AZ44:BB44">
    <cfRule type="expression" dxfId="6706" priority="6707">
      <formula>$A$44="Ñ Plan c/desc"</formula>
    </cfRule>
  </conditionalFormatting>
  <conditionalFormatting sqref="AZ44:BB44">
    <cfRule type="expression" dxfId="6705" priority="6706">
      <formula>$A$44="Família"</formula>
    </cfRule>
  </conditionalFormatting>
  <conditionalFormatting sqref="AZ45:BB45">
    <cfRule type="expression" dxfId="6704" priority="6705">
      <formula>$A$45="Planilhado"</formula>
    </cfRule>
  </conditionalFormatting>
  <conditionalFormatting sqref="AZ45:BB45">
    <cfRule type="expression" dxfId="6703" priority="6704">
      <formula>$A$45="Ñ Plan s/desc"</formula>
    </cfRule>
  </conditionalFormatting>
  <conditionalFormatting sqref="AZ45:BB45">
    <cfRule type="expression" dxfId="6702" priority="6703">
      <formula>$A$45="Advindo"</formula>
    </cfRule>
  </conditionalFormatting>
  <conditionalFormatting sqref="AZ45:BB45">
    <cfRule type="expression" dxfId="6701" priority="6702">
      <formula>$A$45="Ñ Plan c/desc"</formula>
    </cfRule>
  </conditionalFormatting>
  <conditionalFormatting sqref="AZ45:BB45">
    <cfRule type="expression" dxfId="6700" priority="6701">
      <formula>$A$45="Família"</formula>
    </cfRule>
  </conditionalFormatting>
  <conditionalFormatting sqref="AZ46:BB46">
    <cfRule type="expression" dxfId="6699" priority="6700">
      <formula>$A$46="Planilhado"</formula>
    </cfRule>
  </conditionalFormatting>
  <conditionalFormatting sqref="AZ46:BB46">
    <cfRule type="expression" dxfId="6698" priority="6699">
      <formula>$A$46="Ñ Plan s/desc"</formula>
    </cfRule>
  </conditionalFormatting>
  <conditionalFormatting sqref="AZ46:BB46">
    <cfRule type="expression" dxfId="6697" priority="6698">
      <formula>$A$46="Advindo"</formula>
    </cfRule>
  </conditionalFormatting>
  <conditionalFormatting sqref="AZ46:BB46">
    <cfRule type="expression" dxfId="6696" priority="6697">
      <formula>$A$46="Ñ Plan c/desc"</formula>
    </cfRule>
  </conditionalFormatting>
  <conditionalFormatting sqref="AZ46:BB46">
    <cfRule type="expression" dxfId="6695" priority="6696">
      <formula>$A$46="Família"</formula>
    </cfRule>
  </conditionalFormatting>
  <conditionalFormatting sqref="AZ47:BB47">
    <cfRule type="expression" dxfId="6694" priority="6695">
      <formula>$A$47="Planilhado"</formula>
    </cfRule>
  </conditionalFormatting>
  <conditionalFormatting sqref="AZ47:BB47">
    <cfRule type="expression" dxfId="6693" priority="6694">
      <formula>$A$47="Ñ Plan s/desc"</formula>
    </cfRule>
  </conditionalFormatting>
  <conditionalFormatting sqref="AZ47:BB47">
    <cfRule type="expression" dxfId="6692" priority="6693">
      <formula>$A$47="Advindo"</formula>
    </cfRule>
  </conditionalFormatting>
  <conditionalFormatting sqref="AZ47:BB47">
    <cfRule type="expression" dxfId="6691" priority="6692">
      <formula>$A$47="Ñ Plan c/desc"</formula>
    </cfRule>
  </conditionalFormatting>
  <conditionalFormatting sqref="AZ47:BB47">
    <cfRule type="expression" dxfId="6690" priority="6691">
      <formula>$A$47="Família"</formula>
    </cfRule>
  </conditionalFormatting>
  <conditionalFormatting sqref="AZ48:BB48">
    <cfRule type="expression" dxfId="6689" priority="6690">
      <formula>$A$48="Planilhado"</formula>
    </cfRule>
  </conditionalFormatting>
  <conditionalFormatting sqref="AZ48:BB48">
    <cfRule type="expression" dxfId="6688" priority="6689">
      <formula>$A$48="Ñ Plan s/desc"</formula>
    </cfRule>
  </conditionalFormatting>
  <conditionalFormatting sqref="AZ48:BB48">
    <cfRule type="expression" dxfId="6687" priority="6688">
      <formula>$A$48="Advindo"</formula>
    </cfRule>
  </conditionalFormatting>
  <conditionalFormatting sqref="AZ48:BB48">
    <cfRule type="expression" dxfId="6686" priority="6687">
      <formula>$A$48="Ñ Plan c/desc"</formula>
    </cfRule>
  </conditionalFormatting>
  <conditionalFormatting sqref="AZ48:BB48">
    <cfRule type="expression" dxfId="6685" priority="6686">
      <formula>$A$48="Família"</formula>
    </cfRule>
  </conditionalFormatting>
  <conditionalFormatting sqref="AZ49:BB49">
    <cfRule type="expression" dxfId="6684" priority="6685">
      <formula>$A$49="Planilhado"</formula>
    </cfRule>
  </conditionalFormatting>
  <conditionalFormatting sqref="AZ49:BB49">
    <cfRule type="expression" dxfId="6683" priority="6684">
      <formula>$A$49="Ñ Plan s/desc"</formula>
    </cfRule>
  </conditionalFormatting>
  <conditionalFormatting sqref="AZ49:BB49">
    <cfRule type="expression" dxfId="6682" priority="6683">
      <formula>$A$49="Advindo"</formula>
    </cfRule>
  </conditionalFormatting>
  <conditionalFormatting sqref="AZ49:BB49">
    <cfRule type="expression" dxfId="6681" priority="6682">
      <formula>$A$49="Ñ Plan c/desc"</formula>
    </cfRule>
  </conditionalFormatting>
  <conditionalFormatting sqref="AZ49:BB49">
    <cfRule type="expression" dxfId="6680" priority="6681">
      <formula>$A$49="Família"</formula>
    </cfRule>
  </conditionalFormatting>
  <conditionalFormatting sqref="AZ50:BB50">
    <cfRule type="expression" dxfId="6679" priority="6680">
      <formula>$A$50="Planilhado"</formula>
    </cfRule>
  </conditionalFormatting>
  <conditionalFormatting sqref="AZ50:BB50">
    <cfRule type="expression" dxfId="6678" priority="6679">
      <formula>$A$50="Ñ Plan s/desc"</formula>
    </cfRule>
  </conditionalFormatting>
  <conditionalFormatting sqref="AZ50:BB50">
    <cfRule type="expression" dxfId="6677" priority="6678">
      <formula>$A$50="Advindo"</formula>
    </cfRule>
  </conditionalFormatting>
  <conditionalFormatting sqref="AZ50:BB50">
    <cfRule type="expression" dxfId="6676" priority="6677">
      <formula>$A$50="Ñ Plan c/desc"</formula>
    </cfRule>
  </conditionalFormatting>
  <conditionalFormatting sqref="AZ50:BB50">
    <cfRule type="expression" dxfId="6675" priority="6676">
      <formula>$A$50="Família"</formula>
    </cfRule>
  </conditionalFormatting>
  <conditionalFormatting sqref="AZ51:BB51">
    <cfRule type="expression" dxfId="6674" priority="6675">
      <formula>$A$51="Planilhado"</formula>
    </cfRule>
  </conditionalFormatting>
  <conditionalFormatting sqref="AZ51:BB51">
    <cfRule type="expression" dxfId="6673" priority="6674">
      <formula>$A$51="Ñ Plan s/desc"</formula>
    </cfRule>
  </conditionalFormatting>
  <conditionalFormatting sqref="AZ51:BB51">
    <cfRule type="expression" dxfId="6672" priority="6673">
      <formula>$A$51="Advindo"</formula>
    </cfRule>
  </conditionalFormatting>
  <conditionalFormatting sqref="AZ51:BB51">
    <cfRule type="expression" dxfId="6671" priority="6672">
      <formula>$A$51="Ñ Plan c/desc"</formula>
    </cfRule>
  </conditionalFormatting>
  <conditionalFormatting sqref="AZ51:BB51">
    <cfRule type="expression" dxfId="6670" priority="6671">
      <formula>$A$51="Família"</formula>
    </cfRule>
  </conditionalFormatting>
  <conditionalFormatting sqref="AZ52:BB52">
    <cfRule type="expression" dxfId="6669" priority="6670">
      <formula>$A$52="Planilhado"</formula>
    </cfRule>
  </conditionalFormatting>
  <conditionalFormatting sqref="AZ52:BB52">
    <cfRule type="expression" dxfId="6668" priority="6669">
      <formula>$A$52="Ñ Plan s/desc"</formula>
    </cfRule>
  </conditionalFormatting>
  <conditionalFormatting sqref="AZ52:BB52">
    <cfRule type="expression" dxfId="6667" priority="6668">
      <formula>$A$52="Advindo"</formula>
    </cfRule>
  </conditionalFormatting>
  <conditionalFormatting sqref="AZ52:BB52">
    <cfRule type="expression" dxfId="6666" priority="6667">
      <formula>$A$52="Ñ Plan c/desc"</formula>
    </cfRule>
  </conditionalFormatting>
  <conditionalFormatting sqref="AZ52:BB52">
    <cfRule type="expression" dxfId="6665" priority="6666">
      <formula>$A$52="Família"</formula>
    </cfRule>
  </conditionalFormatting>
  <conditionalFormatting sqref="AZ53:BB53">
    <cfRule type="expression" dxfId="6664" priority="6665">
      <formula>$A$53="Planilhado"</formula>
    </cfRule>
  </conditionalFormatting>
  <conditionalFormatting sqref="AZ53:BB53">
    <cfRule type="expression" dxfId="6663" priority="6664">
      <formula>$A$53="Ñ Plan s/desc"</formula>
    </cfRule>
  </conditionalFormatting>
  <conditionalFormatting sqref="AZ53:BB53">
    <cfRule type="expression" dxfId="6662" priority="6663">
      <formula>$A$53="Advindo"</formula>
    </cfRule>
  </conditionalFormatting>
  <conditionalFormatting sqref="AZ53:BB53">
    <cfRule type="expression" dxfId="6661" priority="6662">
      <formula>$A$53="Ñ Plan c/desc"</formula>
    </cfRule>
  </conditionalFormatting>
  <conditionalFormatting sqref="AZ53:BB53">
    <cfRule type="expression" dxfId="6660" priority="6661">
      <formula>$A$53="Família"</formula>
    </cfRule>
  </conditionalFormatting>
  <conditionalFormatting sqref="AZ54:BB54">
    <cfRule type="expression" dxfId="6659" priority="6660">
      <formula>$A$54="Planilhado"</formula>
    </cfRule>
  </conditionalFormatting>
  <conditionalFormatting sqref="AZ54:BB54">
    <cfRule type="expression" dxfId="6658" priority="6659">
      <formula>$A$54="Ñ Plan s/desc"</formula>
    </cfRule>
  </conditionalFormatting>
  <conditionalFormatting sqref="AZ54:BB54">
    <cfRule type="expression" dxfId="6657" priority="6658">
      <formula>$A$54="Advindo"</formula>
    </cfRule>
  </conditionalFormatting>
  <conditionalFormatting sqref="AZ54:BB54">
    <cfRule type="expression" dxfId="6656" priority="6657">
      <formula>$A$54="Ñ Plan c/desc"</formula>
    </cfRule>
  </conditionalFormatting>
  <conditionalFormatting sqref="AZ54:BB54">
    <cfRule type="expression" dxfId="6655" priority="6656">
      <formula>$A$54="Família"</formula>
    </cfRule>
  </conditionalFormatting>
  <conditionalFormatting sqref="AZ55:BB55">
    <cfRule type="expression" dxfId="6654" priority="6655">
      <formula>$A$55="Planilhado"</formula>
    </cfRule>
  </conditionalFormatting>
  <conditionalFormatting sqref="AZ55:BB55">
    <cfRule type="expression" dxfId="6653" priority="6654">
      <formula>$A$55="Ñ Plan s/desc"</formula>
    </cfRule>
  </conditionalFormatting>
  <conditionalFormatting sqref="AZ55:BB55">
    <cfRule type="expression" dxfId="6652" priority="6653">
      <formula>$A$55="Advindo"</formula>
    </cfRule>
  </conditionalFormatting>
  <conditionalFormatting sqref="AZ55:BB55">
    <cfRule type="expression" dxfId="6651" priority="6652">
      <formula>$A$55="Ñ Plan c/desc"</formula>
    </cfRule>
  </conditionalFormatting>
  <conditionalFormatting sqref="AZ55:BB55">
    <cfRule type="expression" dxfId="6650" priority="6651">
      <formula>$A$55="Família"</formula>
    </cfRule>
  </conditionalFormatting>
  <conditionalFormatting sqref="AZ56:BB56">
    <cfRule type="expression" dxfId="6649" priority="6650">
      <formula>$A$56="Planilhado"</formula>
    </cfRule>
  </conditionalFormatting>
  <conditionalFormatting sqref="AZ56:BB56">
    <cfRule type="expression" dxfId="6648" priority="6649">
      <formula>$A$56="Ñ Plan s/desc"</formula>
    </cfRule>
  </conditionalFormatting>
  <conditionalFormatting sqref="AZ56:BB56">
    <cfRule type="expression" dxfId="6647" priority="6648">
      <formula>$A$56="Advindo"</formula>
    </cfRule>
  </conditionalFormatting>
  <conditionalFormatting sqref="AZ56:BB56">
    <cfRule type="expression" dxfId="6646" priority="6647">
      <formula>$A$56="Ñ Plan c/desc"</formula>
    </cfRule>
  </conditionalFormatting>
  <conditionalFormatting sqref="AZ56:BB56">
    <cfRule type="expression" dxfId="6645" priority="6646">
      <formula>$A$56="Família"</formula>
    </cfRule>
  </conditionalFormatting>
  <conditionalFormatting sqref="AZ57:BB57">
    <cfRule type="expression" dxfId="6644" priority="6645">
      <formula>$A$57="Planilhado"</formula>
    </cfRule>
  </conditionalFormatting>
  <conditionalFormatting sqref="AZ57:BB57">
    <cfRule type="expression" dxfId="6643" priority="6644">
      <formula>$A$57="Ñ Plan s/desc"</formula>
    </cfRule>
  </conditionalFormatting>
  <conditionalFormatting sqref="AZ57:BB57">
    <cfRule type="expression" dxfId="6642" priority="6643">
      <formula>$A$57="Advindo"</formula>
    </cfRule>
  </conditionalFormatting>
  <conditionalFormatting sqref="AZ57:BB57">
    <cfRule type="expression" dxfId="6641" priority="6642">
      <formula>$A$57="Ñ Plan c/desc"</formula>
    </cfRule>
  </conditionalFormatting>
  <conditionalFormatting sqref="AZ57:BB57">
    <cfRule type="expression" dxfId="6640" priority="6641">
      <formula>$A$57="Família"</formula>
    </cfRule>
  </conditionalFormatting>
  <conditionalFormatting sqref="AZ58:BB58">
    <cfRule type="expression" dxfId="6639" priority="6640">
      <formula>$A$58="Planilhado"</formula>
    </cfRule>
  </conditionalFormatting>
  <conditionalFormatting sqref="AZ58:BB58">
    <cfRule type="expression" dxfId="6638" priority="6639">
      <formula>$A$58="Ñ Plan s/desc"</formula>
    </cfRule>
  </conditionalFormatting>
  <conditionalFormatting sqref="AZ58:BB58">
    <cfRule type="expression" dxfId="6637" priority="6638">
      <formula>$A$58="Advindo"</formula>
    </cfRule>
  </conditionalFormatting>
  <conditionalFormatting sqref="AZ58:BB58">
    <cfRule type="expression" dxfId="6636" priority="6637">
      <formula>$A$58="Ñ Plan c/desc"</formula>
    </cfRule>
  </conditionalFormatting>
  <conditionalFormatting sqref="AZ58:BB58">
    <cfRule type="expression" dxfId="6635" priority="6636">
      <formula>$A$58="Família"</formula>
    </cfRule>
  </conditionalFormatting>
  <conditionalFormatting sqref="AZ59:BB59">
    <cfRule type="expression" dxfId="6634" priority="6635">
      <formula>$A$59="Planilhado"</formula>
    </cfRule>
  </conditionalFormatting>
  <conditionalFormatting sqref="AZ59:BB59">
    <cfRule type="expression" dxfId="6633" priority="6634">
      <formula>$A$59="Ñ Plan s/desc"</formula>
    </cfRule>
  </conditionalFormatting>
  <conditionalFormatting sqref="AZ59:BB59">
    <cfRule type="expression" dxfId="6632" priority="6633">
      <formula>$A$59="Advindo"</formula>
    </cfRule>
  </conditionalFormatting>
  <conditionalFormatting sqref="AZ59:BB59">
    <cfRule type="expression" dxfId="6631" priority="6632">
      <formula>$A$59="Ñ Plan c/desc"</formula>
    </cfRule>
  </conditionalFormatting>
  <conditionalFormatting sqref="AZ59:BB59">
    <cfRule type="expression" dxfId="6630" priority="6631">
      <formula>$A$59="Família"</formula>
    </cfRule>
  </conditionalFormatting>
  <conditionalFormatting sqref="AZ60:BB60">
    <cfRule type="expression" dxfId="6629" priority="6630">
      <formula>$A$60="Planilhado"</formula>
    </cfRule>
  </conditionalFormatting>
  <conditionalFormatting sqref="AZ60:BB60">
    <cfRule type="expression" dxfId="6628" priority="6629">
      <formula>$A$60="Ñ Plan s/desc"</formula>
    </cfRule>
  </conditionalFormatting>
  <conditionalFormatting sqref="AZ60:BB60">
    <cfRule type="expression" dxfId="6627" priority="6628">
      <formula>$A$60="Advindo"</formula>
    </cfRule>
  </conditionalFormatting>
  <conditionalFormatting sqref="AZ60:BB60">
    <cfRule type="expression" dxfId="6626" priority="6627">
      <formula>$A$60="Ñ Plan c/desc"</formula>
    </cfRule>
  </conditionalFormatting>
  <conditionalFormatting sqref="AZ60:BB60">
    <cfRule type="expression" dxfId="6625" priority="6626">
      <formula>$A$60="Família"</formula>
    </cfRule>
  </conditionalFormatting>
  <conditionalFormatting sqref="AZ61:BB61">
    <cfRule type="expression" dxfId="6624" priority="6625">
      <formula>$A$61="Planilhado"</formula>
    </cfRule>
  </conditionalFormatting>
  <conditionalFormatting sqref="AZ61:BB61">
    <cfRule type="expression" dxfId="6623" priority="6624">
      <formula>$A$61="Ñ Plan s/desc"</formula>
    </cfRule>
  </conditionalFormatting>
  <conditionalFormatting sqref="AZ61:BB61">
    <cfRule type="expression" dxfId="6622" priority="6623">
      <formula>$A$61="Advindo"</formula>
    </cfRule>
  </conditionalFormatting>
  <conditionalFormatting sqref="AZ61:BB61">
    <cfRule type="expression" dxfId="6621" priority="6622">
      <formula>$A$61="Ñ Plan c/desc"</formula>
    </cfRule>
  </conditionalFormatting>
  <conditionalFormatting sqref="AZ61:BB61">
    <cfRule type="expression" dxfId="6620" priority="6621">
      <formula>$A$61="Família"</formula>
    </cfRule>
  </conditionalFormatting>
  <conditionalFormatting sqref="AZ62:BB62">
    <cfRule type="expression" dxfId="6619" priority="6620">
      <formula>$A$62="Planilhado"</formula>
    </cfRule>
  </conditionalFormatting>
  <conditionalFormatting sqref="AZ62:BB62">
    <cfRule type="expression" dxfId="6618" priority="6619">
      <formula>$A$62="Ñ Plan s/desc"</formula>
    </cfRule>
  </conditionalFormatting>
  <conditionalFormatting sqref="AZ62:BB62">
    <cfRule type="expression" dxfId="6617" priority="6618">
      <formula>$A$62="Advindo"</formula>
    </cfRule>
  </conditionalFormatting>
  <conditionalFormatting sqref="AZ62:BB62">
    <cfRule type="expression" dxfId="6616" priority="6617">
      <formula>$A$62="Ñ Plan c/desc"</formula>
    </cfRule>
  </conditionalFormatting>
  <conditionalFormatting sqref="AZ62:BB62">
    <cfRule type="expression" dxfId="6615" priority="6616">
      <formula>$A$62="Família"</formula>
    </cfRule>
  </conditionalFormatting>
  <conditionalFormatting sqref="AZ63:BB63">
    <cfRule type="expression" dxfId="6614" priority="6615">
      <formula>$A$63="Planilhado"</formula>
    </cfRule>
  </conditionalFormatting>
  <conditionalFormatting sqref="AZ63:BB63">
    <cfRule type="expression" dxfId="6613" priority="6614">
      <formula>$A$63="Ñ Plan s/desc"</formula>
    </cfRule>
  </conditionalFormatting>
  <conditionalFormatting sqref="AZ63:BB63">
    <cfRule type="expression" dxfId="6612" priority="6613">
      <formula>$A$63="Advindo"</formula>
    </cfRule>
  </conditionalFormatting>
  <conditionalFormatting sqref="AZ63:BB63">
    <cfRule type="expression" dxfId="6611" priority="6612">
      <formula>$A$63="Ñ Plan c/desc"</formula>
    </cfRule>
  </conditionalFormatting>
  <conditionalFormatting sqref="AZ63:BB63">
    <cfRule type="expression" dxfId="6610" priority="6611">
      <formula>$A$63="Família"</formula>
    </cfRule>
  </conditionalFormatting>
  <conditionalFormatting sqref="AZ64:BB64">
    <cfRule type="expression" dxfId="6609" priority="6610">
      <formula>$A$64="Planilhado"</formula>
    </cfRule>
  </conditionalFormatting>
  <conditionalFormatting sqref="AZ64:BB64">
    <cfRule type="expression" dxfId="6608" priority="6609">
      <formula>$A$64="Ñ Plan s/desc"</formula>
    </cfRule>
  </conditionalFormatting>
  <conditionalFormatting sqref="AZ64:BB64">
    <cfRule type="expression" dxfId="6607" priority="6608">
      <formula>$A$64="Advindo"</formula>
    </cfRule>
  </conditionalFormatting>
  <conditionalFormatting sqref="AZ64:BB64">
    <cfRule type="expression" dxfId="6606" priority="6607">
      <formula>$A$64="Ñ Plan c/desc"</formula>
    </cfRule>
  </conditionalFormatting>
  <conditionalFormatting sqref="AZ64:BB64">
    <cfRule type="expression" dxfId="6605" priority="6606">
      <formula>$A$64="Família"</formula>
    </cfRule>
  </conditionalFormatting>
  <conditionalFormatting sqref="AZ65:BB65">
    <cfRule type="expression" dxfId="6604" priority="6605">
      <formula>$A$65="Planilhado"</formula>
    </cfRule>
  </conditionalFormatting>
  <conditionalFormatting sqref="AZ65:BB65">
    <cfRule type="expression" dxfId="6603" priority="6604">
      <formula>$A$65="Ñ Plan s/desc"</formula>
    </cfRule>
  </conditionalFormatting>
  <conditionalFormatting sqref="AZ65:BB65">
    <cfRule type="expression" dxfId="6602" priority="6603">
      <formula>$A$65="Advindo"</formula>
    </cfRule>
  </conditionalFormatting>
  <conditionalFormatting sqref="AZ65:BB65">
    <cfRule type="expression" dxfId="6601" priority="6602">
      <formula>$A$65="Ñ Plan c/desc"</formula>
    </cfRule>
  </conditionalFormatting>
  <conditionalFormatting sqref="AZ65:BB65">
    <cfRule type="expression" dxfId="6600" priority="6601">
      <formula>$A$65="Família"</formula>
    </cfRule>
  </conditionalFormatting>
  <conditionalFormatting sqref="AZ66:BB66">
    <cfRule type="expression" dxfId="6599" priority="6600">
      <formula>$A$66="Planilhado"</formula>
    </cfRule>
  </conditionalFormatting>
  <conditionalFormatting sqref="AZ66:BB66">
    <cfRule type="expression" dxfId="6598" priority="6599">
      <formula>$A$66="Ñ Plan s/desc"</formula>
    </cfRule>
  </conditionalFormatting>
  <conditionalFormatting sqref="AZ66:BB66">
    <cfRule type="expression" dxfId="6597" priority="6598">
      <formula>$A$66="Advindo"</formula>
    </cfRule>
  </conditionalFormatting>
  <conditionalFormatting sqref="AZ66:BB66">
    <cfRule type="expression" dxfId="6596" priority="6597">
      <formula>$A$66="Ñ Plan c/desc"</formula>
    </cfRule>
  </conditionalFormatting>
  <conditionalFormatting sqref="AZ66:BB66">
    <cfRule type="expression" dxfId="6595" priority="6596">
      <formula>$A$66="Família"</formula>
    </cfRule>
  </conditionalFormatting>
  <conditionalFormatting sqref="AZ67:BB67">
    <cfRule type="expression" dxfId="6594" priority="6595">
      <formula>$A$67="Planilhado"</formula>
    </cfRule>
  </conditionalFormatting>
  <conditionalFormatting sqref="AZ67:BB67">
    <cfRule type="expression" dxfId="6593" priority="6594">
      <formula>$A$67="Ñ Plan s/desc"</formula>
    </cfRule>
  </conditionalFormatting>
  <conditionalFormatting sqref="AZ67:BB67">
    <cfRule type="expression" dxfId="6592" priority="6593">
      <formula>$A$67="Advindo"</formula>
    </cfRule>
  </conditionalFormatting>
  <conditionalFormatting sqref="AZ67:BB67">
    <cfRule type="expression" dxfId="6591" priority="6592">
      <formula>$A$67="Ñ Plan c/desc"</formula>
    </cfRule>
  </conditionalFormatting>
  <conditionalFormatting sqref="AZ67:BB67">
    <cfRule type="expression" dxfId="6590" priority="6591">
      <formula>$A$67="Família"</formula>
    </cfRule>
  </conditionalFormatting>
  <conditionalFormatting sqref="AZ68:BB68">
    <cfRule type="expression" dxfId="6589" priority="6590">
      <formula>$A$68="Planilhado"</formula>
    </cfRule>
  </conditionalFormatting>
  <conditionalFormatting sqref="AZ68:BB68">
    <cfRule type="expression" dxfId="6588" priority="6589">
      <formula>$A$68="Ñ Plan s/desc"</formula>
    </cfRule>
  </conditionalFormatting>
  <conditionalFormatting sqref="AZ68:BB68">
    <cfRule type="expression" dxfId="6587" priority="6588">
      <formula>$A$68="Advindo"</formula>
    </cfRule>
  </conditionalFormatting>
  <conditionalFormatting sqref="AZ68:BB68">
    <cfRule type="expression" dxfId="6586" priority="6587">
      <formula>$A$68="Ñ Plan c/desc"</formula>
    </cfRule>
  </conditionalFormatting>
  <conditionalFormatting sqref="AZ68:BB68">
    <cfRule type="expression" dxfId="6585" priority="6586">
      <formula>$A$68="Família"</formula>
    </cfRule>
  </conditionalFormatting>
  <conditionalFormatting sqref="AZ69:BB69">
    <cfRule type="expression" dxfId="6584" priority="6585">
      <formula>$A$69="Planilhado"</formula>
    </cfRule>
  </conditionalFormatting>
  <conditionalFormatting sqref="AZ69:BB69">
    <cfRule type="expression" dxfId="6583" priority="6584">
      <formula>$A$69="Ñ Plan s/desc"</formula>
    </cfRule>
  </conditionalFormatting>
  <conditionalFormatting sqref="AZ69:BB69">
    <cfRule type="expression" dxfId="6582" priority="6583">
      <formula>$A$69="Advindo"</formula>
    </cfRule>
  </conditionalFormatting>
  <conditionalFormatting sqref="AZ69:BB69">
    <cfRule type="expression" dxfId="6581" priority="6582">
      <formula>$A$69="Ñ Plan c/desc"</formula>
    </cfRule>
  </conditionalFormatting>
  <conditionalFormatting sqref="AZ69:BB69">
    <cfRule type="expression" dxfId="6580" priority="6581">
      <formula>$A$69="Família"</formula>
    </cfRule>
  </conditionalFormatting>
  <conditionalFormatting sqref="AZ70:BB70">
    <cfRule type="expression" dxfId="6579" priority="6580">
      <formula>$A$70="Planilhado"</formula>
    </cfRule>
  </conditionalFormatting>
  <conditionalFormatting sqref="AZ70:BB70">
    <cfRule type="expression" dxfId="6578" priority="6579">
      <formula>$A$70="Ñ Plan s/desc"</formula>
    </cfRule>
  </conditionalFormatting>
  <conditionalFormatting sqref="AZ70:BB70">
    <cfRule type="expression" dxfId="6577" priority="6578">
      <formula>$A$70="Advindo"</formula>
    </cfRule>
  </conditionalFormatting>
  <conditionalFormatting sqref="AZ70:BB70">
    <cfRule type="expression" dxfId="6576" priority="6577">
      <formula>$A$70="Ñ Plan c/desc"</formula>
    </cfRule>
  </conditionalFormatting>
  <conditionalFormatting sqref="AZ70:BB70">
    <cfRule type="expression" dxfId="6575" priority="6576">
      <formula>$A$70="Família"</formula>
    </cfRule>
  </conditionalFormatting>
  <conditionalFormatting sqref="AZ71:BB71">
    <cfRule type="expression" dxfId="6574" priority="6575">
      <formula>$A$71="Planilhado"</formula>
    </cfRule>
  </conditionalFormatting>
  <conditionalFormatting sqref="AZ71:BB71">
    <cfRule type="expression" dxfId="6573" priority="6574">
      <formula>$A$71="Ñ Plan s/desc"</formula>
    </cfRule>
  </conditionalFormatting>
  <conditionalFormatting sqref="AZ71:BB71">
    <cfRule type="expression" dxfId="6572" priority="6573">
      <formula>$A$71="Advindo"</formula>
    </cfRule>
  </conditionalFormatting>
  <conditionalFormatting sqref="AZ71:BB71">
    <cfRule type="expression" dxfId="6571" priority="6572">
      <formula>$A$71="Ñ Plan c/desc"</formula>
    </cfRule>
  </conditionalFormatting>
  <conditionalFormatting sqref="AZ71:BB71">
    <cfRule type="expression" dxfId="6570" priority="6571">
      <formula>$A$71="Família"</formula>
    </cfRule>
  </conditionalFormatting>
  <conditionalFormatting sqref="AZ72:BB72">
    <cfRule type="expression" dxfId="6569" priority="6570">
      <formula>$A$72="Planilhado"</formula>
    </cfRule>
  </conditionalFormatting>
  <conditionalFormatting sqref="AZ72:BB72">
    <cfRule type="expression" dxfId="6568" priority="6569">
      <formula>$A$72="Ñ Plan s/desc"</formula>
    </cfRule>
  </conditionalFormatting>
  <conditionalFormatting sqref="AZ72:BB72">
    <cfRule type="expression" dxfId="6567" priority="6568">
      <formula>$A$72="Advindo"</formula>
    </cfRule>
  </conditionalFormatting>
  <conditionalFormatting sqref="AZ72:BB72">
    <cfRule type="expression" dxfId="6566" priority="6567">
      <formula>$A$72="Ñ Plan c/desc"</formula>
    </cfRule>
  </conditionalFormatting>
  <conditionalFormatting sqref="AZ72:BB72">
    <cfRule type="expression" dxfId="6565" priority="6566">
      <formula>$A$72="Família"</formula>
    </cfRule>
  </conditionalFormatting>
  <conditionalFormatting sqref="AZ73:BB73">
    <cfRule type="expression" dxfId="6564" priority="6565">
      <formula>$A$73="Planilhado"</formula>
    </cfRule>
  </conditionalFormatting>
  <conditionalFormatting sqref="AZ73:BB73">
    <cfRule type="expression" dxfId="6563" priority="6564">
      <formula>$A$73="Ñ Plan s/desc"</formula>
    </cfRule>
  </conditionalFormatting>
  <conditionalFormatting sqref="AZ73:BB73">
    <cfRule type="expression" dxfId="6562" priority="6563">
      <formula>$A$73="Advindo"</formula>
    </cfRule>
  </conditionalFormatting>
  <conditionalFormatting sqref="AZ73:BB73">
    <cfRule type="expression" dxfId="6561" priority="6562">
      <formula>$A$73="Ñ Plan c/desc"</formula>
    </cfRule>
  </conditionalFormatting>
  <conditionalFormatting sqref="AZ73:BB73">
    <cfRule type="expression" dxfId="6560" priority="6561">
      <formula>$A$73="Família"</formula>
    </cfRule>
  </conditionalFormatting>
  <conditionalFormatting sqref="AZ74:BB74">
    <cfRule type="expression" dxfId="6559" priority="6560">
      <formula>$A$74="Planilhado"</formula>
    </cfRule>
  </conditionalFormatting>
  <conditionalFormatting sqref="AZ74:BB74">
    <cfRule type="expression" dxfId="6558" priority="6559">
      <formula>$A$74="Ñ Plan s/desc"</formula>
    </cfRule>
  </conditionalFormatting>
  <conditionalFormatting sqref="AZ74:BB74">
    <cfRule type="expression" dxfId="6557" priority="6558">
      <formula>$A$74="Advindo"</formula>
    </cfRule>
  </conditionalFormatting>
  <conditionalFormatting sqref="AZ74:BB74">
    <cfRule type="expression" dxfId="6556" priority="6557">
      <formula>$A$74="Ñ Plan c/desc"</formula>
    </cfRule>
  </conditionalFormatting>
  <conditionalFormatting sqref="AZ74:BB74">
    <cfRule type="expression" dxfId="6555" priority="6556">
      <formula>$A$74="Família"</formula>
    </cfRule>
  </conditionalFormatting>
  <conditionalFormatting sqref="AZ75:BB75">
    <cfRule type="expression" dxfId="6554" priority="6555">
      <formula>$A$75="Planilhado"</formula>
    </cfRule>
  </conditionalFormatting>
  <conditionalFormatting sqref="AZ75:BB75">
    <cfRule type="expression" dxfId="6553" priority="6554">
      <formula>$A$75="Ñ Plan s/desc"</formula>
    </cfRule>
  </conditionalFormatting>
  <conditionalFormatting sqref="AZ75:BB75">
    <cfRule type="expression" dxfId="6552" priority="6553">
      <formula>$A$75="Advindo"</formula>
    </cfRule>
  </conditionalFormatting>
  <conditionalFormatting sqref="AZ75:BB75">
    <cfRule type="expression" dxfId="6551" priority="6552">
      <formula>$A$75="Ñ Plan c/desc"</formula>
    </cfRule>
  </conditionalFormatting>
  <conditionalFormatting sqref="AZ75:BB75">
    <cfRule type="expression" dxfId="6550" priority="6551">
      <formula>$A$75="Família"</formula>
    </cfRule>
  </conditionalFormatting>
  <conditionalFormatting sqref="AZ76:BB76">
    <cfRule type="expression" dxfId="6549" priority="6550">
      <formula>$A$76="Planilhado"</formula>
    </cfRule>
  </conditionalFormatting>
  <conditionalFormatting sqref="AZ76:BB76">
    <cfRule type="expression" dxfId="6548" priority="6549">
      <formula>$A$76="Ñ Plan s/desc"</formula>
    </cfRule>
  </conditionalFormatting>
  <conditionalFormatting sqref="AZ76:BB76">
    <cfRule type="expression" dxfId="6547" priority="6548">
      <formula>$A$76="Advindo"</formula>
    </cfRule>
  </conditionalFormatting>
  <conditionalFormatting sqref="AZ76:BB76">
    <cfRule type="expression" dxfId="6546" priority="6547">
      <formula>$A$76="Ñ Plan c/desc"</formula>
    </cfRule>
  </conditionalFormatting>
  <conditionalFormatting sqref="AZ76:BB76">
    <cfRule type="expression" dxfId="6545" priority="6546">
      <formula>$A$76="Família"</formula>
    </cfRule>
  </conditionalFormatting>
  <conditionalFormatting sqref="AZ77:BB77">
    <cfRule type="expression" dxfId="6544" priority="6545">
      <formula>$A$77="Planilhado"</formula>
    </cfRule>
  </conditionalFormatting>
  <conditionalFormatting sqref="AZ77:BB77">
    <cfRule type="expression" dxfId="6543" priority="6544">
      <formula>$A$77="Ñ Plan s/desc"</formula>
    </cfRule>
  </conditionalFormatting>
  <conditionalFormatting sqref="AZ77:BB77">
    <cfRule type="expression" dxfId="6542" priority="6543">
      <formula>$A$77="Advindo"</formula>
    </cfRule>
  </conditionalFormatting>
  <conditionalFormatting sqref="AZ77:BB77">
    <cfRule type="expression" dxfId="6541" priority="6542">
      <formula>$A$77="Ñ Plan c/desc"</formula>
    </cfRule>
  </conditionalFormatting>
  <conditionalFormatting sqref="AZ77:BB77">
    <cfRule type="expression" dxfId="6540" priority="6541">
      <formula>$A$77="Família"</formula>
    </cfRule>
  </conditionalFormatting>
  <conditionalFormatting sqref="AZ78:BB78">
    <cfRule type="expression" dxfId="6539" priority="6540">
      <formula>$A$78="Planilhado"</formula>
    </cfRule>
  </conditionalFormatting>
  <conditionalFormatting sqref="AZ78:BB78">
    <cfRule type="expression" dxfId="6538" priority="6539">
      <formula>$A$78="Ñ Plan s/desc"</formula>
    </cfRule>
  </conditionalFormatting>
  <conditionalFormatting sqref="AZ78:BB78">
    <cfRule type="expression" dxfId="6537" priority="6538">
      <formula>$A$78="Advindo"</formula>
    </cfRule>
  </conditionalFormatting>
  <conditionalFormatting sqref="AZ78:BB78">
    <cfRule type="expression" dxfId="6536" priority="6537">
      <formula>$A$78="Ñ Plan c/desc"</formula>
    </cfRule>
  </conditionalFormatting>
  <conditionalFormatting sqref="AZ78:BB78">
    <cfRule type="expression" dxfId="6535" priority="6536">
      <formula>$A$78="Família"</formula>
    </cfRule>
  </conditionalFormatting>
  <conditionalFormatting sqref="AZ79:BB79">
    <cfRule type="expression" dxfId="6534" priority="6535">
      <formula>$A$79="Planilhado"</formula>
    </cfRule>
  </conditionalFormatting>
  <conditionalFormatting sqref="AZ79:BB79">
    <cfRule type="expression" dxfId="6533" priority="6534">
      <formula>$A$79="Ñ Plan s/desc"</formula>
    </cfRule>
  </conditionalFormatting>
  <conditionalFormatting sqref="AZ79:BB79">
    <cfRule type="expression" dxfId="6532" priority="6533">
      <formula>$A$79="Advindo"</formula>
    </cfRule>
  </conditionalFormatting>
  <conditionalFormatting sqref="AZ79:BB79">
    <cfRule type="expression" dxfId="6531" priority="6532">
      <formula>$A$79="Ñ Plan c/desc"</formula>
    </cfRule>
  </conditionalFormatting>
  <conditionalFormatting sqref="AZ79:BB79">
    <cfRule type="expression" dxfId="6530" priority="6531">
      <formula>$A$79="Família"</formula>
    </cfRule>
  </conditionalFormatting>
  <conditionalFormatting sqref="AZ80:BB80">
    <cfRule type="expression" dxfId="6529" priority="6530">
      <formula>$A$80="Planilhado"</formula>
    </cfRule>
  </conditionalFormatting>
  <conditionalFormatting sqref="AZ80:BB80">
    <cfRule type="expression" dxfId="6528" priority="6529">
      <formula>$A$80="Ñ Plan s/desc"</formula>
    </cfRule>
  </conditionalFormatting>
  <conditionalFormatting sqref="AZ80:BB80">
    <cfRule type="expression" dxfId="6527" priority="6528">
      <formula>$A$80="Advindo"</formula>
    </cfRule>
  </conditionalFormatting>
  <conditionalFormatting sqref="AZ80:BB80">
    <cfRule type="expression" dxfId="6526" priority="6527">
      <formula>$A$80="Ñ Plan c/desc"</formula>
    </cfRule>
  </conditionalFormatting>
  <conditionalFormatting sqref="AZ80:BB80">
    <cfRule type="expression" dxfId="6525" priority="6526">
      <formula>$A$80="Família"</formula>
    </cfRule>
  </conditionalFormatting>
  <conditionalFormatting sqref="AZ81:BB81">
    <cfRule type="expression" dxfId="6524" priority="6525">
      <formula>$A$81="Planilhado"</formula>
    </cfRule>
  </conditionalFormatting>
  <conditionalFormatting sqref="AZ81:BB81">
    <cfRule type="expression" dxfId="6523" priority="6524">
      <formula>$A$81="Ñ Plan s/desc"</formula>
    </cfRule>
  </conditionalFormatting>
  <conditionalFormatting sqref="AZ81:BB81">
    <cfRule type="expression" dxfId="6522" priority="6523">
      <formula>$A$81="Advindo"</formula>
    </cfRule>
  </conditionalFormatting>
  <conditionalFormatting sqref="AZ81:BB81">
    <cfRule type="expression" dxfId="6521" priority="6522">
      <formula>$A$81="Ñ Plan c/desc"</formula>
    </cfRule>
  </conditionalFormatting>
  <conditionalFormatting sqref="AZ81:BB81">
    <cfRule type="expression" dxfId="6520" priority="6521">
      <formula>$A$81="Família"</formula>
    </cfRule>
  </conditionalFormatting>
  <conditionalFormatting sqref="AZ82:BB82">
    <cfRule type="expression" dxfId="6519" priority="6520">
      <formula>$A$82="Planilhado"</formula>
    </cfRule>
  </conditionalFormatting>
  <conditionalFormatting sqref="AZ82:BB82">
    <cfRule type="expression" dxfId="6518" priority="6519">
      <formula>$A$82="Ñ Plan s/desc"</formula>
    </cfRule>
  </conditionalFormatting>
  <conditionalFormatting sqref="AZ82:BB82">
    <cfRule type="expression" dxfId="6517" priority="6518">
      <formula>$A$82="Advindo"</formula>
    </cfRule>
  </conditionalFormatting>
  <conditionalFormatting sqref="AZ82:BB82">
    <cfRule type="expression" dxfId="6516" priority="6517">
      <formula>$A$82="Ñ Plan c/desc"</formula>
    </cfRule>
  </conditionalFormatting>
  <conditionalFormatting sqref="AZ82:BB82">
    <cfRule type="expression" dxfId="6515" priority="6516">
      <formula>$A$82="Família"</formula>
    </cfRule>
  </conditionalFormatting>
  <conditionalFormatting sqref="AZ83:BB83">
    <cfRule type="expression" dxfId="6514" priority="6515">
      <formula>$A$83="Planilhado"</formula>
    </cfRule>
  </conditionalFormatting>
  <conditionalFormatting sqref="AZ83:BB83">
    <cfRule type="expression" dxfId="6513" priority="6514">
      <formula>$A$83="Ñ Plan s/desc"</formula>
    </cfRule>
  </conditionalFormatting>
  <conditionalFormatting sqref="AZ83:BB83">
    <cfRule type="expression" dxfId="6512" priority="6513">
      <formula>$A$83="Advindo"</formula>
    </cfRule>
  </conditionalFormatting>
  <conditionalFormatting sqref="AZ83:BB83">
    <cfRule type="expression" dxfId="6511" priority="6512">
      <formula>$A$83="Ñ Plan c/desc"</formula>
    </cfRule>
  </conditionalFormatting>
  <conditionalFormatting sqref="AZ83:BB83">
    <cfRule type="expression" dxfId="6510" priority="6511">
      <formula>$A$83="Família"</formula>
    </cfRule>
  </conditionalFormatting>
  <conditionalFormatting sqref="AZ84:BB84">
    <cfRule type="expression" dxfId="6509" priority="6510">
      <formula>$A$84="Planilhado"</formula>
    </cfRule>
  </conditionalFormatting>
  <conditionalFormatting sqref="AZ84:BB84">
    <cfRule type="expression" dxfId="6508" priority="6509">
      <formula>$A$84="Ñ Plan s/desc"</formula>
    </cfRule>
  </conditionalFormatting>
  <conditionalFormatting sqref="AZ84:BB84">
    <cfRule type="expression" dxfId="6507" priority="6508">
      <formula>$A$84="Advindo"</formula>
    </cfRule>
  </conditionalFormatting>
  <conditionalFormatting sqref="AZ84:BB84">
    <cfRule type="expression" dxfId="6506" priority="6507">
      <formula>$A$84="Ñ Plan c/desc"</formula>
    </cfRule>
  </conditionalFormatting>
  <conditionalFormatting sqref="AZ84:BB84">
    <cfRule type="expression" dxfId="6505" priority="6506">
      <formula>$A$84="Família"</formula>
    </cfRule>
  </conditionalFormatting>
  <conditionalFormatting sqref="AZ85:BB85">
    <cfRule type="expression" dxfId="6504" priority="6505">
      <formula>$A$85="Planilhado"</formula>
    </cfRule>
  </conditionalFormatting>
  <conditionalFormatting sqref="AZ85:BB85">
    <cfRule type="expression" dxfId="6503" priority="6504">
      <formula>$A$85="Ñ Plan s/desc"</formula>
    </cfRule>
  </conditionalFormatting>
  <conditionalFormatting sqref="AZ85:BB85">
    <cfRule type="expression" dxfId="6502" priority="6503">
      <formula>$A$85="Advindo"</formula>
    </cfRule>
  </conditionalFormatting>
  <conditionalFormatting sqref="AZ85:BB85">
    <cfRule type="expression" dxfId="6501" priority="6502">
      <formula>$A$85="Ñ Plan c/desc"</formula>
    </cfRule>
  </conditionalFormatting>
  <conditionalFormatting sqref="AZ85:BB85">
    <cfRule type="expression" dxfId="6500" priority="6501">
      <formula>$A$85="Família"</formula>
    </cfRule>
  </conditionalFormatting>
  <conditionalFormatting sqref="AZ86:BB86">
    <cfRule type="expression" dxfId="6499" priority="6500">
      <formula>$A$86="Planilhado"</formula>
    </cfRule>
  </conditionalFormatting>
  <conditionalFormatting sqref="AZ86:BB86">
    <cfRule type="expression" dxfId="6498" priority="6499">
      <formula>$A$86="Ñ Plan s/desc"</formula>
    </cfRule>
  </conditionalFormatting>
  <conditionalFormatting sqref="AZ86:BB86">
    <cfRule type="expression" dxfId="6497" priority="6498">
      <formula>$A$86="Advindo"</formula>
    </cfRule>
  </conditionalFormatting>
  <conditionalFormatting sqref="AZ86:BB86">
    <cfRule type="expression" dxfId="6496" priority="6497">
      <formula>$A$86="Ñ Plan c/desc"</formula>
    </cfRule>
  </conditionalFormatting>
  <conditionalFormatting sqref="AZ86:BB86">
    <cfRule type="expression" dxfId="6495" priority="6496">
      <formula>$A$86="Família"</formula>
    </cfRule>
  </conditionalFormatting>
  <conditionalFormatting sqref="AZ87:BB87">
    <cfRule type="expression" dxfId="6494" priority="6495">
      <formula>$A$87="Planilhado"</formula>
    </cfRule>
  </conditionalFormatting>
  <conditionalFormatting sqref="AZ87:BB87">
    <cfRule type="expression" dxfId="6493" priority="6494">
      <formula>$A$87="Ñ Plan s/desc"</formula>
    </cfRule>
  </conditionalFormatting>
  <conditionalFormatting sqref="AZ87:BB87">
    <cfRule type="expression" dxfId="6492" priority="6493">
      <formula>$A$87="Advindo"</formula>
    </cfRule>
  </conditionalFormatting>
  <conditionalFormatting sqref="AZ87:BB87">
    <cfRule type="expression" dxfId="6491" priority="6492">
      <formula>$A$87="Ñ Plan c/desc"</formula>
    </cfRule>
  </conditionalFormatting>
  <conditionalFormatting sqref="AZ87:BB87">
    <cfRule type="expression" dxfId="6490" priority="6491">
      <formula>$A$87="Família"</formula>
    </cfRule>
  </conditionalFormatting>
  <conditionalFormatting sqref="AZ88:BB88">
    <cfRule type="expression" dxfId="6489" priority="6490">
      <formula>$A$88="Planilhado"</formula>
    </cfRule>
  </conditionalFormatting>
  <conditionalFormatting sqref="AZ88:BB88">
    <cfRule type="expression" dxfId="6488" priority="6489">
      <formula>$A$88="Ñ Plan s/desc"</formula>
    </cfRule>
  </conditionalFormatting>
  <conditionalFormatting sqref="AZ88:BB88">
    <cfRule type="expression" dxfId="6487" priority="6488">
      <formula>$A$88="Advindo"</formula>
    </cfRule>
  </conditionalFormatting>
  <conditionalFormatting sqref="AZ88:BB88">
    <cfRule type="expression" dxfId="6486" priority="6487">
      <formula>$A$88="Ñ Plan c/desc"</formula>
    </cfRule>
  </conditionalFormatting>
  <conditionalFormatting sqref="AZ88:BB88">
    <cfRule type="expression" dxfId="6485" priority="6486">
      <formula>$A$88="Família"</formula>
    </cfRule>
  </conditionalFormatting>
  <conditionalFormatting sqref="AZ89:BB89">
    <cfRule type="expression" dxfId="6484" priority="6485">
      <formula>$A$89="Planilhado"</formula>
    </cfRule>
  </conditionalFormatting>
  <conditionalFormatting sqref="AZ89:BB89">
    <cfRule type="expression" dxfId="6483" priority="6484">
      <formula>$A$89="Ñ Plan s/desc"</formula>
    </cfRule>
  </conditionalFormatting>
  <conditionalFormatting sqref="AZ89:BB89">
    <cfRule type="expression" dxfId="6482" priority="6483">
      <formula>$A$89="Advindo"</formula>
    </cfRule>
  </conditionalFormatting>
  <conditionalFormatting sqref="AZ89:BB89">
    <cfRule type="expression" dxfId="6481" priority="6482">
      <formula>$A$89="Ñ Plan c/desc"</formula>
    </cfRule>
  </conditionalFormatting>
  <conditionalFormatting sqref="AZ89:BB89">
    <cfRule type="expression" dxfId="6480" priority="6481">
      <formula>$A$89="Família"</formula>
    </cfRule>
  </conditionalFormatting>
  <conditionalFormatting sqref="AZ90:BB90">
    <cfRule type="expression" dxfId="6479" priority="6480">
      <formula>$A$90="Planilhado"</formula>
    </cfRule>
  </conditionalFormatting>
  <conditionalFormatting sqref="AZ90:BB90">
    <cfRule type="expression" dxfId="6478" priority="6479">
      <formula>$A$90="Ñ Plan s/desc"</formula>
    </cfRule>
  </conditionalFormatting>
  <conditionalFormatting sqref="AZ90:BB90">
    <cfRule type="expression" dxfId="6477" priority="6478">
      <formula>$A$90="Advindo"</formula>
    </cfRule>
  </conditionalFormatting>
  <conditionalFormatting sqref="AZ90:BB90">
    <cfRule type="expression" dxfId="6476" priority="6477">
      <formula>$A$90="Ñ Plan c/desc"</formula>
    </cfRule>
  </conditionalFormatting>
  <conditionalFormatting sqref="AZ90:BB90">
    <cfRule type="expression" dxfId="6475" priority="6476">
      <formula>$A$90="Família"</formula>
    </cfRule>
  </conditionalFormatting>
  <conditionalFormatting sqref="AZ91:BB91">
    <cfRule type="expression" dxfId="6474" priority="6475">
      <formula>$A$91="Planilhado"</formula>
    </cfRule>
  </conditionalFormatting>
  <conditionalFormatting sqref="AZ91:BB91">
    <cfRule type="expression" dxfId="6473" priority="6474">
      <formula>$A$91="Ñ Plan s/desc"</formula>
    </cfRule>
  </conditionalFormatting>
  <conditionalFormatting sqref="AZ91:BB91">
    <cfRule type="expression" dxfId="6472" priority="6473">
      <formula>$A$91="Advindo"</formula>
    </cfRule>
  </conditionalFormatting>
  <conditionalFormatting sqref="AZ91:BB91">
    <cfRule type="expression" dxfId="6471" priority="6472">
      <formula>$A$91="Ñ Plan c/desc"</formula>
    </cfRule>
  </conditionalFormatting>
  <conditionalFormatting sqref="AZ91:BB91">
    <cfRule type="expression" dxfId="6470" priority="6471">
      <formula>$A$91="Família"</formula>
    </cfRule>
  </conditionalFormatting>
  <conditionalFormatting sqref="AZ92:BB92">
    <cfRule type="expression" dxfId="6469" priority="6470">
      <formula>$A$92="Planilhado"</formula>
    </cfRule>
  </conditionalFormatting>
  <conditionalFormatting sqref="AZ92:BB92">
    <cfRule type="expression" dxfId="6468" priority="6469">
      <formula>$A$92="Ñ Plan s/desc"</formula>
    </cfRule>
  </conditionalFormatting>
  <conditionalFormatting sqref="AZ92:BB92">
    <cfRule type="expression" dxfId="6467" priority="6468">
      <formula>$A$92="Advindo"</formula>
    </cfRule>
  </conditionalFormatting>
  <conditionalFormatting sqref="AZ92:BB92">
    <cfRule type="expression" dxfId="6466" priority="6467">
      <formula>$A$92="Ñ Plan c/desc"</formula>
    </cfRule>
  </conditionalFormatting>
  <conditionalFormatting sqref="AZ92:BB92">
    <cfRule type="expression" dxfId="6465" priority="6466">
      <formula>$A$92="Família"</formula>
    </cfRule>
  </conditionalFormatting>
  <conditionalFormatting sqref="AZ93:BB93">
    <cfRule type="expression" dxfId="6464" priority="6465">
      <formula>$A$93="Planilhado"</formula>
    </cfRule>
  </conditionalFormatting>
  <conditionalFormatting sqref="AZ93:BB93">
    <cfRule type="expression" dxfId="6463" priority="6464">
      <formula>$A$93="Ñ Plan s/desc"</formula>
    </cfRule>
  </conditionalFormatting>
  <conditionalFormatting sqref="AZ93:BB93">
    <cfRule type="expression" dxfId="6462" priority="6463">
      <formula>$A$93="Advindo"</formula>
    </cfRule>
  </conditionalFormatting>
  <conditionalFormatting sqref="AZ93:BB93">
    <cfRule type="expression" dxfId="6461" priority="6462">
      <formula>$A$93="Ñ Plan c/desc"</formula>
    </cfRule>
  </conditionalFormatting>
  <conditionalFormatting sqref="AZ93:BB93">
    <cfRule type="expression" dxfId="6460" priority="6461">
      <formula>$A$93="Família"</formula>
    </cfRule>
  </conditionalFormatting>
  <conditionalFormatting sqref="AZ94:BB94">
    <cfRule type="expression" dxfId="6459" priority="6460">
      <formula>$A$94="Planilhado"</formula>
    </cfRule>
  </conditionalFormatting>
  <conditionalFormatting sqref="AZ94:BB94">
    <cfRule type="expression" dxfId="6458" priority="6459">
      <formula>$A$94="Ñ Plan s/desc"</formula>
    </cfRule>
  </conditionalFormatting>
  <conditionalFormatting sqref="AZ94:BB94">
    <cfRule type="expression" dxfId="6457" priority="6458">
      <formula>$A$94="Advindo"</formula>
    </cfRule>
  </conditionalFormatting>
  <conditionalFormatting sqref="AZ94:BB94">
    <cfRule type="expression" dxfId="6456" priority="6457">
      <formula>$A$94="Ñ Plan c/desc"</formula>
    </cfRule>
  </conditionalFormatting>
  <conditionalFormatting sqref="AZ94:BB94">
    <cfRule type="expression" dxfId="6455" priority="6456">
      <formula>$A$94="Família"</formula>
    </cfRule>
  </conditionalFormatting>
  <conditionalFormatting sqref="AZ95:BB95">
    <cfRule type="expression" dxfId="6454" priority="6455">
      <formula>$A$95="Planilhado"</formula>
    </cfRule>
  </conditionalFormatting>
  <conditionalFormatting sqref="AZ95:BB95">
    <cfRule type="expression" dxfId="6453" priority="6454">
      <formula>$A$95="Ñ Plan s/desc"</formula>
    </cfRule>
  </conditionalFormatting>
  <conditionalFormatting sqref="AZ95:BB95">
    <cfRule type="expression" dxfId="6452" priority="6453">
      <formula>$A$95="Advindo"</formula>
    </cfRule>
  </conditionalFormatting>
  <conditionalFormatting sqref="AZ95:BB95">
    <cfRule type="expression" dxfId="6451" priority="6452">
      <formula>$A$95="Ñ Plan c/desc"</formula>
    </cfRule>
  </conditionalFormatting>
  <conditionalFormatting sqref="AZ95:BB95">
    <cfRule type="expression" dxfId="6450" priority="6451">
      <formula>$A$95="Família"</formula>
    </cfRule>
  </conditionalFormatting>
  <conditionalFormatting sqref="AZ96:BB96">
    <cfRule type="expression" dxfId="6449" priority="6450">
      <formula>$A$96="Planilhado"</formula>
    </cfRule>
  </conditionalFormatting>
  <conditionalFormatting sqref="AZ96:BB96">
    <cfRule type="expression" dxfId="6448" priority="6449">
      <formula>$A$96="Ñ Plan s/desc"</formula>
    </cfRule>
  </conditionalFormatting>
  <conditionalFormatting sqref="AZ96:BB96">
    <cfRule type="expression" dxfId="6447" priority="6448">
      <formula>$A$96="Advindo"</formula>
    </cfRule>
  </conditionalFormatting>
  <conditionalFormatting sqref="AZ96:BB96">
    <cfRule type="expression" dxfId="6446" priority="6447">
      <formula>$A$96="Ñ Plan c/desc"</formula>
    </cfRule>
  </conditionalFormatting>
  <conditionalFormatting sqref="AZ96:BB96">
    <cfRule type="expression" dxfId="6445" priority="6446">
      <formula>$A$96="Família"</formula>
    </cfRule>
  </conditionalFormatting>
  <conditionalFormatting sqref="AZ97:BB97">
    <cfRule type="expression" dxfId="6444" priority="6445">
      <formula>$A$97="Planilhado"</formula>
    </cfRule>
  </conditionalFormatting>
  <conditionalFormatting sqref="AZ97:BB97">
    <cfRule type="expression" dxfId="6443" priority="6444">
      <formula>$A$97="Ñ Plan s/desc"</formula>
    </cfRule>
  </conditionalFormatting>
  <conditionalFormatting sqref="AZ97:BB97">
    <cfRule type="expression" dxfId="6442" priority="6443">
      <formula>$A$97="Advindo"</formula>
    </cfRule>
  </conditionalFormatting>
  <conditionalFormatting sqref="AZ97:BB97">
    <cfRule type="expression" dxfId="6441" priority="6442">
      <formula>$A$97="Ñ Plan c/desc"</formula>
    </cfRule>
  </conditionalFormatting>
  <conditionalFormatting sqref="AZ97:BB97">
    <cfRule type="expression" dxfId="6440" priority="6441">
      <formula>$A$97="Família"</formula>
    </cfRule>
  </conditionalFormatting>
  <conditionalFormatting sqref="AZ98:BB98">
    <cfRule type="expression" dxfId="6439" priority="6440">
      <formula>$A$98="Planilhado"</formula>
    </cfRule>
  </conditionalFormatting>
  <conditionalFormatting sqref="AZ98:BB98">
    <cfRule type="expression" dxfId="6438" priority="6439">
      <formula>$A$98="Ñ Plan s/desc"</formula>
    </cfRule>
  </conditionalFormatting>
  <conditionalFormatting sqref="AZ98:BB98">
    <cfRule type="expression" dxfId="6437" priority="6438">
      <formula>$A$98="Advindo"</formula>
    </cfRule>
  </conditionalFormatting>
  <conditionalFormatting sqref="AZ98:BB98">
    <cfRule type="expression" dxfId="6436" priority="6437">
      <formula>$A$98="Ñ Plan c/desc"</formula>
    </cfRule>
  </conditionalFormatting>
  <conditionalFormatting sqref="AZ98:BB98">
    <cfRule type="expression" dxfId="6435" priority="6436">
      <formula>$A$98="Família"</formula>
    </cfRule>
  </conditionalFormatting>
  <conditionalFormatting sqref="AZ99:BB99">
    <cfRule type="expression" dxfId="6434" priority="6435">
      <formula>$A$99="Planilhado"</formula>
    </cfRule>
  </conditionalFormatting>
  <conditionalFormatting sqref="AZ99:BB99">
    <cfRule type="expression" dxfId="6433" priority="6434">
      <formula>$A$99="Ñ Plan s/desc"</formula>
    </cfRule>
  </conditionalFormatting>
  <conditionalFormatting sqref="AZ99:BB99">
    <cfRule type="expression" dxfId="6432" priority="6433">
      <formula>$A$99="Advindo"</formula>
    </cfRule>
  </conditionalFormatting>
  <conditionalFormatting sqref="AZ99:BB99">
    <cfRule type="expression" dxfId="6431" priority="6432">
      <formula>$A$99="Ñ Plan c/desc"</formula>
    </cfRule>
  </conditionalFormatting>
  <conditionalFormatting sqref="AZ99:BB99">
    <cfRule type="expression" dxfId="6430" priority="6431">
      <formula>$A$99="Família"</formula>
    </cfRule>
  </conditionalFormatting>
  <conditionalFormatting sqref="AZ100:BB100">
    <cfRule type="expression" dxfId="6429" priority="6430">
      <formula>$A$100="Planilhado"</formula>
    </cfRule>
  </conditionalFormatting>
  <conditionalFormatting sqref="AZ100:BB100">
    <cfRule type="expression" dxfId="6428" priority="6429">
      <formula>$A$100="Ñ Plan s/desc"</formula>
    </cfRule>
  </conditionalFormatting>
  <conditionalFormatting sqref="AZ100:BB100">
    <cfRule type="expression" dxfId="6427" priority="6428">
      <formula>$A$100="Advindo"</formula>
    </cfRule>
  </conditionalFormatting>
  <conditionalFormatting sqref="AZ100:BB100">
    <cfRule type="expression" dxfId="6426" priority="6427">
      <formula>$A$100="Ñ Plan c/desc"</formula>
    </cfRule>
  </conditionalFormatting>
  <conditionalFormatting sqref="AZ100:BB100">
    <cfRule type="expression" dxfId="6425" priority="6426">
      <formula>$A$100="Família"</formula>
    </cfRule>
  </conditionalFormatting>
  <conditionalFormatting sqref="AZ101:BB101">
    <cfRule type="expression" dxfId="6424" priority="6425">
      <formula>$A$101="Planilhado"</formula>
    </cfRule>
  </conditionalFormatting>
  <conditionalFormatting sqref="AZ101:BB101">
    <cfRule type="expression" dxfId="6423" priority="6424">
      <formula>$A$101="Ñ Plan s/desc"</formula>
    </cfRule>
  </conditionalFormatting>
  <conditionalFormatting sqref="AZ101:BB101">
    <cfRule type="expression" dxfId="6422" priority="6423">
      <formula>$A$101="Advindo"</formula>
    </cfRule>
  </conditionalFormatting>
  <conditionalFormatting sqref="AZ101:BB101">
    <cfRule type="expression" dxfId="6421" priority="6422">
      <formula>$A$101="Ñ Plan c/desc"</formula>
    </cfRule>
  </conditionalFormatting>
  <conditionalFormatting sqref="AZ101:BB101">
    <cfRule type="expression" dxfId="6420" priority="6421">
      <formula>$A$101="Família"</formula>
    </cfRule>
  </conditionalFormatting>
  <conditionalFormatting sqref="AZ102:BB102">
    <cfRule type="expression" dxfId="6419" priority="6420">
      <formula>$A$102="Planilhado"</formula>
    </cfRule>
  </conditionalFormatting>
  <conditionalFormatting sqref="AZ102:BB102">
    <cfRule type="expression" dxfId="6418" priority="6419">
      <formula>$A$102="Ñ Plan s/desc"</formula>
    </cfRule>
  </conditionalFormatting>
  <conditionalFormatting sqref="AZ102:BB102">
    <cfRule type="expression" dxfId="6417" priority="6418">
      <formula>$A$102="Advindo"</formula>
    </cfRule>
  </conditionalFormatting>
  <conditionalFormatting sqref="AZ102:BB102">
    <cfRule type="expression" dxfId="6416" priority="6417">
      <formula>$A$102="Ñ Plan c/desc"</formula>
    </cfRule>
  </conditionalFormatting>
  <conditionalFormatting sqref="AZ102:BB102">
    <cfRule type="expression" dxfId="6415" priority="6416">
      <formula>$A$102="Família"</formula>
    </cfRule>
  </conditionalFormatting>
  <conditionalFormatting sqref="AZ103:BB103">
    <cfRule type="expression" dxfId="6414" priority="6415">
      <formula>$A$103="Planilhado"</formula>
    </cfRule>
  </conditionalFormatting>
  <conditionalFormatting sqref="AZ103:BB103">
    <cfRule type="expression" dxfId="6413" priority="6414">
      <formula>$A$103="Ñ Plan s/desc"</formula>
    </cfRule>
  </conditionalFormatting>
  <conditionalFormatting sqref="AZ103:BB103">
    <cfRule type="expression" dxfId="6412" priority="6413">
      <formula>$A$103="Advindo"</formula>
    </cfRule>
  </conditionalFormatting>
  <conditionalFormatting sqref="AZ103:BB103">
    <cfRule type="expression" dxfId="6411" priority="6412">
      <formula>$A$103="Ñ Plan c/desc"</formula>
    </cfRule>
  </conditionalFormatting>
  <conditionalFormatting sqref="AZ103:BB103">
    <cfRule type="expression" dxfId="6410" priority="6411">
      <formula>$A$103="Família"</formula>
    </cfRule>
  </conditionalFormatting>
  <conditionalFormatting sqref="AZ104:BB104">
    <cfRule type="expression" dxfId="6409" priority="6410">
      <formula>$A$104="Planilhado"</formula>
    </cfRule>
  </conditionalFormatting>
  <conditionalFormatting sqref="AZ104:BB104">
    <cfRule type="expression" dxfId="6408" priority="6409">
      <formula>$A$104="Ñ Plan s/desc"</formula>
    </cfRule>
  </conditionalFormatting>
  <conditionalFormatting sqref="AZ104:BB104">
    <cfRule type="expression" dxfId="6407" priority="6408">
      <formula>$A$104="Advindo"</formula>
    </cfRule>
  </conditionalFormatting>
  <conditionalFormatting sqref="AZ104:BB104">
    <cfRule type="expression" dxfId="6406" priority="6407">
      <formula>$A$104="Ñ Plan c/desc"</formula>
    </cfRule>
  </conditionalFormatting>
  <conditionalFormatting sqref="AZ104:BB104">
    <cfRule type="expression" dxfId="6405" priority="6406">
      <formula>$A$104="Família"</formula>
    </cfRule>
  </conditionalFormatting>
  <conditionalFormatting sqref="AZ105:BB105">
    <cfRule type="expression" dxfId="6404" priority="6405">
      <formula>$A$105="Planilhado"</formula>
    </cfRule>
  </conditionalFormatting>
  <conditionalFormatting sqref="AZ105:BB105">
    <cfRule type="expression" dxfId="6403" priority="6404">
      <formula>$A$105="Ñ Plan s/desc"</formula>
    </cfRule>
  </conditionalFormatting>
  <conditionalFormatting sqref="AZ105:BB105">
    <cfRule type="expression" dxfId="6402" priority="6403">
      <formula>$A$105="Advindo"</formula>
    </cfRule>
  </conditionalFormatting>
  <conditionalFormatting sqref="AZ105:BB105">
    <cfRule type="expression" dxfId="6401" priority="6402">
      <formula>$A$105="Ñ Plan c/desc"</formula>
    </cfRule>
  </conditionalFormatting>
  <conditionalFormatting sqref="AZ105:BB105">
    <cfRule type="expression" dxfId="6400" priority="6401">
      <formula>$A$105="Família"</formula>
    </cfRule>
  </conditionalFormatting>
  <conditionalFormatting sqref="AZ106:BB106">
    <cfRule type="expression" dxfId="6399" priority="6400">
      <formula>$A$106="Planilhado"</formula>
    </cfRule>
  </conditionalFormatting>
  <conditionalFormatting sqref="AZ106:BB106">
    <cfRule type="expression" dxfId="6398" priority="6399">
      <formula>$A$106="Ñ Plan s/desc"</formula>
    </cfRule>
  </conditionalFormatting>
  <conditionalFormatting sqref="AZ106:BB106">
    <cfRule type="expression" dxfId="6397" priority="6398">
      <formula>$A$106="Advindo"</formula>
    </cfRule>
  </conditionalFormatting>
  <conditionalFormatting sqref="AZ106:BB106">
    <cfRule type="expression" dxfId="6396" priority="6397">
      <formula>$A$106="Ñ Plan c/desc"</formula>
    </cfRule>
  </conditionalFormatting>
  <conditionalFormatting sqref="AZ106:BB106">
    <cfRule type="expression" dxfId="6395" priority="6396">
      <formula>$A$106="Família"</formula>
    </cfRule>
  </conditionalFormatting>
  <conditionalFormatting sqref="AZ107:BB107">
    <cfRule type="expression" dxfId="6394" priority="6395">
      <formula>$A$107="Planilhado"</formula>
    </cfRule>
  </conditionalFormatting>
  <conditionalFormatting sqref="AZ107:BB107">
    <cfRule type="expression" dxfId="6393" priority="6394">
      <formula>$A$107="Ñ Plan s/desc"</formula>
    </cfRule>
  </conditionalFormatting>
  <conditionalFormatting sqref="AZ107:BB107">
    <cfRule type="expression" dxfId="6392" priority="6393">
      <formula>$A$107="Advindo"</formula>
    </cfRule>
  </conditionalFormatting>
  <conditionalFormatting sqref="AZ107:BB107">
    <cfRule type="expression" dxfId="6391" priority="6392">
      <formula>$A$107="Ñ Plan c/desc"</formula>
    </cfRule>
  </conditionalFormatting>
  <conditionalFormatting sqref="AZ107:BB107">
    <cfRule type="expression" dxfId="6390" priority="6391">
      <formula>$A$107="Família"</formula>
    </cfRule>
  </conditionalFormatting>
  <conditionalFormatting sqref="AZ108:BB108">
    <cfRule type="expression" dxfId="6389" priority="6390">
      <formula>$A$108="Planilhado"</formula>
    </cfRule>
  </conditionalFormatting>
  <conditionalFormatting sqref="AZ108:BB108">
    <cfRule type="expression" dxfId="6388" priority="6389">
      <formula>$A$108="Ñ Plan s/desc"</formula>
    </cfRule>
  </conditionalFormatting>
  <conditionalFormatting sqref="AZ108:BB108">
    <cfRule type="expression" dxfId="6387" priority="6388">
      <formula>$A$108="Advindo"</formula>
    </cfRule>
  </conditionalFormatting>
  <conditionalFormatting sqref="AZ108:BB108">
    <cfRule type="expression" dxfId="6386" priority="6387">
      <formula>$A$108="Ñ Plan c/desc"</formula>
    </cfRule>
  </conditionalFormatting>
  <conditionalFormatting sqref="AZ108:BB108">
    <cfRule type="expression" dxfId="6385" priority="6386">
      <formula>$A$108="Família"</formula>
    </cfRule>
  </conditionalFormatting>
  <conditionalFormatting sqref="AZ109:BB109">
    <cfRule type="expression" dxfId="6384" priority="6385">
      <formula>$A$109="Planilhado"</formula>
    </cfRule>
  </conditionalFormatting>
  <conditionalFormatting sqref="AZ109:BB109">
    <cfRule type="expression" dxfId="6383" priority="6384">
      <formula>$A$109="Ñ Plan s/desc"</formula>
    </cfRule>
  </conditionalFormatting>
  <conditionalFormatting sqref="AZ109:BB109">
    <cfRule type="expression" dxfId="6382" priority="6383">
      <formula>$A$109="Advindo"</formula>
    </cfRule>
  </conditionalFormatting>
  <conditionalFormatting sqref="AZ109:BB109">
    <cfRule type="expression" dxfId="6381" priority="6382">
      <formula>$A$109="Ñ Plan c/desc"</formula>
    </cfRule>
  </conditionalFormatting>
  <conditionalFormatting sqref="AZ109:BB109">
    <cfRule type="expression" dxfId="6380" priority="6381">
      <formula>$A$109="Família"</formula>
    </cfRule>
  </conditionalFormatting>
  <conditionalFormatting sqref="AZ110:BB110">
    <cfRule type="expression" dxfId="6379" priority="6380">
      <formula>$A$110="Planilhado"</formula>
    </cfRule>
  </conditionalFormatting>
  <conditionalFormatting sqref="AZ110:BB110">
    <cfRule type="expression" dxfId="6378" priority="6379">
      <formula>$A$110="Ñ Plan s/desc"</formula>
    </cfRule>
  </conditionalFormatting>
  <conditionalFormatting sqref="AZ110:BB110">
    <cfRule type="expression" dxfId="6377" priority="6378">
      <formula>$A$110="Advindo"</formula>
    </cfRule>
  </conditionalFormatting>
  <conditionalFormatting sqref="AZ110:BB110">
    <cfRule type="expression" dxfId="6376" priority="6377">
      <formula>$A$110="Ñ Plan c/desc"</formula>
    </cfRule>
  </conditionalFormatting>
  <conditionalFormatting sqref="AZ110:BB110">
    <cfRule type="expression" dxfId="6375" priority="6376">
      <formula>$A$110="Família"</formula>
    </cfRule>
  </conditionalFormatting>
  <conditionalFormatting sqref="AZ111:BB111">
    <cfRule type="expression" dxfId="6374" priority="6375">
      <formula>$A$111="Planilhado"</formula>
    </cfRule>
  </conditionalFormatting>
  <conditionalFormatting sqref="AZ111:BB111">
    <cfRule type="expression" dxfId="6373" priority="6374">
      <formula>$A$111="Ñ Plan s/desc"</formula>
    </cfRule>
  </conditionalFormatting>
  <conditionalFormatting sqref="AZ111:BB111">
    <cfRule type="expression" dxfId="6372" priority="6373">
      <formula>$A$111="Advindo"</formula>
    </cfRule>
  </conditionalFormatting>
  <conditionalFormatting sqref="AZ111:BB111">
    <cfRule type="expression" dxfId="6371" priority="6372">
      <formula>$A$111="Ñ Plan c/desc"</formula>
    </cfRule>
  </conditionalFormatting>
  <conditionalFormatting sqref="AZ111:BB111">
    <cfRule type="expression" dxfId="6370" priority="6371">
      <formula>$A$111="Família"</formula>
    </cfRule>
  </conditionalFormatting>
  <conditionalFormatting sqref="AZ112:BB112">
    <cfRule type="expression" dxfId="6369" priority="6370">
      <formula>$A$112="Planilhado"</formula>
    </cfRule>
  </conditionalFormatting>
  <conditionalFormatting sqref="AZ112:BB112">
    <cfRule type="expression" dxfId="6368" priority="6369">
      <formula>$A$112="Ñ Plan s/desc"</formula>
    </cfRule>
  </conditionalFormatting>
  <conditionalFormatting sqref="AZ112:BB112">
    <cfRule type="expression" dxfId="6367" priority="6368">
      <formula>$A$112="Advindo"</formula>
    </cfRule>
  </conditionalFormatting>
  <conditionalFormatting sqref="AZ112:BB112">
    <cfRule type="expression" dxfId="6366" priority="6367">
      <formula>$A$112="Ñ Plan c/desc"</formula>
    </cfRule>
  </conditionalFormatting>
  <conditionalFormatting sqref="AZ112:BB112">
    <cfRule type="expression" dxfId="6365" priority="6366">
      <formula>$A$112="Família"</formula>
    </cfRule>
  </conditionalFormatting>
  <conditionalFormatting sqref="AZ113:BB113">
    <cfRule type="expression" dxfId="6364" priority="6365">
      <formula>$A$113="Planilhado"</formula>
    </cfRule>
  </conditionalFormatting>
  <conditionalFormatting sqref="AZ113:BB113">
    <cfRule type="expression" dxfId="6363" priority="6364">
      <formula>$A$113="Ñ Plan s/desc"</formula>
    </cfRule>
  </conditionalFormatting>
  <conditionalFormatting sqref="AZ113:BB113">
    <cfRule type="expression" dxfId="6362" priority="6363">
      <formula>$A$113="Advindo"</formula>
    </cfRule>
  </conditionalFormatting>
  <conditionalFormatting sqref="AZ113:BB113">
    <cfRule type="expression" dxfId="6361" priority="6362">
      <formula>$A$113="Ñ Plan c/desc"</formula>
    </cfRule>
  </conditionalFormatting>
  <conditionalFormatting sqref="AZ113:BB113">
    <cfRule type="expression" dxfId="6360" priority="6361">
      <formula>$A$113="Família"</formula>
    </cfRule>
  </conditionalFormatting>
  <conditionalFormatting sqref="AZ114:BB114">
    <cfRule type="expression" dxfId="6359" priority="6360">
      <formula>$A$114="Planilhado"</formula>
    </cfRule>
  </conditionalFormatting>
  <conditionalFormatting sqref="AZ114:BB114">
    <cfRule type="expression" dxfId="6358" priority="6359">
      <formula>$A$114="Ñ Plan s/desc"</formula>
    </cfRule>
  </conditionalFormatting>
  <conditionalFormatting sqref="AZ114:BB114">
    <cfRule type="expression" dxfId="6357" priority="6358">
      <formula>$A$114="Advindo"</formula>
    </cfRule>
  </conditionalFormatting>
  <conditionalFormatting sqref="AZ114:BB114">
    <cfRule type="expression" dxfId="6356" priority="6357">
      <formula>$A$114="Ñ Plan c/desc"</formula>
    </cfRule>
  </conditionalFormatting>
  <conditionalFormatting sqref="AZ114:BB114">
    <cfRule type="expression" dxfId="6355" priority="6356">
      <formula>$A$114="Família"</formula>
    </cfRule>
  </conditionalFormatting>
  <conditionalFormatting sqref="AZ115:BB115">
    <cfRule type="expression" dxfId="6354" priority="6355">
      <formula>$A$115="Planilhado"</formula>
    </cfRule>
  </conditionalFormatting>
  <conditionalFormatting sqref="AZ115:BB115">
    <cfRule type="expression" dxfId="6353" priority="6354">
      <formula>$A$115="Ñ Plan s/desc"</formula>
    </cfRule>
  </conditionalFormatting>
  <conditionalFormatting sqref="AZ115:BB115">
    <cfRule type="expression" dxfId="6352" priority="6353">
      <formula>$A$115="Advindo"</formula>
    </cfRule>
  </conditionalFormatting>
  <conditionalFormatting sqref="AZ115:BB115">
    <cfRule type="expression" dxfId="6351" priority="6352">
      <formula>$A$115="Ñ Plan c/desc"</formula>
    </cfRule>
  </conditionalFormatting>
  <conditionalFormatting sqref="AZ115:BB115">
    <cfRule type="expression" dxfId="6350" priority="6351">
      <formula>$A$115="Família"</formula>
    </cfRule>
  </conditionalFormatting>
  <conditionalFormatting sqref="AZ116:BB116">
    <cfRule type="expression" dxfId="6349" priority="6350">
      <formula>$A$116="Planilhado"</formula>
    </cfRule>
  </conditionalFormatting>
  <conditionalFormatting sqref="AZ116:BB116">
    <cfRule type="expression" dxfId="6348" priority="6349">
      <formula>$A$116="Ñ Plan s/desc"</formula>
    </cfRule>
  </conditionalFormatting>
  <conditionalFormatting sqref="AZ116:BB116">
    <cfRule type="expression" dxfId="6347" priority="6348">
      <formula>$A$116="Advindo"</formula>
    </cfRule>
  </conditionalFormatting>
  <conditionalFormatting sqref="AZ116:BB116">
    <cfRule type="expression" dxfId="6346" priority="6347">
      <formula>$A$116="Ñ Plan c/desc"</formula>
    </cfRule>
  </conditionalFormatting>
  <conditionalFormatting sqref="AZ116:BB116">
    <cfRule type="expression" dxfId="6345" priority="6346">
      <formula>$A$116="Família"</formula>
    </cfRule>
  </conditionalFormatting>
  <conditionalFormatting sqref="AZ117:BB117">
    <cfRule type="expression" dxfId="6344" priority="6345">
      <formula>$A$117="Planilhado"</formula>
    </cfRule>
  </conditionalFormatting>
  <conditionalFormatting sqref="AZ117:BB117">
    <cfRule type="expression" dxfId="6343" priority="6344">
      <formula>$A$117="Ñ Plan s/desc"</formula>
    </cfRule>
  </conditionalFormatting>
  <conditionalFormatting sqref="AZ117:BB117">
    <cfRule type="expression" dxfId="6342" priority="6343">
      <formula>$A$117="Advindo"</formula>
    </cfRule>
  </conditionalFormatting>
  <conditionalFormatting sqref="AZ117:BB117">
    <cfRule type="expression" dxfId="6341" priority="6342">
      <formula>$A$117="Ñ Plan c/desc"</formula>
    </cfRule>
  </conditionalFormatting>
  <conditionalFormatting sqref="AZ117:BB117">
    <cfRule type="expression" dxfId="6340" priority="6341">
      <formula>$A$117="Família"</formula>
    </cfRule>
  </conditionalFormatting>
  <conditionalFormatting sqref="AZ118:BB118">
    <cfRule type="expression" dxfId="6339" priority="6340">
      <formula>$A$118="Planilhado"</formula>
    </cfRule>
  </conditionalFormatting>
  <conditionalFormatting sqref="AZ118:BB118">
    <cfRule type="expression" dxfId="6338" priority="6339">
      <formula>$A$118="Ñ Plan s/desc"</formula>
    </cfRule>
  </conditionalFormatting>
  <conditionalFormatting sqref="AZ118:BB118">
    <cfRule type="expression" dxfId="6337" priority="6338">
      <formula>$A$118="Advindo"</formula>
    </cfRule>
  </conditionalFormatting>
  <conditionalFormatting sqref="AZ118:BB118">
    <cfRule type="expression" dxfId="6336" priority="6337">
      <formula>$A$118="Ñ Plan c/desc"</formula>
    </cfRule>
  </conditionalFormatting>
  <conditionalFormatting sqref="AZ118:BB118">
    <cfRule type="expression" dxfId="6335" priority="6336">
      <formula>$A$118="Família"</formula>
    </cfRule>
  </conditionalFormatting>
  <conditionalFormatting sqref="AZ119:BB119">
    <cfRule type="expression" dxfId="6334" priority="6335">
      <formula>$A$119="Planilhado"</formula>
    </cfRule>
  </conditionalFormatting>
  <conditionalFormatting sqref="AZ119:BB119">
    <cfRule type="expression" dxfId="6333" priority="6334">
      <formula>$A$119="Ñ Plan s/desc"</formula>
    </cfRule>
  </conditionalFormatting>
  <conditionalFormatting sqref="AZ119:BB119">
    <cfRule type="expression" dxfId="6332" priority="6333">
      <formula>$A$119="Advindo"</formula>
    </cfRule>
  </conditionalFormatting>
  <conditionalFormatting sqref="AZ119:BB119">
    <cfRule type="expression" dxfId="6331" priority="6332">
      <formula>$A$119="Ñ Plan c/desc"</formula>
    </cfRule>
  </conditionalFormatting>
  <conditionalFormatting sqref="AZ119:BB119">
    <cfRule type="expression" dxfId="6330" priority="6331">
      <formula>$A$119="Família"</formula>
    </cfRule>
  </conditionalFormatting>
  <conditionalFormatting sqref="AZ120:BB120">
    <cfRule type="expression" dxfId="6329" priority="6330">
      <formula>$A$120="Planilhado"</formula>
    </cfRule>
  </conditionalFormatting>
  <conditionalFormatting sqref="AZ120:BB120">
    <cfRule type="expression" dxfId="6328" priority="6329">
      <formula>$A$120="Ñ Plan s/desc"</formula>
    </cfRule>
  </conditionalFormatting>
  <conditionalFormatting sqref="AZ120:BB120">
    <cfRule type="expression" dxfId="6327" priority="6328">
      <formula>$A$120="Advindo"</formula>
    </cfRule>
  </conditionalFormatting>
  <conditionalFormatting sqref="AZ120:BB120">
    <cfRule type="expression" dxfId="6326" priority="6327">
      <formula>$A$120="Ñ Plan c/desc"</formula>
    </cfRule>
  </conditionalFormatting>
  <conditionalFormatting sqref="AZ120:BB120">
    <cfRule type="expression" dxfId="6325" priority="6326">
      <formula>$A$120="Família"</formula>
    </cfRule>
  </conditionalFormatting>
  <conditionalFormatting sqref="AZ121:BB121">
    <cfRule type="expression" dxfId="6324" priority="6325">
      <formula>$A$121="Planilhado"</formula>
    </cfRule>
  </conditionalFormatting>
  <conditionalFormatting sqref="AZ121:BB121">
    <cfRule type="expression" dxfId="6323" priority="6324">
      <formula>$A$121="Ñ Plan s/desc"</formula>
    </cfRule>
  </conditionalFormatting>
  <conditionalFormatting sqref="AZ121:BB121">
    <cfRule type="expression" dxfId="6322" priority="6323">
      <formula>$A$121="Advindo"</formula>
    </cfRule>
  </conditionalFormatting>
  <conditionalFormatting sqref="AZ121:BB121">
    <cfRule type="expression" dxfId="6321" priority="6322">
      <formula>$A$121="Ñ Plan c/desc"</formula>
    </cfRule>
  </conditionalFormatting>
  <conditionalFormatting sqref="AZ121:BB121">
    <cfRule type="expression" dxfId="6320" priority="6321">
      <formula>$A$121="Família"</formula>
    </cfRule>
  </conditionalFormatting>
  <conditionalFormatting sqref="AZ122:BB122">
    <cfRule type="expression" dxfId="6319" priority="6320">
      <formula>$A$122="Planilhado"</formula>
    </cfRule>
  </conditionalFormatting>
  <conditionalFormatting sqref="AZ122:BB122">
    <cfRule type="expression" dxfId="6318" priority="6319">
      <formula>$A$122="Ñ Plan s/desc"</formula>
    </cfRule>
  </conditionalFormatting>
  <conditionalFormatting sqref="AZ122:BB122">
    <cfRule type="expression" dxfId="6317" priority="6318">
      <formula>$A$122="Advindo"</formula>
    </cfRule>
  </conditionalFormatting>
  <conditionalFormatting sqref="AZ122:BB122">
    <cfRule type="expression" dxfId="6316" priority="6317">
      <formula>$A$122="Ñ Plan c/desc"</formula>
    </cfRule>
  </conditionalFormatting>
  <conditionalFormatting sqref="AZ122:BB122">
    <cfRule type="expression" dxfId="6315" priority="6316">
      <formula>$A$122="Família"</formula>
    </cfRule>
  </conditionalFormatting>
  <conditionalFormatting sqref="AZ123:BB123">
    <cfRule type="expression" dxfId="6314" priority="6315">
      <formula>$A$123="Planilhado"</formula>
    </cfRule>
  </conditionalFormatting>
  <conditionalFormatting sqref="AZ123:BB123">
    <cfRule type="expression" dxfId="6313" priority="6314">
      <formula>$A$123="Ñ Plan s/desc"</formula>
    </cfRule>
  </conditionalFormatting>
  <conditionalFormatting sqref="AZ123:BB123">
    <cfRule type="expression" dxfId="6312" priority="6313">
      <formula>$A$123="Advindo"</formula>
    </cfRule>
  </conditionalFormatting>
  <conditionalFormatting sqref="AZ123:BB123">
    <cfRule type="expression" dxfId="6311" priority="6312">
      <formula>$A$123="Ñ Plan c/desc"</formula>
    </cfRule>
  </conditionalFormatting>
  <conditionalFormatting sqref="AZ123:BB123">
    <cfRule type="expression" dxfId="6310" priority="6311">
      <formula>$A$123="Família"</formula>
    </cfRule>
  </conditionalFormatting>
  <conditionalFormatting sqref="AZ124:BB124">
    <cfRule type="expression" dxfId="6309" priority="6310">
      <formula>$A$124="Planilhado"</formula>
    </cfRule>
  </conditionalFormatting>
  <conditionalFormatting sqref="AZ124:BB124">
    <cfRule type="expression" dxfId="6308" priority="6309">
      <formula>$A$124="Ñ Plan s/desc"</formula>
    </cfRule>
  </conditionalFormatting>
  <conditionalFormatting sqref="AZ124:BB124">
    <cfRule type="expression" dxfId="6307" priority="6308">
      <formula>$A$124="Advindo"</formula>
    </cfRule>
  </conditionalFormatting>
  <conditionalFormatting sqref="AZ124:BB124">
    <cfRule type="expression" dxfId="6306" priority="6307">
      <formula>$A$124="Ñ Plan c/desc"</formula>
    </cfRule>
  </conditionalFormatting>
  <conditionalFormatting sqref="AZ124:BB124">
    <cfRule type="expression" dxfId="6305" priority="6306">
      <formula>$A$124="Família"</formula>
    </cfRule>
  </conditionalFormatting>
  <conditionalFormatting sqref="AZ125:BB125">
    <cfRule type="expression" dxfId="6304" priority="6305">
      <formula>$A$125="Planilhado"</formula>
    </cfRule>
  </conditionalFormatting>
  <conditionalFormatting sqref="AZ125:BB125">
    <cfRule type="expression" dxfId="6303" priority="6304">
      <formula>$A$125="Ñ Plan s/desc"</formula>
    </cfRule>
  </conditionalFormatting>
  <conditionalFormatting sqref="AZ125:BB125">
    <cfRule type="expression" dxfId="6302" priority="6303">
      <formula>$A$125="Advindo"</formula>
    </cfRule>
  </conditionalFormatting>
  <conditionalFormatting sqref="AZ125:BB125">
    <cfRule type="expression" dxfId="6301" priority="6302">
      <formula>$A$125="Ñ Plan c/desc"</formula>
    </cfRule>
  </conditionalFormatting>
  <conditionalFormatting sqref="AZ125:BB125">
    <cfRule type="expression" dxfId="6300" priority="6301">
      <formula>$A$125="Família"</formula>
    </cfRule>
  </conditionalFormatting>
  <conditionalFormatting sqref="AZ126:BB126">
    <cfRule type="expression" dxfId="6299" priority="6300">
      <formula>$A$126="Planilhado"</formula>
    </cfRule>
  </conditionalFormatting>
  <conditionalFormatting sqref="AZ126:BB126">
    <cfRule type="expression" dxfId="6298" priority="6299">
      <formula>$A$126="Ñ Plan s/desc"</formula>
    </cfRule>
  </conditionalFormatting>
  <conditionalFormatting sqref="AZ126:BB126">
    <cfRule type="expression" dxfId="6297" priority="6298">
      <formula>$A$126="Advindo"</formula>
    </cfRule>
  </conditionalFormatting>
  <conditionalFormatting sqref="AZ126:BB126">
    <cfRule type="expression" dxfId="6296" priority="6297">
      <formula>$A$126="Ñ Plan c/desc"</formula>
    </cfRule>
  </conditionalFormatting>
  <conditionalFormatting sqref="AZ126:BB126">
    <cfRule type="expression" dxfId="6295" priority="6296">
      <formula>$A$126="Família"</formula>
    </cfRule>
  </conditionalFormatting>
  <conditionalFormatting sqref="AZ127:BB127">
    <cfRule type="expression" dxfId="6294" priority="6295">
      <formula>$A$127="Planilhado"</formula>
    </cfRule>
  </conditionalFormatting>
  <conditionalFormatting sqref="AZ127:BB127">
    <cfRule type="expression" dxfId="6293" priority="6294">
      <formula>$A$127="Ñ Plan s/desc"</formula>
    </cfRule>
  </conditionalFormatting>
  <conditionalFormatting sqref="AZ127:BB127">
    <cfRule type="expression" dxfId="6292" priority="6293">
      <formula>$A$127="Advindo"</formula>
    </cfRule>
  </conditionalFormatting>
  <conditionalFormatting sqref="AZ127:BB127">
    <cfRule type="expression" dxfId="6291" priority="6292">
      <formula>$A$127="Ñ Plan c/desc"</formula>
    </cfRule>
  </conditionalFormatting>
  <conditionalFormatting sqref="AZ127:BB127">
    <cfRule type="expression" dxfId="6290" priority="6291">
      <formula>$A$127="Família"</formula>
    </cfRule>
  </conditionalFormatting>
  <conditionalFormatting sqref="AZ128:BB128">
    <cfRule type="expression" dxfId="6289" priority="6290">
      <formula>$A$128="Planilhado"</formula>
    </cfRule>
  </conditionalFormatting>
  <conditionalFormatting sqref="AZ128:BB128">
    <cfRule type="expression" dxfId="6288" priority="6289">
      <formula>$A$128="Ñ Plan s/desc"</formula>
    </cfRule>
  </conditionalFormatting>
  <conditionalFormatting sqref="AZ128:BB128">
    <cfRule type="expression" dxfId="6287" priority="6288">
      <formula>$A$128="Advindo"</formula>
    </cfRule>
  </conditionalFormatting>
  <conditionalFormatting sqref="AZ128:BB128">
    <cfRule type="expression" dxfId="6286" priority="6287">
      <formula>$A$128="Ñ Plan c/desc"</formula>
    </cfRule>
  </conditionalFormatting>
  <conditionalFormatting sqref="AZ128:BB128">
    <cfRule type="expression" dxfId="6285" priority="6286">
      <formula>$A$128="Família"</formula>
    </cfRule>
  </conditionalFormatting>
  <conditionalFormatting sqref="AZ129:BB129">
    <cfRule type="expression" dxfId="6284" priority="6285">
      <formula>$A$129="Planilhado"</formula>
    </cfRule>
  </conditionalFormatting>
  <conditionalFormatting sqref="AZ129:BB129">
    <cfRule type="expression" dxfId="6283" priority="6284">
      <formula>$A$129="Ñ Plan s/desc"</formula>
    </cfRule>
  </conditionalFormatting>
  <conditionalFormatting sqref="AZ129:BB129">
    <cfRule type="expression" dxfId="6282" priority="6283">
      <formula>$A$129="Advindo"</formula>
    </cfRule>
  </conditionalFormatting>
  <conditionalFormatting sqref="AZ129:BB129">
    <cfRule type="expression" dxfId="6281" priority="6282">
      <formula>$A$129="Ñ Plan c/desc"</formula>
    </cfRule>
  </conditionalFormatting>
  <conditionalFormatting sqref="AZ129:BB129">
    <cfRule type="expression" dxfId="6280" priority="6281">
      <formula>$A$129="Família"</formula>
    </cfRule>
  </conditionalFormatting>
  <conditionalFormatting sqref="AZ130:BB130">
    <cfRule type="expression" dxfId="6279" priority="6280">
      <formula>$A$130="Planilhado"</formula>
    </cfRule>
  </conditionalFormatting>
  <conditionalFormatting sqref="AZ130:BB130">
    <cfRule type="expression" dxfId="6278" priority="6279">
      <formula>$A$130="Ñ Plan s/desc"</formula>
    </cfRule>
  </conditionalFormatting>
  <conditionalFormatting sqref="AZ130:BB130">
    <cfRule type="expression" dxfId="6277" priority="6278">
      <formula>$A$130="Advindo"</formula>
    </cfRule>
  </conditionalFormatting>
  <conditionalFormatting sqref="AZ130:BB130">
    <cfRule type="expression" dxfId="6276" priority="6277">
      <formula>$A$130="Ñ Plan c/desc"</formula>
    </cfRule>
  </conditionalFormatting>
  <conditionalFormatting sqref="AZ130:BB130">
    <cfRule type="expression" dxfId="6275" priority="6276">
      <formula>$A$130="Família"</formula>
    </cfRule>
  </conditionalFormatting>
  <conditionalFormatting sqref="AZ131:BB131">
    <cfRule type="expression" dxfId="6274" priority="6275">
      <formula>$A$131="Planilhado"</formula>
    </cfRule>
  </conditionalFormatting>
  <conditionalFormatting sqref="AZ131:BB131">
    <cfRule type="expression" dxfId="6273" priority="6274">
      <formula>$A$131="Ñ Plan s/desc"</formula>
    </cfRule>
  </conditionalFormatting>
  <conditionalFormatting sqref="AZ131:BB131">
    <cfRule type="expression" dxfId="6272" priority="6273">
      <formula>$A$131="Advindo"</formula>
    </cfRule>
  </conditionalFormatting>
  <conditionalFormatting sqref="AZ131:BB131">
    <cfRule type="expression" dxfId="6271" priority="6272">
      <formula>$A$131="Ñ Plan c/desc"</formula>
    </cfRule>
  </conditionalFormatting>
  <conditionalFormatting sqref="AZ131:BB131">
    <cfRule type="expression" dxfId="6270" priority="6271">
      <formula>$A$131="Família"</formula>
    </cfRule>
  </conditionalFormatting>
  <conditionalFormatting sqref="AZ132:BB132">
    <cfRule type="expression" dxfId="6269" priority="6270">
      <formula>$A$132="Planilhado"</formula>
    </cfRule>
  </conditionalFormatting>
  <conditionalFormatting sqref="AZ132:BB132">
    <cfRule type="expression" dxfId="6268" priority="6269">
      <formula>$A$132="Ñ Plan s/desc"</formula>
    </cfRule>
  </conditionalFormatting>
  <conditionalFormatting sqref="AZ132:BB132">
    <cfRule type="expression" dxfId="6267" priority="6268">
      <formula>$A$132="Advindo"</formula>
    </cfRule>
  </conditionalFormatting>
  <conditionalFormatting sqref="AZ132:BB132">
    <cfRule type="expression" dxfId="6266" priority="6267">
      <formula>$A$132="Ñ Plan c/desc"</formula>
    </cfRule>
  </conditionalFormatting>
  <conditionalFormatting sqref="AZ132:BB132">
    <cfRule type="expression" dxfId="6265" priority="6266">
      <formula>$A$132="Família"</formula>
    </cfRule>
  </conditionalFormatting>
  <conditionalFormatting sqref="AZ133:BB133">
    <cfRule type="expression" dxfId="6264" priority="6265">
      <formula>$A$133="Planilhado"</formula>
    </cfRule>
  </conditionalFormatting>
  <conditionalFormatting sqref="AZ133:BB133">
    <cfRule type="expression" dxfId="6263" priority="6264">
      <formula>$A$133="Ñ Plan s/desc"</formula>
    </cfRule>
  </conditionalFormatting>
  <conditionalFormatting sqref="AZ133:BB133">
    <cfRule type="expression" dxfId="6262" priority="6263">
      <formula>$A$133="Advindo"</formula>
    </cfRule>
  </conditionalFormatting>
  <conditionalFormatting sqref="AZ133:BB133">
    <cfRule type="expression" dxfId="6261" priority="6262">
      <formula>$A$133="Ñ Plan c/desc"</formula>
    </cfRule>
  </conditionalFormatting>
  <conditionalFormatting sqref="AZ133:BB133">
    <cfRule type="expression" dxfId="6260" priority="6261">
      <formula>$A$133="Família"</formula>
    </cfRule>
  </conditionalFormatting>
  <conditionalFormatting sqref="AZ134:BB134">
    <cfRule type="expression" dxfId="6259" priority="6260">
      <formula>$A$134="Planilhado"</formula>
    </cfRule>
  </conditionalFormatting>
  <conditionalFormatting sqref="AZ134:BB134">
    <cfRule type="expression" dxfId="6258" priority="6259">
      <formula>$A$134="Ñ Plan s/desc"</formula>
    </cfRule>
  </conditionalFormatting>
  <conditionalFormatting sqref="AZ134:BB134">
    <cfRule type="expression" dxfId="6257" priority="6258">
      <formula>$A$134="Advindo"</formula>
    </cfRule>
  </conditionalFormatting>
  <conditionalFormatting sqref="AZ134:BB134">
    <cfRule type="expression" dxfId="6256" priority="6257">
      <formula>$A$134="Ñ Plan c/desc"</formula>
    </cfRule>
  </conditionalFormatting>
  <conditionalFormatting sqref="AZ134:BB134">
    <cfRule type="expression" dxfId="6255" priority="6256">
      <formula>$A$134="Família"</formula>
    </cfRule>
  </conditionalFormatting>
  <conditionalFormatting sqref="AZ135:BB135">
    <cfRule type="expression" dxfId="6254" priority="6255">
      <formula>$A$135="Planilhado"</formula>
    </cfRule>
  </conditionalFormatting>
  <conditionalFormatting sqref="AZ135:BB135">
    <cfRule type="expression" dxfId="6253" priority="6254">
      <formula>$A$135="Ñ Plan s/desc"</formula>
    </cfRule>
  </conditionalFormatting>
  <conditionalFormatting sqref="AZ135:BB135">
    <cfRule type="expression" dxfId="6252" priority="6253">
      <formula>$A$135="Advindo"</formula>
    </cfRule>
  </conditionalFormatting>
  <conditionalFormatting sqref="AZ135:BB135">
    <cfRule type="expression" dxfId="6251" priority="6252">
      <formula>$A$135="Ñ Plan c/desc"</formula>
    </cfRule>
  </conditionalFormatting>
  <conditionalFormatting sqref="AZ135:BB135">
    <cfRule type="expression" dxfId="6250" priority="6251">
      <formula>$A$135="Família"</formula>
    </cfRule>
  </conditionalFormatting>
  <conditionalFormatting sqref="AZ136:BB136">
    <cfRule type="expression" dxfId="6249" priority="6250">
      <formula>$A$136="Planilhado"</formula>
    </cfRule>
  </conditionalFormatting>
  <conditionalFormatting sqref="AZ136:BB136">
    <cfRule type="expression" dxfId="6248" priority="6249">
      <formula>$A$136="Ñ Plan s/desc"</formula>
    </cfRule>
  </conditionalFormatting>
  <conditionalFormatting sqref="AZ136:BB136">
    <cfRule type="expression" dxfId="6247" priority="6248">
      <formula>$A$136="Advindo"</formula>
    </cfRule>
  </conditionalFormatting>
  <conditionalFormatting sqref="AZ136:BB136">
    <cfRule type="expression" dxfId="6246" priority="6247">
      <formula>$A$136="Ñ Plan c/desc"</formula>
    </cfRule>
  </conditionalFormatting>
  <conditionalFormatting sqref="AZ136:BB136">
    <cfRule type="expression" dxfId="6245" priority="6246">
      <formula>$A$136="Família"</formula>
    </cfRule>
  </conditionalFormatting>
  <conditionalFormatting sqref="AZ137:BB137">
    <cfRule type="expression" dxfId="6244" priority="6245">
      <formula>$A$137="Planilhado"</formula>
    </cfRule>
  </conditionalFormatting>
  <conditionalFormatting sqref="AZ137:BB137">
    <cfRule type="expression" dxfId="6243" priority="6244">
      <formula>$A$137="Ñ Plan s/desc"</formula>
    </cfRule>
  </conditionalFormatting>
  <conditionalFormatting sqref="AZ137:BB137">
    <cfRule type="expression" dxfId="6242" priority="6243">
      <formula>$A$137="Advindo"</formula>
    </cfRule>
  </conditionalFormatting>
  <conditionalFormatting sqref="AZ137:BB137">
    <cfRule type="expression" dxfId="6241" priority="6242">
      <formula>$A$137="Ñ Plan c/desc"</formula>
    </cfRule>
  </conditionalFormatting>
  <conditionalFormatting sqref="AZ137:BB137">
    <cfRule type="expression" dxfId="6240" priority="6241">
      <formula>$A$137="Família"</formula>
    </cfRule>
  </conditionalFormatting>
  <conditionalFormatting sqref="AZ138:BB138">
    <cfRule type="expression" dxfId="6239" priority="6240">
      <formula>$A$138="Planilhado"</formula>
    </cfRule>
  </conditionalFormatting>
  <conditionalFormatting sqref="AZ138:BB138">
    <cfRule type="expression" dxfId="6238" priority="6239">
      <formula>$A$138="Ñ Plan s/desc"</formula>
    </cfRule>
  </conditionalFormatting>
  <conditionalFormatting sqref="AZ138:BB138">
    <cfRule type="expression" dxfId="6237" priority="6238">
      <formula>$A$138="Advindo"</formula>
    </cfRule>
  </conditionalFormatting>
  <conditionalFormatting sqref="AZ138:BB138">
    <cfRule type="expression" dxfId="6236" priority="6237">
      <formula>$A$138="Ñ Plan c/desc"</formula>
    </cfRule>
  </conditionalFormatting>
  <conditionalFormatting sqref="AZ138:BB138">
    <cfRule type="expression" dxfId="6235" priority="6236">
      <formula>$A$138="Família"</formula>
    </cfRule>
  </conditionalFormatting>
  <conditionalFormatting sqref="AZ139:BB139">
    <cfRule type="expression" dxfId="6234" priority="6235">
      <formula>$A$139="Planilhado"</formula>
    </cfRule>
  </conditionalFormatting>
  <conditionalFormatting sqref="AZ139:BB139">
    <cfRule type="expression" dxfId="6233" priority="6234">
      <formula>$A$139="Ñ Plan s/desc"</formula>
    </cfRule>
  </conditionalFormatting>
  <conditionalFormatting sqref="AZ139:BB139">
    <cfRule type="expression" dxfId="6232" priority="6233">
      <formula>$A$139="Advindo"</formula>
    </cfRule>
  </conditionalFormatting>
  <conditionalFormatting sqref="AZ139:BB139">
    <cfRule type="expression" dxfId="6231" priority="6232">
      <formula>$A$139="Ñ Plan c/desc"</formula>
    </cfRule>
  </conditionalFormatting>
  <conditionalFormatting sqref="AZ139:BB139">
    <cfRule type="expression" dxfId="6230" priority="6231">
      <formula>$A$139="Família"</formula>
    </cfRule>
  </conditionalFormatting>
  <conditionalFormatting sqref="AZ140:BB140">
    <cfRule type="expression" dxfId="6229" priority="6230">
      <formula>$A$140="Planilhado"</formula>
    </cfRule>
  </conditionalFormatting>
  <conditionalFormatting sqref="AZ140:BB140">
    <cfRule type="expression" dxfId="6228" priority="6229">
      <formula>$A$140="Ñ Plan s/desc"</formula>
    </cfRule>
  </conditionalFormatting>
  <conditionalFormatting sqref="AZ140:BB140">
    <cfRule type="expression" dxfId="6227" priority="6228">
      <formula>$A$140="Advindo"</formula>
    </cfRule>
  </conditionalFormatting>
  <conditionalFormatting sqref="AZ140:BB140">
    <cfRule type="expression" dxfId="6226" priority="6227">
      <formula>$A$140="Ñ Plan c/desc"</formula>
    </cfRule>
  </conditionalFormatting>
  <conditionalFormatting sqref="AZ140:BB140">
    <cfRule type="expression" dxfId="6225" priority="6226">
      <formula>$A$140="Família"</formula>
    </cfRule>
  </conditionalFormatting>
  <conditionalFormatting sqref="AZ141:BB141">
    <cfRule type="expression" dxfId="6224" priority="6225">
      <formula>$A$141="Planilhado"</formula>
    </cfRule>
  </conditionalFormatting>
  <conditionalFormatting sqref="AZ141:BB141">
    <cfRule type="expression" dxfId="6223" priority="6224">
      <formula>$A$141="Ñ Plan s/desc"</formula>
    </cfRule>
  </conditionalFormatting>
  <conditionalFormatting sqref="AZ141:BB141">
    <cfRule type="expression" dxfId="6222" priority="6223">
      <formula>$A$141="Advindo"</formula>
    </cfRule>
  </conditionalFormatting>
  <conditionalFormatting sqref="AZ141:BB141">
    <cfRule type="expression" dxfId="6221" priority="6222">
      <formula>$A$141="Ñ Plan c/desc"</formula>
    </cfRule>
  </conditionalFormatting>
  <conditionalFormatting sqref="AZ141:BB141">
    <cfRule type="expression" dxfId="6220" priority="6221">
      <formula>$A$141="Família"</formula>
    </cfRule>
  </conditionalFormatting>
  <conditionalFormatting sqref="AZ142:BB142">
    <cfRule type="expression" dxfId="6219" priority="6220">
      <formula>$A$142="Planilhado"</formula>
    </cfRule>
  </conditionalFormatting>
  <conditionalFormatting sqref="AZ142:BB142">
    <cfRule type="expression" dxfId="6218" priority="6219">
      <formula>$A$142="Ñ Plan s/desc"</formula>
    </cfRule>
  </conditionalFormatting>
  <conditionalFormatting sqref="AZ142:BB142">
    <cfRule type="expression" dxfId="6217" priority="6218">
      <formula>$A$142="Advindo"</formula>
    </cfRule>
  </conditionalFormatting>
  <conditionalFormatting sqref="AZ142:BB142">
    <cfRule type="expression" dxfId="6216" priority="6217">
      <formula>$A$142="Ñ Plan c/desc"</formula>
    </cfRule>
  </conditionalFormatting>
  <conditionalFormatting sqref="AZ142:BB142">
    <cfRule type="expression" dxfId="6215" priority="6216">
      <formula>$A$142="Família"</formula>
    </cfRule>
  </conditionalFormatting>
  <conditionalFormatting sqref="AZ143:BB143">
    <cfRule type="expression" dxfId="6214" priority="6215">
      <formula>$A$143="Planilhado"</formula>
    </cfRule>
  </conditionalFormatting>
  <conditionalFormatting sqref="AZ143:BB143">
    <cfRule type="expression" dxfId="6213" priority="6214">
      <formula>$A$143="Ñ Plan s/desc"</formula>
    </cfRule>
  </conditionalFormatting>
  <conditionalFormatting sqref="AZ143:BB143">
    <cfRule type="expression" dxfId="6212" priority="6213">
      <formula>$A$143="Advindo"</formula>
    </cfRule>
  </conditionalFormatting>
  <conditionalFormatting sqref="AZ143:BB143">
    <cfRule type="expression" dxfId="6211" priority="6212">
      <formula>$A$143="Ñ Plan c/desc"</formula>
    </cfRule>
  </conditionalFormatting>
  <conditionalFormatting sqref="AZ143:BB143">
    <cfRule type="expression" dxfId="6210" priority="6211">
      <formula>$A$143="Família"</formula>
    </cfRule>
  </conditionalFormatting>
  <conditionalFormatting sqref="AZ144:BB144">
    <cfRule type="expression" dxfId="6209" priority="6210">
      <formula>$A$144="Planilhado"</formula>
    </cfRule>
  </conditionalFormatting>
  <conditionalFormatting sqref="AZ144:BB144">
    <cfRule type="expression" dxfId="6208" priority="6209">
      <formula>$A$144="Ñ Plan s/desc"</formula>
    </cfRule>
  </conditionalFormatting>
  <conditionalFormatting sqref="AZ144:BB144">
    <cfRule type="expression" dxfId="6207" priority="6208">
      <formula>$A$144="Advindo"</formula>
    </cfRule>
  </conditionalFormatting>
  <conditionalFormatting sqref="AZ144:BB144">
    <cfRule type="expression" dxfId="6206" priority="6207">
      <formula>$A$144="Ñ Plan c/desc"</formula>
    </cfRule>
  </conditionalFormatting>
  <conditionalFormatting sqref="AZ144:BB144">
    <cfRule type="expression" dxfId="6205" priority="6206">
      <formula>$A$144="Família"</formula>
    </cfRule>
  </conditionalFormatting>
  <conditionalFormatting sqref="AZ145:BB145">
    <cfRule type="expression" dxfId="6204" priority="6205">
      <formula>$A$145="Planilhado"</formula>
    </cfRule>
  </conditionalFormatting>
  <conditionalFormatting sqref="AZ145:BB145">
    <cfRule type="expression" dxfId="6203" priority="6204">
      <formula>$A$145="Ñ Plan s/desc"</formula>
    </cfRule>
  </conditionalFormatting>
  <conditionalFormatting sqref="AZ145:BB145">
    <cfRule type="expression" dxfId="6202" priority="6203">
      <formula>$A$145="Advindo"</formula>
    </cfRule>
  </conditionalFormatting>
  <conditionalFormatting sqref="AZ145:BB145">
    <cfRule type="expression" dxfId="6201" priority="6202">
      <formula>$A$145="Ñ Plan c/desc"</formula>
    </cfRule>
  </conditionalFormatting>
  <conditionalFormatting sqref="AZ145:BB145">
    <cfRule type="expression" dxfId="6200" priority="6201">
      <formula>$A$145="Família"</formula>
    </cfRule>
  </conditionalFormatting>
  <conditionalFormatting sqref="AZ146:BB146">
    <cfRule type="expression" dxfId="6199" priority="6200">
      <formula>$A$146="Planilhado"</formula>
    </cfRule>
  </conditionalFormatting>
  <conditionalFormatting sqref="AZ146:BB146">
    <cfRule type="expression" dxfId="6198" priority="6199">
      <formula>$A$146="Ñ Plan s/desc"</formula>
    </cfRule>
  </conditionalFormatting>
  <conditionalFormatting sqref="AZ146:BB146">
    <cfRule type="expression" dxfId="6197" priority="6198">
      <formula>$A$146="Advindo"</formula>
    </cfRule>
  </conditionalFormatting>
  <conditionalFormatting sqref="AZ146:BB146">
    <cfRule type="expression" dxfId="6196" priority="6197">
      <formula>$A$146="Ñ Plan c/desc"</formula>
    </cfRule>
  </conditionalFormatting>
  <conditionalFormatting sqref="AZ146:BB146">
    <cfRule type="expression" dxfId="6195" priority="6196">
      <formula>$A$146="Família"</formula>
    </cfRule>
  </conditionalFormatting>
  <conditionalFormatting sqref="AZ147:BB147">
    <cfRule type="expression" dxfId="6194" priority="6195">
      <formula>$A$147="Planilhado"</formula>
    </cfRule>
  </conditionalFormatting>
  <conditionalFormatting sqref="AZ147:BB147">
    <cfRule type="expression" dxfId="6193" priority="6194">
      <formula>$A$147="Ñ Plan s/desc"</formula>
    </cfRule>
  </conditionalFormatting>
  <conditionalFormatting sqref="AZ147:BB147">
    <cfRule type="expression" dxfId="6192" priority="6193">
      <formula>$A$147="Advindo"</formula>
    </cfRule>
  </conditionalFormatting>
  <conditionalFormatting sqref="AZ147:BB147">
    <cfRule type="expression" dxfId="6191" priority="6192">
      <formula>$A$147="Ñ Plan c/desc"</formula>
    </cfRule>
  </conditionalFormatting>
  <conditionalFormatting sqref="AZ147:BB147">
    <cfRule type="expression" dxfId="6190" priority="6191">
      <formula>$A$147="Família"</formula>
    </cfRule>
  </conditionalFormatting>
  <conditionalFormatting sqref="AZ148:BB148">
    <cfRule type="expression" dxfId="6189" priority="6190">
      <formula>$A$148="Planilhado"</formula>
    </cfRule>
  </conditionalFormatting>
  <conditionalFormatting sqref="AZ148:BB148">
    <cfRule type="expression" dxfId="6188" priority="6189">
      <formula>$A$148="Ñ Plan s/desc"</formula>
    </cfRule>
  </conditionalFormatting>
  <conditionalFormatting sqref="AZ148:BB148">
    <cfRule type="expression" dxfId="6187" priority="6188">
      <formula>$A$148="Advindo"</formula>
    </cfRule>
  </conditionalFormatting>
  <conditionalFormatting sqref="AZ148:BB148">
    <cfRule type="expression" dxfId="6186" priority="6187">
      <formula>$A$148="Ñ Plan c/desc"</formula>
    </cfRule>
  </conditionalFormatting>
  <conditionalFormatting sqref="AZ148:BB148">
    <cfRule type="expression" dxfId="6185" priority="6186">
      <formula>$A$148="Família"</formula>
    </cfRule>
  </conditionalFormatting>
  <conditionalFormatting sqref="AZ149:BB149">
    <cfRule type="expression" dxfId="6184" priority="6185">
      <formula>$A$149="Planilhado"</formula>
    </cfRule>
  </conditionalFormatting>
  <conditionalFormatting sqref="AZ149:BB149">
    <cfRule type="expression" dxfId="6183" priority="6184">
      <formula>$A$149="Ñ Plan s/desc"</formula>
    </cfRule>
  </conditionalFormatting>
  <conditionalFormatting sqref="AZ149:BB149">
    <cfRule type="expression" dxfId="6182" priority="6183">
      <formula>$A$149="Advindo"</formula>
    </cfRule>
  </conditionalFormatting>
  <conditionalFormatting sqref="AZ149:BB149">
    <cfRule type="expression" dxfId="6181" priority="6182">
      <formula>$A$149="Ñ Plan c/desc"</formula>
    </cfRule>
  </conditionalFormatting>
  <conditionalFormatting sqref="AZ149:BB149">
    <cfRule type="expression" dxfId="6180" priority="6181">
      <formula>$A$149="Família"</formula>
    </cfRule>
  </conditionalFormatting>
  <conditionalFormatting sqref="AZ150:BB150">
    <cfRule type="expression" dxfId="6179" priority="6180">
      <formula>$A$150="Planilhado"</formula>
    </cfRule>
  </conditionalFormatting>
  <conditionalFormatting sqref="AZ150:BB150">
    <cfRule type="expression" dxfId="6178" priority="6179">
      <formula>$A$150="Ñ Plan s/desc"</formula>
    </cfRule>
  </conditionalFormatting>
  <conditionalFormatting sqref="AZ150:BB150">
    <cfRule type="expression" dxfId="6177" priority="6178">
      <formula>$A$150="Advindo"</formula>
    </cfRule>
  </conditionalFormatting>
  <conditionalFormatting sqref="AZ150:BB150">
    <cfRule type="expression" dxfId="6176" priority="6177">
      <formula>$A$150="Ñ Plan c/desc"</formula>
    </cfRule>
  </conditionalFormatting>
  <conditionalFormatting sqref="AZ150:BB150">
    <cfRule type="expression" dxfId="6175" priority="6176">
      <formula>$A$150="Família"</formula>
    </cfRule>
  </conditionalFormatting>
  <conditionalFormatting sqref="AZ151:BB151">
    <cfRule type="expression" dxfId="6174" priority="6175">
      <formula>$A$151="Planilhado"</formula>
    </cfRule>
  </conditionalFormatting>
  <conditionalFormatting sqref="AZ151:BB151">
    <cfRule type="expression" dxfId="6173" priority="6174">
      <formula>$A$151="Ñ Plan s/desc"</formula>
    </cfRule>
  </conditionalFormatting>
  <conditionalFormatting sqref="AZ151:BB151">
    <cfRule type="expression" dxfId="6172" priority="6173">
      <formula>$A$151="Advindo"</formula>
    </cfRule>
  </conditionalFormatting>
  <conditionalFormatting sqref="AZ151:BB151">
    <cfRule type="expression" dxfId="6171" priority="6172">
      <formula>$A$151="Ñ Plan c/desc"</formula>
    </cfRule>
  </conditionalFormatting>
  <conditionalFormatting sqref="AZ151:BB151">
    <cfRule type="expression" dxfId="6170" priority="6171">
      <formula>$A$151="Família"</formula>
    </cfRule>
  </conditionalFormatting>
  <conditionalFormatting sqref="AZ152:BB152">
    <cfRule type="expression" dxfId="6169" priority="6170">
      <formula>$A$152="Planilhado"</formula>
    </cfRule>
  </conditionalFormatting>
  <conditionalFormatting sqref="AZ152:BB152">
    <cfRule type="expression" dxfId="6168" priority="6169">
      <formula>$A$152="Ñ Plan s/desc"</formula>
    </cfRule>
  </conditionalFormatting>
  <conditionalFormatting sqref="AZ152:BB152">
    <cfRule type="expression" dxfId="6167" priority="6168">
      <formula>$A$152="Advindo"</formula>
    </cfRule>
  </conditionalFormatting>
  <conditionalFormatting sqref="AZ152:BB152">
    <cfRule type="expression" dxfId="6166" priority="6167">
      <formula>$A$152="Ñ Plan c/desc"</formula>
    </cfRule>
  </conditionalFormatting>
  <conditionalFormatting sqref="AZ152:BB152">
    <cfRule type="expression" dxfId="6165" priority="6166">
      <formula>$A$152="Família"</formula>
    </cfRule>
  </conditionalFormatting>
  <conditionalFormatting sqref="AZ153:BB153">
    <cfRule type="expression" dxfId="6164" priority="6165">
      <formula>$A$153="Planilhado"</formula>
    </cfRule>
  </conditionalFormatting>
  <conditionalFormatting sqref="AZ153:BB153">
    <cfRule type="expression" dxfId="6163" priority="6164">
      <formula>$A$153="Ñ Plan s/desc"</formula>
    </cfRule>
  </conditionalFormatting>
  <conditionalFormatting sqref="AZ153:BB153">
    <cfRule type="expression" dxfId="6162" priority="6163">
      <formula>$A$153="Advindo"</formula>
    </cfRule>
  </conditionalFormatting>
  <conditionalFormatting sqref="AZ153:BB153">
    <cfRule type="expression" dxfId="6161" priority="6162">
      <formula>$A$153="Ñ Plan c/desc"</formula>
    </cfRule>
  </conditionalFormatting>
  <conditionalFormatting sqref="AZ153:BB153">
    <cfRule type="expression" dxfId="6160" priority="6161">
      <formula>$A$153="Família"</formula>
    </cfRule>
  </conditionalFormatting>
  <conditionalFormatting sqref="AZ154:BB154">
    <cfRule type="expression" dxfId="6159" priority="6160">
      <formula>$A$154="Planilhado"</formula>
    </cfRule>
  </conditionalFormatting>
  <conditionalFormatting sqref="AZ154:BB154">
    <cfRule type="expression" dxfId="6158" priority="6159">
      <formula>$A$154="Ñ Plan s/desc"</formula>
    </cfRule>
  </conditionalFormatting>
  <conditionalFormatting sqref="AZ154:BB154">
    <cfRule type="expression" dxfId="6157" priority="6158">
      <formula>$A$154="Advindo"</formula>
    </cfRule>
  </conditionalFormatting>
  <conditionalFormatting sqref="AZ154:BB154">
    <cfRule type="expression" dxfId="6156" priority="6157">
      <formula>$A$154="Ñ Plan c/desc"</formula>
    </cfRule>
  </conditionalFormatting>
  <conditionalFormatting sqref="AZ154:BB154">
    <cfRule type="expression" dxfId="6155" priority="6156">
      <formula>$A$154="Família"</formula>
    </cfRule>
  </conditionalFormatting>
  <conditionalFormatting sqref="AZ155:BB155">
    <cfRule type="expression" dxfId="6154" priority="6155">
      <formula>$A$155="Planilhado"</formula>
    </cfRule>
  </conditionalFormatting>
  <conditionalFormatting sqref="AZ155:BB155">
    <cfRule type="expression" dxfId="6153" priority="6154">
      <formula>$A$155="Ñ Plan s/desc"</formula>
    </cfRule>
  </conditionalFormatting>
  <conditionalFormatting sqref="AZ155:BB155">
    <cfRule type="expression" dxfId="6152" priority="6153">
      <formula>$A$155="Advindo"</formula>
    </cfRule>
  </conditionalFormatting>
  <conditionalFormatting sqref="AZ155:BB155">
    <cfRule type="expression" dxfId="6151" priority="6152">
      <formula>$A$155="Ñ Plan c/desc"</formula>
    </cfRule>
  </conditionalFormatting>
  <conditionalFormatting sqref="AZ155:BB155">
    <cfRule type="expression" dxfId="6150" priority="6151">
      <formula>$A$155="Família"</formula>
    </cfRule>
  </conditionalFormatting>
  <conditionalFormatting sqref="AZ156:BB156">
    <cfRule type="expression" dxfId="6149" priority="6150">
      <formula>$A$156="Planilhado"</formula>
    </cfRule>
  </conditionalFormatting>
  <conditionalFormatting sqref="AZ156:BB156">
    <cfRule type="expression" dxfId="6148" priority="6149">
      <formula>$A$156="Ñ Plan s/desc"</formula>
    </cfRule>
  </conditionalFormatting>
  <conditionalFormatting sqref="AZ156:BB156">
    <cfRule type="expression" dxfId="6147" priority="6148">
      <formula>$A$156="Advindo"</formula>
    </cfRule>
  </conditionalFormatting>
  <conditionalFormatting sqref="AZ156:BB156">
    <cfRule type="expression" dxfId="6146" priority="6147">
      <formula>$A$156="Ñ Plan c/desc"</formula>
    </cfRule>
  </conditionalFormatting>
  <conditionalFormatting sqref="AZ156:BB156">
    <cfRule type="expression" dxfId="6145" priority="6146">
      <formula>$A$156="Família"</formula>
    </cfRule>
  </conditionalFormatting>
  <conditionalFormatting sqref="AZ157:BB157">
    <cfRule type="expression" dxfId="6144" priority="6145">
      <formula>$A$157="Planilhado"</formula>
    </cfRule>
  </conditionalFormatting>
  <conditionalFormatting sqref="AZ157:BB157">
    <cfRule type="expression" dxfId="6143" priority="6144">
      <formula>$A$157="Ñ Plan s/desc"</formula>
    </cfRule>
  </conditionalFormatting>
  <conditionalFormatting sqref="AZ157:BB157">
    <cfRule type="expression" dxfId="6142" priority="6143">
      <formula>$A$157="Advindo"</formula>
    </cfRule>
  </conditionalFormatting>
  <conditionalFormatting sqref="AZ157:BB157">
    <cfRule type="expression" dxfId="6141" priority="6142">
      <formula>$A$157="Ñ Plan c/desc"</formula>
    </cfRule>
  </conditionalFormatting>
  <conditionalFormatting sqref="AZ157:BB157">
    <cfRule type="expression" dxfId="6140" priority="6141">
      <formula>$A$157="Família"</formula>
    </cfRule>
  </conditionalFormatting>
  <conditionalFormatting sqref="AZ158:BB158">
    <cfRule type="expression" dxfId="6139" priority="6140">
      <formula>$A$158="Planilhado"</formula>
    </cfRule>
  </conditionalFormatting>
  <conditionalFormatting sqref="AZ158:BB158">
    <cfRule type="expression" dxfId="6138" priority="6139">
      <formula>$A$158="Ñ Plan s/desc"</formula>
    </cfRule>
  </conditionalFormatting>
  <conditionalFormatting sqref="AZ158:BB158">
    <cfRule type="expression" dxfId="6137" priority="6138">
      <formula>$A$158="Advindo"</formula>
    </cfRule>
  </conditionalFormatting>
  <conditionalFormatting sqref="AZ158:BB158">
    <cfRule type="expression" dxfId="6136" priority="6137">
      <formula>$A$158="Ñ Plan c/desc"</formula>
    </cfRule>
  </conditionalFormatting>
  <conditionalFormatting sqref="AZ158:BB158">
    <cfRule type="expression" dxfId="6135" priority="6136">
      <formula>$A$158="Família"</formula>
    </cfRule>
  </conditionalFormatting>
  <conditionalFormatting sqref="AZ159:BB159">
    <cfRule type="expression" dxfId="6134" priority="6135">
      <formula>$A$159="Planilhado"</formula>
    </cfRule>
  </conditionalFormatting>
  <conditionalFormatting sqref="AZ159:BB159">
    <cfRule type="expression" dxfId="6133" priority="6134">
      <formula>$A$159="Ñ Plan s/desc"</formula>
    </cfRule>
  </conditionalFormatting>
  <conditionalFormatting sqref="AZ159:BB159">
    <cfRule type="expression" dxfId="6132" priority="6133">
      <formula>$A$159="Advindo"</formula>
    </cfRule>
  </conditionalFormatting>
  <conditionalFormatting sqref="AZ159:BB159">
    <cfRule type="expression" dxfId="6131" priority="6132">
      <formula>$A$159="Ñ Plan c/desc"</formula>
    </cfRule>
  </conditionalFormatting>
  <conditionalFormatting sqref="AZ159:BB159">
    <cfRule type="expression" dxfId="6130" priority="6131">
      <formula>$A$159="Família"</formula>
    </cfRule>
  </conditionalFormatting>
  <conditionalFormatting sqref="AZ160:BB160">
    <cfRule type="expression" dxfId="6129" priority="6130">
      <formula>$A$160="Planilhado"</formula>
    </cfRule>
  </conditionalFormatting>
  <conditionalFormatting sqref="AZ160:BB160">
    <cfRule type="expression" dxfId="6128" priority="6129">
      <formula>$A$160="Ñ Plan s/desc"</formula>
    </cfRule>
  </conditionalFormatting>
  <conditionalFormatting sqref="AZ160:BB160">
    <cfRule type="expression" dxfId="6127" priority="6128">
      <formula>$A$160="Advindo"</formula>
    </cfRule>
  </conditionalFormatting>
  <conditionalFormatting sqref="AZ160:BB160">
    <cfRule type="expression" dxfId="6126" priority="6127">
      <formula>$A$160="Ñ Plan c/desc"</formula>
    </cfRule>
  </conditionalFormatting>
  <conditionalFormatting sqref="AZ160:BB160">
    <cfRule type="expression" dxfId="6125" priority="6126">
      <formula>$A$160="Família"</formula>
    </cfRule>
  </conditionalFormatting>
  <conditionalFormatting sqref="AZ161:BB161">
    <cfRule type="expression" dxfId="6124" priority="6125">
      <formula>$A$161="Planilhado"</formula>
    </cfRule>
  </conditionalFormatting>
  <conditionalFormatting sqref="AZ161:BB161">
    <cfRule type="expression" dxfId="6123" priority="6124">
      <formula>$A$161="Ñ Plan s/desc"</formula>
    </cfRule>
  </conditionalFormatting>
  <conditionalFormatting sqref="AZ161:BB161">
    <cfRule type="expression" dxfId="6122" priority="6123">
      <formula>$A$161="Advindo"</formula>
    </cfRule>
  </conditionalFormatting>
  <conditionalFormatting sqref="AZ161:BB161">
    <cfRule type="expression" dxfId="6121" priority="6122">
      <formula>$A$161="Ñ Plan c/desc"</formula>
    </cfRule>
  </conditionalFormatting>
  <conditionalFormatting sqref="AZ161:BB161">
    <cfRule type="expression" dxfId="6120" priority="6121">
      <formula>$A$161="Família"</formula>
    </cfRule>
  </conditionalFormatting>
  <conditionalFormatting sqref="AZ162:BB162">
    <cfRule type="expression" dxfId="6119" priority="6120">
      <formula>$A$162="Planilhado"</formula>
    </cfRule>
  </conditionalFormatting>
  <conditionalFormatting sqref="AZ162:BB162">
    <cfRule type="expression" dxfId="6118" priority="6119">
      <formula>$A$162="Ñ Plan s/desc"</formula>
    </cfRule>
  </conditionalFormatting>
  <conditionalFormatting sqref="AZ162:BB162">
    <cfRule type="expression" dxfId="6117" priority="6118">
      <formula>$A$162="Advindo"</formula>
    </cfRule>
  </conditionalFormatting>
  <conditionalFormatting sqref="AZ162:BB162">
    <cfRule type="expression" dxfId="6116" priority="6117">
      <formula>$A$162="Ñ Plan c/desc"</formula>
    </cfRule>
  </conditionalFormatting>
  <conditionalFormatting sqref="AZ162:BB162">
    <cfRule type="expression" dxfId="6115" priority="6116">
      <formula>$A$162="Família"</formula>
    </cfRule>
  </conditionalFormatting>
  <conditionalFormatting sqref="AZ163:BB163">
    <cfRule type="expression" dxfId="6114" priority="6115">
      <formula>$A$163="Planilhado"</formula>
    </cfRule>
  </conditionalFormatting>
  <conditionalFormatting sqref="AZ163:BB163">
    <cfRule type="expression" dxfId="6113" priority="6114">
      <formula>$A$163="Ñ Plan s/desc"</formula>
    </cfRule>
  </conditionalFormatting>
  <conditionalFormatting sqref="AZ163:BB163">
    <cfRule type="expression" dxfId="6112" priority="6113">
      <formula>$A$163="Advindo"</formula>
    </cfRule>
  </conditionalFormatting>
  <conditionalFormatting sqref="AZ163:BB163">
    <cfRule type="expression" dxfId="6111" priority="6112">
      <formula>$A$163="Ñ Plan c/desc"</formula>
    </cfRule>
  </conditionalFormatting>
  <conditionalFormatting sqref="AZ163:BB163">
    <cfRule type="expression" dxfId="6110" priority="6111">
      <formula>$A$163="Família"</formula>
    </cfRule>
  </conditionalFormatting>
  <conditionalFormatting sqref="AZ164:BB164">
    <cfRule type="expression" dxfId="6109" priority="6110">
      <formula>$A$164="Planilhado"</formula>
    </cfRule>
  </conditionalFormatting>
  <conditionalFormatting sqref="AZ164:BB164">
    <cfRule type="expression" dxfId="6108" priority="6109">
      <formula>$A$164="Ñ Plan s/desc"</formula>
    </cfRule>
  </conditionalFormatting>
  <conditionalFormatting sqref="AZ164:BB164">
    <cfRule type="expression" dxfId="6107" priority="6108">
      <formula>$A$164="Advindo"</formula>
    </cfRule>
  </conditionalFormatting>
  <conditionalFormatting sqref="AZ164:BB164">
    <cfRule type="expression" dxfId="6106" priority="6107">
      <formula>$A$164="Ñ Plan c/desc"</formula>
    </cfRule>
  </conditionalFormatting>
  <conditionalFormatting sqref="AZ164:BB164">
    <cfRule type="expression" dxfId="6105" priority="6106">
      <formula>$A$164="Família"</formula>
    </cfRule>
  </conditionalFormatting>
  <conditionalFormatting sqref="AZ165:BB165">
    <cfRule type="expression" dxfId="6104" priority="6105">
      <formula>$A$165="Planilhado"</formula>
    </cfRule>
  </conditionalFormatting>
  <conditionalFormatting sqref="AZ165:BB165">
    <cfRule type="expression" dxfId="6103" priority="6104">
      <formula>$A$165="Ñ Plan s/desc"</formula>
    </cfRule>
  </conditionalFormatting>
  <conditionalFormatting sqref="AZ165:BB165">
    <cfRule type="expression" dxfId="6102" priority="6103">
      <formula>$A$165="Advindo"</formula>
    </cfRule>
  </conditionalFormatting>
  <conditionalFormatting sqref="AZ165:BB165">
    <cfRule type="expression" dxfId="6101" priority="6102">
      <formula>$A$165="Ñ Plan c/desc"</formula>
    </cfRule>
  </conditionalFormatting>
  <conditionalFormatting sqref="AZ165:BB165">
    <cfRule type="expression" dxfId="6100" priority="6101">
      <formula>$A$165="Família"</formula>
    </cfRule>
  </conditionalFormatting>
  <conditionalFormatting sqref="AZ166:BB166">
    <cfRule type="expression" dxfId="6099" priority="6100">
      <formula>$A$166="Planilhado"</formula>
    </cfRule>
  </conditionalFormatting>
  <conditionalFormatting sqref="AZ166:BB166">
    <cfRule type="expression" dxfId="6098" priority="6099">
      <formula>$A$166="Ñ Plan s/desc"</formula>
    </cfRule>
  </conditionalFormatting>
  <conditionalFormatting sqref="AZ166:BB166">
    <cfRule type="expression" dxfId="6097" priority="6098">
      <formula>$A$166="Advindo"</formula>
    </cfRule>
  </conditionalFormatting>
  <conditionalFormatting sqref="AZ166:BB166">
    <cfRule type="expression" dxfId="6096" priority="6097">
      <formula>$A$166="Ñ Plan c/desc"</formula>
    </cfRule>
  </conditionalFormatting>
  <conditionalFormatting sqref="AZ166:BB166">
    <cfRule type="expression" dxfId="6095" priority="6096">
      <formula>$A$166="Família"</formula>
    </cfRule>
  </conditionalFormatting>
  <conditionalFormatting sqref="AZ167:BB167">
    <cfRule type="expression" dxfId="6094" priority="6095">
      <formula>$A$167="Planilhado"</formula>
    </cfRule>
  </conditionalFormatting>
  <conditionalFormatting sqref="AZ167:BB167">
    <cfRule type="expression" dxfId="6093" priority="6094">
      <formula>$A$167="Ñ Plan s/desc"</formula>
    </cfRule>
  </conditionalFormatting>
  <conditionalFormatting sqref="AZ167:BB167">
    <cfRule type="expression" dxfId="6092" priority="6093">
      <formula>$A$167="Advindo"</formula>
    </cfRule>
  </conditionalFormatting>
  <conditionalFormatting sqref="AZ167:BB167">
    <cfRule type="expression" dxfId="6091" priority="6092">
      <formula>$A$167="Ñ Plan c/desc"</formula>
    </cfRule>
  </conditionalFormatting>
  <conditionalFormatting sqref="AZ167:BB167">
    <cfRule type="expression" dxfId="6090" priority="6091">
      <formula>$A$167="Família"</formula>
    </cfRule>
  </conditionalFormatting>
  <conditionalFormatting sqref="AZ168:BB168">
    <cfRule type="expression" dxfId="6089" priority="6090">
      <formula>$A$168="Planilhado"</formula>
    </cfRule>
  </conditionalFormatting>
  <conditionalFormatting sqref="AZ168:BB168">
    <cfRule type="expression" dxfId="6088" priority="6089">
      <formula>$A$168="Ñ Plan s/desc"</formula>
    </cfRule>
  </conditionalFormatting>
  <conditionalFormatting sqref="AZ168:BB168">
    <cfRule type="expression" dxfId="6087" priority="6088">
      <formula>$A$168="Advindo"</formula>
    </cfRule>
  </conditionalFormatting>
  <conditionalFormatting sqref="AZ168:BB168">
    <cfRule type="expression" dxfId="6086" priority="6087">
      <formula>$A$168="Ñ Plan c/desc"</formula>
    </cfRule>
  </conditionalFormatting>
  <conditionalFormatting sqref="AZ168:BB168">
    <cfRule type="expression" dxfId="6085" priority="6086">
      <formula>$A$168="Família"</formula>
    </cfRule>
  </conditionalFormatting>
  <conditionalFormatting sqref="AZ169:BB169">
    <cfRule type="expression" dxfId="6084" priority="6085">
      <formula>$A$169="Planilhado"</formula>
    </cfRule>
  </conditionalFormatting>
  <conditionalFormatting sqref="AZ169:BB169">
    <cfRule type="expression" dxfId="6083" priority="6084">
      <formula>$A$169="Ñ Plan s/desc"</formula>
    </cfRule>
  </conditionalFormatting>
  <conditionalFormatting sqref="AZ169:BB169">
    <cfRule type="expression" dxfId="6082" priority="6083">
      <formula>$A$169="Advindo"</formula>
    </cfRule>
  </conditionalFormatting>
  <conditionalFormatting sqref="AZ169:BB169">
    <cfRule type="expression" dxfId="6081" priority="6082">
      <formula>$A$169="Ñ Plan c/desc"</formula>
    </cfRule>
  </conditionalFormatting>
  <conditionalFormatting sqref="AZ169:BB169">
    <cfRule type="expression" dxfId="6080" priority="6081">
      <formula>$A$169="Família"</formula>
    </cfRule>
  </conditionalFormatting>
  <conditionalFormatting sqref="AZ170:BB170">
    <cfRule type="expression" dxfId="6079" priority="6080">
      <formula>$A$170="Planilhado"</formula>
    </cfRule>
  </conditionalFormatting>
  <conditionalFormatting sqref="AZ170:BB170">
    <cfRule type="expression" dxfId="6078" priority="6079">
      <formula>$A$170="Ñ Plan s/desc"</formula>
    </cfRule>
  </conditionalFormatting>
  <conditionalFormatting sqref="AZ170:BB170">
    <cfRule type="expression" dxfId="6077" priority="6078">
      <formula>$A$170="Advindo"</formula>
    </cfRule>
  </conditionalFormatting>
  <conditionalFormatting sqref="AZ170:BB170">
    <cfRule type="expression" dxfId="6076" priority="6077">
      <formula>$A$170="Ñ Plan c/desc"</formula>
    </cfRule>
  </conditionalFormatting>
  <conditionalFormatting sqref="AZ170:BB170">
    <cfRule type="expression" dxfId="6075" priority="6076">
      <formula>$A$170="Família"</formula>
    </cfRule>
  </conditionalFormatting>
  <conditionalFormatting sqref="AZ171:BB171">
    <cfRule type="expression" dxfId="6074" priority="6075">
      <formula>$A$171="Planilhado"</formula>
    </cfRule>
  </conditionalFormatting>
  <conditionalFormatting sqref="AZ171:BB171">
    <cfRule type="expression" dxfId="6073" priority="6074">
      <formula>$A$171="Ñ Plan s/desc"</formula>
    </cfRule>
  </conditionalFormatting>
  <conditionalFormatting sqref="AZ171:BB171">
    <cfRule type="expression" dxfId="6072" priority="6073">
      <formula>$A$171="Advindo"</formula>
    </cfRule>
  </conditionalFormatting>
  <conditionalFormatting sqref="AZ171:BB171">
    <cfRule type="expression" dxfId="6071" priority="6072">
      <formula>$A$171="Ñ Plan c/desc"</formula>
    </cfRule>
  </conditionalFormatting>
  <conditionalFormatting sqref="AZ171:BB171">
    <cfRule type="expression" dxfId="6070" priority="6071">
      <formula>$A$171="Família"</formula>
    </cfRule>
  </conditionalFormatting>
  <conditionalFormatting sqref="AZ172:BB172">
    <cfRule type="expression" dxfId="6069" priority="6070">
      <formula>$A$172="Planilhado"</formula>
    </cfRule>
  </conditionalFormatting>
  <conditionalFormatting sqref="AZ172:BB172">
    <cfRule type="expression" dxfId="6068" priority="6069">
      <formula>$A$172="Ñ Plan s/desc"</formula>
    </cfRule>
  </conditionalFormatting>
  <conditionalFormatting sqref="AZ172:BB172">
    <cfRule type="expression" dxfId="6067" priority="6068">
      <formula>$A$172="Advindo"</formula>
    </cfRule>
  </conditionalFormatting>
  <conditionalFormatting sqref="AZ172:BB172">
    <cfRule type="expression" dxfId="6066" priority="6067">
      <formula>$A$172="Ñ Plan c/desc"</formula>
    </cfRule>
  </conditionalFormatting>
  <conditionalFormatting sqref="AZ172:BB172">
    <cfRule type="expression" dxfId="6065" priority="6066">
      <formula>$A$172="Família"</formula>
    </cfRule>
  </conditionalFormatting>
  <conditionalFormatting sqref="AZ173:BB173">
    <cfRule type="expression" dxfId="6064" priority="6065">
      <formula>$A$173="Planilhado"</formula>
    </cfRule>
  </conditionalFormatting>
  <conditionalFormatting sqref="AZ173:BB173">
    <cfRule type="expression" dxfId="6063" priority="6064">
      <formula>$A$173="Ñ Plan s/desc"</formula>
    </cfRule>
  </conditionalFormatting>
  <conditionalFormatting sqref="AZ173:BB173">
    <cfRule type="expression" dxfId="6062" priority="6063">
      <formula>$A$173="Advindo"</formula>
    </cfRule>
  </conditionalFormatting>
  <conditionalFormatting sqref="AZ173:BB173">
    <cfRule type="expression" dxfId="6061" priority="6062">
      <formula>$A$173="Ñ Plan c/desc"</formula>
    </cfRule>
  </conditionalFormatting>
  <conditionalFormatting sqref="AZ173:BB173">
    <cfRule type="expression" dxfId="6060" priority="6061">
      <formula>$A$173="Família"</formula>
    </cfRule>
  </conditionalFormatting>
  <conditionalFormatting sqref="AZ174:BB174">
    <cfRule type="expression" dxfId="6059" priority="6060">
      <formula>$A$174="Planilhado"</formula>
    </cfRule>
  </conditionalFormatting>
  <conditionalFormatting sqref="AZ174:BB174">
    <cfRule type="expression" dxfId="6058" priority="6059">
      <formula>$A$174="Ñ Plan s/desc"</formula>
    </cfRule>
  </conditionalFormatting>
  <conditionalFormatting sqref="AZ174:BB174">
    <cfRule type="expression" dxfId="6057" priority="6058">
      <formula>$A$174="Advindo"</formula>
    </cfRule>
  </conditionalFormatting>
  <conditionalFormatting sqref="AZ174:BB174">
    <cfRule type="expression" dxfId="6056" priority="6057">
      <formula>$A$174="Ñ Plan c/desc"</formula>
    </cfRule>
  </conditionalFormatting>
  <conditionalFormatting sqref="AZ174:BB174">
    <cfRule type="expression" dxfId="6055" priority="6056">
      <formula>$A$174="Família"</formula>
    </cfRule>
  </conditionalFormatting>
  <conditionalFormatting sqref="AZ175:BB175">
    <cfRule type="expression" dxfId="6054" priority="6055">
      <formula>$A$175="Planilhado"</formula>
    </cfRule>
  </conditionalFormatting>
  <conditionalFormatting sqref="AZ175:BB175">
    <cfRule type="expression" dxfId="6053" priority="6054">
      <formula>$A$175="Ñ Plan s/desc"</formula>
    </cfRule>
  </conditionalFormatting>
  <conditionalFormatting sqref="AZ175:BB175">
    <cfRule type="expression" dxfId="6052" priority="6053">
      <formula>$A$175="Advindo"</formula>
    </cfRule>
  </conditionalFormatting>
  <conditionalFormatting sqref="AZ175:BB175">
    <cfRule type="expression" dxfId="6051" priority="6052">
      <formula>$A$175="Ñ Plan c/desc"</formula>
    </cfRule>
  </conditionalFormatting>
  <conditionalFormatting sqref="AZ175:BB175">
    <cfRule type="expression" dxfId="6050" priority="6051">
      <formula>$A$175="Família"</formula>
    </cfRule>
  </conditionalFormatting>
  <conditionalFormatting sqref="AZ176:BB176">
    <cfRule type="expression" dxfId="6049" priority="6050">
      <formula>$A$176="Planilhado"</formula>
    </cfRule>
  </conditionalFormatting>
  <conditionalFormatting sqref="AZ176:BB176">
    <cfRule type="expression" dxfId="6048" priority="6049">
      <formula>$A$176="Ñ Plan s/desc"</formula>
    </cfRule>
  </conditionalFormatting>
  <conditionalFormatting sqref="AZ176:BB176">
    <cfRule type="expression" dxfId="6047" priority="6048">
      <formula>$A$176="Advindo"</formula>
    </cfRule>
  </conditionalFormatting>
  <conditionalFormatting sqref="AZ176:BB176">
    <cfRule type="expression" dxfId="6046" priority="6047">
      <formula>$A$176="Ñ Plan c/desc"</formula>
    </cfRule>
  </conditionalFormatting>
  <conditionalFormatting sqref="AZ176:BB176">
    <cfRule type="expression" dxfId="6045" priority="6046">
      <formula>$A$176="Família"</formula>
    </cfRule>
  </conditionalFormatting>
  <conditionalFormatting sqref="AZ177:BB177">
    <cfRule type="expression" dxfId="6044" priority="6045">
      <formula>$A$177="Planilhado"</formula>
    </cfRule>
  </conditionalFormatting>
  <conditionalFormatting sqref="AZ177:BB177">
    <cfRule type="expression" dxfId="6043" priority="6044">
      <formula>$A$177="Ñ Plan s/desc"</formula>
    </cfRule>
  </conditionalFormatting>
  <conditionalFormatting sqref="AZ177:BB177">
    <cfRule type="expression" dxfId="6042" priority="6043">
      <formula>$A$177="Advindo"</formula>
    </cfRule>
  </conditionalFormatting>
  <conditionalFormatting sqref="AZ177:BB177">
    <cfRule type="expression" dxfId="6041" priority="6042">
      <formula>$A$177="Ñ Plan c/desc"</formula>
    </cfRule>
  </conditionalFormatting>
  <conditionalFormatting sqref="AZ177:BB177">
    <cfRule type="expression" dxfId="6040" priority="6041">
      <formula>$A$177="Família"</formula>
    </cfRule>
  </conditionalFormatting>
  <conditionalFormatting sqref="AZ178:BB178">
    <cfRule type="expression" dxfId="6039" priority="6040">
      <formula>$A$178="Planilhado"</formula>
    </cfRule>
  </conditionalFormatting>
  <conditionalFormatting sqref="AZ178:BB178">
    <cfRule type="expression" dxfId="6038" priority="6039">
      <formula>$A$178="Ñ Plan s/desc"</formula>
    </cfRule>
  </conditionalFormatting>
  <conditionalFormatting sqref="AZ178:BB178">
    <cfRule type="expression" dxfId="6037" priority="6038">
      <formula>$A$178="Advindo"</formula>
    </cfRule>
  </conditionalFormatting>
  <conditionalFormatting sqref="AZ178:BB178">
    <cfRule type="expression" dxfId="6036" priority="6037">
      <formula>$A$178="Ñ Plan c/desc"</formula>
    </cfRule>
  </conditionalFormatting>
  <conditionalFormatting sqref="AZ178:BB178">
    <cfRule type="expression" dxfId="6035" priority="6036">
      <formula>$A$178="Família"</formula>
    </cfRule>
  </conditionalFormatting>
  <conditionalFormatting sqref="AZ179:BB179">
    <cfRule type="expression" dxfId="6034" priority="6035">
      <formula>$A$179="Planilhado"</formula>
    </cfRule>
  </conditionalFormatting>
  <conditionalFormatting sqref="AZ179:BB179">
    <cfRule type="expression" dxfId="6033" priority="6034">
      <formula>$A$179="Ñ Plan s/desc"</formula>
    </cfRule>
  </conditionalFormatting>
  <conditionalFormatting sqref="AZ179:BB179">
    <cfRule type="expression" dxfId="6032" priority="6033">
      <formula>$A$179="Advindo"</formula>
    </cfRule>
  </conditionalFormatting>
  <conditionalFormatting sqref="AZ179:BB179">
    <cfRule type="expression" dxfId="6031" priority="6032">
      <formula>$A$179="Ñ Plan c/desc"</formula>
    </cfRule>
  </conditionalFormatting>
  <conditionalFormatting sqref="AZ179:BB179">
    <cfRule type="expression" dxfId="6030" priority="6031">
      <formula>$A$179="Família"</formula>
    </cfRule>
  </conditionalFormatting>
  <conditionalFormatting sqref="AZ180:BB180">
    <cfRule type="expression" dxfId="6029" priority="6030">
      <formula>$A$180="Planilhado"</formula>
    </cfRule>
  </conditionalFormatting>
  <conditionalFormatting sqref="AZ180:BB180">
    <cfRule type="expression" dxfId="6028" priority="6029">
      <formula>$A$180="Ñ Plan s/desc"</formula>
    </cfRule>
  </conditionalFormatting>
  <conditionalFormatting sqref="AZ180:BB180">
    <cfRule type="expression" dxfId="6027" priority="6028">
      <formula>$A$180="Advindo"</formula>
    </cfRule>
  </conditionalFormatting>
  <conditionalFormatting sqref="AZ180:BB180">
    <cfRule type="expression" dxfId="6026" priority="6027">
      <formula>$A$180="Ñ Plan c/desc"</formula>
    </cfRule>
  </conditionalFormatting>
  <conditionalFormatting sqref="AZ180:BB180">
    <cfRule type="expression" dxfId="6025" priority="6026">
      <formula>$A$180="Família"</formula>
    </cfRule>
  </conditionalFormatting>
  <conditionalFormatting sqref="AZ181:BB181">
    <cfRule type="expression" dxfId="6024" priority="6025">
      <formula>$A$181="Planilhado"</formula>
    </cfRule>
  </conditionalFormatting>
  <conditionalFormatting sqref="AZ181:BB181">
    <cfRule type="expression" dxfId="6023" priority="6024">
      <formula>$A$181="Ñ Plan s/desc"</formula>
    </cfRule>
  </conditionalFormatting>
  <conditionalFormatting sqref="AZ181:BB181">
    <cfRule type="expression" dxfId="6022" priority="6023">
      <formula>$A$181="Advindo"</formula>
    </cfRule>
  </conditionalFormatting>
  <conditionalFormatting sqref="AZ181:BB181">
    <cfRule type="expression" dxfId="6021" priority="6022">
      <formula>$A$181="Ñ Plan c/desc"</formula>
    </cfRule>
  </conditionalFormatting>
  <conditionalFormatting sqref="AZ181:BB181">
    <cfRule type="expression" dxfId="6020" priority="6021">
      <formula>$A$181="Família"</formula>
    </cfRule>
  </conditionalFormatting>
  <conditionalFormatting sqref="AZ182:BB182">
    <cfRule type="expression" dxfId="6019" priority="6020">
      <formula>$A$182="Planilhado"</formula>
    </cfRule>
  </conditionalFormatting>
  <conditionalFormatting sqref="AZ182:BB182">
    <cfRule type="expression" dxfId="6018" priority="6019">
      <formula>$A$182="Ñ Plan s/desc"</formula>
    </cfRule>
  </conditionalFormatting>
  <conditionalFormatting sqref="AZ182:BB182">
    <cfRule type="expression" dxfId="6017" priority="6018">
      <formula>$A$182="Advindo"</formula>
    </cfRule>
  </conditionalFormatting>
  <conditionalFormatting sqref="AZ182:BB182">
    <cfRule type="expression" dxfId="6016" priority="6017">
      <formula>$A$182="Ñ Plan c/desc"</formula>
    </cfRule>
  </conditionalFormatting>
  <conditionalFormatting sqref="AZ182:BB182">
    <cfRule type="expression" dxfId="6015" priority="6016">
      <formula>$A$182="Família"</formula>
    </cfRule>
  </conditionalFormatting>
  <conditionalFormatting sqref="AZ183:BB183">
    <cfRule type="expression" dxfId="6014" priority="6015">
      <formula>$A$183="Planilhado"</formula>
    </cfRule>
  </conditionalFormatting>
  <conditionalFormatting sqref="AZ183:BB183">
    <cfRule type="expression" dxfId="6013" priority="6014">
      <formula>$A$183="Ñ Plan s/desc"</formula>
    </cfRule>
  </conditionalFormatting>
  <conditionalFormatting sqref="AZ183:BB183">
    <cfRule type="expression" dxfId="6012" priority="6013">
      <formula>$A$183="Advindo"</formula>
    </cfRule>
  </conditionalFormatting>
  <conditionalFormatting sqref="AZ183:BB183">
    <cfRule type="expression" dxfId="6011" priority="6012">
      <formula>$A$183="Ñ Plan c/desc"</formula>
    </cfRule>
  </conditionalFormatting>
  <conditionalFormatting sqref="AZ183:BB183">
    <cfRule type="expression" dxfId="6010" priority="6011">
      <formula>$A$183="Família"</formula>
    </cfRule>
  </conditionalFormatting>
  <conditionalFormatting sqref="AZ184:BB184">
    <cfRule type="expression" dxfId="6009" priority="6010">
      <formula>$A$184="Planilhado"</formula>
    </cfRule>
  </conditionalFormatting>
  <conditionalFormatting sqref="AZ184:BB184">
    <cfRule type="expression" dxfId="6008" priority="6009">
      <formula>$A$184="Ñ Plan s/desc"</formula>
    </cfRule>
  </conditionalFormatting>
  <conditionalFormatting sqref="AZ184:BB184">
    <cfRule type="expression" dxfId="6007" priority="6008">
      <formula>$A$184="Advindo"</formula>
    </cfRule>
  </conditionalFormatting>
  <conditionalFormatting sqref="AZ184:BB184">
    <cfRule type="expression" dxfId="6006" priority="6007">
      <formula>$A$184="Ñ Plan c/desc"</formula>
    </cfRule>
  </conditionalFormatting>
  <conditionalFormatting sqref="AZ184:BB184">
    <cfRule type="expression" dxfId="6005" priority="6006">
      <formula>$A$184="Família"</formula>
    </cfRule>
  </conditionalFormatting>
  <conditionalFormatting sqref="AZ185:BB185">
    <cfRule type="expression" dxfId="6004" priority="6005">
      <formula>$A$185="Planilhado"</formula>
    </cfRule>
  </conditionalFormatting>
  <conditionalFormatting sqref="AZ185:BB185">
    <cfRule type="expression" dxfId="6003" priority="6004">
      <formula>$A$185="Ñ Plan s/desc"</formula>
    </cfRule>
  </conditionalFormatting>
  <conditionalFormatting sqref="AZ185:BB185">
    <cfRule type="expression" dxfId="6002" priority="6003">
      <formula>$A$185="Advindo"</formula>
    </cfRule>
  </conditionalFormatting>
  <conditionalFormatting sqref="AZ185:BB185">
    <cfRule type="expression" dxfId="6001" priority="6002">
      <formula>$A$185="Ñ Plan c/desc"</formula>
    </cfRule>
  </conditionalFormatting>
  <conditionalFormatting sqref="AZ185:BB185">
    <cfRule type="expression" dxfId="6000" priority="6001">
      <formula>$A$185="Família"</formula>
    </cfRule>
  </conditionalFormatting>
  <conditionalFormatting sqref="AZ186:BB186">
    <cfRule type="expression" dxfId="5999" priority="6000">
      <formula>$A$186="Planilhado"</formula>
    </cfRule>
  </conditionalFormatting>
  <conditionalFormatting sqref="AZ186:BB186">
    <cfRule type="expression" dxfId="5998" priority="5999">
      <formula>$A$186="Ñ Plan s/desc"</formula>
    </cfRule>
  </conditionalFormatting>
  <conditionalFormatting sqref="AZ186:BB186">
    <cfRule type="expression" dxfId="5997" priority="5998">
      <formula>$A$186="Advindo"</formula>
    </cfRule>
  </conditionalFormatting>
  <conditionalFormatting sqref="AZ186:BB186">
    <cfRule type="expression" dxfId="5996" priority="5997">
      <formula>$A$186="Ñ Plan c/desc"</formula>
    </cfRule>
  </conditionalFormatting>
  <conditionalFormatting sqref="AZ186:BB186">
    <cfRule type="expression" dxfId="5995" priority="5996">
      <formula>$A$186="Família"</formula>
    </cfRule>
  </conditionalFormatting>
  <conditionalFormatting sqref="AZ187:BB187">
    <cfRule type="expression" dxfId="5994" priority="5995">
      <formula>$A$187="Planilhado"</formula>
    </cfRule>
  </conditionalFormatting>
  <conditionalFormatting sqref="AZ187:BB187">
    <cfRule type="expression" dxfId="5993" priority="5994">
      <formula>$A$187="Ñ Plan s/desc"</formula>
    </cfRule>
  </conditionalFormatting>
  <conditionalFormatting sqref="AZ187:BB187">
    <cfRule type="expression" dxfId="5992" priority="5993">
      <formula>$A$187="Advindo"</formula>
    </cfRule>
  </conditionalFormatting>
  <conditionalFormatting sqref="AZ187:BB187">
    <cfRule type="expression" dxfId="5991" priority="5992">
      <formula>$A$187="Ñ Plan c/desc"</formula>
    </cfRule>
  </conditionalFormatting>
  <conditionalFormatting sqref="AZ187:BB187">
    <cfRule type="expression" dxfId="5990" priority="5991">
      <formula>$A$187="Família"</formula>
    </cfRule>
  </conditionalFormatting>
  <conditionalFormatting sqref="AZ188:BB188">
    <cfRule type="expression" dxfId="5989" priority="5990">
      <formula>$A$188="Planilhado"</formula>
    </cfRule>
  </conditionalFormatting>
  <conditionalFormatting sqref="AZ188:BB188">
    <cfRule type="expression" dxfId="5988" priority="5989">
      <formula>$A$188="Ñ Plan s/desc"</formula>
    </cfRule>
  </conditionalFormatting>
  <conditionalFormatting sqref="AZ188:BB188">
    <cfRule type="expression" dxfId="5987" priority="5988">
      <formula>$A$188="Advindo"</formula>
    </cfRule>
  </conditionalFormatting>
  <conditionalFormatting sqref="AZ188:BB188">
    <cfRule type="expression" dxfId="5986" priority="5987">
      <formula>$A$188="Ñ Plan c/desc"</formula>
    </cfRule>
  </conditionalFormatting>
  <conditionalFormatting sqref="AZ188:BB188">
    <cfRule type="expression" dxfId="5985" priority="5986">
      <formula>$A$188="Família"</formula>
    </cfRule>
  </conditionalFormatting>
  <conditionalFormatting sqref="AZ189:BB189">
    <cfRule type="expression" dxfId="5984" priority="5985">
      <formula>$A$189="Planilhado"</formula>
    </cfRule>
  </conditionalFormatting>
  <conditionalFormatting sqref="AZ189:BB189">
    <cfRule type="expression" dxfId="5983" priority="5984">
      <formula>$A$189="Ñ Plan s/desc"</formula>
    </cfRule>
  </conditionalFormatting>
  <conditionalFormatting sqref="AZ189:BB189">
    <cfRule type="expression" dxfId="5982" priority="5983">
      <formula>$A$189="Advindo"</formula>
    </cfRule>
  </conditionalFormatting>
  <conditionalFormatting sqref="AZ189:BB189">
    <cfRule type="expression" dxfId="5981" priority="5982">
      <formula>$A$189="Ñ Plan c/desc"</formula>
    </cfRule>
  </conditionalFormatting>
  <conditionalFormatting sqref="AZ189:BB189">
    <cfRule type="expression" dxfId="5980" priority="5981">
      <formula>$A$189="Família"</formula>
    </cfRule>
  </conditionalFormatting>
  <conditionalFormatting sqref="AZ190:BB190">
    <cfRule type="expression" dxfId="5979" priority="5980">
      <formula>$A$190="Planilhado"</formula>
    </cfRule>
  </conditionalFormatting>
  <conditionalFormatting sqref="AZ190:BB190">
    <cfRule type="expression" dxfId="5978" priority="5979">
      <formula>$A$190="Ñ Plan s/desc"</formula>
    </cfRule>
  </conditionalFormatting>
  <conditionalFormatting sqref="AZ190:BB190">
    <cfRule type="expression" dxfId="5977" priority="5978">
      <formula>$A$190="Advindo"</formula>
    </cfRule>
  </conditionalFormatting>
  <conditionalFormatting sqref="AZ190:BB190">
    <cfRule type="expression" dxfId="5976" priority="5977">
      <formula>$A$190="Ñ Plan c/desc"</formula>
    </cfRule>
  </conditionalFormatting>
  <conditionalFormatting sqref="AZ190:BB190">
    <cfRule type="expression" dxfId="5975" priority="5976">
      <formula>$A$190="Família"</formula>
    </cfRule>
  </conditionalFormatting>
  <conditionalFormatting sqref="AZ191:BB191">
    <cfRule type="expression" dxfId="5974" priority="5975">
      <formula>$A$191="Planilhado"</formula>
    </cfRule>
  </conditionalFormatting>
  <conditionalFormatting sqref="AZ191:BB191">
    <cfRule type="expression" dxfId="5973" priority="5974">
      <formula>$A$191="Ñ Plan s/desc"</formula>
    </cfRule>
  </conditionalFormatting>
  <conditionalFormatting sqref="AZ191:BB191">
    <cfRule type="expression" dxfId="5972" priority="5973">
      <formula>$A$191="Advindo"</formula>
    </cfRule>
  </conditionalFormatting>
  <conditionalFormatting sqref="AZ191:BB191">
    <cfRule type="expression" dxfId="5971" priority="5972">
      <formula>$A$191="Ñ Plan c/desc"</formula>
    </cfRule>
  </conditionalFormatting>
  <conditionalFormatting sqref="AZ191:BB191">
    <cfRule type="expression" dxfId="5970" priority="5971">
      <formula>$A$191="Família"</formula>
    </cfRule>
  </conditionalFormatting>
  <conditionalFormatting sqref="AZ192:BB192">
    <cfRule type="expression" dxfId="5969" priority="5970">
      <formula>$A$192="Planilhado"</formula>
    </cfRule>
  </conditionalFormatting>
  <conditionalFormatting sqref="AZ192:BB192">
    <cfRule type="expression" dxfId="5968" priority="5969">
      <formula>$A$192="Ñ Plan s/desc"</formula>
    </cfRule>
  </conditionalFormatting>
  <conditionalFormatting sqref="AZ192:BB192">
    <cfRule type="expression" dxfId="5967" priority="5968">
      <formula>$A$192="Advindo"</formula>
    </cfRule>
  </conditionalFormatting>
  <conditionalFormatting sqref="AZ192:BB192">
    <cfRule type="expression" dxfId="5966" priority="5967">
      <formula>$A$192="Ñ Plan c/desc"</formula>
    </cfRule>
  </conditionalFormatting>
  <conditionalFormatting sqref="AZ192:BB192">
    <cfRule type="expression" dxfId="5965" priority="5966">
      <formula>$A$192="Família"</formula>
    </cfRule>
  </conditionalFormatting>
  <conditionalFormatting sqref="AZ193:BB193">
    <cfRule type="expression" dxfId="5964" priority="5965">
      <formula>$A$193="Planilhado"</formula>
    </cfRule>
  </conditionalFormatting>
  <conditionalFormatting sqref="AZ193:BB193">
    <cfRule type="expression" dxfId="5963" priority="5964">
      <formula>$A$193="Ñ Plan s/desc"</formula>
    </cfRule>
  </conditionalFormatting>
  <conditionalFormatting sqref="AZ193:BB193">
    <cfRule type="expression" dxfId="5962" priority="5963">
      <formula>$A$193="Advindo"</formula>
    </cfRule>
  </conditionalFormatting>
  <conditionalFormatting sqref="AZ193:BB193">
    <cfRule type="expression" dxfId="5961" priority="5962">
      <formula>$A$193="Ñ Plan c/desc"</formula>
    </cfRule>
  </conditionalFormatting>
  <conditionalFormatting sqref="AZ193:BB193">
    <cfRule type="expression" dxfId="5960" priority="5961">
      <formula>$A$193="Família"</formula>
    </cfRule>
  </conditionalFormatting>
  <conditionalFormatting sqref="AZ194:BB194">
    <cfRule type="expression" dxfId="5959" priority="5960">
      <formula>$A$194="Planilhado"</formula>
    </cfRule>
  </conditionalFormatting>
  <conditionalFormatting sqref="AZ194:BB194">
    <cfRule type="expression" dxfId="5958" priority="5959">
      <formula>$A$194="Ñ Plan s/desc"</formula>
    </cfRule>
  </conditionalFormatting>
  <conditionalFormatting sqref="AZ194:BB194">
    <cfRule type="expression" dxfId="5957" priority="5958">
      <formula>$A$194="Advindo"</formula>
    </cfRule>
  </conditionalFormatting>
  <conditionalFormatting sqref="AZ194:BB194">
    <cfRule type="expression" dxfId="5956" priority="5957">
      <formula>$A$194="Ñ Plan c/desc"</formula>
    </cfRule>
  </conditionalFormatting>
  <conditionalFormatting sqref="AZ194:BB194">
    <cfRule type="expression" dxfId="5955" priority="5956">
      <formula>$A$194="Família"</formula>
    </cfRule>
  </conditionalFormatting>
  <conditionalFormatting sqref="AZ195:BB195">
    <cfRule type="expression" dxfId="5954" priority="5955">
      <formula>$A$195="Planilhado"</formula>
    </cfRule>
  </conditionalFormatting>
  <conditionalFormatting sqref="AZ195:BB195">
    <cfRule type="expression" dxfId="5953" priority="5954">
      <formula>$A$195="Ñ Plan s/desc"</formula>
    </cfRule>
  </conditionalFormatting>
  <conditionalFormatting sqref="AZ195:BB195">
    <cfRule type="expression" dxfId="5952" priority="5953">
      <formula>$A$195="Advindo"</formula>
    </cfRule>
  </conditionalFormatting>
  <conditionalFormatting sqref="AZ195:BB195">
    <cfRule type="expression" dxfId="5951" priority="5952">
      <formula>$A$195="Ñ Plan c/desc"</formula>
    </cfRule>
  </conditionalFormatting>
  <conditionalFormatting sqref="AZ195:BB195">
    <cfRule type="expression" dxfId="5950" priority="5951">
      <formula>$A$195="Família"</formula>
    </cfRule>
  </conditionalFormatting>
  <conditionalFormatting sqref="AZ196:BB196">
    <cfRule type="expression" dxfId="5949" priority="5950">
      <formula>$A$196="Planilhado"</formula>
    </cfRule>
  </conditionalFormatting>
  <conditionalFormatting sqref="AZ196:BB196">
    <cfRule type="expression" dxfId="5948" priority="5949">
      <formula>$A$196="Ñ Plan s/desc"</formula>
    </cfRule>
  </conditionalFormatting>
  <conditionalFormatting sqref="AZ196:BB196">
    <cfRule type="expression" dxfId="5947" priority="5948">
      <formula>$A$196="Advindo"</formula>
    </cfRule>
  </conditionalFormatting>
  <conditionalFormatting sqref="AZ196:BB196">
    <cfRule type="expression" dxfId="5946" priority="5947">
      <formula>$A$196="Ñ Plan c/desc"</formula>
    </cfRule>
  </conditionalFormatting>
  <conditionalFormatting sqref="AZ196:BB196">
    <cfRule type="expression" dxfId="5945" priority="5946">
      <formula>$A$196="Família"</formula>
    </cfRule>
  </conditionalFormatting>
  <conditionalFormatting sqref="AZ197:BB197">
    <cfRule type="expression" dxfId="5944" priority="5945">
      <formula>$A$197="Planilhado"</formula>
    </cfRule>
  </conditionalFormatting>
  <conditionalFormatting sqref="AZ197:BB197">
    <cfRule type="expression" dxfId="5943" priority="5944">
      <formula>$A$197="Ñ Plan s/desc"</formula>
    </cfRule>
  </conditionalFormatting>
  <conditionalFormatting sqref="AZ197:BB197">
    <cfRule type="expression" dxfId="5942" priority="5943">
      <formula>$A$197="Advindo"</formula>
    </cfRule>
  </conditionalFormatting>
  <conditionalFormatting sqref="AZ197:BB197">
    <cfRule type="expression" dxfId="5941" priority="5942">
      <formula>$A$197="Ñ Plan c/desc"</formula>
    </cfRule>
  </conditionalFormatting>
  <conditionalFormatting sqref="AZ197:BB197">
    <cfRule type="expression" dxfId="5940" priority="5941">
      <formula>$A$197="Família"</formula>
    </cfRule>
  </conditionalFormatting>
  <conditionalFormatting sqref="AZ198:BB198">
    <cfRule type="expression" dxfId="5939" priority="5940">
      <formula>$A$198="Planilhado"</formula>
    </cfRule>
  </conditionalFormatting>
  <conditionalFormatting sqref="AZ198:BB198">
    <cfRule type="expression" dxfId="5938" priority="5939">
      <formula>$A$198="Ñ Plan s/desc"</formula>
    </cfRule>
  </conditionalFormatting>
  <conditionalFormatting sqref="AZ198:BB198">
    <cfRule type="expression" dxfId="5937" priority="5938">
      <formula>$A$198="Advindo"</formula>
    </cfRule>
  </conditionalFormatting>
  <conditionalFormatting sqref="AZ198:BB198">
    <cfRule type="expression" dxfId="5936" priority="5937">
      <formula>$A$198="Ñ Plan c/desc"</formula>
    </cfRule>
  </conditionalFormatting>
  <conditionalFormatting sqref="AZ198:BB198">
    <cfRule type="expression" dxfId="5935" priority="5936">
      <formula>$A$198="Família"</formula>
    </cfRule>
  </conditionalFormatting>
  <conditionalFormatting sqref="AZ199:BB199">
    <cfRule type="expression" dxfId="5934" priority="5935">
      <formula>$A$199="Planilhado"</formula>
    </cfRule>
  </conditionalFormatting>
  <conditionalFormatting sqref="AZ199:BB199">
    <cfRule type="expression" dxfId="5933" priority="5934">
      <formula>$A$199="Ñ Plan s/desc"</formula>
    </cfRule>
  </conditionalFormatting>
  <conditionalFormatting sqref="AZ199:BB199">
    <cfRule type="expression" dxfId="5932" priority="5933">
      <formula>$A$199="Advindo"</formula>
    </cfRule>
  </conditionalFormatting>
  <conditionalFormatting sqref="AZ199:BB199">
    <cfRule type="expression" dxfId="5931" priority="5932">
      <formula>$A$199="Ñ Plan c/desc"</formula>
    </cfRule>
  </conditionalFormatting>
  <conditionalFormatting sqref="AZ199:BB199">
    <cfRule type="expression" dxfId="5930" priority="5931">
      <formula>$A$199="Família"</formula>
    </cfRule>
  </conditionalFormatting>
  <conditionalFormatting sqref="AZ200:BB200">
    <cfRule type="expression" dxfId="5929" priority="5930">
      <formula>$A$200="Planilhado"</formula>
    </cfRule>
  </conditionalFormatting>
  <conditionalFormatting sqref="AZ200:BB200">
    <cfRule type="expression" dxfId="5928" priority="5929">
      <formula>$A$200="Ñ Plan s/desc"</formula>
    </cfRule>
  </conditionalFormatting>
  <conditionalFormatting sqref="AZ200:BB200">
    <cfRule type="expression" dxfId="5927" priority="5928">
      <formula>$A$200="Advindo"</formula>
    </cfRule>
  </conditionalFormatting>
  <conditionalFormatting sqref="AZ200:BB200">
    <cfRule type="expression" dxfId="5926" priority="5927">
      <formula>$A$200="Ñ Plan c/desc"</formula>
    </cfRule>
  </conditionalFormatting>
  <conditionalFormatting sqref="AZ200:BB200">
    <cfRule type="expression" dxfId="5925" priority="5926">
      <formula>$A$200="Família"</formula>
    </cfRule>
  </conditionalFormatting>
  <conditionalFormatting sqref="AZ201:BB201">
    <cfRule type="expression" dxfId="5924" priority="5925">
      <formula>$A$201="Planilhado"</formula>
    </cfRule>
  </conditionalFormatting>
  <conditionalFormatting sqref="AZ201:BB201">
    <cfRule type="expression" dxfId="5923" priority="5924">
      <formula>$A$201="Ñ Plan s/desc"</formula>
    </cfRule>
  </conditionalFormatting>
  <conditionalFormatting sqref="AZ201:BB201">
    <cfRule type="expression" dxfId="5922" priority="5923">
      <formula>$A$201="Advindo"</formula>
    </cfRule>
  </conditionalFormatting>
  <conditionalFormatting sqref="AZ201:BB201">
    <cfRule type="expression" dxfId="5921" priority="5922">
      <formula>$A$201="Ñ Plan c/desc"</formula>
    </cfRule>
  </conditionalFormatting>
  <conditionalFormatting sqref="AZ201:BB201">
    <cfRule type="expression" dxfId="5920" priority="5921">
      <formula>$A$201="Família"</formula>
    </cfRule>
  </conditionalFormatting>
  <conditionalFormatting sqref="AZ202:BB202">
    <cfRule type="expression" dxfId="5919" priority="5920">
      <formula>$A$202="Planilhado"</formula>
    </cfRule>
  </conditionalFormatting>
  <conditionalFormatting sqref="AZ202:BB202">
    <cfRule type="expression" dxfId="5918" priority="5919">
      <formula>$A$202="Ñ Plan s/desc"</formula>
    </cfRule>
  </conditionalFormatting>
  <conditionalFormatting sqref="AZ202:BB202">
    <cfRule type="expression" dxfId="5917" priority="5918">
      <formula>$A$202="Advindo"</formula>
    </cfRule>
  </conditionalFormatting>
  <conditionalFormatting sqref="AZ202:BB202">
    <cfRule type="expression" dxfId="5916" priority="5917">
      <formula>$A$202="Ñ Plan c/desc"</formula>
    </cfRule>
  </conditionalFormatting>
  <conditionalFormatting sqref="AZ202:BB202">
    <cfRule type="expression" dxfId="5915" priority="5916">
      <formula>$A$202="Família"</formula>
    </cfRule>
  </conditionalFormatting>
  <conditionalFormatting sqref="AZ203:BB203">
    <cfRule type="expression" dxfId="5914" priority="5915">
      <formula>$A$203="Planilhado"</formula>
    </cfRule>
  </conditionalFormatting>
  <conditionalFormatting sqref="AZ203:BB203">
    <cfRule type="expression" dxfId="5913" priority="5914">
      <formula>$A$203="Ñ Plan s/desc"</formula>
    </cfRule>
  </conditionalFormatting>
  <conditionalFormatting sqref="AZ203:BB203">
    <cfRule type="expression" dxfId="5912" priority="5913">
      <formula>$A$203="Advindo"</formula>
    </cfRule>
  </conditionalFormatting>
  <conditionalFormatting sqref="AZ203:BB203">
    <cfRule type="expression" dxfId="5911" priority="5912">
      <formula>$A$203="Ñ Plan c/desc"</formula>
    </cfRule>
  </conditionalFormatting>
  <conditionalFormatting sqref="AZ203:BB203">
    <cfRule type="expression" dxfId="5910" priority="5911">
      <formula>$A$203="Família"</formula>
    </cfRule>
  </conditionalFormatting>
  <conditionalFormatting sqref="AZ204:BB204">
    <cfRule type="expression" dxfId="5909" priority="5910">
      <formula>$A$204="Planilhado"</formula>
    </cfRule>
  </conditionalFormatting>
  <conditionalFormatting sqref="AZ204:BB204">
    <cfRule type="expression" dxfId="5908" priority="5909">
      <formula>$A$204="Ñ Plan s/desc"</formula>
    </cfRule>
  </conditionalFormatting>
  <conditionalFormatting sqref="AZ204:BB204">
    <cfRule type="expression" dxfId="5907" priority="5908">
      <formula>$A$204="Advindo"</formula>
    </cfRule>
  </conditionalFormatting>
  <conditionalFormatting sqref="AZ204:BB204">
    <cfRule type="expression" dxfId="5906" priority="5907">
      <formula>$A$204="Ñ Plan c/desc"</formula>
    </cfRule>
  </conditionalFormatting>
  <conditionalFormatting sqref="AZ204:BB204">
    <cfRule type="expression" dxfId="5905" priority="5906">
      <formula>$A$204="Família"</formula>
    </cfRule>
  </conditionalFormatting>
  <conditionalFormatting sqref="AZ205:BB205">
    <cfRule type="expression" dxfId="5904" priority="5905">
      <formula>$A$205="Planilhado"</formula>
    </cfRule>
  </conditionalFormatting>
  <conditionalFormatting sqref="AZ205:BB205">
    <cfRule type="expression" dxfId="5903" priority="5904">
      <formula>$A$205="Ñ Plan s/desc"</formula>
    </cfRule>
  </conditionalFormatting>
  <conditionalFormatting sqref="AZ205:BB205">
    <cfRule type="expression" dxfId="5902" priority="5903">
      <formula>$A$205="Advindo"</formula>
    </cfRule>
  </conditionalFormatting>
  <conditionalFormatting sqref="AZ205:BB205">
    <cfRule type="expression" dxfId="5901" priority="5902">
      <formula>$A$205="Ñ Plan c/desc"</formula>
    </cfRule>
  </conditionalFormatting>
  <conditionalFormatting sqref="AZ205:BB205">
    <cfRule type="expression" dxfId="5900" priority="5901">
      <formula>$A$205="Família"</formula>
    </cfRule>
  </conditionalFormatting>
  <conditionalFormatting sqref="AZ206:BB206">
    <cfRule type="expression" dxfId="5899" priority="5900">
      <formula>$A$206="Planilhado"</formula>
    </cfRule>
  </conditionalFormatting>
  <conditionalFormatting sqref="AZ206:BB206">
    <cfRule type="expression" dxfId="5898" priority="5899">
      <formula>$A$206="Ñ Plan s/desc"</formula>
    </cfRule>
  </conditionalFormatting>
  <conditionalFormatting sqref="AZ206:BB206">
    <cfRule type="expression" dxfId="5897" priority="5898">
      <formula>$A$206="Advindo"</formula>
    </cfRule>
  </conditionalFormatting>
  <conditionalFormatting sqref="AZ206:BB206">
    <cfRule type="expression" dxfId="5896" priority="5897">
      <formula>$A$206="Ñ Plan c/desc"</formula>
    </cfRule>
  </conditionalFormatting>
  <conditionalFormatting sqref="AZ206:BB206">
    <cfRule type="expression" dxfId="5895" priority="5896">
      <formula>$A$206="Família"</formula>
    </cfRule>
  </conditionalFormatting>
  <conditionalFormatting sqref="AZ207:BB207">
    <cfRule type="expression" dxfId="5894" priority="5895">
      <formula>$A$207="Planilhado"</formula>
    </cfRule>
  </conditionalFormatting>
  <conditionalFormatting sqref="AZ207:BB207">
    <cfRule type="expression" dxfId="5893" priority="5894">
      <formula>$A$207="Ñ Plan s/desc"</formula>
    </cfRule>
  </conditionalFormatting>
  <conditionalFormatting sqref="AZ207:BB207">
    <cfRule type="expression" dxfId="5892" priority="5893">
      <formula>$A$207="Advindo"</formula>
    </cfRule>
  </conditionalFormatting>
  <conditionalFormatting sqref="AZ207:BB207">
    <cfRule type="expression" dxfId="5891" priority="5892">
      <formula>$A$207="Ñ Plan c/desc"</formula>
    </cfRule>
  </conditionalFormatting>
  <conditionalFormatting sqref="AZ207:BB207">
    <cfRule type="expression" dxfId="5890" priority="5891">
      <formula>$A$207="Família"</formula>
    </cfRule>
  </conditionalFormatting>
  <conditionalFormatting sqref="AZ208:BB208">
    <cfRule type="expression" dxfId="5889" priority="5890">
      <formula>$A$208="Planilhado"</formula>
    </cfRule>
  </conditionalFormatting>
  <conditionalFormatting sqref="AZ208:BB208">
    <cfRule type="expression" dxfId="5888" priority="5889">
      <formula>$A$208="Ñ Plan s/desc"</formula>
    </cfRule>
  </conditionalFormatting>
  <conditionalFormatting sqref="AZ208:BB208">
    <cfRule type="expression" dxfId="5887" priority="5888">
      <formula>$A$208="Advindo"</formula>
    </cfRule>
  </conditionalFormatting>
  <conditionalFormatting sqref="AZ208:BB208">
    <cfRule type="expression" dxfId="5886" priority="5887">
      <formula>$A$208="Ñ Plan c/desc"</formula>
    </cfRule>
  </conditionalFormatting>
  <conditionalFormatting sqref="AZ208:BB208">
    <cfRule type="expression" dxfId="5885" priority="5886">
      <formula>$A$208="Família"</formula>
    </cfRule>
  </conditionalFormatting>
  <conditionalFormatting sqref="AZ209:BB209">
    <cfRule type="expression" dxfId="5884" priority="5885">
      <formula>$A$209="Planilhado"</formula>
    </cfRule>
  </conditionalFormatting>
  <conditionalFormatting sqref="AZ209:BB209">
    <cfRule type="expression" dxfId="5883" priority="5884">
      <formula>$A$209="Ñ Plan s/desc"</formula>
    </cfRule>
  </conditionalFormatting>
  <conditionalFormatting sqref="AZ209:BB209">
    <cfRule type="expression" dxfId="5882" priority="5883">
      <formula>$A$209="Advindo"</formula>
    </cfRule>
  </conditionalFormatting>
  <conditionalFormatting sqref="AZ209:BB209">
    <cfRule type="expression" dxfId="5881" priority="5882">
      <formula>$A$209="Ñ Plan c/desc"</formula>
    </cfRule>
  </conditionalFormatting>
  <conditionalFormatting sqref="AZ209:BB209">
    <cfRule type="expression" dxfId="5880" priority="5881">
      <formula>$A$209="Família"</formula>
    </cfRule>
  </conditionalFormatting>
  <conditionalFormatting sqref="AZ210:BB210">
    <cfRule type="expression" dxfId="5879" priority="5880">
      <formula>$A$210="Planilhado"</formula>
    </cfRule>
  </conditionalFormatting>
  <conditionalFormatting sqref="AZ210:BB210">
    <cfRule type="expression" dxfId="5878" priority="5879">
      <formula>$A$210="Ñ Plan s/desc"</formula>
    </cfRule>
  </conditionalFormatting>
  <conditionalFormatting sqref="AZ210:BB210">
    <cfRule type="expression" dxfId="5877" priority="5878">
      <formula>$A$210="Advindo"</formula>
    </cfRule>
  </conditionalFormatting>
  <conditionalFormatting sqref="AZ210:BB210">
    <cfRule type="expression" dxfId="5876" priority="5877">
      <formula>$A$210="Ñ Plan c/desc"</formula>
    </cfRule>
  </conditionalFormatting>
  <conditionalFormatting sqref="AZ210:BB210">
    <cfRule type="expression" dxfId="5875" priority="5876">
      <formula>$A$210="Família"</formula>
    </cfRule>
  </conditionalFormatting>
  <conditionalFormatting sqref="AZ211:BB211">
    <cfRule type="expression" dxfId="5874" priority="5875">
      <formula>$A$211="Planilhado"</formula>
    </cfRule>
  </conditionalFormatting>
  <conditionalFormatting sqref="AZ211:BB211">
    <cfRule type="expression" dxfId="5873" priority="5874">
      <formula>$A$211="Ñ Plan s/desc"</formula>
    </cfRule>
  </conditionalFormatting>
  <conditionalFormatting sqref="AZ211:BB211">
    <cfRule type="expression" dxfId="5872" priority="5873">
      <formula>$A$211="Advindo"</formula>
    </cfRule>
  </conditionalFormatting>
  <conditionalFormatting sqref="AZ211:BB211">
    <cfRule type="expression" dxfId="5871" priority="5872">
      <formula>$A$211="Ñ Plan c/desc"</formula>
    </cfRule>
  </conditionalFormatting>
  <conditionalFormatting sqref="AZ211:BB211">
    <cfRule type="expression" dxfId="5870" priority="5871">
      <formula>$A$211="Família"</formula>
    </cfRule>
  </conditionalFormatting>
  <conditionalFormatting sqref="AZ212:BB212">
    <cfRule type="expression" dxfId="5869" priority="5870">
      <formula>$A$212="Planilhado"</formula>
    </cfRule>
  </conditionalFormatting>
  <conditionalFormatting sqref="AZ212:BB212">
    <cfRule type="expression" dxfId="5868" priority="5869">
      <formula>$A$212="Ñ Plan s/desc"</formula>
    </cfRule>
  </conditionalFormatting>
  <conditionalFormatting sqref="AZ212:BB212">
    <cfRule type="expression" dxfId="5867" priority="5868">
      <formula>$A$212="Advindo"</formula>
    </cfRule>
  </conditionalFormatting>
  <conditionalFormatting sqref="AZ212:BB212">
    <cfRule type="expression" dxfId="5866" priority="5867">
      <formula>$A$212="Ñ Plan c/desc"</formula>
    </cfRule>
  </conditionalFormatting>
  <conditionalFormatting sqref="AZ212:BB212">
    <cfRule type="expression" dxfId="5865" priority="5866">
      <formula>$A$212="Família"</formula>
    </cfRule>
  </conditionalFormatting>
  <conditionalFormatting sqref="AZ213:BB213">
    <cfRule type="expression" dxfId="5864" priority="5865">
      <formula>$A$213="Planilhado"</formula>
    </cfRule>
  </conditionalFormatting>
  <conditionalFormatting sqref="AZ213:BB213">
    <cfRule type="expression" dxfId="5863" priority="5864">
      <formula>$A$213="Ñ Plan s/desc"</formula>
    </cfRule>
  </conditionalFormatting>
  <conditionalFormatting sqref="AZ213:BB213">
    <cfRule type="expression" dxfId="5862" priority="5863">
      <formula>$A$213="Advindo"</formula>
    </cfRule>
  </conditionalFormatting>
  <conditionalFormatting sqref="AZ213:BB213">
    <cfRule type="expression" dxfId="5861" priority="5862">
      <formula>$A$213="Ñ Plan c/desc"</formula>
    </cfRule>
  </conditionalFormatting>
  <conditionalFormatting sqref="AZ213:BB213">
    <cfRule type="expression" dxfId="5860" priority="5861">
      <formula>$A$213="Família"</formula>
    </cfRule>
  </conditionalFormatting>
  <conditionalFormatting sqref="AZ214:BB214">
    <cfRule type="expression" dxfId="5859" priority="5860">
      <formula>$A$214="Planilhado"</formula>
    </cfRule>
  </conditionalFormatting>
  <conditionalFormatting sqref="AZ214:BB214">
    <cfRule type="expression" dxfId="5858" priority="5859">
      <formula>$A$214="Ñ Plan s/desc"</formula>
    </cfRule>
  </conditionalFormatting>
  <conditionalFormatting sqref="AZ214:BB214">
    <cfRule type="expression" dxfId="5857" priority="5858">
      <formula>$A$214="Advindo"</formula>
    </cfRule>
  </conditionalFormatting>
  <conditionalFormatting sqref="AZ214:BB214">
    <cfRule type="expression" dxfId="5856" priority="5857">
      <formula>$A$214="Ñ Plan c/desc"</formula>
    </cfRule>
  </conditionalFormatting>
  <conditionalFormatting sqref="AZ214:BB214">
    <cfRule type="expression" dxfId="5855" priority="5856">
      <formula>$A$214="Família"</formula>
    </cfRule>
  </conditionalFormatting>
  <conditionalFormatting sqref="AZ215:BB215">
    <cfRule type="expression" dxfId="5854" priority="5855">
      <formula>$A$215="Planilhado"</formula>
    </cfRule>
  </conditionalFormatting>
  <conditionalFormatting sqref="AZ215:BB215">
    <cfRule type="expression" dxfId="5853" priority="5854">
      <formula>$A$215="Ñ Plan s/desc"</formula>
    </cfRule>
  </conditionalFormatting>
  <conditionalFormatting sqref="AZ215:BB215">
    <cfRule type="expression" dxfId="5852" priority="5853">
      <formula>$A$215="Advindo"</formula>
    </cfRule>
  </conditionalFormatting>
  <conditionalFormatting sqref="AZ215:BB215">
    <cfRule type="expression" dxfId="5851" priority="5852">
      <formula>$A$215="Ñ Plan c/desc"</formula>
    </cfRule>
  </conditionalFormatting>
  <conditionalFormatting sqref="AZ215:BB215">
    <cfRule type="expression" dxfId="5850" priority="5851">
      <formula>$A$215="Família"</formula>
    </cfRule>
  </conditionalFormatting>
  <conditionalFormatting sqref="AZ216:BB216">
    <cfRule type="expression" dxfId="5849" priority="5850">
      <formula>$A$216="Planilhado"</formula>
    </cfRule>
  </conditionalFormatting>
  <conditionalFormatting sqref="AZ216:BB216">
    <cfRule type="expression" dxfId="5848" priority="5849">
      <formula>$A$216="Ñ Plan s/desc"</formula>
    </cfRule>
  </conditionalFormatting>
  <conditionalFormatting sqref="AZ216:BB216">
    <cfRule type="expression" dxfId="5847" priority="5848">
      <formula>$A$216="Advindo"</formula>
    </cfRule>
  </conditionalFormatting>
  <conditionalFormatting sqref="AZ216:BB216">
    <cfRule type="expression" dxfId="5846" priority="5847">
      <formula>$A$216="Ñ Plan c/desc"</formula>
    </cfRule>
  </conditionalFormatting>
  <conditionalFormatting sqref="AZ216:BB216">
    <cfRule type="expression" dxfId="5845" priority="5846">
      <formula>$A$216="Família"</formula>
    </cfRule>
  </conditionalFormatting>
  <conditionalFormatting sqref="AZ217:BB217">
    <cfRule type="expression" dxfId="5844" priority="5845">
      <formula>$A$217="Planilhado"</formula>
    </cfRule>
  </conditionalFormatting>
  <conditionalFormatting sqref="AZ217:BB217">
    <cfRule type="expression" dxfId="5843" priority="5844">
      <formula>$A$217="Ñ Plan s/desc"</formula>
    </cfRule>
  </conditionalFormatting>
  <conditionalFormatting sqref="AZ217:BB217">
    <cfRule type="expression" dxfId="5842" priority="5843">
      <formula>$A$217="Advindo"</formula>
    </cfRule>
  </conditionalFormatting>
  <conditionalFormatting sqref="AZ217:BB217">
    <cfRule type="expression" dxfId="5841" priority="5842">
      <formula>$A$217="Ñ Plan c/desc"</formula>
    </cfRule>
  </conditionalFormatting>
  <conditionalFormatting sqref="AZ217:BB217">
    <cfRule type="expression" dxfId="5840" priority="5841">
      <formula>$A$217="Família"</formula>
    </cfRule>
  </conditionalFormatting>
  <conditionalFormatting sqref="AZ218:BB218">
    <cfRule type="expression" dxfId="5839" priority="5840">
      <formula>$A$218="Planilhado"</formula>
    </cfRule>
  </conditionalFormatting>
  <conditionalFormatting sqref="AZ218:BB218">
    <cfRule type="expression" dxfId="5838" priority="5839">
      <formula>$A$218="Ñ Plan s/desc"</formula>
    </cfRule>
  </conditionalFormatting>
  <conditionalFormatting sqref="AZ218:BB218">
    <cfRule type="expression" dxfId="5837" priority="5838">
      <formula>$A$218="Advindo"</formula>
    </cfRule>
  </conditionalFormatting>
  <conditionalFormatting sqref="AZ218:BB218">
    <cfRule type="expression" dxfId="5836" priority="5837">
      <formula>$A$218="Ñ Plan c/desc"</formula>
    </cfRule>
  </conditionalFormatting>
  <conditionalFormatting sqref="AZ218:BB218">
    <cfRule type="expression" dxfId="5835" priority="5836">
      <formula>$A$218="Família"</formula>
    </cfRule>
  </conditionalFormatting>
  <conditionalFormatting sqref="AZ219:BB219">
    <cfRule type="expression" dxfId="5834" priority="5835">
      <formula>$A$219="Planilhado"</formula>
    </cfRule>
  </conditionalFormatting>
  <conditionalFormatting sqref="AZ219:BB219">
    <cfRule type="expression" dxfId="5833" priority="5834">
      <formula>$A$219="Ñ Plan s/desc"</formula>
    </cfRule>
  </conditionalFormatting>
  <conditionalFormatting sqref="AZ219:BB219">
    <cfRule type="expression" dxfId="5832" priority="5833">
      <formula>$A$219="Advindo"</formula>
    </cfRule>
  </conditionalFormatting>
  <conditionalFormatting sqref="AZ219:BB219">
    <cfRule type="expression" dxfId="5831" priority="5832">
      <formula>$A$219="Ñ Plan c/desc"</formula>
    </cfRule>
  </conditionalFormatting>
  <conditionalFormatting sqref="AZ219:BB219">
    <cfRule type="expression" dxfId="5830" priority="5831">
      <formula>$A$219="Família"</formula>
    </cfRule>
  </conditionalFormatting>
  <conditionalFormatting sqref="AZ220:BB220">
    <cfRule type="expression" dxfId="5829" priority="5830">
      <formula>$A$220="Planilhado"</formula>
    </cfRule>
  </conditionalFormatting>
  <conditionalFormatting sqref="AZ220:BB220">
    <cfRule type="expression" dxfId="5828" priority="5829">
      <formula>$A$220="Ñ Plan s/desc"</formula>
    </cfRule>
  </conditionalFormatting>
  <conditionalFormatting sqref="AZ220:BB220">
    <cfRule type="expression" dxfId="5827" priority="5828">
      <formula>$A$220="Advindo"</formula>
    </cfRule>
  </conditionalFormatting>
  <conditionalFormatting sqref="AZ220:BB220">
    <cfRule type="expression" dxfId="5826" priority="5827">
      <formula>$A$220="Ñ Plan c/desc"</formula>
    </cfRule>
  </conditionalFormatting>
  <conditionalFormatting sqref="AZ220:BB220">
    <cfRule type="expression" dxfId="5825" priority="5826">
      <formula>$A$220="Família"</formula>
    </cfRule>
  </conditionalFormatting>
  <conditionalFormatting sqref="AZ221:BB221">
    <cfRule type="expression" dxfId="5824" priority="5825">
      <formula>$A$221="Planilhado"</formula>
    </cfRule>
  </conditionalFormatting>
  <conditionalFormatting sqref="AZ221:BB221">
    <cfRule type="expression" dxfId="5823" priority="5824">
      <formula>$A$221="Ñ Plan s/desc"</formula>
    </cfRule>
  </conditionalFormatting>
  <conditionalFormatting sqref="AZ221:BB221">
    <cfRule type="expression" dxfId="5822" priority="5823">
      <formula>$A$221="Advindo"</formula>
    </cfRule>
  </conditionalFormatting>
  <conditionalFormatting sqref="AZ221:BB221">
    <cfRule type="expression" dxfId="5821" priority="5822">
      <formula>$A$221="Ñ Plan c/desc"</formula>
    </cfRule>
  </conditionalFormatting>
  <conditionalFormatting sqref="AZ221:BB221">
    <cfRule type="expression" dxfId="5820" priority="5821">
      <formula>$A$221="Família"</formula>
    </cfRule>
  </conditionalFormatting>
  <conditionalFormatting sqref="AZ222:BB222">
    <cfRule type="expression" dxfId="5819" priority="5820">
      <formula>$A$222="Planilhado"</formula>
    </cfRule>
  </conditionalFormatting>
  <conditionalFormatting sqref="AZ222:BB222">
    <cfRule type="expression" dxfId="5818" priority="5819">
      <formula>$A$222="Ñ Plan s/desc"</formula>
    </cfRule>
  </conditionalFormatting>
  <conditionalFormatting sqref="AZ222:BB222">
    <cfRule type="expression" dxfId="5817" priority="5818">
      <formula>$A$222="Advindo"</formula>
    </cfRule>
  </conditionalFormatting>
  <conditionalFormatting sqref="AZ222:BB222">
    <cfRule type="expression" dxfId="5816" priority="5817">
      <formula>$A$222="Ñ Plan c/desc"</formula>
    </cfRule>
  </conditionalFormatting>
  <conditionalFormatting sqref="AZ222:BB222">
    <cfRule type="expression" dxfId="5815" priority="5816">
      <formula>$A$222="Família"</formula>
    </cfRule>
  </conditionalFormatting>
  <conditionalFormatting sqref="AZ223:BB223">
    <cfRule type="expression" dxfId="5814" priority="5815">
      <formula>$A$223="Planilhado"</formula>
    </cfRule>
  </conditionalFormatting>
  <conditionalFormatting sqref="AZ223:BB223">
    <cfRule type="expression" dxfId="5813" priority="5814">
      <formula>$A$223="Ñ Plan s/desc"</formula>
    </cfRule>
  </conditionalFormatting>
  <conditionalFormatting sqref="AZ223:BB223">
    <cfRule type="expression" dxfId="5812" priority="5813">
      <formula>$A$223="Advindo"</formula>
    </cfRule>
  </conditionalFormatting>
  <conditionalFormatting sqref="AZ223:BB223">
    <cfRule type="expression" dxfId="5811" priority="5812">
      <formula>$A$223="Ñ Plan c/desc"</formula>
    </cfRule>
  </conditionalFormatting>
  <conditionalFormatting sqref="AZ223:BB223">
    <cfRule type="expression" dxfId="5810" priority="5811">
      <formula>$A$223="Família"</formula>
    </cfRule>
  </conditionalFormatting>
  <conditionalFormatting sqref="AZ224:BB224">
    <cfRule type="expression" dxfId="5809" priority="5810">
      <formula>$A$224="Planilhado"</formula>
    </cfRule>
  </conditionalFormatting>
  <conditionalFormatting sqref="AZ224:BB224">
    <cfRule type="expression" dxfId="5808" priority="5809">
      <formula>$A$224="Ñ Plan s/desc"</formula>
    </cfRule>
  </conditionalFormatting>
  <conditionalFormatting sqref="AZ224:BB224">
    <cfRule type="expression" dxfId="5807" priority="5808">
      <formula>$A$224="Advindo"</formula>
    </cfRule>
  </conditionalFormatting>
  <conditionalFormatting sqref="AZ224:BB224">
    <cfRule type="expression" dxfId="5806" priority="5807">
      <formula>$A$224="Ñ Plan c/desc"</formula>
    </cfRule>
  </conditionalFormatting>
  <conditionalFormatting sqref="AZ224:BB224">
    <cfRule type="expression" dxfId="5805" priority="5806">
      <formula>$A$224="Família"</formula>
    </cfRule>
  </conditionalFormatting>
  <conditionalFormatting sqref="AZ225:BB225">
    <cfRule type="expression" dxfId="5804" priority="5805">
      <formula>$A$225="Planilhado"</formula>
    </cfRule>
  </conditionalFormatting>
  <conditionalFormatting sqref="AZ225:BB225">
    <cfRule type="expression" dxfId="5803" priority="5804">
      <formula>$A$225="Ñ Plan s/desc"</formula>
    </cfRule>
  </conditionalFormatting>
  <conditionalFormatting sqref="AZ225:BB225">
    <cfRule type="expression" dxfId="5802" priority="5803">
      <formula>$A$225="Advindo"</formula>
    </cfRule>
  </conditionalFormatting>
  <conditionalFormatting sqref="AZ225:BB225">
    <cfRule type="expression" dxfId="5801" priority="5802">
      <formula>$A$225="Ñ Plan c/desc"</formula>
    </cfRule>
  </conditionalFormatting>
  <conditionalFormatting sqref="AZ225:BB225">
    <cfRule type="expression" dxfId="5800" priority="5801">
      <formula>$A$225="Família"</formula>
    </cfRule>
  </conditionalFormatting>
  <conditionalFormatting sqref="AZ226:BB226">
    <cfRule type="expression" dxfId="5799" priority="5800">
      <formula>$A$226="Planilhado"</formula>
    </cfRule>
  </conditionalFormatting>
  <conditionalFormatting sqref="AZ226:BB226">
    <cfRule type="expression" dxfId="5798" priority="5799">
      <formula>$A$226="Ñ Plan s/desc"</formula>
    </cfRule>
  </conditionalFormatting>
  <conditionalFormatting sqref="AZ226:BB226">
    <cfRule type="expression" dxfId="5797" priority="5798">
      <formula>$A$226="Advindo"</formula>
    </cfRule>
  </conditionalFormatting>
  <conditionalFormatting sqref="AZ226:BB226">
    <cfRule type="expression" dxfId="5796" priority="5797">
      <formula>$A$226="Ñ Plan c/desc"</formula>
    </cfRule>
  </conditionalFormatting>
  <conditionalFormatting sqref="AZ226:BB226">
    <cfRule type="expression" dxfId="5795" priority="5796">
      <formula>$A$226="Família"</formula>
    </cfRule>
  </conditionalFormatting>
  <conditionalFormatting sqref="AZ227:BB227">
    <cfRule type="expression" dxfId="5794" priority="5795">
      <formula>$A$227="Planilhado"</formula>
    </cfRule>
  </conditionalFormatting>
  <conditionalFormatting sqref="AZ227:BB227">
    <cfRule type="expression" dxfId="5793" priority="5794">
      <formula>$A$227="Ñ Plan s/desc"</formula>
    </cfRule>
  </conditionalFormatting>
  <conditionalFormatting sqref="AZ227:BB227">
    <cfRule type="expression" dxfId="5792" priority="5793">
      <formula>$A$227="Advindo"</formula>
    </cfRule>
  </conditionalFormatting>
  <conditionalFormatting sqref="AZ227:BB227">
    <cfRule type="expression" dxfId="5791" priority="5792">
      <formula>$A$227="Ñ Plan c/desc"</formula>
    </cfRule>
  </conditionalFormatting>
  <conditionalFormatting sqref="AZ227:BB227">
    <cfRule type="expression" dxfId="5790" priority="5791">
      <formula>$A$227="Família"</formula>
    </cfRule>
  </conditionalFormatting>
  <conditionalFormatting sqref="AZ228:BB228">
    <cfRule type="expression" dxfId="5789" priority="5790">
      <formula>$A$228="Planilhado"</formula>
    </cfRule>
  </conditionalFormatting>
  <conditionalFormatting sqref="AZ228:BB228">
    <cfRule type="expression" dxfId="5788" priority="5789">
      <formula>$A$228="Ñ Plan s/desc"</formula>
    </cfRule>
  </conditionalFormatting>
  <conditionalFormatting sqref="AZ228:BB228">
    <cfRule type="expression" dxfId="5787" priority="5788">
      <formula>$A$228="Advindo"</formula>
    </cfRule>
  </conditionalFormatting>
  <conditionalFormatting sqref="AZ228:BB228">
    <cfRule type="expression" dxfId="5786" priority="5787">
      <formula>$A$228="Ñ Plan c/desc"</formula>
    </cfRule>
  </conditionalFormatting>
  <conditionalFormatting sqref="AZ228:BB228">
    <cfRule type="expression" dxfId="5785" priority="5786">
      <formula>$A$228="Família"</formula>
    </cfRule>
  </conditionalFormatting>
  <conditionalFormatting sqref="AZ229:BB229">
    <cfRule type="expression" dxfId="5784" priority="5785">
      <formula>$A$229="Planilhado"</formula>
    </cfRule>
  </conditionalFormatting>
  <conditionalFormatting sqref="AZ229:BB229">
    <cfRule type="expression" dxfId="5783" priority="5784">
      <formula>$A$229="Ñ Plan s/desc"</formula>
    </cfRule>
  </conditionalFormatting>
  <conditionalFormatting sqref="AZ229:BB229">
    <cfRule type="expression" dxfId="5782" priority="5783">
      <formula>$A$229="Advindo"</formula>
    </cfRule>
  </conditionalFormatting>
  <conditionalFormatting sqref="AZ229:BB229">
    <cfRule type="expression" dxfId="5781" priority="5782">
      <formula>$A$229="Ñ Plan c/desc"</formula>
    </cfRule>
  </conditionalFormatting>
  <conditionalFormatting sqref="AZ229:BB229">
    <cfRule type="expression" dxfId="5780" priority="5781">
      <formula>$A$229="Família"</formula>
    </cfRule>
  </conditionalFormatting>
  <conditionalFormatting sqref="AZ230:BB230">
    <cfRule type="expression" dxfId="5779" priority="5780">
      <formula>$A$230="Planilhado"</formula>
    </cfRule>
  </conditionalFormatting>
  <conditionalFormatting sqref="AZ230:BB230">
    <cfRule type="expression" dxfId="5778" priority="5779">
      <formula>$A$230="Ñ Plan s/desc"</formula>
    </cfRule>
  </conditionalFormatting>
  <conditionalFormatting sqref="AZ230:BB230">
    <cfRule type="expression" dxfId="5777" priority="5778">
      <formula>$A$230="Advindo"</formula>
    </cfRule>
  </conditionalFormatting>
  <conditionalFormatting sqref="AZ230:BB230">
    <cfRule type="expression" dxfId="5776" priority="5777">
      <formula>$A$230="Ñ Plan c/desc"</formula>
    </cfRule>
  </conditionalFormatting>
  <conditionalFormatting sqref="AZ230:BB230">
    <cfRule type="expression" dxfId="5775" priority="5776">
      <formula>$A$230="Família"</formula>
    </cfRule>
  </conditionalFormatting>
  <conditionalFormatting sqref="AZ231:BB231">
    <cfRule type="expression" dxfId="5774" priority="5775">
      <formula>$A$231="Planilhado"</formula>
    </cfRule>
  </conditionalFormatting>
  <conditionalFormatting sqref="AZ231:BB231">
    <cfRule type="expression" dxfId="5773" priority="5774">
      <formula>$A$231="Ñ Plan s/desc"</formula>
    </cfRule>
  </conditionalFormatting>
  <conditionalFormatting sqref="AZ231:BB231">
    <cfRule type="expression" dxfId="5772" priority="5773">
      <formula>$A$231="Advindo"</formula>
    </cfRule>
  </conditionalFormatting>
  <conditionalFormatting sqref="AZ231:BB231">
    <cfRule type="expression" dxfId="5771" priority="5772">
      <formula>$A$231="Ñ Plan c/desc"</formula>
    </cfRule>
  </conditionalFormatting>
  <conditionalFormatting sqref="AZ231:BB231">
    <cfRule type="expression" dxfId="5770" priority="5771">
      <formula>$A$231="Família"</formula>
    </cfRule>
  </conditionalFormatting>
  <conditionalFormatting sqref="AZ232:BB232">
    <cfRule type="expression" dxfId="5769" priority="5770">
      <formula>$A$232="Planilhado"</formula>
    </cfRule>
  </conditionalFormatting>
  <conditionalFormatting sqref="AZ232:BB232">
    <cfRule type="expression" dxfId="5768" priority="5769">
      <formula>$A$232="Ñ Plan s/desc"</formula>
    </cfRule>
  </conditionalFormatting>
  <conditionalFormatting sqref="AZ232:BB232">
    <cfRule type="expression" dxfId="5767" priority="5768">
      <formula>$A$232="Advindo"</formula>
    </cfRule>
  </conditionalFormatting>
  <conditionalFormatting sqref="AZ232:BB232">
    <cfRule type="expression" dxfId="5766" priority="5767">
      <formula>$A$232="Ñ Plan c/desc"</formula>
    </cfRule>
  </conditionalFormatting>
  <conditionalFormatting sqref="AZ232:BB232">
    <cfRule type="expression" dxfId="5765" priority="5766">
      <formula>$A$232="Família"</formula>
    </cfRule>
  </conditionalFormatting>
  <conditionalFormatting sqref="AZ233:BB233">
    <cfRule type="expression" dxfId="5764" priority="5765">
      <formula>$A$233="Planilhado"</formula>
    </cfRule>
  </conditionalFormatting>
  <conditionalFormatting sqref="AZ233:BB233">
    <cfRule type="expression" dxfId="5763" priority="5764">
      <formula>$A$233="Ñ Plan s/desc"</formula>
    </cfRule>
  </conditionalFormatting>
  <conditionalFormatting sqref="AZ233:BB233">
    <cfRule type="expression" dxfId="5762" priority="5763">
      <formula>$A$233="Advindo"</formula>
    </cfRule>
  </conditionalFormatting>
  <conditionalFormatting sqref="AZ233:BB233">
    <cfRule type="expression" dxfId="5761" priority="5762">
      <formula>$A$233="Ñ Plan c/desc"</formula>
    </cfRule>
  </conditionalFormatting>
  <conditionalFormatting sqref="AZ233:BB233">
    <cfRule type="expression" dxfId="5760" priority="5761">
      <formula>$A$233="Família"</formula>
    </cfRule>
  </conditionalFormatting>
  <conditionalFormatting sqref="AZ234:BB234">
    <cfRule type="expression" dxfId="5759" priority="5760">
      <formula>$A$234="Planilhado"</formula>
    </cfRule>
  </conditionalFormatting>
  <conditionalFormatting sqref="AZ234:BB234">
    <cfRule type="expression" dxfId="5758" priority="5759">
      <formula>$A$234="Ñ Plan s/desc"</formula>
    </cfRule>
  </conditionalFormatting>
  <conditionalFormatting sqref="AZ234:BB234">
    <cfRule type="expression" dxfId="5757" priority="5758">
      <formula>$A$234="Advindo"</formula>
    </cfRule>
  </conditionalFormatting>
  <conditionalFormatting sqref="AZ234:BB234">
    <cfRule type="expression" dxfId="5756" priority="5757">
      <formula>$A$234="Ñ Plan c/desc"</formula>
    </cfRule>
  </conditionalFormatting>
  <conditionalFormatting sqref="AZ234:BB234">
    <cfRule type="expression" dxfId="5755" priority="5756">
      <formula>$A$234="Família"</formula>
    </cfRule>
  </conditionalFormatting>
  <conditionalFormatting sqref="AZ235:BB235">
    <cfRule type="expression" dxfId="5754" priority="5755">
      <formula>$A$235="Planilhado"</formula>
    </cfRule>
  </conditionalFormatting>
  <conditionalFormatting sqref="AZ235:BB235">
    <cfRule type="expression" dxfId="5753" priority="5754">
      <formula>$A$235="Ñ Plan s/desc"</formula>
    </cfRule>
  </conditionalFormatting>
  <conditionalFormatting sqref="AZ235:BB235">
    <cfRule type="expression" dxfId="5752" priority="5753">
      <formula>$A$235="Advindo"</formula>
    </cfRule>
  </conditionalFormatting>
  <conditionalFormatting sqref="AZ235:BB235">
    <cfRule type="expression" dxfId="5751" priority="5752">
      <formula>$A$235="Ñ Plan c/desc"</formula>
    </cfRule>
  </conditionalFormatting>
  <conditionalFormatting sqref="AZ235:BB235">
    <cfRule type="expression" dxfId="5750" priority="5751">
      <formula>$A$235="Família"</formula>
    </cfRule>
  </conditionalFormatting>
  <conditionalFormatting sqref="AZ236:BB236">
    <cfRule type="expression" dxfId="5749" priority="5750">
      <formula>$A$236="Planilhado"</formula>
    </cfRule>
  </conditionalFormatting>
  <conditionalFormatting sqref="AZ236:BB236">
    <cfRule type="expression" dxfId="5748" priority="5749">
      <formula>$A$236="Ñ Plan s/desc"</formula>
    </cfRule>
  </conditionalFormatting>
  <conditionalFormatting sqref="AZ236:BB236">
    <cfRule type="expression" dxfId="5747" priority="5748">
      <formula>$A$236="Advindo"</formula>
    </cfRule>
  </conditionalFormatting>
  <conditionalFormatting sqref="AZ236:BB236">
    <cfRule type="expression" dxfId="5746" priority="5747">
      <formula>$A$236="Ñ Plan c/desc"</formula>
    </cfRule>
  </conditionalFormatting>
  <conditionalFormatting sqref="AZ236:BB236">
    <cfRule type="expression" dxfId="5745" priority="5746">
      <formula>$A$236="Família"</formula>
    </cfRule>
  </conditionalFormatting>
  <conditionalFormatting sqref="AZ237:BB237">
    <cfRule type="expression" dxfId="5744" priority="5745">
      <formula>$A$237="Planilhado"</formula>
    </cfRule>
  </conditionalFormatting>
  <conditionalFormatting sqref="AZ237:BB237">
    <cfRule type="expression" dxfId="5743" priority="5744">
      <formula>$A$237="Ñ Plan s/desc"</formula>
    </cfRule>
  </conditionalFormatting>
  <conditionalFormatting sqref="AZ237:BB237">
    <cfRule type="expression" dxfId="5742" priority="5743">
      <formula>$A$237="Advindo"</formula>
    </cfRule>
  </conditionalFormatting>
  <conditionalFormatting sqref="AZ237:BB237">
    <cfRule type="expression" dxfId="5741" priority="5742">
      <formula>$A$237="Ñ Plan c/desc"</formula>
    </cfRule>
  </conditionalFormatting>
  <conditionalFormatting sqref="AZ237:BB237">
    <cfRule type="expression" dxfId="5740" priority="5741">
      <formula>$A$237="Família"</formula>
    </cfRule>
  </conditionalFormatting>
  <conditionalFormatting sqref="AZ238:BB238">
    <cfRule type="expression" dxfId="5739" priority="5740">
      <formula>$A$238="Planilhado"</formula>
    </cfRule>
  </conditionalFormatting>
  <conditionalFormatting sqref="AZ238:BB238">
    <cfRule type="expression" dxfId="5738" priority="5739">
      <formula>$A$238="Ñ Plan s/desc"</formula>
    </cfRule>
  </conditionalFormatting>
  <conditionalFormatting sqref="AZ238:BB238">
    <cfRule type="expression" dxfId="5737" priority="5738">
      <formula>$A$238="Advindo"</formula>
    </cfRule>
  </conditionalFormatting>
  <conditionalFormatting sqref="AZ238:BB238">
    <cfRule type="expression" dxfId="5736" priority="5737">
      <formula>$A$238="Ñ Plan c/desc"</formula>
    </cfRule>
  </conditionalFormatting>
  <conditionalFormatting sqref="AZ238:BB238">
    <cfRule type="expression" dxfId="5735" priority="5736">
      <formula>$A$238="Família"</formula>
    </cfRule>
  </conditionalFormatting>
  <conditionalFormatting sqref="AZ239:BB239">
    <cfRule type="expression" dxfId="5734" priority="5735">
      <formula>$A$239="Planilhado"</formula>
    </cfRule>
  </conditionalFormatting>
  <conditionalFormatting sqref="AZ239:BB239">
    <cfRule type="expression" dxfId="5733" priority="5734">
      <formula>$A$239="Ñ Plan s/desc"</formula>
    </cfRule>
  </conditionalFormatting>
  <conditionalFormatting sqref="AZ239:BB239">
    <cfRule type="expression" dxfId="5732" priority="5733">
      <formula>$A$239="Advindo"</formula>
    </cfRule>
  </conditionalFormatting>
  <conditionalFormatting sqref="AZ239:BB239">
    <cfRule type="expression" dxfId="5731" priority="5732">
      <formula>$A$239="Ñ Plan c/desc"</formula>
    </cfRule>
  </conditionalFormatting>
  <conditionalFormatting sqref="AZ239:BB239">
    <cfRule type="expression" dxfId="5730" priority="5731">
      <formula>$A$239="Família"</formula>
    </cfRule>
  </conditionalFormatting>
  <conditionalFormatting sqref="AZ240:BB240">
    <cfRule type="expression" dxfId="5729" priority="5730">
      <formula>$A$240="Planilhado"</formula>
    </cfRule>
  </conditionalFormatting>
  <conditionalFormatting sqref="AZ240:BB240">
    <cfRule type="expression" dxfId="5728" priority="5729">
      <formula>$A$240="Ñ Plan s/desc"</formula>
    </cfRule>
  </conditionalFormatting>
  <conditionalFormatting sqref="AZ240:BB240">
    <cfRule type="expression" dxfId="5727" priority="5728">
      <formula>$A$240="Advindo"</formula>
    </cfRule>
  </conditionalFormatting>
  <conditionalFormatting sqref="AZ240:BB240">
    <cfRule type="expression" dxfId="5726" priority="5727">
      <formula>$A$240="Ñ Plan c/desc"</formula>
    </cfRule>
  </conditionalFormatting>
  <conditionalFormatting sqref="AZ240:BB240">
    <cfRule type="expression" dxfId="5725" priority="5726">
      <formula>$A$240="Família"</formula>
    </cfRule>
  </conditionalFormatting>
  <conditionalFormatting sqref="AZ241:BB241">
    <cfRule type="expression" dxfId="5724" priority="5725">
      <formula>$A$241="Planilhado"</formula>
    </cfRule>
  </conditionalFormatting>
  <conditionalFormatting sqref="AZ241:BB241">
    <cfRule type="expression" dxfId="5723" priority="5724">
      <formula>$A$241="Ñ Plan s/desc"</formula>
    </cfRule>
  </conditionalFormatting>
  <conditionalFormatting sqref="AZ241:BB241">
    <cfRule type="expression" dxfId="5722" priority="5723">
      <formula>$A$241="Advindo"</formula>
    </cfRule>
  </conditionalFormatting>
  <conditionalFormatting sqref="AZ241:BB241">
    <cfRule type="expression" dxfId="5721" priority="5722">
      <formula>$A$241="Ñ Plan c/desc"</formula>
    </cfRule>
  </conditionalFormatting>
  <conditionalFormatting sqref="AZ241:BB241">
    <cfRule type="expression" dxfId="5720" priority="5721">
      <formula>$A$241="Família"</formula>
    </cfRule>
  </conditionalFormatting>
  <conditionalFormatting sqref="AZ242:BB242">
    <cfRule type="expression" dxfId="5719" priority="5720">
      <formula>$A$242="Planilhado"</formula>
    </cfRule>
  </conditionalFormatting>
  <conditionalFormatting sqref="AZ242:BB242">
    <cfRule type="expression" dxfId="5718" priority="5719">
      <formula>$A$242="Ñ Plan s/desc"</formula>
    </cfRule>
  </conditionalFormatting>
  <conditionalFormatting sqref="AZ242:BB242">
    <cfRule type="expression" dxfId="5717" priority="5718">
      <formula>$A$242="Advindo"</formula>
    </cfRule>
  </conditionalFormatting>
  <conditionalFormatting sqref="AZ242:BB242">
    <cfRule type="expression" dxfId="5716" priority="5717">
      <formula>$A$242="Ñ Plan c/desc"</formula>
    </cfRule>
  </conditionalFormatting>
  <conditionalFormatting sqref="AZ242:BB242">
    <cfRule type="expression" dxfId="5715" priority="5716">
      <formula>$A$242="Família"</formula>
    </cfRule>
  </conditionalFormatting>
  <conditionalFormatting sqref="AZ243:BB243">
    <cfRule type="expression" dxfId="5714" priority="5715">
      <formula>$A$243="Planilhado"</formula>
    </cfRule>
  </conditionalFormatting>
  <conditionalFormatting sqref="AZ243:BB243">
    <cfRule type="expression" dxfId="5713" priority="5714">
      <formula>$A$243="Ñ Plan s/desc"</formula>
    </cfRule>
  </conditionalFormatting>
  <conditionalFormatting sqref="AZ243:BB243">
    <cfRule type="expression" dxfId="5712" priority="5713">
      <formula>$A$243="Advindo"</formula>
    </cfRule>
  </conditionalFormatting>
  <conditionalFormatting sqref="AZ243:BB243">
    <cfRule type="expression" dxfId="5711" priority="5712">
      <formula>$A$243="Ñ Plan c/desc"</formula>
    </cfRule>
  </conditionalFormatting>
  <conditionalFormatting sqref="AZ243:BB243">
    <cfRule type="expression" dxfId="5710" priority="5711">
      <formula>$A$243="Família"</formula>
    </cfRule>
  </conditionalFormatting>
  <conditionalFormatting sqref="AZ244:BB244">
    <cfRule type="expression" dxfId="5709" priority="5710">
      <formula>$A$244="Planilhado"</formula>
    </cfRule>
  </conditionalFormatting>
  <conditionalFormatting sqref="AZ244:BB244">
    <cfRule type="expression" dxfId="5708" priority="5709">
      <formula>$A$244="Ñ Plan s/desc"</formula>
    </cfRule>
  </conditionalFormatting>
  <conditionalFormatting sqref="AZ244:BB244">
    <cfRule type="expression" dxfId="5707" priority="5708">
      <formula>$A$244="Advindo"</formula>
    </cfRule>
  </conditionalFormatting>
  <conditionalFormatting sqref="AZ244:BB244">
    <cfRule type="expression" dxfId="5706" priority="5707">
      <formula>$A$244="Ñ Plan c/desc"</formula>
    </cfRule>
  </conditionalFormatting>
  <conditionalFormatting sqref="AZ244:BB244">
    <cfRule type="expression" dxfId="5705" priority="5706">
      <formula>$A$244="Família"</formula>
    </cfRule>
  </conditionalFormatting>
  <conditionalFormatting sqref="AZ245:BB245">
    <cfRule type="expression" dxfId="5704" priority="5705">
      <formula>$A$245="Planilhado"</formula>
    </cfRule>
  </conditionalFormatting>
  <conditionalFormatting sqref="AZ245:BB245">
    <cfRule type="expression" dxfId="5703" priority="5704">
      <formula>$A$245="Ñ Plan s/desc"</formula>
    </cfRule>
  </conditionalFormatting>
  <conditionalFormatting sqref="AZ245:BB245">
    <cfRule type="expression" dxfId="5702" priority="5703">
      <formula>$A$245="Advindo"</formula>
    </cfRule>
  </conditionalFormatting>
  <conditionalFormatting sqref="AZ245:BB245">
    <cfRule type="expression" dxfId="5701" priority="5702">
      <formula>$A$245="Ñ Plan c/desc"</formula>
    </cfRule>
  </conditionalFormatting>
  <conditionalFormatting sqref="AZ245:BB245">
    <cfRule type="expression" dxfId="5700" priority="5701">
      <formula>$A$245="Família"</formula>
    </cfRule>
  </conditionalFormatting>
  <conditionalFormatting sqref="AZ246:BB246">
    <cfRule type="expression" dxfId="5699" priority="5700">
      <formula>$A$246="Planilhado"</formula>
    </cfRule>
  </conditionalFormatting>
  <conditionalFormatting sqref="AZ246:BB246">
    <cfRule type="expression" dxfId="5698" priority="5699">
      <formula>$A$246="Ñ Plan s/desc"</formula>
    </cfRule>
  </conditionalFormatting>
  <conditionalFormatting sqref="AZ246:BB246">
    <cfRule type="expression" dxfId="5697" priority="5698">
      <formula>$A$246="Advindo"</formula>
    </cfRule>
  </conditionalFormatting>
  <conditionalFormatting sqref="AZ246:BB246">
    <cfRule type="expression" dxfId="5696" priority="5697">
      <formula>$A$246="Ñ Plan c/desc"</formula>
    </cfRule>
  </conditionalFormatting>
  <conditionalFormatting sqref="AZ246:BB246">
    <cfRule type="expression" dxfId="5695" priority="5696">
      <formula>$A$246="Família"</formula>
    </cfRule>
  </conditionalFormatting>
  <conditionalFormatting sqref="AZ247:BB247">
    <cfRule type="expression" dxfId="5694" priority="5695">
      <formula>$A$247="Planilhado"</formula>
    </cfRule>
  </conditionalFormatting>
  <conditionalFormatting sqref="AZ247:BB247">
    <cfRule type="expression" dxfId="5693" priority="5694">
      <formula>$A$247="Ñ Plan s/desc"</formula>
    </cfRule>
  </conditionalFormatting>
  <conditionalFormatting sqref="AZ247:BB247">
    <cfRule type="expression" dxfId="5692" priority="5693">
      <formula>$A$247="Advindo"</formula>
    </cfRule>
  </conditionalFormatting>
  <conditionalFormatting sqref="AZ247:BB247">
    <cfRule type="expression" dxfId="5691" priority="5692">
      <formula>$A$247="Ñ Plan c/desc"</formula>
    </cfRule>
  </conditionalFormatting>
  <conditionalFormatting sqref="AZ247:BB247">
    <cfRule type="expression" dxfId="5690" priority="5691">
      <formula>$A$247="Família"</formula>
    </cfRule>
  </conditionalFormatting>
  <conditionalFormatting sqref="AZ248:BB248">
    <cfRule type="expression" dxfId="5689" priority="5690">
      <formula>$A$248="Planilhado"</formula>
    </cfRule>
  </conditionalFormatting>
  <conditionalFormatting sqref="AZ248:BB248">
    <cfRule type="expression" dxfId="5688" priority="5689">
      <formula>$A$248="Ñ Plan s/desc"</formula>
    </cfRule>
  </conditionalFormatting>
  <conditionalFormatting sqref="AZ248:BB248">
    <cfRule type="expression" dxfId="5687" priority="5688">
      <formula>$A$248="Advindo"</formula>
    </cfRule>
  </conditionalFormatting>
  <conditionalFormatting sqref="AZ248:BB248">
    <cfRule type="expression" dxfId="5686" priority="5687">
      <formula>$A$248="Ñ Plan c/desc"</formula>
    </cfRule>
  </conditionalFormatting>
  <conditionalFormatting sqref="AZ248:BB248">
    <cfRule type="expression" dxfId="5685" priority="5686">
      <formula>$A$248="Família"</formula>
    </cfRule>
  </conditionalFormatting>
  <conditionalFormatting sqref="AZ249:BB249">
    <cfRule type="expression" dxfId="5684" priority="5685">
      <formula>$A$249="Planilhado"</formula>
    </cfRule>
  </conditionalFormatting>
  <conditionalFormatting sqref="AZ249:BB249">
    <cfRule type="expression" dxfId="5683" priority="5684">
      <formula>$A$249="Ñ Plan s/desc"</formula>
    </cfRule>
  </conditionalFormatting>
  <conditionalFormatting sqref="AZ249:BB249">
    <cfRule type="expression" dxfId="5682" priority="5683">
      <formula>$A$249="Advindo"</formula>
    </cfRule>
  </conditionalFormatting>
  <conditionalFormatting sqref="AZ249:BB249">
    <cfRule type="expression" dxfId="5681" priority="5682">
      <formula>$A$249="Ñ Plan c/desc"</formula>
    </cfRule>
  </conditionalFormatting>
  <conditionalFormatting sqref="AZ249:BB249">
    <cfRule type="expression" dxfId="5680" priority="5681">
      <formula>$A$249="Família"</formula>
    </cfRule>
  </conditionalFormatting>
  <conditionalFormatting sqref="AZ250:BB250">
    <cfRule type="expression" dxfId="5679" priority="5680">
      <formula>$A$250="Planilhado"</formula>
    </cfRule>
  </conditionalFormatting>
  <conditionalFormatting sqref="AZ250:BB250">
    <cfRule type="expression" dxfId="5678" priority="5679">
      <formula>$A$250="Ñ Plan s/desc"</formula>
    </cfRule>
  </conditionalFormatting>
  <conditionalFormatting sqref="AZ250:BB250">
    <cfRule type="expression" dxfId="5677" priority="5678">
      <formula>$A$250="Advindo"</formula>
    </cfRule>
  </conditionalFormatting>
  <conditionalFormatting sqref="AZ250:BB250">
    <cfRule type="expression" dxfId="5676" priority="5677">
      <formula>$A$250="Ñ Plan c/desc"</formula>
    </cfRule>
  </conditionalFormatting>
  <conditionalFormatting sqref="AZ250:BB250">
    <cfRule type="expression" dxfId="5675" priority="5676">
      <formula>$A$250="Família"</formula>
    </cfRule>
  </conditionalFormatting>
  <conditionalFormatting sqref="AZ251:BB251">
    <cfRule type="expression" dxfId="5674" priority="5675">
      <formula>$A$251="Planilhado"</formula>
    </cfRule>
  </conditionalFormatting>
  <conditionalFormatting sqref="AZ251:BB251">
    <cfRule type="expression" dxfId="5673" priority="5674">
      <formula>$A$251="Ñ Plan s/desc"</formula>
    </cfRule>
  </conditionalFormatting>
  <conditionalFormatting sqref="AZ251:BB251">
    <cfRule type="expression" dxfId="5672" priority="5673">
      <formula>$A$251="Advindo"</formula>
    </cfRule>
  </conditionalFormatting>
  <conditionalFormatting sqref="AZ251:BB251">
    <cfRule type="expression" dxfId="5671" priority="5672">
      <formula>$A$251="Ñ Plan c/desc"</formula>
    </cfRule>
  </conditionalFormatting>
  <conditionalFormatting sqref="AZ251:BB251">
    <cfRule type="expression" dxfId="5670" priority="5671">
      <formula>$A$251="Família"</formula>
    </cfRule>
  </conditionalFormatting>
  <conditionalFormatting sqref="AZ252:BB252">
    <cfRule type="expression" dxfId="5669" priority="5670">
      <formula>$A$252="Planilhado"</formula>
    </cfRule>
  </conditionalFormatting>
  <conditionalFormatting sqref="AZ252:BB252">
    <cfRule type="expression" dxfId="5668" priority="5669">
      <formula>$A$252="Ñ Plan s/desc"</formula>
    </cfRule>
  </conditionalFormatting>
  <conditionalFormatting sqref="AZ252:BB252">
    <cfRule type="expression" dxfId="5667" priority="5668">
      <formula>$A$252="Advindo"</formula>
    </cfRule>
  </conditionalFormatting>
  <conditionalFormatting sqref="AZ252:BB252">
    <cfRule type="expression" dxfId="5666" priority="5667">
      <formula>$A$252="Ñ Plan c/desc"</formula>
    </cfRule>
  </conditionalFormatting>
  <conditionalFormatting sqref="AZ252:BB252">
    <cfRule type="expression" dxfId="5665" priority="5666">
      <formula>$A$252="Família"</formula>
    </cfRule>
  </conditionalFormatting>
  <conditionalFormatting sqref="AZ253:BB253">
    <cfRule type="expression" dxfId="5664" priority="5665">
      <formula>$A$253="Planilhado"</formula>
    </cfRule>
  </conditionalFormatting>
  <conditionalFormatting sqref="AZ253:BB253">
    <cfRule type="expression" dxfId="5663" priority="5664">
      <formula>$A$253="Ñ Plan s/desc"</formula>
    </cfRule>
  </conditionalFormatting>
  <conditionalFormatting sqref="AZ253:BB253">
    <cfRule type="expression" dxfId="5662" priority="5663">
      <formula>$A$253="Advindo"</formula>
    </cfRule>
  </conditionalFormatting>
  <conditionalFormatting sqref="AZ253:BB253">
    <cfRule type="expression" dxfId="5661" priority="5662">
      <formula>$A$253="Ñ Plan c/desc"</formula>
    </cfRule>
  </conditionalFormatting>
  <conditionalFormatting sqref="AZ253:BB253">
    <cfRule type="expression" dxfId="5660" priority="5661">
      <formula>$A$253="Família"</formula>
    </cfRule>
  </conditionalFormatting>
  <conditionalFormatting sqref="AZ254:BB254">
    <cfRule type="expression" dxfId="5659" priority="5660">
      <formula>$A$254="Planilhado"</formula>
    </cfRule>
  </conditionalFormatting>
  <conditionalFormatting sqref="AZ254:BB254">
    <cfRule type="expression" dxfId="5658" priority="5659">
      <formula>$A$254="Ñ Plan s/desc"</formula>
    </cfRule>
  </conditionalFormatting>
  <conditionalFormatting sqref="AZ254:BB254">
    <cfRule type="expression" dxfId="5657" priority="5658">
      <formula>$A$254="Advindo"</formula>
    </cfRule>
  </conditionalFormatting>
  <conditionalFormatting sqref="AZ254:BB254">
    <cfRule type="expression" dxfId="5656" priority="5657">
      <formula>$A$254="Ñ Plan c/desc"</formula>
    </cfRule>
  </conditionalFormatting>
  <conditionalFormatting sqref="AZ254:BB254">
    <cfRule type="expression" dxfId="5655" priority="5656">
      <formula>$A$254="Família"</formula>
    </cfRule>
  </conditionalFormatting>
  <conditionalFormatting sqref="AZ255:BB255">
    <cfRule type="expression" dxfId="5654" priority="5655">
      <formula>$A$255="Planilhado"</formula>
    </cfRule>
  </conditionalFormatting>
  <conditionalFormatting sqref="AZ255:BB255">
    <cfRule type="expression" dxfId="5653" priority="5654">
      <formula>$A$255="Ñ Plan s/desc"</formula>
    </cfRule>
  </conditionalFormatting>
  <conditionalFormatting sqref="AZ255:BB255">
    <cfRule type="expression" dxfId="5652" priority="5653">
      <formula>$A$255="Advindo"</formula>
    </cfRule>
  </conditionalFormatting>
  <conditionalFormatting sqref="AZ255:BB255">
    <cfRule type="expression" dxfId="5651" priority="5652">
      <formula>$A$255="Ñ Plan c/desc"</formula>
    </cfRule>
  </conditionalFormatting>
  <conditionalFormatting sqref="AZ255:BB255">
    <cfRule type="expression" dxfId="5650" priority="5651">
      <formula>$A$255="Família"</formula>
    </cfRule>
  </conditionalFormatting>
  <conditionalFormatting sqref="AZ256:BB256">
    <cfRule type="expression" dxfId="5649" priority="5650">
      <formula>$A$256="Planilhado"</formula>
    </cfRule>
  </conditionalFormatting>
  <conditionalFormatting sqref="AZ256:BB256">
    <cfRule type="expression" dxfId="5648" priority="5649">
      <formula>$A$256="Ñ Plan s/desc"</formula>
    </cfRule>
  </conditionalFormatting>
  <conditionalFormatting sqref="AZ256:BB256">
    <cfRule type="expression" dxfId="5647" priority="5648">
      <formula>$A$256="Advindo"</formula>
    </cfRule>
  </conditionalFormatting>
  <conditionalFormatting sqref="AZ256:BB256">
    <cfRule type="expression" dxfId="5646" priority="5647">
      <formula>$A$256="Ñ Plan c/desc"</formula>
    </cfRule>
  </conditionalFormatting>
  <conditionalFormatting sqref="AZ256:BB256">
    <cfRule type="expression" dxfId="5645" priority="5646">
      <formula>$A$256="Família"</formula>
    </cfRule>
  </conditionalFormatting>
  <conditionalFormatting sqref="AZ257:BB257">
    <cfRule type="expression" dxfId="5644" priority="5645">
      <formula>$A$257="Planilhado"</formula>
    </cfRule>
  </conditionalFormatting>
  <conditionalFormatting sqref="AZ257:BB257">
    <cfRule type="expression" dxfId="5643" priority="5644">
      <formula>$A$257="Ñ Plan s/desc"</formula>
    </cfRule>
  </conditionalFormatting>
  <conditionalFormatting sqref="AZ257:BB257">
    <cfRule type="expression" dxfId="5642" priority="5643">
      <formula>$A$257="Advindo"</formula>
    </cfRule>
  </conditionalFormatting>
  <conditionalFormatting sqref="AZ257:BB257">
    <cfRule type="expression" dxfId="5641" priority="5642">
      <formula>$A$257="Ñ Plan c/desc"</formula>
    </cfRule>
  </conditionalFormatting>
  <conditionalFormatting sqref="AZ257:BB257">
    <cfRule type="expression" dxfId="5640" priority="5641">
      <formula>$A$257="Família"</formula>
    </cfRule>
  </conditionalFormatting>
  <conditionalFormatting sqref="AZ258:BB258">
    <cfRule type="expression" dxfId="5639" priority="5640">
      <formula>$A$258="Planilhado"</formula>
    </cfRule>
  </conditionalFormatting>
  <conditionalFormatting sqref="AZ258:BB258">
    <cfRule type="expression" dxfId="5638" priority="5639">
      <formula>$A$258="Ñ Plan s/desc"</formula>
    </cfRule>
  </conditionalFormatting>
  <conditionalFormatting sqref="AZ258:BB258">
    <cfRule type="expression" dxfId="5637" priority="5638">
      <formula>$A$258="Advindo"</formula>
    </cfRule>
  </conditionalFormatting>
  <conditionalFormatting sqref="AZ258:BB258">
    <cfRule type="expression" dxfId="5636" priority="5637">
      <formula>$A$258="Ñ Plan c/desc"</formula>
    </cfRule>
  </conditionalFormatting>
  <conditionalFormatting sqref="AZ258:BB258">
    <cfRule type="expression" dxfId="5635" priority="5636">
      <formula>$A$258="Família"</formula>
    </cfRule>
  </conditionalFormatting>
  <conditionalFormatting sqref="AZ259:BB259">
    <cfRule type="expression" dxfId="5634" priority="5635">
      <formula>$A$259="Planilhado"</formula>
    </cfRule>
  </conditionalFormatting>
  <conditionalFormatting sqref="AZ259:BB259">
    <cfRule type="expression" dxfId="5633" priority="5634">
      <formula>$A$259="Ñ Plan s/desc"</formula>
    </cfRule>
  </conditionalFormatting>
  <conditionalFormatting sqref="AZ259:BB259">
    <cfRule type="expression" dxfId="5632" priority="5633">
      <formula>$A$259="Advindo"</formula>
    </cfRule>
  </conditionalFormatting>
  <conditionalFormatting sqref="AZ259:BB259">
    <cfRule type="expression" dxfId="5631" priority="5632">
      <formula>$A$259="Ñ Plan c/desc"</formula>
    </cfRule>
  </conditionalFormatting>
  <conditionalFormatting sqref="AZ259:BB259">
    <cfRule type="expression" dxfId="5630" priority="5631">
      <formula>$A$259="Família"</formula>
    </cfRule>
  </conditionalFormatting>
  <conditionalFormatting sqref="AZ260:BB260">
    <cfRule type="expression" dxfId="5629" priority="5630">
      <formula>$A$260="Planilhado"</formula>
    </cfRule>
  </conditionalFormatting>
  <conditionalFormatting sqref="AZ260:BB260">
    <cfRule type="expression" dxfId="5628" priority="5629">
      <formula>$A$260="Ñ Plan s/desc"</formula>
    </cfRule>
  </conditionalFormatting>
  <conditionalFormatting sqref="AZ260:BB260">
    <cfRule type="expression" dxfId="5627" priority="5628">
      <formula>$A$260="Advindo"</formula>
    </cfRule>
  </conditionalFormatting>
  <conditionalFormatting sqref="AZ260:BB260">
    <cfRule type="expression" dxfId="5626" priority="5627">
      <formula>$A$260="Ñ Plan c/desc"</formula>
    </cfRule>
  </conditionalFormatting>
  <conditionalFormatting sqref="AZ260:BB260">
    <cfRule type="expression" dxfId="5625" priority="5626">
      <formula>$A$260="Família"</formula>
    </cfRule>
  </conditionalFormatting>
  <conditionalFormatting sqref="AZ261:BB261">
    <cfRule type="expression" dxfId="5624" priority="5625">
      <formula>$A$261="Planilhado"</formula>
    </cfRule>
  </conditionalFormatting>
  <conditionalFormatting sqref="AZ261:BB261">
    <cfRule type="expression" dxfId="5623" priority="5624">
      <formula>$A$261="Ñ Plan s/desc"</formula>
    </cfRule>
  </conditionalFormatting>
  <conditionalFormatting sqref="AZ261:BB261">
    <cfRule type="expression" dxfId="5622" priority="5623">
      <formula>$A$261="Advindo"</formula>
    </cfRule>
  </conditionalFormatting>
  <conditionalFormatting sqref="AZ261:BB261">
    <cfRule type="expression" dxfId="5621" priority="5622">
      <formula>$A$261="Ñ Plan c/desc"</formula>
    </cfRule>
  </conditionalFormatting>
  <conditionalFormatting sqref="AZ261:BB261">
    <cfRule type="expression" dxfId="5620" priority="5621">
      <formula>$A$261="Família"</formula>
    </cfRule>
  </conditionalFormatting>
  <conditionalFormatting sqref="AZ262:BB262">
    <cfRule type="expression" dxfId="5619" priority="5620">
      <formula>$A$262="Planilhado"</formula>
    </cfRule>
  </conditionalFormatting>
  <conditionalFormatting sqref="AZ262:BB262">
    <cfRule type="expression" dxfId="5618" priority="5619">
      <formula>$A$262="Ñ Plan s/desc"</formula>
    </cfRule>
  </conditionalFormatting>
  <conditionalFormatting sqref="AZ262:BB262">
    <cfRule type="expression" dxfId="5617" priority="5618">
      <formula>$A$262="Advindo"</formula>
    </cfRule>
  </conditionalFormatting>
  <conditionalFormatting sqref="AZ262:BB262">
    <cfRule type="expression" dxfId="5616" priority="5617">
      <formula>$A$262="Ñ Plan c/desc"</formula>
    </cfRule>
  </conditionalFormatting>
  <conditionalFormatting sqref="AZ262:BB262">
    <cfRule type="expression" dxfId="5615" priority="5616">
      <formula>$A$262="Família"</formula>
    </cfRule>
  </conditionalFormatting>
  <conditionalFormatting sqref="AZ263:BB263">
    <cfRule type="expression" dxfId="5614" priority="5615">
      <formula>$A$263="Planilhado"</formula>
    </cfRule>
  </conditionalFormatting>
  <conditionalFormatting sqref="AZ263:BB263">
    <cfRule type="expression" dxfId="5613" priority="5614">
      <formula>$A$263="Ñ Plan s/desc"</formula>
    </cfRule>
  </conditionalFormatting>
  <conditionalFormatting sqref="AZ263:BB263">
    <cfRule type="expression" dxfId="5612" priority="5613">
      <formula>$A$263="Advindo"</formula>
    </cfRule>
  </conditionalFormatting>
  <conditionalFormatting sqref="AZ263:BB263">
    <cfRule type="expression" dxfId="5611" priority="5612">
      <formula>$A$263="Ñ Plan c/desc"</formula>
    </cfRule>
  </conditionalFormatting>
  <conditionalFormatting sqref="AZ263:BB263">
    <cfRule type="expression" dxfId="5610" priority="5611">
      <formula>$A$263="Família"</formula>
    </cfRule>
  </conditionalFormatting>
  <conditionalFormatting sqref="AZ264:BB264">
    <cfRule type="expression" dxfId="5609" priority="5610">
      <formula>$A$264="Planilhado"</formula>
    </cfRule>
  </conditionalFormatting>
  <conditionalFormatting sqref="AZ264:BB264">
    <cfRule type="expression" dxfId="5608" priority="5609">
      <formula>$A$264="Ñ Plan s/desc"</formula>
    </cfRule>
  </conditionalFormatting>
  <conditionalFormatting sqref="AZ264:BB264">
    <cfRule type="expression" dxfId="5607" priority="5608">
      <formula>$A$264="Advindo"</formula>
    </cfRule>
  </conditionalFormatting>
  <conditionalFormatting sqref="AZ264:BB264">
    <cfRule type="expression" dxfId="5606" priority="5607">
      <formula>$A$264="Ñ Plan c/desc"</formula>
    </cfRule>
  </conditionalFormatting>
  <conditionalFormatting sqref="AZ264:BB264">
    <cfRule type="expression" dxfId="5605" priority="5606">
      <formula>$A$264="Família"</formula>
    </cfRule>
  </conditionalFormatting>
  <conditionalFormatting sqref="AZ265:BB265">
    <cfRule type="expression" dxfId="5604" priority="5605">
      <formula>$A$265="Planilhado"</formula>
    </cfRule>
  </conditionalFormatting>
  <conditionalFormatting sqref="AZ265:BB265">
    <cfRule type="expression" dxfId="5603" priority="5604">
      <formula>$A$265="Ñ Plan s/desc"</formula>
    </cfRule>
  </conditionalFormatting>
  <conditionalFormatting sqref="AZ265:BB265">
    <cfRule type="expression" dxfId="5602" priority="5603">
      <formula>$A$265="Advindo"</formula>
    </cfRule>
  </conditionalFormatting>
  <conditionalFormatting sqref="AZ265:BB265">
    <cfRule type="expression" dxfId="5601" priority="5602">
      <formula>$A$265="Ñ Plan c/desc"</formula>
    </cfRule>
  </conditionalFormatting>
  <conditionalFormatting sqref="AZ265:BB265">
    <cfRule type="expression" dxfId="5600" priority="5601">
      <formula>$A$265="Família"</formula>
    </cfRule>
  </conditionalFormatting>
  <conditionalFormatting sqref="AZ266:BB266">
    <cfRule type="expression" dxfId="5599" priority="5600">
      <formula>$A$266="Planilhado"</formula>
    </cfRule>
  </conditionalFormatting>
  <conditionalFormatting sqref="AZ266:BB266">
    <cfRule type="expression" dxfId="5598" priority="5599">
      <formula>$A$266="Ñ Plan s/desc"</formula>
    </cfRule>
  </conditionalFormatting>
  <conditionalFormatting sqref="AZ266:BB266">
    <cfRule type="expression" dxfId="5597" priority="5598">
      <formula>$A$266="Advindo"</formula>
    </cfRule>
  </conditionalFormatting>
  <conditionalFormatting sqref="AZ266:BB266">
    <cfRule type="expression" dxfId="5596" priority="5597">
      <formula>$A$266="Ñ Plan c/desc"</formula>
    </cfRule>
  </conditionalFormatting>
  <conditionalFormatting sqref="AZ266:BB266">
    <cfRule type="expression" dxfId="5595" priority="5596">
      <formula>$A$266="Família"</formula>
    </cfRule>
  </conditionalFormatting>
  <conditionalFormatting sqref="AZ267:BB267">
    <cfRule type="expression" dxfId="5594" priority="5595">
      <formula>$A$267="Planilhado"</formula>
    </cfRule>
  </conditionalFormatting>
  <conditionalFormatting sqref="AZ267:BB267">
    <cfRule type="expression" dxfId="5593" priority="5594">
      <formula>$A$267="Ñ Plan s/desc"</formula>
    </cfRule>
  </conditionalFormatting>
  <conditionalFormatting sqref="AZ267:BB267">
    <cfRule type="expression" dxfId="5592" priority="5593">
      <formula>$A$267="Advindo"</formula>
    </cfRule>
  </conditionalFormatting>
  <conditionalFormatting sqref="AZ267:BB267">
    <cfRule type="expression" dxfId="5591" priority="5592">
      <formula>$A$267="Ñ Plan c/desc"</formula>
    </cfRule>
  </conditionalFormatting>
  <conditionalFormatting sqref="AZ267:BB267">
    <cfRule type="expression" dxfId="5590" priority="5591">
      <formula>$A$267="Família"</formula>
    </cfRule>
  </conditionalFormatting>
  <conditionalFormatting sqref="AZ268:BB268">
    <cfRule type="expression" dxfId="5589" priority="5590">
      <formula>$A$268="Planilhado"</formula>
    </cfRule>
  </conditionalFormatting>
  <conditionalFormatting sqref="AZ268:BB268">
    <cfRule type="expression" dxfId="5588" priority="5589">
      <formula>$A$268="Ñ Plan s/desc"</formula>
    </cfRule>
  </conditionalFormatting>
  <conditionalFormatting sqref="AZ268:BB268">
    <cfRule type="expression" dxfId="5587" priority="5588">
      <formula>$A$268="Advindo"</formula>
    </cfRule>
  </conditionalFormatting>
  <conditionalFormatting sqref="AZ268:BB268">
    <cfRule type="expression" dxfId="5586" priority="5587">
      <formula>$A$268="Ñ Plan c/desc"</formula>
    </cfRule>
  </conditionalFormatting>
  <conditionalFormatting sqref="AZ268:BB268">
    <cfRule type="expression" dxfId="5585" priority="5586">
      <formula>$A$268="Família"</formula>
    </cfRule>
  </conditionalFormatting>
  <conditionalFormatting sqref="AZ269:BB269">
    <cfRule type="expression" dxfId="5584" priority="5585">
      <formula>$A$269="Planilhado"</formula>
    </cfRule>
  </conditionalFormatting>
  <conditionalFormatting sqref="AZ269:BB269">
    <cfRule type="expression" dxfId="5583" priority="5584">
      <formula>$A$269="Ñ Plan s/desc"</formula>
    </cfRule>
  </conditionalFormatting>
  <conditionalFormatting sqref="AZ269:BB269">
    <cfRule type="expression" dxfId="5582" priority="5583">
      <formula>$A$269="Advindo"</formula>
    </cfRule>
  </conditionalFormatting>
  <conditionalFormatting sqref="AZ269:BB269">
    <cfRule type="expression" dxfId="5581" priority="5582">
      <formula>$A$269="Ñ Plan c/desc"</formula>
    </cfRule>
  </conditionalFormatting>
  <conditionalFormatting sqref="AZ269:BB269">
    <cfRule type="expression" dxfId="5580" priority="5581">
      <formula>$A$269="Família"</formula>
    </cfRule>
  </conditionalFormatting>
  <conditionalFormatting sqref="AZ270:BB270">
    <cfRule type="expression" dxfId="5579" priority="5580">
      <formula>$A$270="Planilhado"</formula>
    </cfRule>
  </conditionalFormatting>
  <conditionalFormatting sqref="AZ270:BB270">
    <cfRule type="expression" dxfId="5578" priority="5579">
      <formula>$A$270="Ñ Plan s/desc"</formula>
    </cfRule>
  </conditionalFormatting>
  <conditionalFormatting sqref="AZ270:BB270">
    <cfRule type="expression" dxfId="5577" priority="5578">
      <formula>$A$270="Advindo"</formula>
    </cfRule>
  </conditionalFormatting>
  <conditionalFormatting sqref="AZ270:BB270">
    <cfRule type="expression" dxfId="5576" priority="5577">
      <formula>$A$270="Ñ Plan c/desc"</formula>
    </cfRule>
  </conditionalFormatting>
  <conditionalFormatting sqref="AZ270:BB270">
    <cfRule type="expression" dxfId="5575" priority="5576">
      <formula>$A$270="Família"</formula>
    </cfRule>
  </conditionalFormatting>
  <conditionalFormatting sqref="AZ271:BB271">
    <cfRule type="expression" dxfId="5574" priority="5575">
      <formula>$A$271="Planilhado"</formula>
    </cfRule>
  </conditionalFormatting>
  <conditionalFormatting sqref="AZ271:BB271">
    <cfRule type="expression" dxfId="5573" priority="5574">
      <formula>$A$271="Ñ Plan s/desc"</formula>
    </cfRule>
  </conditionalFormatting>
  <conditionalFormatting sqref="AZ271:BB271">
    <cfRule type="expression" dxfId="5572" priority="5573">
      <formula>$A$271="Advindo"</formula>
    </cfRule>
  </conditionalFormatting>
  <conditionalFormatting sqref="AZ271:BB271">
    <cfRule type="expression" dxfId="5571" priority="5572">
      <formula>$A$271="Ñ Plan c/desc"</formula>
    </cfRule>
  </conditionalFormatting>
  <conditionalFormatting sqref="AZ271:BB271">
    <cfRule type="expression" dxfId="5570" priority="5571">
      <formula>$A$271="Família"</formula>
    </cfRule>
  </conditionalFormatting>
  <conditionalFormatting sqref="AZ272:BB272">
    <cfRule type="expression" dxfId="5569" priority="5570">
      <formula>$A$272="Planilhado"</formula>
    </cfRule>
  </conditionalFormatting>
  <conditionalFormatting sqref="AZ272:BB272">
    <cfRule type="expression" dxfId="5568" priority="5569">
      <formula>$A$272="Ñ Plan s/desc"</formula>
    </cfRule>
  </conditionalFormatting>
  <conditionalFormatting sqref="AZ272:BB272">
    <cfRule type="expression" dxfId="5567" priority="5568">
      <formula>$A$272="Advindo"</formula>
    </cfRule>
  </conditionalFormatting>
  <conditionalFormatting sqref="AZ272:BB272">
    <cfRule type="expression" dxfId="5566" priority="5567">
      <formula>$A$272="Ñ Plan c/desc"</formula>
    </cfRule>
  </conditionalFormatting>
  <conditionalFormatting sqref="AZ272:BB272">
    <cfRule type="expression" dxfId="5565" priority="5566">
      <formula>$A$272="Família"</formula>
    </cfRule>
  </conditionalFormatting>
  <conditionalFormatting sqref="AZ273:BB273">
    <cfRule type="expression" dxfId="5564" priority="5565">
      <formula>$A$273="Planilhado"</formula>
    </cfRule>
  </conditionalFormatting>
  <conditionalFormatting sqref="AZ273:BB273">
    <cfRule type="expression" dxfId="5563" priority="5564">
      <formula>$A$273="Ñ Plan s/desc"</formula>
    </cfRule>
  </conditionalFormatting>
  <conditionalFormatting sqref="AZ273:BB273">
    <cfRule type="expression" dxfId="5562" priority="5563">
      <formula>$A$273="Advindo"</formula>
    </cfRule>
  </conditionalFormatting>
  <conditionalFormatting sqref="AZ273:BB273">
    <cfRule type="expression" dxfId="5561" priority="5562">
      <formula>$A$273="Ñ Plan c/desc"</formula>
    </cfRule>
  </conditionalFormatting>
  <conditionalFormatting sqref="AZ273:BB273">
    <cfRule type="expression" dxfId="5560" priority="5561">
      <formula>$A$273="Família"</formula>
    </cfRule>
  </conditionalFormatting>
  <conditionalFormatting sqref="AZ274:BB274">
    <cfRule type="expression" dxfId="5559" priority="5560">
      <formula>$A$274="Planilhado"</formula>
    </cfRule>
  </conditionalFormatting>
  <conditionalFormatting sqref="AZ274:BB274">
    <cfRule type="expression" dxfId="5558" priority="5559">
      <formula>$A$274="Ñ Plan s/desc"</formula>
    </cfRule>
  </conditionalFormatting>
  <conditionalFormatting sqref="AZ274:BB274">
    <cfRule type="expression" dxfId="5557" priority="5558">
      <formula>$A$274="Advindo"</formula>
    </cfRule>
  </conditionalFormatting>
  <conditionalFormatting sqref="AZ274:BB274">
    <cfRule type="expression" dxfId="5556" priority="5557">
      <formula>$A$274="Ñ Plan c/desc"</formula>
    </cfRule>
  </conditionalFormatting>
  <conditionalFormatting sqref="AZ274:BB274">
    <cfRule type="expression" dxfId="5555" priority="5556">
      <formula>$A$274="Família"</formula>
    </cfRule>
  </conditionalFormatting>
  <conditionalFormatting sqref="AZ275:BB275">
    <cfRule type="expression" dxfId="5554" priority="5555">
      <formula>$A$275="Planilhado"</formula>
    </cfRule>
  </conditionalFormatting>
  <conditionalFormatting sqref="AZ275:BB275">
    <cfRule type="expression" dxfId="5553" priority="5554">
      <formula>$A$275="Ñ Plan s/desc"</formula>
    </cfRule>
  </conditionalFormatting>
  <conditionalFormatting sqref="AZ275:BB275">
    <cfRule type="expression" dxfId="5552" priority="5553">
      <formula>$A$275="Advindo"</formula>
    </cfRule>
  </conditionalFormatting>
  <conditionalFormatting sqref="AZ275:BB275">
    <cfRule type="expression" dxfId="5551" priority="5552">
      <formula>$A$275="Ñ Plan c/desc"</formula>
    </cfRule>
  </conditionalFormatting>
  <conditionalFormatting sqref="AZ275:BB275">
    <cfRule type="expression" dxfId="5550" priority="5551">
      <formula>$A$275="Família"</formula>
    </cfRule>
  </conditionalFormatting>
  <conditionalFormatting sqref="AZ276:BB276">
    <cfRule type="expression" dxfId="5549" priority="5550">
      <formula>$A$276="Planilhado"</formula>
    </cfRule>
  </conditionalFormatting>
  <conditionalFormatting sqref="AZ276:BB276">
    <cfRule type="expression" dxfId="5548" priority="5549">
      <formula>$A$276="Ñ Plan s/desc"</formula>
    </cfRule>
  </conditionalFormatting>
  <conditionalFormatting sqref="AZ276:BB276">
    <cfRule type="expression" dxfId="5547" priority="5548">
      <formula>$A$276="Advindo"</formula>
    </cfRule>
  </conditionalFormatting>
  <conditionalFormatting sqref="AZ276:BB276">
    <cfRule type="expression" dxfId="5546" priority="5547">
      <formula>$A$276="Ñ Plan c/desc"</formula>
    </cfRule>
  </conditionalFormatting>
  <conditionalFormatting sqref="AZ276:BB276">
    <cfRule type="expression" dxfId="5545" priority="5546">
      <formula>$A$276="Família"</formula>
    </cfRule>
  </conditionalFormatting>
  <conditionalFormatting sqref="AZ277:BB277">
    <cfRule type="expression" dxfId="5544" priority="5545">
      <formula>$A$277="Planilhado"</formula>
    </cfRule>
  </conditionalFormatting>
  <conditionalFormatting sqref="AZ277:BB277">
    <cfRule type="expression" dxfId="5543" priority="5544">
      <formula>$A$277="Ñ Plan s/desc"</formula>
    </cfRule>
  </conditionalFormatting>
  <conditionalFormatting sqref="AZ277:BB277">
    <cfRule type="expression" dxfId="5542" priority="5543">
      <formula>$A$277="Advindo"</formula>
    </cfRule>
  </conditionalFormatting>
  <conditionalFormatting sqref="AZ277:BB277">
    <cfRule type="expression" dxfId="5541" priority="5542">
      <formula>$A$277="Ñ Plan c/desc"</formula>
    </cfRule>
  </conditionalFormatting>
  <conditionalFormatting sqref="AZ277:BB277">
    <cfRule type="expression" dxfId="5540" priority="5541">
      <formula>$A$277="Família"</formula>
    </cfRule>
  </conditionalFormatting>
  <conditionalFormatting sqref="AZ278:BB278">
    <cfRule type="expression" dxfId="5539" priority="5540">
      <formula>$A$278="Planilhado"</formula>
    </cfRule>
  </conditionalFormatting>
  <conditionalFormatting sqref="AZ278:BB278">
    <cfRule type="expression" dxfId="5538" priority="5539">
      <formula>$A$278="Ñ Plan s/desc"</formula>
    </cfRule>
  </conditionalFormatting>
  <conditionalFormatting sqref="AZ278:BB278">
    <cfRule type="expression" dxfId="5537" priority="5538">
      <formula>$A$278="Advindo"</formula>
    </cfRule>
  </conditionalFormatting>
  <conditionalFormatting sqref="AZ278:BB278">
    <cfRule type="expression" dxfId="5536" priority="5537">
      <formula>$A$278="Ñ Plan c/desc"</formula>
    </cfRule>
  </conditionalFormatting>
  <conditionalFormatting sqref="AZ278:BB278">
    <cfRule type="expression" dxfId="5535" priority="5536">
      <formula>$A$278="Família"</formula>
    </cfRule>
  </conditionalFormatting>
  <conditionalFormatting sqref="AZ279:BB279">
    <cfRule type="expression" dxfId="5534" priority="5535">
      <formula>$A$279="Planilhado"</formula>
    </cfRule>
  </conditionalFormatting>
  <conditionalFormatting sqref="AZ279:BB279">
    <cfRule type="expression" dxfId="5533" priority="5534">
      <formula>$A$279="Ñ Plan s/desc"</formula>
    </cfRule>
  </conditionalFormatting>
  <conditionalFormatting sqref="AZ279:BB279">
    <cfRule type="expression" dxfId="5532" priority="5533">
      <formula>$A$279="Advindo"</formula>
    </cfRule>
  </conditionalFormatting>
  <conditionalFormatting sqref="AZ279:BB279">
    <cfRule type="expression" dxfId="5531" priority="5532">
      <formula>$A$279="Ñ Plan c/desc"</formula>
    </cfRule>
  </conditionalFormatting>
  <conditionalFormatting sqref="AZ279:BB279">
    <cfRule type="expression" dxfId="5530" priority="5531">
      <formula>$A$279="Família"</formula>
    </cfRule>
  </conditionalFormatting>
  <conditionalFormatting sqref="AZ280:BB280">
    <cfRule type="expression" dxfId="5529" priority="5530">
      <formula>$A$280="Planilhado"</formula>
    </cfRule>
  </conditionalFormatting>
  <conditionalFormatting sqref="AZ280:BB280">
    <cfRule type="expression" dxfId="5528" priority="5529">
      <formula>$A$280="Ñ Plan s/desc"</formula>
    </cfRule>
  </conditionalFormatting>
  <conditionalFormatting sqref="AZ280:BB280">
    <cfRule type="expression" dxfId="5527" priority="5528">
      <formula>$A$280="Advindo"</formula>
    </cfRule>
  </conditionalFormatting>
  <conditionalFormatting sqref="AZ280:BB280">
    <cfRule type="expression" dxfId="5526" priority="5527">
      <formula>$A$280="Ñ Plan c/desc"</formula>
    </cfRule>
  </conditionalFormatting>
  <conditionalFormatting sqref="AZ280:BB280">
    <cfRule type="expression" dxfId="5525" priority="5526">
      <formula>$A$280="Família"</formula>
    </cfRule>
  </conditionalFormatting>
  <conditionalFormatting sqref="AZ281:BB281">
    <cfRule type="expression" dxfId="5524" priority="5525">
      <formula>$A$281="Planilhado"</formula>
    </cfRule>
  </conditionalFormatting>
  <conditionalFormatting sqref="AZ281:BB281">
    <cfRule type="expression" dxfId="5523" priority="5524">
      <formula>$A$281="Ñ Plan s/desc"</formula>
    </cfRule>
  </conditionalFormatting>
  <conditionalFormatting sqref="AZ281:BB281">
    <cfRule type="expression" dxfId="5522" priority="5523">
      <formula>$A$281="Advindo"</formula>
    </cfRule>
  </conditionalFormatting>
  <conditionalFormatting sqref="AZ281:BB281">
    <cfRule type="expression" dxfId="5521" priority="5522">
      <formula>$A$281="Ñ Plan c/desc"</formula>
    </cfRule>
  </conditionalFormatting>
  <conditionalFormatting sqref="AZ281:BB281">
    <cfRule type="expression" dxfId="5520" priority="5521">
      <formula>$A$281="Família"</formula>
    </cfRule>
  </conditionalFormatting>
  <conditionalFormatting sqref="AZ282:BB282">
    <cfRule type="expression" dxfId="5519" priority="5520">
      <formula>$A$282="Planilhado"</formula>
    </cfRule>
  </conditionalFormatting>
  <conditionalFormatting sqref="AZ282:BB282">
    <cfRule type="expression" dxfId="5518" priority="5519">
      <formula>$A$282="Ñ Plan s/desc"</formula>
    </cfRule>
  </conditionalFormatting>
  <conditionalFormatting sqref="AZ282:BB282">
    <cfRule type="expression" dxfId="5517" priority="5518">
      <formula>$A$282="Advindo"</formula>
    </cfRule>
  </conditionalFormatting>
  <conditionalFormatting sqref="AZ282:BB282">
    <cfRule type="expression" dxfId="5516" priority="5517">
      <formula>$A$282="Ñ Plan c/desc"</formula>
    </cfRule>
  </conditionalFormatting>
  <conditionalFormatting sqref="AZ282:BB282">
    <cfRule type="expression" dxfId="5515" priority="5516">
      <formula>$A$282="Família"</formula>
    </cfRule>
  </conditionalFormatting>
  <conditionalFormatting sqref="AZ283:BB283">
    <cfRule type="expression" dxfId="5514" priority="5515">
      <formula>$A$283="Planilhado"</formula>
    </cfRule>
  </conditionalFormatting>
  <conditionalFormatting sqref="AZ283:BB283">
    <cfRule type="expression" dxfId="5513" priority="5514">
      <formula>$A$283="Ñ Plan s/desc"</formula>
    </cfRule>
  </conditionalFormatting>
  <conditionalFormatting sqref="AZ283:BB283">
    <cfRule type="expression" dxfId="5512" priority="5513">
      <formula>$A$283="Advindo"</formula>
    </cfRule>
  </conditionalFormatting>
  <conditionalFormatting sqref="AZ283:BB283">
    <cfRule type="expression" dxfId="5511" priority="5512">
      <formula>$A$283="Ñ Plan c/desc"</formula>
    </cfRule>
  </conditionalFormatting>
  <conditionalFormatting sqref="AZ283:BB283">
    <cfRule type="expression" dxfId="5510" priority="5511">
      <formula>$A$283="Família"</formula>
    </cfRule>
  </conditionalFormatting>
  <conditionalFormatting sqref="AZ284:BB284">
    <cfRule type="expression" dxfId="5509" priority="5510">
      <formula>$A$284="Planilhado"</formula>
    </cfRule>
  </conditionalFormatting>
  <conditionalFormatting sqref="AZ284:BB284">
    <cfRule type="expression" dxfId="5508" priority="5509">
      <formula>$A$284="Ñ Plan s/desc"</formula>
    </cfRule>
  </conditionalFormatting>
  <conditionalFormatting sqref="AZ284:BB284">
    <cfRule type="expression" dxfId="5507" priority="5508">
      <formula>$A$284="Advindo"</formula>
    </cfRule>
  </conditionalFormatting>
  <conditionalFormatting sqref="AZ284:BB284">
    <cfRule type="expression" dxfId="5506" priority="5507">
      <formula>$A$284="Ñ Plan c/desc"</formula>
    </cfRule>
  </conditionalFormatting>
  <conditionalFormatting sqref="AZ284:BB284">
    <cfRule type="expression" dxfId="5505" priority="5506">
      <formula>$A$284="Família"</formula>
    </cfRule>
  </conditionalFormatting>
  <conditionalFormatting sqref="AZ285:BB285">
    <cfRule type="expression" dxfId="5504" priority="5505">
      <formula>$A$285="Planilhado"</formula>
    </cfRule>
  </conditionalFormatting>
  <conditionalFormatting sqref="AZ285:BB285">
    <cfRule type="expression" dxfId="5503" priority="5504">
      <formula>$A$285="Ñ Plan s/desc"</formula>
    </cfRule>
  </conditionalFormatting>
  <conditionalFormatting sqref="AZ285:BB285">
    <cfRule type="expression" dxfId="5502" priority="5503">
      <formula>$A$285="Advindo"</formula>
    </cfRule>
  </conditionalFormatting>
  <conditionalFormatting sqref="AZ285:BB285">
    <cfRule type="expression" dxfId="5501" priority="5502">
      <formula>$A$285="Ñ Plan c/desc"</formula>
    </cfRule>
  </conditionalFormatting>
  <conditionalFormatting sqref="AZ285:BB285">
    <cfRule type="expression" dxfId="5500" priority="5501">
      <formula>$A$285="Família"</formula>
    </cfRule>
  </conditionalFormatting>
  <conditionalFormatting sqref="AZ286:BB286">
    <cfRule type="expression" dxfId="5499" priority="5500">
      <formula>$A$286="Planilhado"</formula>
    </cfRule>
  </conditionalFormatting>
  <conditionalFormatting sqref="AZ286:BB286">
    <cfRule type="expression" dxfId="5498" priority="5499">
      <formula>$A$286="Ñ Plan s/desc"</formula>
    </cfRule>
  </conditionalFormatting>
  <conditionalFormatting sqref="AZ286:BB286">
    <cfRule type="expression" dxfId="5497" priority="5498">
      <formula>$A$286="Advindo"</formula>
    </cfRule>
  </conditionalFormatting>
  <conditionalFormatting sqref="AZ286:BB286">
    <cfRule type="expression" dxfId="5496" priority="5497">
      <formula>$A$286="Ñ Plan c/desc"</formula>
    </cfRule>
  </conditionalFormatting>
  <conditionalFormatting sqref="AZ286:BB286">
    <cfRule type="expression" dxfId="5495" priority="5496">
      <formula>$A$286="Família"</formula>
    </cfRule>
  </conditionalFormatting>
  <conditionalFormatting sqref="BC13:BE13">
    <cfRule type="expression" dxfId="5494" priority="5491">
      <formula>$A$13="Família"</formula>
    </cfRule>
    <cfRule type="expression" dxfId="5493" priority="5492">
      <formula>$A$13="Ñ Plan c/desc"</formula>
    </cfRule>
    <cfRule type="expression" dxfId="5492" priority="5493">
      <formula>$A$13="Advindo"</formula>
    </cfRule>
    <cfRule type="expression" dxfId="5491" priority="5494">
      <formula>$A$13="Ñ Plan s/desc"</formula>
    </cfRule>
    <cfRule type="expression" dxfId="5490" priority="5495">
      <formula>$A$13="Planilhado"</formula>
    </cfRule>
  </conditionalFormatting>
  <conditionalFormatting sqref="BC14:BE14">
    <cfRule type="expression" dxfId="5489" priority="5486">
      <formula>$A$14="Família"</formula>
    </cfRule>
    <cfRule type="expression" dxfId="5488" priority="5487">
      <formula>$A$14="Ñ Plan c/desc"</formula>
    </cfRule>
    <cfRule type="expression" dxfId="5487" priority="5488">
      <formula>$A$14="Advindo"</formula>
    </cfRule>
    <cfRule type="expression" dxfId="5486" priority="5489">
      <formula>$A$14="Ñ Plan s/desc"</formula>
    </cfRule>
    <cfRule type="expression" dxfId="5485" priority="5490">
      <formula>$A$14="Planilhado"</formula>
    </cfRule>
  </conditionalFormatting>
  <conditionalFormatting sqref="BC15:BE15">
    <cfRule type="expression" dxfId="5484" priority="5481">
      <formula>$A$15="Família"</formula>
    </cfRule>
    <cfRule type="expression" dxfId="5483" priority="5482">
      <formula>$A$15="Ñ Plan c/desc"</formula>
    </cfRule>
    <cfRule type="expression" dxfId="5482" priority="5483">
      <formula>$A$15="Advindo"</formula>
    </cfRule>
    <cfRule type="expression" dxfId="5481" priority="5484">
      <formula>$A$15="Ñ Plan s/desc"</formula>
    </cfRule>
    <cfRule type="expression" dxfId="5480" priority="5485">
      <formula>$A$15="Planilhado"</formula>
    </cfRule>
  </conditionalFormatting>
  <conditionalFormatting sqref="BC16:BE16">
    <cfRule type="expression" dxfId="5479" priority="5476">
      <formula>$A$16="Família"</formula>
    </cfRule>
    <cfRule type="expression" dxfId="5478" priority="5477">
      <formula>$A$16="Ñ Plan c/desc"</formula>
    </cfRule>
    <cfRule type="expression" dxfId="5477" priority="5478">
      <formula>$A$16="Advindo"</formula>
    </cfRule>
    <cfRule type="expression" dxfId="5476" priority="5479">
      <formula>$A$16="Ñ Plan s/desc"</formula>
    </cfRule>
    <cfRule type="expression" dxfId="5475" priority="5480">
      <formula>$A$16="Planilhado"</formula>
    </cfRule>
  </conditionalFormatting>
  <conditionalFormatting sqref="BC17:BE17">
    <cfRule type="expression" dxfId="5474" priority="5471">
      <formula>$A$17="Família"</formula>
    </cfRule>
    <cfRule type="expression" dxfId="5473" priority="5472">
      <formula>$A$17="Ñ Plan c/desc"</formula>
    </cfRule>
    <cfRule type="expression" dxfId="5472" priority="5473">
      <formula>$A$17="Advindo"</formula>
    </cfRule>
    <cfRule type="expression" dxfId="5471" priority="5474">
      <formula>$A$17="Ñ Plan s/desc"</formula>
    </cfRule>
    <cfRule type="expression" dxfId="5470" priority="5475">
      <formula>$A$17="Planilhado"</formula>
    </cfRule>
  </conditionalFormatting>
  <conditionalFormatting sqref="BC18:BE18">
    <cfRule type="expression" dxfId="5469" priority="5466">
      <formula>$A$18="Família"</formula>
    </cfRule>
    <cfRule type="expression" dxfId="5468" priority="5467">
      <formula>$A$18="Ñ Plan c/desc"</formula>
    </cfRule>
    <cfRule type="expression" dxfId="5467" priority="5468">
      <formula>$A$18="Advindo"</formula>
    </cfRule>
    <cfRule type="expression" dxfId="5466" priority="5469">
      <formula>$A$18="Ñ Plan s/desc"</formula>
    </cfRule>
    <cfRule type="expression" dxfId="5465" priority="5470">
      <formula>$A$18="Planilhado"</formula>
    </cfRule>
  </conditionalFormatting>
  <conditionalFormatting sqref="BC19:BE19">
    <cfRule type="expression" dxfId="5464" priority="5461">
      <formula>$A$19="Família"</formula>
    </cfRule>
    <cfRule type="expression" dxfId="5463" priority="5462">
      <formula>$A$19="Ñ Plan c/desc"</formula>
    </cfRule>
    <cfRule type="expression" dxfId="5462" priority="5463">
      <formula>$A$19="Advindo"</formula>
    </cfRule>
    <cfRule type="expression" dxfId="5461" priority="5464">
      <formula>$A$19="Ñ Plan s/desc"</formula>
    </cfRule>
    <cfRule type="expression" dxfId="5460" priority="5465">
      <formula>$A$19="Planilhado"</formula>
    </cfRule>
  </conditionalFormatting>
  <conditionalFormatting sqref="BC20:BE20">
    <cfRule type="expression" dxfId="5459" priority="5456">
      <formula>$A$20="Família"</formula>
    </cfRule>
    <cfRule type="expression" dxfId="5458" priority="5457">
      <formula>$A$20="Ñ Plan c/desc"</formula>
    </cfRule>
    <cfRule type="expression" dxfId="5457" priority="5458">
      <formula>$A$20="Advindo"</formula>
    </cfRule>
    <cfRule type="expression" dxfId="5456" priority="5459">
      <formula>$A$20="Ñ Plan s/desc"</formula>
    </cfRule>
    <cfRule type="expression" dxfId="5455" priority="5460">
      <formula>$A$20="Planilhado"</formula>
    </cfRule>
  </conditionalFormatting>
  <conditionalFormatting sqref="BC21:BE21">
    <cfRule type="expression" dxfId="5454" priority="5451">
      <formula>$A$21="Família"</formula>
    </cfRule>
    <cfRule type="expression" dxfId="5453" priority="5452">
      <formula>$A$21="Ñ Plan c/desc"</formula>
    </cfRule>
    <cfRule type="expression" dxfId="5452" priority="5453">
      <formula>$A$21="Advindo"</formula>
    </cfRule>
    <cfRule type="expression" dxfId="5451" priority="5454">
      <formula>$A$21="Ñ Plan s/desc"</formula>
    </cfRule>
    <cfRule type="expression" dxfId="5450" priority="5455">
      <formula>$A$21="Planilhado"</formula>
    </cfRule>
  </conditionalFormatting>
  <conditionalFormatting sqref="BC22:BE22">
    <cfRule type="expression" dxfId="5449" priority="5446">
      <formula>$A$22="Família"</formula>
    </cfRule>
    <cfRule type="expression" dxfId="5448" priority="5447">
      <formula>$A$22="Ñ Plan c/desc"</formula>
    </cfRule>
    <cfRule type="expression" dxfId="5447" priority="5448">
      <formula>$A$22="Advindo"</formula>
    </cfRule>
    <cfRule type="expression" dxfId="5446" priority="5449">
      <formula>$A$22="Ñ Plan s/desc"</formula>
    </cfRule>
    <cfRule type="expression" dxfId="5445" priority="5450">
      <formula>$A$22="Planilhado"</formula>
    </cfRule>
  </conditionalFormatting>
  <conditionalFormatting sqref="BC23:BE23">
    <cfRule type="expression" dxfId="5444" priority="5441">
      <formula>$A$23="Família"</formula>
    </cfRule>
    <cfRule type="expression" dxfId="5443" priority="5442">
      <formula>$A$23="Ñ Plan c/desc"</formula>
    </cfRule>
    <cfRule type="expression" dxfId="5442" priority="5443">
      <formula>$A$23="Advindo"</formula>
    </cfRule>
    <cfRule type="expression" dxfId="5441" priority="5444">
      <formula>$A$23="Ñ Plan s/desc"</formula>
    </cfRule>
    <cfRule type="expression" dxfId="5440" priority="5445">
      <formula>$A$23="Planilhado"</formula>
    </cfRule>
  </conditionalFormatting>
  <conditionalFormatting sqref="BC24:BE24">
    <cfRule type="expression" dxfId="5439" priority="5436">
      <formula>$A$24="Família"</formula>
    </cfRule>
    <cfRule type="expression" dxfId="5438" priority="5437">
      <formula>$A$24="Ñ Plan c/desc"</formula>
    </cfRule>
    <cfRule type="expression" dxfId="5437" priority="5438">
      <formula>$A$24="Advindo"</formula>
    </cfRule>
    <cfRule type="expression" dxfId="5436" priority="5439">
      <formula>$A$24="Ñ Plan s/desc"</formula>
    </cfRule>
    <cfRule type="expression" dxfId="5435" priority="5440">
      <formula>$A$24="Planilhado"</formula>
    </cfRule>
  </conditionalFormatting>
  <conditionalFormatting sqref="BC25:BE25">
    <cfRule type="expression" dxfId="5434" priority="5431">
      <formula>$A$25="Família"</formula>
    </cfRule>
    <cfRule type="expression" dxfId="5433" priority="5432">
      <formula>$A$25="Ñ Plan c/desc"</formula>
    </cfRule>
    <cfRule type="expression" dxfId="5432" priority="5433">
      <formula>$A$25="Advindo"</formula>
    </cfRule>
    <cfRule type="expression" dxfId="5431" priority="5434">
      <formula>$A$25="Ñ Plan s/desc"</formula>
    </cfRule>
    <cfRule type="expression" dxfId="5430" priority="5435">
      <formula>$A$25="Planilhado"</formula>
    </cfRule>
  </conditionalFormatting>
  <conditionalFormatting sqref="BC26:BE26">
    <cfRule type="expression" dxfId="5429" priority="5430">
      <formula>$A$26="Planilhado"</formula>
    </cfRule>
  </conditionalFormatting>
  <conditionalFormatting sqref="BC26:BE26">
    <cfRule type="expression" dxfId="5428" priority="5429">
      <formula>$A$26="Ñ Plan s/desc"</formula>
    </cfRule>
  </conditionalFormatting>
  <conditionalFormatting sqref="BC26:BE26">
    <cfRule type="expression" dxfId="5427" priority="5428">
      <formula>$A$26="Advindo"</formula>
    </cfRule>
  </conditionalFormatting>
  <conditionalFormatting sqref="BC26:BE26">
    <cfRule type="expression" dxfId="5426" priority="5427">
      <formula>$A$26="Ñ Plan c/desc"</formula>
    </cfRule>
  </conditionalFormatting>
  <conditionalFormatting sqref="BC26:BE26">
    <cfRule type="expression" dxfId="5425" priority="5426">
      <formula>$A$26="Família"</formula>
    </cfRule>
  </conditionalFormatting>
  <conditionalFormatting sqref="BC27:BE27">
    <cfRule type="expression" dxfId="5424" priority="5425">
      <formula>$A$27="Planilhado"</formula>
    </cfRule>
  </conditionalFormatting>
  <conditionalFormatting sqref="BC27:BE27">
    <cfRule type="expression" dxfId="5423" priority="5424">
      <formula>$A$27="Ñ Plan s/desc"</formula>
    </cfRule>
  </conditionalFormatting>
  <conditionalFormatting sqref="BC27:BE27">
    <cfRule type="expression" dxfId="5422" priority="5423">
      <formula>$A$27="Advindo"</formula>
    </cfRule>
  </conditionalFormatting>
  <conditionalFormatting sqref="BC27:BE27">
    <cfRule type="expression" dxfId="5421" priority="5422">
      <formula>$A$27="Ñ Plan c/desc"</formula>
    </cfRule>
  </conditionalFormatting>
  <conditionalFormatting sqref="BC27:BE27">
    <cfRule type="expression" dxfId="5420" priority="5421">
      <formula>$A$27="Família"</formula>
    </cfRule>
  </conditionalFormatting>
  <conditionalFormatting sqref="BC28:BE28">
    <cfRule type="expression" dxfId="5419" priority="5420">
      <formula>$A$28="Planilhado"</formula>
    </cfRule>
  </conditionalFormatting>
  <conditionalFormatting sqref="BC28:BE28">
    <cfRule type="expression" dxfId="5418" priority="5419">
      <formula>$A$28="Ñ Plan s/desc"</formula>
    </cfRule>
  </conditionalFormatting>
  <conditionalFormatting sqref="BC28:BE28">
    <cfRule type="expression" dxfId="5417" priority="5418">
      <formula>$A$28="Advindo"</formula>
    </cfRule>
  </conditionalFormatting>
  <conditionalFormatting sqref="BC28:BE28">
    <cfRule type="expression" dxfId="5416" priority="5417">
      <formula>$A$28="Ñ Plan c/desc"</formula>
    </cfRule>
  </conditionalFormatting>
  <conditionalFormatting sqref="BC28:BE28">
    <cfRule type="expression" dxfId="5415" priority="5416">
      <formula>$A$28="Família"</formula>
    </cfRule>
  </conditionalFormatting>
  <conditionalFormatting sqref="BC29:BE29">
    <cfRule type="expression" dxfId="5414" priority="5415">
      <formula>$A$29="Planilhado"</formula>
    </cfRule>
  </conditionalFormatting>
  <conditionalFormatting sqref="BC29:BE29">
    <cfRule type="expression" dxfId="5413" priority="5414">
      <formula>$A$29="Ñ Plan s/desc"</formula>
    </cfRule>
  </conditionalFormatting>
  <conditionalFormatting sqref="BC29:BE29">
    <cfRule type="expression" dxfId="5412" priority="5413">
      <formula>$A$29="Advindo"</formula>
    </cfRule>
  </conditionalFormatting>
  <conditionalFormatting sqref="BC29:BE29">
    <cfRule type="expression" dxfId="5411" priority="5412">
      <formula>$A$29="Ñ Plan c/desc"</formula>
    </cfRule>
  </conditionalFormatting>
  <conditionalFormatting sqref="BC29:BE29">
    <cfRule type="expression" dxfId="5410" priority="5411">
      <formula>$A$29="Família"</formula>
    </cfRule>
  </conditionalFormatting>
  <conditionalFormatting sqref="BC30:BE30">
    <cfRule type="expression" dxfId="5409" priority="5410">
      <formula>$A$30="Planilhado"</formula>
    </cfRule>
  </conditionalFormatting>
  <conditionalFormatting sqref="BC30:BE30">
    <cfRule type="expression" dxfId="5408" priority="5409">
      <formula>$A$30="Ñ Plan s/desc"</formula>
    </cfRule>
  </conditionalFormatting>
  <conditionalFormatting sqref="BC30:BE30">
    <cfRule type="expression" dxfId="5407" priority="5408">
      <formula>$A$30="Advindo"</formula>
    </cfRule>
  </conditionalFormatting>
  <conditionalFormatting sqref="BC30:BE30">
    <cfRule type="expression" dxfId="5406" priority="5407">
      <formula>$A$30="Ñ Plan c/desc"</formula>
    </cfRule>
  </conditionalFormatting>
  <conditionalFormatting sqref="BC30:BE30">
    <cfRule type="expression" dxfId="5405" priority="5406">
      <formula>$A$30="Família"</formula>
    </cfRule>
  </conditionalFormatting>
  <conditionalFormatting sqref="BC31:BE31">
    <cfRule type="expression" dxfId="5404" priority="5405">
      <formula>$A$31="Planilhado"</formula>
    </cfRule>
  </conditionalFormatting>
  <conditionalFormatting sqref="BC31:BE31">
    <cfRule type="expression" dxfId="5403" priority="5404">
      <formula>$A$31="Ñ Plan s/desc"</formula>
    </cfRule>
  </conditionalFormatting>
  <conditionalFormatting sqref="BC31:BE31">
    <cfRule type="expression" dxfId="5402" priority="5403">
      <formula>$A$31="Advindo"</formula>
    </cfRule>
  </conditionalFormatting>
  <conditionalFormatting sqref="BC31:BE31">
    <cfRule type="expression" dxfId="5401" priority="5402">
      <formula>$A$31="Ñ Plan c/desc"</formula>
    </cfRule>
  </conditionalFormatting>
  <conditionalFormatting sqref="BC31:BE31">
    <cfRule type="expression" dxfId="5400" priority="5401">
      <formula>$A$31="Família"</formula>
    </cfRule>
  </conditionalFormatting>
  <conditionalFormatting sqref="BC32:BE32">
    <cfRule type="expression" dxfId="5399" priority="5400">
      <formula>$A$32="Planilhado"</formula>
    </cfRule>
  </conditionalFormatting>
  <conditionalFormatting sqref="BC32:BE32">
    <cfRule type="expression" dxfId="5398" priority="5399">
      <formula>$A$32="Ñ Plan s/desc"</formula>
    </cfRule>
  </conditionalFormatting>
  <conditionalFormatting sqref="BC32:BE32">
    <cfRule type="expression" dxfId="5397" priority="5398">
      <formula>$A$32="Advindo"</formula>
    </cfRule>
  </conditionalFormatting>
  <conditionalFormatting sqref="BC32:BE32">
    <cfRule type="expression" dxfId="5396" priority="5397">
      <formula>$A$32="Ñ Plan c/desc"</formula>
    </cfRule>
  </conditionalFormatting>
  <conditionalFormatting sqref="BC32:BE32">
    <cfRule type="expression" dxfId="5395" priority="5396">
      <formula>$A$32="Família"</formula>
    </cfRule>
  </conditionalFormatting>
  <conditionalFormatting sqref="BC33:BE33">
    <cfRule type="expression" dxfId="5394" priority="5395">
      <formula>$A$33="Planilhado"</formula>
    </cfRule>
  </conditionalFormatting>
  <conditionalFormatting sqref="BC33:BE33">
    <cfRule type="expression" dxfId="5393" priority="5394">
      <formula>$A$33="Ñ Plan s/desc"</formula>
    </cfRule>
  </conditionalFormatting>
  <conditionalFormatting sqref="BC33:BE33">
    <cfRule type="expression" dxfId="5392" priority="5393">
      <formula>$A$33="Advindo"</formula>
    </cfRule>
  </conditionalFormatting>
  <conditionalFormatting sqref="BC33:BE33">
    <cfRule type="expression" dxfId="5391" priority="5392">
      <formula>$A$33="Ñ Plan c/desc"</formula>
    </cfRule>
  </conditionalFormatting>
  <conditionalFormatting sqref="BC33:BE33">
    <cfRule type="expression" dxfId="5390" priority="5391">
      <formula>$A$33="Família"</formula>
    </cfRule>
  </conditionalFormatting>
  <conditionalFormatting sqref="BC34:BE34">
    <cfRule type="expression" dxfId="5389" priority="5390">
      <formula>$A$34="Planilhado"</formula>
    </cfRule>
  </conditionalFormatting>
  <conditionalFormatting sqref="BC34:BE34">
    <cfRule type="expression" dxfId="5388" priority="5389">
      <formula>$A$34="Ñ Plan s/desc"</formula>
    </cfRule>
  </conditionalFormatting>
  <conditionalFormatting sqref="BC34:BE34">
    <cfRule type="expression" dxfId="5387" priority="5388">
      <formula>$A$34="Advindo"</formula>
    </cfRule>
  </conditionalFormatting>
  <conditionalFormatting sqref="BC34:BE34">
    <cfRule type="expression" dxfId="5386" priority="5387">
      <formula>$A$34="Ñ Plan c/desc"</formula>
    </cfRule>
  </conditionalFormatting>
  <conditionalFormatting sqref="BC34:BE34">
    <cfRule type="expression" dxfId="5385" priority="5386">
      <formula>$A$34="Família"</formula>
    </cfRule>
  </conditionalFormatting>
  <conditionalFormatting sqref="BC35:BE35">
    <cfRule type="expression" dxfId="5384" priority="5385">
      <formula>$A$35="Planilhado"</formula>
    </cfRule>
  </conditionalFormatting>
  <conditionalFormatting sqref="BC35:BE35">
    <cfRule type="expression" dxfId="5383" priority="5384">
      <formula>$A$35="Ñ Plan s/desc"</formula>
    </cfRule>
  </conditionalFormatting>
  <conditionalFormatting sqref="BC35:BE35">
    <cfRule type="expression" dxfId="5382" priority="5383">
      <formula>$A$35="Advindo"</formula>
    </cfRule>
  </conditionalFormatting>
  <conditionalFormatting sqref="BC35:BE35">
    <cfRule type="expression" dxfId="5381" priority="5382">
      <formula>$A$35="Ñ Plan c/desc"</formula>
    </cfRule>
  </conditionalFormatting>
  <conditionalFormatting sqref="BC35:BE35">
    <cfRule type="expression" dxfId="5380" priority="5381">
      <formula>$A$35="Família"</formula>
    </cfRule>
  </conditionalFormatting>
  <conditionalFormatting sqref="BC36:BE36">
    <cfRule type="expression" dxfId="5379" priority="5380">
      <formula>$A$36="Planilhado"</formula>
    </cfRule>
  </conditionalFormatting>
  <conditionalFormatting sqref="BC36:BE36">
    <cfRule type="expression" dxfId="5378" priority="5379">
      <formula>$A$36="Ñ Plan s/desc"</formula>
    </cfRule>
  </conditionalFormatting>
  <conditionalFormatting sqref="BC36:BE36">
    <cfRule type="expression" dxfId="5377" priority="5378">
      <formula>$A$36="Advindo"</formula>
    </cfRule>
  </conditionalFormatting>
  <conditionalFormatting sqref="BC36:BE36">
    <cfRule type="expression" dxfId="5376" priority="5377">
      <formula>$A$36="Ñ Plan c/desc"</formula>
    </cfRule>
  </conditionalFormatting>
  <conditionalFormatting sqref="BC36:BE36">
    <cfRule type="expression" dxfId="5375" priority="5376">
      <formula>$A$36="Família"</formula>
    </cfRule>
  </conditionalFormatting>
  <conditionalFormatting sqref="BC37:BE37">
    <cfRule type="expression" dxfId="5374" priority="5375">
      <formula>$A$37="Planilhado"</formula>
    </cfRule>
  </conditionalFormatting>
  <conditionalFormatting sqref="BC37:BE37">
    <cfRule type="expression" dxfId="5373" priority="5374">
      <formula>$A$37="Ñ Plan s/desc"</formula>
    </cfRule>
  </conditionalFormatting>
  <conditionalFormatting sqref="BC37:BE37">
    <cfRule type="expression" dxfId="5372" priority="5373">
      <formula>$A$37="Advindo"</formula>
    </cfRule>
  </conditionalFormatting>
  <conditionalFormatting sqref="BC37:BE37">
    <cfRule type="expression" dxfId="5371" priority="5372">
      <formula>$A$37="Ñ Plan c/desc"</formula>
    </cfRule>
  </conditionalFormatting>
  <conditionalFormatting sqref="BC37:BE37">
    <cfRule type="expression" dxfId="5370" priority="5371">
      <formula>$A$37="Família"</formula>
    </cfRule>
  </conditionalFormatting>
  <conditionalFormatting sqref="BC38:BE38">
    <cfRule type="expression" dxfId="5369" priority="5370">
      <formula>$A$38="Planilhado"</formula>
    </cfRule>
  </conditionalFormatting>
  <conditionalFormatting sqref="BC38:BE38">
    <cfRule type="expression" dxfId="5368" priority="5369">
      <formula>$A$38="Ñ Plan s/desc"</formula>
    </cfRule>
  </conditionalFormatting>
  <conditionalFormatting sqref="BC38:BE38">
    <cfRule type="expression" dxfId="5367" priority="5368">
      <formula>$A$38="Advindo"</formula>
    </cfRule>
  </conditionalFormatting>
  <conditionalFormatting sqref="BC38:BE38">
    <cfRule type="expression" dxfId="5366" priority="5367">
      <formula>$A$38="Ñ Plan c/desc"</formula>
    </cfRule>
  </conditionalFormatting>
  <conditionalFormatting sqref="BC38:BE38">
    <cfRule type="expression" dxfId="5365" priority="5366">
      <formula>$A$38="Família"</formula>
    </cfRule>
  </conditionalFormatting>
  <conditionalFormatting sqref="BC39:BE39">
    <cfRule type="expression" dxfId="5364" priority="5365">
      <formula>$A$39="Planilhado"</formula>
    </cfRule>
  </conditionalFormatting>
  <conditionalFormatting sqref="BC39:BE39">
    <cfRule type="expression" dxfId="5363" priority="5364">
      <formula>$A$39="Ñ Plan s/desc"</formula>
    </cfRule>
  </conditionalFormatting>
  <conditionalFormatting sqref="BC39:BE39">
    <cfRule type="expression" dxfId="5362" priority="5363">
      <formula>$A$39="Advindo"</formula>
    </cfRule>
  </conditionalFormatting>
  <conditionalFormatting sqref="BC39:BE39">
    <cfRule type="expression" dxfId="5361" priority="5362">
      <formula>$A$39="Ñ Plan c/desc"</formula>
    </cfRule>
  </conditionalFormatting>
  <conditionalFormatting sqref="BC39:BE39">
    <cfRule type="expression" dxfId="5360" priority="5361">
      <formula>$A$39="Família"</formula>
    </cfRule>
  </conditionalFormatting>
  <conditionalFormatting sqref="BC40:BE40">
    <cfRule type="expression" dxfId="5359" priority="5360">
      <formula>$A$40="Planilhado"</formula>
    </cfRule>
  </conditionalFormatting>
  <conditionalFormatting sqref="BC40:BE40">
    <cfRule type="expression" dxfId="5358" priority="5359">
      <formula>$A$40="Ñ Plan s/desc"</formula>
    </cfRule>
  </conditionalFormatting>
  <conditionalFormatting sqref="BC40:BE40">
    <cfRule type="expression" dxfId="5357" priority="5358">
      <formula>$A$40="Advindo"</formula>
    </cfRule>
  </conditionalFormatting>
  <conditionalFormatting sqref="BC40:BE40">
    <cfRule type="expression" dxfId="5356" priority="5357">
      <formula>$A$40="Ñ Plan c/desc"</formula>
    </cfRule>
  </conditionalFormatting>
  <conditionalFormatting sqref="BC40:BE40">
    <cfRule type="expression" dxfId="5355" priority="5356">
      <formula>$A$40="Família"</formula>
    </cfRule>
  </conditionalFormatting>
  <conditionalFormatting sqref="BC41:BE41">
    <cfRule type="expression" dxfId="5354" priority="5355">
      <formula>$A$41="Planilhado"</formula>
    </cfRule>
  </conditionalFormatting>
  <conditionalFormatting sqref="BC41:BE41">
    <cfRule type="expression" dxfId="5353" priority="5354">
      <formula>$A$41="Ñ Plan s/desc"</formula>
    </cfRule>
  </conditionalFormatting>
  <conditionalFormatting sqref="BC41:BE41">
    <cfRule type="expression" dxfId="5352" priority="5353">
      <formula>$A$41="Advindo"</formula>
    </cfRule>
  </conditionalFormatting>
  <conditionalFormatting sqref="BC41:BE41">
    <cfRule type="expression" dxfId="5351" priority="5352">
      <formula>$A$41="Ñ Plan c/desc"</formula>
    </cfRule>
  </conditionalFormatting>
  <conditionalFormatting sqref="BC41:BE41">
    <cfRule type="expression" dxfId="5350" priority="5351">
      <formula>$A$41="Família"</formula>
    </cfRule>
  </conditionalFormatting>
  <conditionalFormatting sqref="BC42:BE42">
    <cfRule type="expression" dxfId="5349" priority="5350">
      <formula>$A$42="Planilhado"</formula>
    </cfRule>
  </conditionalFormatting>
  <conditionalFormatting sqref="BC42:BE42">
    <cfRule type="expression" dxfId="5348" priority="5349">
      <formula>$A$42="Ñ Plan s/desc"</formula>
    </cfRule>
  </conditionalFormatting>
  <conditionalFormatting sqref="BC42:BE42">
    <cfRule type="expression" dxfId="5347" priority="5348">
      <formula>$A$42="Advindo"</formula>
    </cfRule>
  </conditionalFormatting>
  <conditionalFormatting sqref="BC42:BE42">
    <cfRule type="expression" dxfId="5346" priority="5347">
      <formula>$A$42="Ñ Plan c/desc"</formula>
    </cfRule>
  </conditionalFormatting>
  <conditionalFormatting sqref="BC42:BE42">
    <cfRule type="expression" dxfId="5345" priority="5346">
      <formula>$A$42="Família"</formula>
    </cfRule>
  </conditionalFormatting>
  <conditionalFormatting sqref="BC43:BE43">
    <cfRule type="expression" dxfId="5344" priority="5345">
      <formula>$A$43="Planilhado"</formula>
    </cfRule>
  </conditionalFormatting>
  <conditionalFormatting sqref="BC43:BE43">
    <cfRule type="expression" dxfId="5343" priority="5344">
      <formula>$A$43="Ñ Plan s/desc"</formula>
    </cfRule>
  </conditionalFormatting>
  <conditionalFormatting sqref="BC43:BE43">
    <cfRule type="expression" dxfId="5342" priority="5343">
      <formula>$A$43="Advindo"</formula>
    </cfRule>
  </conditionalFormatting>
  <conditionalFormatting sqref="BC43:BE43">
    <cfRule type="expression" dxfId="5341" priority="5342">
      <formula>$A$43="Ñ Plan c/desc"</formula>
    </cfRule>
  </conditionalFormatting>
  <conditionalFormatting sqref="BC43:BE43">
    <cfRule type="expression" dxfId="5340" priority="5341">
      <formula>$A$43="Família"</formula>
    </cfRule>
  </conditionalFormatting>
  <conditionalFormatting sqref="BC44:BE44">
    <cfRule type="expression" dxfId="5339" priority="5340">
      <formula>$A$44="Planilhado"</formula>
    </cfRule>
  </conditionalFormatting>
  <conditionalFormatting sqref="BC44:BE44">
    <cfRule type="expression" dxfId="5338" priority="5339">
      <formula>$A$44="Ñ Plan s/desc"</formula>
    </cfRule>
  </conditionalFormatting>
  <conditionalFormatting sqref="BC44:BE44">
    <cfRule type="expression" dxfId="5337" priority="5338">
      <formula>$A$44="Advindo"</formula>
    </cfRule>
  </conditionalFormatting>
  <conditionalFormatting sqref="BC44:BE44">
    <cfRule type="expression" dxfId="5336" priority="5337">
      <formula>$A$44="Ñ Plan c/desc"</formula>
    </cfRule>
  </conditionalFormatting>
  <conditionalFormatting sqref="BC44:BE44">
    <cfRule type="expression" dxfId="5335" priority="5336">
      <formula>$A$44="Família"</formula>
    </cfRule>
  </conditionalFormatting>
  <conditionalFormatting sqref="BC45:BE45">
    <cfRule type="expression" dxfId="5334" priority="5335">
      <formula>$A$45="Planilhado"</formula>
    </cfRule>
  </conditionalFormatting>
  <conditionalFormatting sqref="BC45:BE45">
    <cfRule type="expression" dxfId="5333" priority="5334">
      <formula>$A$45="Ñ Plan s/desc"</formula>
    </cfRule>
  </conditionalFormatting>
  <conditionalFormatting sqref="BC45:BE45">
    <cfRule type="expression" dxfId="5332" priority="5333">
      <formula>$A$45="Advindo"</formula>
    </cfRule>
  </conditionalFormatting>
  <conditionalFormatting sqref="BC45:BE45">
    <cfRule type="expression" dxfId="5331" priority="5332">
      <formula>$A$45="Ñ Plan c/desc"</formula>
    </cfRule>
  </conditionalFormatting>
  <conditionalFormatting sqref="BC45:BE45">
    <cfRule type="expression" dxfId="5330" priority="5331">
      <formula>$A$45="Família"</formula>
    </cfRule>
  </conditionalFormatting>
  <conditionalFormatting sqref="BC46:BE46">
    <cfRule type="expression" dxfId="5329" priority="5330">
      <formula>$A$46="Planilhado"</formula>
    </cfRule>
  </conditionalFormatting>
  <conditionalFormatting sqref="BC46:BE46">
    <cfRule type="expression" dxfId="5328" priority="5329">
      <formula>$A$46="Ñ Plan s/desc"</formula>
    </cfRule>
  </conditionalFormatting>
  <conditionalFormatting sqref="BC46:BE46">
    <cfRule type="expression" dxfId="5327" priority="5328">
      <formula>$A$46="Advindo"</formula>
    </cfRule>
  </conditionalFormatting>
  <conditionalFormatting sqref="BC46:BE46">
    <cfRule type="expression" dxfId="5326" priority="5327">
      <formula>$A$46="Ñ Plan c/desc"</formula>
    </cfRule>
  </conditionalFormatting>
  <conditionalFormatting sqref="BC46:BE46">
    <cfRule type="expression" dxfId="5325" priority="5326">
      <formula>$A$46="Família"</formula>
    </cfRule>
  </conditionalFormatting>
  <conditionalFormatting sqref="BC47:BE47">
    <cfRule type="expression" dxfId="5324" priority="5325">
      <formula>$A$47="Planilhado"</formula>
    </cfRule>
  </conditionalFormatting>
  <conditionalFormatting sqref="BC47:BE47">
    <cfRule type="expression" dxfId="5323" priority="5324">
      <formula>$A$47="Ñ Plan s/desc"</formula>
    </cfRule>
  </conditionalFormatting>
  <conditionalFormatting sqref="BC47:BE47">
    <cfRule type="expression" dxfId="5322" priority="5323">
      <formula>$A$47="Advindo"</formula>
    </cfRule>
  </conditionalFormatting>
  <conditionalFormatting sqref="BC47:BE47">
    <cfRule type="expression" dxfId="5321" priority="5322">
      <formula>$A$47="Ñ Plan c/desc"</formula>
    </cfRule>
  </conditionalFormatting>
  <conditionalFormatting sqref="BC47:BE47">
    <cfRule type="expression" dxfId="5320" priority="5321">
      <formula>$A$47="Família"</formula>
    </cfRule>
  </conditionalFormatting>
  <conditionalFormatting sqref="BC48:BE48">
    <cfRule type="expression" dxfId="5319" priority="5320">
      <formula>$A$48="Planilhado"</formula>
    </cfRule>
  </conditionalFormatting>
  <conditionalFormatting sqref="BC48:BE48">
    <cfRule type="expression" dxfId="5318" priority="5319">
      <formula>$A$48="Ñ Plan s/desc"</formula>
    </cfRule>
  </conditionalFormatting>
  <conditionalFormatting sqref="BC48:BE48">
    <cfRule type="expression" dxfId="5317" priority="5318">
      <formula>$A$48="Advindo"</formula>
    </cfRule>
  </conditionalFormatting>
  <conditionalFormatting sqref="BC48:BE48">
    <cfRule type="expression" dxfId="5316" priority="5317">
      <formula>$A$48="Ñ Plan c/desc"</formula>
    </cfRule>
  </conditionalFormatting>
  <conditionalFormatting sqref="BC48:BE48">
    <cfRule type="expression" dxfId="5315" priority="5316">
      <formula>$A$48="Família"</formula>
    </cfRule>
  </conditionalFormatting>
  <conditionalFormatting sqref="BC49:BE49">
    <cfRule type="expression" dxfId="5314" priority="5315">
      <formula>$A$49="Planilhado"</formula>
    </cfRule>
  </conditionalFormatting>
  <conditionalFormatting sqref="BC49:BE49">
    <cfRule type="expression" dxfId="5313" priority="5314">
      <formula>$A$49="Ñ Plan s/desc"</formula>
    </cfRule>
  </conditionalFormatting>
  <conditionalFormatting sqref="BC49:BE49">
    <cfRule type="expression" dxfId="5312" priority="5313">
      <formula>$A$49="Advindo"</formula>
    </cfRule>
  </conditionalFormatting>
  <conditionalFormatting sqref="BC49:BE49">
    <cfRule type="expression" dxfId="5311" priority="5312">
      <formula>$A$49="Ñ Plan c/desc"</formula>
    </cfRule>
  </conditionalFormatting>
  <conditionalFormatting sqref="BC49:BE49">
    <cfRule type="expression" dxfId="5310" priority="5311">
      <formula>$A$49="Família"</formula>
    </cfRule>
  </conditionalFormatting>
  <conditionalFormatting sqref="BC50:BE50">
    <cfRule type="expression" dxfId="5309" priority="5310">
      <formula>$A$50="Planilhado"</formula>
    </cfRule>
  </conditionalFormatting>
  <conditionalFormatting sqref="BC50:BE50">
    <cfRule type="expression" dxfId="5308" priority="5309">
      <formula>$A$50="Ñ Plan s/desc"</formula>
    </cfRule>
  </conditionalFormatting>
  <conditionalFormatting sqref="BC50:BE50">
    <cfRule type="expression" dxfId="5307" priority="5308">
      <formula>$A$50="Advindo"</formula>
    </cfRule>
  </conditionalFormatting>
  <conditionalFormatting sqref="BC50:BE50">
    <cfRule type="expression" dxfId="5306" priority="5307">
      <formula>$A$50="Ñ Plan c/desc"</formula>
    </cfRule>
  </conditionalFormatting>
  <conditionalFormatting sqref="BC50:BE50">
    <cfRule type="expression" dxfId="5305" priority="5306">
      <formula>$A$50="Família"</formula>
    </cfRule>
  </conditionalFormatting>
  <conditionalFormatting sqref="BC51:BE51">
    <cfRule type="expression" dxfId="5304" priority="5305">
      <formula>$A$51="Planilhado"</formula>
    </cfRule>
  </conditionalFormatting>
  <conditionalFormatting sqref="BC51:BE51">
    <cfRule type="expression" dxfId="5303" priority="5304">
      <formula>$A$51="Ñ Plan s/desc"</formula>
    </cfRule>
  </conditionalFormatting>
  <conditionalFormatting sqref="BC51:BE51">
    <cfRule type="expression" dxfId="5302" priority="5303">
      <formula>$A$51="Advindo"</formula>
    </cfRule>
  </conditionalFormatting>
  <conditionalFormatting sqref="BC51:BE51">
    <cfRule type="expression" dxfId="5301" priority="5302">
      <formula>$A$51="Ñ Plan c/desc"</formula>
    </cfRule>
  </conditionalFormatting>
  <conditionalFormatting sqref="BC51:BE51">
    <cfRule type="expression" dxfId="5300" priority="5301">
      <formula>$A$51="Família"</formula>
    </cfRule>
  </conditionalFormatting>
  <conditionalFormatting sqref="BC52:BE52">
    <cfRule type="expression" dxfId="5299" priority="5300">
      <formula>$A$52="Planilhado"</formula>
    </cfRule>
  </conditionalFormatting>
  <conditionalFormatting sqref="BC52:BE52">
    <cfRule type="expression" dxfId="5298" priority="5299">
      <formula>$A$52="Ñ Plan s/desc"</formula>
    </cfRule>
  </conditionalFormatting>
  <conditionalFormatting sqref="BC52:BE52">
    <cfRule type="expression" dxfId="5297" priority="5298">
      <formula>$A$52="Advindo"</formula>
    </cfRule>
  </conditionalFormatting>
  <conditionalFormatting sqref="BC52:BE52">
    <cfRule type="expression" dxfId="5296" priority="5297">
      <formula>$A$52="Ñ Plan c/desc"</formula>
    </cfRule>
  </conditionalFormatting>
  <conditionalFormatting sqref="BC52:BE52">
    <cfRule type="expression" dxfId="5295" priority="5296">
      <formula>$A$52="Família"</formula>
    </cfRule>
  </conditionalFormatting>
  <conditionalFormatting sqref="BC53:BE53">
    <cfRule type="expression" dxfId="5294" priority="5295">
      <formula>$A$53="Planilhado"</formula>
    </cfRule>
  </conditionalFormatting>
  <conditionalFormatting sqref="BC53:BE53">
    <cfRule type="expression" dxfId="5293" priority="5294">
      <formula>$A$53="Ñ Plan s/desc"</formula>
    </cfRule>
  </conditionalFormatting>
  <conditionalFormatting sqref="BC53:BE53">
    <cfRule type="expression" dxfId="5292" priority="5293">
      <formula>$A$53="Advindo"</formula>
    </cfRule>
  </conditionalFormatting>
  <conditionalFormatting sqref="BC53:BE53">
    <cfRule type="expression" dxfId="5291" priority="5292">
      <formula>$A$53="Ñ Plan c/desc"</formula>
    </cfRule>
  </conditionalFormatting>
  <conditionalFormatting sqref="BC53:BE53">
    <cfRule type="expression" dxfId="5290" priority="5291">
      <formula>$A$53="Família"</formula>
    </cfRule>
  </conditionalFormatting>
  <conditionalFormatting sqref="BC54:BE54">
    <cfRule type="expression" dxfId="5289" priority="5290">
      <formula>$A$54="Planilhado"</formula>
    </cfRule>
  </conditionalFormatting>
  <conditionalFormatting sqref="BC54:BE54">
    <cfRule type="expression" dxfId="5288" priority="5289">
      <formula>$A$54="Ñ Plan s/desc"</formula>
    </cfRule>
  </conditionalFormatting>
  <conditionalFormatting sqref="BC54:BE54">
    <cfRule type="expression" dxfId="5287" priority="5288">
      <formula>$A$54="Advindo"</formula>
    </cfRule>
  </conditionalFormatting>
  <conditionalFormatting sqref="BC54:BE54">
    <cfRule type="expression" dxfId="5286" priority="5287">
      <formula>$A$54="Ñ Plan c/desc"</formula>
    </cfRule>
  </conditionalFormatting>
  <conditionalFormatting sqref="BC54:BE54">
    <cfRule type="expression" dxfId="5285" priority="5286">
      <formula>$A$54="Família"</formula>
    </cfRule>
  </conditionalFormatting>
  <conditionalFormatting sqref="BC55:BE55">
    <cfRule type="expression" dxfId="5284" priority="5285">
      <formula>$A$55="Planilhado"</formula>
    </cfRule>
  </conditionalFormatting>
  <conditionalFormatting sqref="BC55:BE55">
    <cfRule type="expression" dxfId="5283" priority="5284">
      <formula>$A$55="Ñ Plan s/desc"</formula>
    </cfRule>
  </conditionalFormatting>
  <conditionalFormatting sqref="BC55:BE55">
    <cfRule type="expression" dxfId="5282" priority="5283">
      <formula>$A$55="Advindo"</formula>
    </cfRule>
  </conditionalFormatting>
  <conditionalFormatting sqref="BC55:BE55">
    <cfRule type="expression" dxfId="5281" priority="5282">
      <formula>$A$55="Ñ Plan c/desc"</formula>
    </cfRule>
  </conditionalFormatting>
  <conditionalFormatting sqref="BC55:BE55">
    <cfRule type="expression" dxfId="5280" priority="5281">
      <formula>$A$55="Família"</formula>
    </cfRule>
  </conditionalFormatting>
  <conditionalFormatting sqref="BC56:BE56">
    <cfRule type="expression" dxfId="5279" priority="5280">
      <formula>$A$56="Planilhado"</formula>
    </cfRule>
  </conditionalFormatting>
  <conditionalFormatting sqref="BC56:BE56">
    <cfRule type="expression" dxfId="5278" priority="5279">
      <formula>$A$56="Ñ Plan s/desc"</formula>
    </cfRule>
  </conditionalFormatting>
  <conditionalFormatting sqref="BC56:BE56">
    <cfRule type="expression" dxfId="5277" priority="5278">
      <formula>$A$56="Advindo"</formula>
    </cfRule>
  </conditionalFormatting>
  <conditionalFormatting sqref="BC56:BE56">
    <cfRule type="expression" dxfId="5276" priority="5277">
      <formula>$A$56="Ñ Plan c/desc"</formula>
    </cfRule>
  </conditionalFormatting>
  <conditionalFormatting sqref="BC56:BE56">
    <cfRule type="expression" dxfId="5275" priority="5276">
      <formula>$A$56="Família"</formula>
    </cfRule>
  </conditionalFormatting>
  <conditionalFormatting sqref="BC57:BE57">
    <cfRule type="expression" dxfId="5274" priority="5275">
      <formula>$A$57="Planilhado"</formula>
    </cfRule>
  </conditionalFormatting>
  <conditionalFormatting sqref="BC57:BE57">
    <cfRule type="expression" dxfId="5273" priority="5274">
      <formula>$A$57="Ñ Plan s/desc"</formula>
    </cfRule>
  </conditionalFormatting>
  <conditionalFormatting sqref="BC57:BE57">
    <cfRule type="expression" dxfId="5272" priority="5273">
      <formula>$A$57="Advindo"</formula>
    </cfRule>
  </conditionalFormatting>
  <conditionalFormatting sqref="BC57:BE57">
    <cfRule type="expression" dxfId="5271" priority="5272">
      <formula>$A$57="Ñ Plan c/desc"</formula>
    </cfRule>
  </conditionalFormatting>
  <conditionalFormatting sqref="BC57:BE57">
    <cfRule type="expression" dxfId="5270" priority="5271">
      <formula>$A$57="Família"</formula>
    </cfRule>
  </conditionalFormatting>
  <conditionalFormatting sqref="BC58:BE58">
    <cfRule type="expression" dxfId="5269" priority="5270">
      <formula>$A$58="Planilhado"</formula>
    </cfRule>
  </conditionalFormatting>
  <conditionalFormatting sqref="BC58:BE58">
    <cfRule type="expression" dxfId="5268" priority="5269">
      <formula>$A$58="Ñ Plan s/desc"</formula>
    </cfRule>
  </conditionalFormatting>
  <conditionalFormatting sqref="BC58:BE58">
    <cfRule type="expression" dxfId="5267" priority="5268">
      <formula>$A$58="Advindo"</formula>
    </cfRule>
  </conditionalFormatting>
  <conditionalFormatting sqref="BC58:BE58">
    <cfRule type="expression" dxfId="5266" priority="5267">
      <formula>$A$58="Ñ Plan c/desc"</formula>
    </cfRule>
  </conditionalFormatting>
  <conditionalFormatting sqref="BC58:BE58">
    <cfRule type="expression" dxfId="5265" priority="5266">
      <formula>$A$58="Família"</formula>
    </cfRule>
  </conditionalFormatting>
  <conditionalFormatting sqref="BC59:BE59">
    <cfRule type="expression" dxfId="5264" priority="5265">
      <formula>$A$59="Planilhado"</formula>
    </cfRule>
  </conditionalFormatting>
  <conditionalFormatting sqref="BC59:BE59">
    <cfRule type="expression" dxfId="5263" priority="5264">
      <formula>$A$59="Ñ Plan s/desc"</formula>
    </cfRule>
  </conditionalFormatting>
  <conditionalFormatting sqref="BC59:BE59">
    <cfRule type="expression" dxfId="5262" priority="5263">
      <formula>$A$59="Advindo"</formula>
    </cfRule>
  </conditionalFormatting>
  <conditionalFormatting sqref="BC59:BE59">
    <cfRule type="expression" dxfId="5261" priority="5262">
      <formula>$A$59="Ñ Plan c/desc"</formula>
    </cfRule>
  </conditionalFormatting>
  <conditionalFormatting sqref="BC59:BE59">
    <cfRule type="expression" dxfId="5260" priority="5261">
      <formula>$A$59="Família"</formula>
    </cfRule>
  </conditionalFormatting>
  <conditionalFormatting sqref="BC60:BE60">
    <cfRule type="expression" dxfId="5259" priority="5260">
      <formula>$A$60="Planilhado"</formula>
    </cfRule>
  </conditionalFormatting>
  <conditionalFormatting sqref="BC60:BE60">
    <cfRule type="expression" dxfId="5258" priority="5259">
      <formula>$A$60="Ñ Plan s/desc"</formula>
    </cfRule>
  </conditionalFormatting>
  <conditionalFormatting sqref="BC60:BE60">
    <cfRule type="expression" dxfId="5257" priority="5258">
      <formula>$A$60="Advindo"</formula>
    </cfRule>
  </conditionalFormatting>
  <conditionalFormatting sqref="BC60:BE60">
    <cfRule type="expression" dxfId="5256" priority="5257">
      <formula>$A$60="Ñ Plan c/desc"</formula>
    </cfRule>
  </conditionalFormatting>
  <conditionalFormatting sqref="BC60:BE60">
    <cfRule type="expression" dxfId="5255" priority="5256">
      <formula>$A$60="Família"</formula>
    </cfRule>
  </conditionalFormatting>
  <conditionalFormatting sqref="BC61:BE61">
    <cfRule type="expression" dxfId="5254" priority="5255">
      <formula>$A$61="Planilhado"</formula>
    </cfRule>
  </conditionalFormatting>
  <conditionalFormatting sqref="BC61:BE61">
    <cfRule type="expression" dxfId="5253" priority="5254">
      <formula>$A$61="Ñ Plan s/desc"</formula>
    </cfRule>
  </conditionalFormatting>
  <conditionalFormatting sqref="BC61:BE61">
    <cfRule type="expression" dxfId="5252" priority="5253">
      <formula>$A$61="Advindo"</formula>
    </cfRule>
  </conditionalFormatting>
  <conditionalFormatting sqref="BC61:BE61">
    <cfRule type="expression" dxfId="5251" priority="5252">
      <formula>$A$61="Ñ Plan c/desc"</formula>
    </cfRule>
  </conditionalFormatting>
  <conditionalFormatting sqref="BC61:BE61">
    <cfRule type="expression" dxfId="5250" priority="5251">
      <formula>$A$61="Família"</formula>
    </cfRule>
  </conditionalFormatting>
  <conditionalFormatting sqref="BC62:BE62">
    <cfRule type="expression" dxfId="5249" priority="5250">
      <formula>$A$62="Planilhado"</formula>
    </cfRule>
  </conditionalFormatting>
  <conditionalFormatting sqref="BC62:BE62">
    <cfRule type="expression" dxfId="5248" priority="5249">
      <formula>$A$62="Ñ Plan s/desc"</formula>
    </cfRule>
  </conditionalFormatting>
  <conditionalFormatting sqref="BC62:BE62">
    <cfRule type="expression" dxfId="5247" priority="5248">
      <formula>$A$62="Advindo"</formula>
    </cfRule>
  </conditionalFormatting>
  <conditionalFormatting sqref="BC62:BE62">
    <cfRule type="expression" dxfId="5246" priority="5247">
      <formula>$A$62="Ñ Plan c/desc"</formula>
    </cfRule>
  </conditionalFormatting>
  <conditionalFormatting sqref="BC62:BE62">
    <cfRule type="expression" dxfId="5245" priority="5246">
      <formula>$A$62="Família"</formula>
    </cfRule>
  </conditionalFormatting>
  <conditionalFormatting sqref="BC63:BE63">
    <cfRule type="expression" dxfId="5244" priority="5245">
      <formula>$A$63="Planilhado"</formula>
    </cfRule>
  </conditionalFormatting>
  <conditionalFormatting sqref="BC63:BE63">
    <cfRule type="expression" dxfId="5243" priority="5244">
      <formula>$A$63="Ñ Plan s/desc"</formula>
    </cfRule>
  </conditionalFormatting>
  <conditionalFormatting sqref="BC63:BE63">
    <cfRule type="expression" dxfId="5242" priority="5243">
      <formula>$A$63="Advindo"</formula>
    </cfRule>
  </conditionalFormatting>
  <conditionalFormatting sqref="BC63:BE63">
    <cfRule type="expression" dxfId="5241" priority="5242">
      <formula>$A$63="Ñ Plan c/desc"</formula>
    </cfRule>
  </conditionalFormatting>
  <conditionalFormatting sqref="BC63:BE63">
    <cfRule type="expression" dxfId="5240" priority="5241">
      <formula>$A$63="Família"</formula>
    </cfRule>
  </conditionalFormatting>
  <conditionalFormatting sqref="BC64:BE64">
    <cfRule type="expression" dxfId="5239" priority="5240">
      <formula>$A$64="Planilhado"</formula>
    </cfRule>
  </conditionalFormatting>
  <conditionalFormatting sqref="BC64:BE64">
    <cfRule type="expression" dxfId="5238" priority="5239">
      <formula>$A$64="Ñ Plan s/desc"</formula>
    </cfRule>
  </conditionalFormatting>
  <conditionalFormatting sqref="BC64:BE64">
    <cfRule type="expression" dxfId="5237" priority="5238">
      <formula>$A$64="Advindo"</formula>
    </cfRule>
  </conditionalFormatting>
  <conditionalFormatting sqref="BC64:BE64">
    <cfRule type="expression" dxfId="5236" priority="5237">
      <formula>$A$64="Ñ Plan c/desc"</formula>
    </cfRule>
  </conditionalFormatting>
  <conditionalFormatting sqref="BC64:BE64">
    <cfRule type="expression" dxfId="5235" priority="5236">
      <formula>$A$64="Família"</formula>
    </cfRule>
  </conditionalFormatting>
  <conditionalFormatting sqref="BC65:BE65">
    <cfRule type="expression" dxfId="5234" priority="5235">
      <formula>$A$65="Planilhado"</formula>
    </cfRule>
  </conditionalFormatting>
  <conditionalFormatting sqref="BC65:BE65">
    <cfRule type="expression" dxfId="5233" priority="5234">
      <formula>$A$65="Ñ Plan s/desc"</formula>
    </cfRule>
  </conditionalFormatting>
  <conditionalFormatting sqref="BC65:BE65">
    <cfRule type="expression" dxfId="5232" priority="5233">
      <formula>$A$65="Advindo"</formula>
    </cfRule>
  </conditionalFormatting>
  <conditionalFormatting sqref="BC65:BE65">
    <cfRule type="expression" dxfId="5231" priority="5232">
      <formula>$A$65="Ñ Plan c/desc"</formula>
    </cfRule>
  </conditionalFormatting>
  <conditionalFormatting sqref="BC65:BE65">
    <cfRule type="expression" dxfId="5230" priority="5231">
      <formula>$A$65="Família"</formula>
    </cfRule>
  </conditionalFormatting>
  <conditionalFormatting sqref="BC66:BE66">
    <cfRule type="expression" dxfId="5229" priority="5230">
      <formula>$A$66="Planilhado"</formula>
    </cfRule>
  </conditionalFormatting>
  <conditionalFormatting sqref="BC66:BE66">
    <cfRule type="expression" dxfId="5228" priority="5229">
      <formula>$A$66="Ñ Plan s/desc"</formula>
    </cfRule>
  </conditionalFormatting>
  <conditionalFormatting sqref="BC66:BE66">
    <cfRule type="expression" dxfId="5227" priority="5228">
      <formula>$A$66="Advindo"</formula>
    </cfRule>
  </conditionalFormatting>
  <conditionalFormatting sqref="BC66:BE66">
    <cfRule type="expression" dxfId="5226" priority="5227">
      <formula>$A$66="Ñ Plan c/desc"</formula>
    </cfRule>
  </conditionalFormatting>
  <conditionalFormatting sqref="BC66:BE66">
    <cfRule type="expression" dxfId="5225" priority="5226">
      <formula>$A$66="Família"</formula>
    </cfRule>
  </conditionalFormatting>
  <conditionalFormatting sqref="BC67:BE67">
    <cfRule type="expression" dxfId="5224" priority="5225">
      <formula>$A$67="Planilhado"</formula>
    </cfRule>
  </conditionalFormatting>
  <conditionalFormatting sqref="BC67:BE67">
    <cfRule type="expression" dxfId="5223" priority="5224">
      <formula>$A$67="Ñ Plan s/desc"</formula>
    </cfRule>
  </conditionalFormatting>
  <conditionalFormatting sqref="BC67:BE67">
    <cfRule type="expression" dxfId="5222" priority="5223">
      <formula>$A$67="Advindo"</formula>
    </cfRule>
  </conditionalFormatting>
  <conditionalFormatting sqref="BC67:BE67">
    <cfRule type="expression" dxfId="5221" priority="5222">
      <formula>$A$67="Ñ Plan c/desc"</formula>
    </cfRule>
  </conditionalFormatting>
  <conditionalFormatting sqref="BC67:BE67">
    <cfRule type="expression" dxfId="5220" priority="5221">
      <formula>$A$67="Família"</formula>
    </cfRule>
  </conditionalFormatting>
  <conditionalFormatting sqref="BC68:BE68">
    <cfRule type="expression" dxfId="5219" priority="5220">
      <formula>$A$68="Planilhado"</formula>
    </cfRule>
  </conditionalFormatting>
  <conditionalFormatting sqref="BC68:BE68">
    <cfRule type="expression" dxfId="5218" priority="5219">
      <formula>$A$68="Ñ Plan s/desc"</formula>
    </cfRule>
  </conditionalFormatting>
  <conditionalFormatting sqref="BC68:BE68">
    <cfRule type="expression" dxfId="5217" priority="5218">
      <formula>$A$68="Advindo"</formula>
    </cfRule>
  </conditionalFormatting>
  <conditionalFormatting sqref="BC68:BE68">
    <cfRule type="expression" dxfId="5216" priority="5217">
      <formula>$A$68="Ñ Plan c/desc"</formula>
    </cfRule>
  </conditionalFormatting>
  <conditionalFormatting sqref="BC68:BE68">
    <cfRule type="expression" dxfId="5215" priority="5216">
      <formula>$A$68="Família"</formula>
    </cfRule>
  </conditionalFormatting>
  <conditionalFormatting sqref="BC69:BE69">
    <cfRule type="expression" dxfId="5214" priority="5215">
      <formula>$A$69="Planilhado"</formula>
    </cfRule>
  </conditionalFormatting>
  <conditionalFormatting sqref="BC69:BE69">
    <cfRule type="expression" dxfId="5213" priority="5214">
      <formula>$A$69="Ñ Plan s/desc"</formula>
    </cfRule>
  </conditionalFormatting>
  <conditionalFormatting sqref="BC69:BE69">
    <cfRule type="expression" dxfId="5212" priority="5213">
      <formula>$A$69="Advindo"</formula>
    </cfRule>
  </conditionalFormatting>
  <conditionalFormatting sqref="BC69:BE69">
    <cfRule type="expression" dxfId="5211" priority="5212">
      <formula>$A$69="Ñ Plan c/desc"</formula>
    </cfRule>
  </conditionalFormatting>
  <conditionalFormatting sqref="BC69:BE69">
    <cfRule type="expression" dxfId="5210" priority="5211">
      <formula>$A$69="Família"</formula>
    </cfRule>
  </conditionalFormatting>
  <conditionalFormatting sqref="BC70:BE70">
    <cfRule type="expression" dxfId="5209" priority="5210">
      <formula>$A$70="Planilhado"</formula>
    </cfRule>
  </conditionalFormatting>
  <conditionalFormatting sqref="BC70:BE70">
    <cfRule type="expression" dxfId="5208" priority="5209">
      <formula>$A$70="Ñ Plan s/desc"</formula>
    </cfRule>
  </conditionalFormatting>
  <conditionalFormatting sqref="BC70:BE70">
    <cfRule type="expression" dxfId="5207" priority="5208">
      <formula>$A$70="Advindo"</formula>
    </cfRule>
  </conditionalFormatting>
  <conditionalFormatting sqref="BC70:BE70">
    <cfRule type="expression" dxfId="5206" priority="5207">
      <formula>$A$70="Ñ Plan c/desc"</formula>
    </cfRule>
  </conditionalFormatting>
  <conditionalFormatting sqref="BC70:BE70">
    <cfRule type="expression" dxfId="5205" priority="5206">
      <formula>$A$70="Família"</formula>
    </cfRule>
  </conditionalFormatting>
  <conditionalFormatting sqref="BC71:BE71">
    <cfRule type="expression" dxfId="5204" priority="5205">
      <formula>$A$71="Planilhado"</formula>
    </cfRule>
  </conditionalFormatting>
  <conditionalFormatting sqref="BC71:BE71">
    <cfRule type="expression" dxfId="5203" priority="5204">
      <formula>$A$71="Ñ Plan s/desc"</formula>
    </cfRule>
  </conditionalFormatting>
  <conditionalFormatting sqref="BC71:BE71">
    <cfRule type="expression" dxfId="5202" priority="5203">
      <formula>$A$71="Advindo"</formula>
    </cfRule>
  </conditionalFormatting>
  <conditionalFormatting sqref="BC71:BE71">
    <cfRule type="expression" dxfId="5201" priority="5202">
      <formula>$A$71="Ñ Plan c/desc"</formula>
    </cfRule>
  </conditionalFormatting>
  <conditionalFormatting sqref="BC71:BE71">
    <cfRule type="expression" dxfId="5200" priority="5201">
      <formula>$A$71="Família"</formula>
    </cfRule>
  </conditionalFormatting>
  <conditionalFormatting sqref="BC72:BE72">
    <cfRule type="expression" dxfId="5199" priority="5200">
      <formula>$A$72="Planilhado"</formula>
    </cfRule>
  </conditionalFormatting>
  <conditionalFormatting sqref="BC72:BE72">
    <cfRule type="expression" dxfId="5198" priority="5199">
      <formula>$A$72="Ñ Plan s/desc"</formula>
    </cfRule>
  </conditionalFormatting>
  <conditionalFormatting sqref="BC72:BE72">
    <cfRule type="expression" dxfId="5197" priority="5198">
      <formula>$A$72="Advindo"</formula>
    </cfRule>
  </conditionalFormatting>
  <conditionalFormatting sqref="BC72:BE72">
    <cfRule type="expression" dxfId="5196" priority="5197">
      <formula>$A$72="Ñ Plan c/desc"</formula>
    </cfRule>
  </conditionalFormatting>
  <conditionalFormatting sqref="BC72:BE72">
    <cfRule type="expression" dxfId="5195" priority="5196">
      <formula>$A$72="Família"</formula>
    </cfRule>
  </conditionalFormatting>
  <conditionalFormatting sqref="BC73:BE73">
    <cfRule type="expression" dxfId="5194" priority="5195">
      <formula>$A$73="Planilhado"</formula>
    </cfRule>
  </conditionalFormatting>
  <conditionalFormatting sqref="BC73:BE73">
    <cfRule type="expression" dxfId="5193" priority="5194">
      <formula>$A$73="Ñ Plan s/desc"</formula>
    </cfRule>
  </conditionalFormatting>
  <conditionalFormatting sqref="BC73:BE73">
    <cfRule type="expression" dxfId="5192" priority="5193">
      <formula>$A$73="Advindo"</formula>
    </cfRule>
  </conditionalFormatting>
  <conditionalFormatting sqref="BC73:BE73">
    <cfRule type="expression" dxfId="5191" priority="5192">
      <formula>$A$73="Ñ Plan c/desc"</formula>
    </cfRule>
  </conditionalFormatting>
  <conditionalFormatting sqref="BC73:BE73">
    <cfRule type="expression" dxfId="5190" priority="5191">
      <formula>$A$73="Família"</formula>
    </cfRule>
  </conditionalFormatting>
  <conditionalFormatting sqref="BC74:BE74">
    <cfRule type="expression" dxfId="5189" priority="5190">
      <formula>$A$74="Planilhado"</formula>
    </cfRule>
  </conditionalFormatting>
  <conditionalFormatting sqref="BC74:BE74">
    <cfRule type="expression" dxfId="5188" priority="5189">
      <formula>$A$74="Ñ Plan s/desc"</formula>
    </cfRule>
  </conditionalFormatting>
  <conditionalFormatting sqref="BC74:BE74">
    <cfRule type="expression" dxfId="5187" priority="5188">
      <formula>$A$74="Advindo"</formula>
    </cfRule>
  </conditionalFormatting>
  <conditionalFormatting sqref="BC74:BE74">
    <cfRule type="expression" dxfId="5186" priority="5187">
      <formula>$A$74="Ñ Plan c/desc"</formula>
    </cfRule>
  </conditionalFormatting>
  <conditionalFormatting sqref="BC74:BE74">
    <cfRule type="expression" dxfId="5185" priority="5186">
      <formula>$A$74="Família"</formula>
    </cfRule>
  </conditionalFormatting>
  <conditionalFormatting sqref="BC75:BE75">
    <cfRule type="expression" dxfId="5184" priority="5185">
      <formula>$A$75="Planilhado"</formula>
    </cfRule>
  </conditionalFormatting>
  <conditionalFormatting sqref="BC75:BE75">
    <cfRule type="expression" dxfId="5183" priority="5184">
      <formula>$A$75="Ñ Plan s/desc"</formula>
    </cfRule>
  </conditionalFormatting>
  <conditionalFormatting sqref="BC75:BE75">
    <cfRule type="expression" dxfId="5182" priority="5183">
      <formula>$A$75="Advindo"</formula>
    </cfRule>
  </conditionalFormatting>
  <conditionalFormatting sqref="BC75:BE75">
    <cfRule type="expression" dxfId="5181" priority="5182">
      <formula>$A$75="Ñ Plan c/desc"</formula>
    </cfRule>
  </conditionalFormatting>
  <conditionalFormatting sqref="BC75:BE75">
    <cfRule type="expression" dxfId="5180" priority="5181">
      <formula>$A$75="Família"</formula>
    </cfRule>
  </conditionalFormatting>
  <conditionalFormatting sqref="BC76:BE76">
    <cfRule type="expression" dxfId="5179" priority="5180">
      <formula>$A$76="Planilhado"</formula>
    </cfRule>
  </conditionalFormatting>
  <conditionalFormatting sqref="BC76:BE76">
    <cfRule type="expression" dxfId="5178" priority="5179">
      <formula>$A$76="Ñ Plan s/desc"</formula>
    </cfRule>
  </conditionalFormatting>
  <conditionalFormatting sqref="BC76:BE76">
    <cfRule type="expression" dxfId="5177" priority="5178">
      <formula>$A$76="Advindo"</formula>
    </cfRule>
  </conditionalFormatting>
  <conditionalFormatting sqref="BC76:BE76">
    <cfRule type="expression" dxfId="5176" priority="5177">
      <formula>$A$76="Ñ Plan c/desc"</formula>
    </cfRule>
  </conditionalFormatting>
  <conditionalFormatting sqref="BC76:BE76">
    <cfRule type="expression" dxfId="5175" priority="5176">
      <formula>$A$76="Família"</formula>
    </cfRule>
  </conditionalFormatting>
  <conditionalFormatting sqref="BC77:BE77">
    <cfRule type="expression" dxfId="5174" priority="5175">
      <formula>$A$77="Planilhado"</formula>
    </cfRule>
  </conditionalFormatting>
  <conditionalFormatting sqref="BC77:BE77">
    <cfRule type="expression" dxfId="5173" priority="5174">
      <formula>$A$77="Ñ Plan s/desc"</formula>
    </cfRule>
  </conditionalFormatting>
  <conditionalFormatting sqref="BC77:BE77">
    <cfRule type="expression" dxfId="5172" priority="5173">
      <formula>$A$77="Advindo"</formula>
    </cfRule>
  </conditionalFormatting>
  <conditionalFormatting sqref="BC77:BE77">
    <cfRule type="expression" dxfId="5171" priority="5172">
      <formula>$A$77="Ñ Plan c/desc"</formula>
    </cfRule>
  </conditionalFormatting>
  <conditionalFormatting sqref="BC77:BE77">
    <cfRule type="expression" dxfId="5170" priority="5171">
      <formula>$A$77="Família"</formula>
    </cfRule>
  </conditionalFormatting>
  <conditionalFormatting sqref="BC78:BE78">
    <cfRule type="expression" dxfId="5169" priority="5170">
      <formula>$A$78="Planilhado"</formula>
    </cfRule>
  </conditionalFormatting>
  <conditionalFormatting sqref="BC78:BE78">
    <cfRule type="expression" dxfId="5168" priority="5169">
      <formula>$A$78="Ñ Plan s/desc"</formula>
    </cfRule>
  </conditionalFormatting>
  <conditionalFormatting sqref="BC78:BE78">
    <cfRule type="expression" dxfId="5167" priority="5168">
      <formula>$A$78="Advindo"</formula>
    </cfRule>
  </conditionalFormatting>
  <conditionalFormatting sqref="BC78:BE78">
    <cfRule type="expression" dxfId="5166" priority="5167">
      <formula>$A$78="Ñ Plan c/desc"</formula>
    </cfRule>
  </conditionalFormatting>
  <conditionalFormatting sqref="BC78:BE78">
    <cfRule type="expression" dxfId="5165" priority="5166">
      <formula>$A$78="Família"</formula>
    </cfRule>
  </conditionalFormatting>
  <conditionalFormatting sqref="BC79:BE79">
    <cfRule type="expression" dxfId="5164" priority="5165">
      <formula>$A$79="Planilhado"</formula>
    </cfRule>
  </conditionalFormatting>
  <conditionalFormatting sqref="BC79:BE79">
    <cfRule type="expression" dxfId="5163" priority="5164">
      <formula>$A$79="Ñ Plan s/desc"</formula>
    </cfRule>
  </conditionalFormatting>
  <conditionalFormatting sqref="BC79:BE79">
    <cfRule type="expression" dxfId="5162" priority="5163">
      <formula>$A$79="Advindo"</formula>
    </cfRule>
  </conditionalFormatting>
  <conditionalFormatting sqref="BC79:BE79">
    <cfRule type="expression" dxfId="5161" priority="5162">
      <formula>$A$79="Ñ Plan c/desc"</formula>
    </cfRule>
  </conditionalFormatting>
  <conditionalFormatting sqref="BC79:BE79">
    <cfRule type="expression" dxfId="5160" priority="5161">
      <formula>$A$79="Família"</formula>
    </cfRule>
  </conditionalFormatting>
  <conditionalFormatting sqref="BC80:BE80">
    <cfRule type="expression" dxfId="5159" priority="5160">
      <formula>$A$80="Planilhado"</formula>
    </cfRule>
  </conditionalFormatting>
  <conditionalFormatting sqref="BC80:BE80">
    <cfRule type="expression" dxfId="5158" priority="5159">
      <formula>$A$80="Ñ Plan s/desc"</formula>
    </cfRule>
  </conditionalFormatting>
  <conditionalFormatting sqref="BC80:BE80">
    <cfRule type="expression" dxfId="5157" priority="5158">
      <formula>$A$80="Advindo"</formula>
    </cfRule>
  </conditionalFormatting>
  <conditionalFormatting sqref="BC80:BE80">
    <cfRule type="expression" dxfId="5156" priority="5157">
      <formula>$A$80="Ñ Plan c/desc"</formula>
    </cfRule>
  </conditionalFormatting>
  <conditionalFormatting sqref="BC80:BE80">
    <cfRule type="expression" dxfId="5155" priority="5156">
      <formula>$A$80="Família"</formula>
    </cfRule>
  </conditionalFormatting>
  <conditionalFormatting sqref="BC81:BE81">
    <cfRule type="expression" dxfId="5154" priority="5155">
      <formula>$A$81="Planilhado"</formula>
    </cfRule>
  </conditionalFormatting>
  <conditionalFormatting sqref="BC81:BE81">
    <cfRule type="expression" dxfId="5153" priority="5154">
      <formula>$A$81="Ñ Plan s/desc"</formula>
    </cfRule>
  </conditionalFormatting>
  <conditionalFormatting sqref="BC81:BE81">
    <cfRule type="expression" dxfId="5152" priority="5153">
      <formula>$A$81="Advindo"</formula>
    </cfRule>
  </conditionalFormatting>
  <conditionalFormatting sqref="BC81:BE81">
    <cfRule type="expression" dxfId="5151" priority="5152">
      <formula>$A$81="Ñ Plan c/desc"</formula>
    </cfRule>
  </conditionalFormatting>
  <conditionalFormatting sqref="BC81:BE81">
    <cfRule type="expression" dxfId="5150" priority="5151">
      <formula>$A$81="Família"</formula>
    </cfRule>
  </conditionalFormatting>
  <conditionalFormatting sqref="BC82:BE82">
    <cfRule type="expression" dxfId="5149" priority="5150">
      <formula>$A$82="Planilhado"</formula>
    </cfRule>
  </conditionalFormatting>
  <conditionalFormatting sqref="BC82:BE82">
    <cfRule type="expression" dxfId="5148" priority="5149">
      <formula>$A$82="Ñ Plan s/desc"</formula>
    </cfRule>
  </conditionalFormatting>
  <conditionalFormatting sqref="BC82:BE82">
    <cfRule type="expression" dxfId="5147" priority="5148">
      <formula>$A$82="Advindo"</formula>
    </cfRule>
  </conditionalFormatting>
  <conditionalFormatting sqref="BC82:BE82">
    <cfRule type="expression" dxfId="5146" priority="5147">
      <formula>$A$82="Ñ Plan c/desc"</formula>
    </cfRule>
  </conditionalFormatting>
  <conditionalFormatting sqref="BC82:BE82">
    <cfRule type="expression" dxfId="5145" priority="5146">
      <formula>$A$82="Família"</formula>
    </cfRule>
  </conditionalFormatting>
  <conditionalFormatting sqref="BC83:BE83">
    <cfRule type="expression" dxfId="5144" priority="5145">
      <formula>$A$83="Planilhado"</formula>
    </cfRule>
  </conditionalFormatting>
  <conditionalFormatting sqref="BC83:BE83">
    <cfRule type="expression" dxfId="5143" priority="5144">
      <formula>$A$83="Ñ Plan s/desc"</formula>
    </cfRule>
  </conditionalFormatting>
  <conditionalFormatting sqref="BC83:BE83">
    <cfRule type="expression" dxfId="5142" priority="5143">
      <formula>$A$83="Advindo"</formula>
    </cfRule>
  </conditionalFormatting>
  <conditionalFormatting sqref="BC83:BE83">
    <cfRule type="expression" dxfId="5141" priority="5142">
      <formula>$A$83="Ñ Plan c/desc"</formula>
    </cfRule>
  </conditionalFormatting>
  <conditionalFormatting sqref="BC83:BE83">
    <cfRule type="expression" dxfId="5140" priority="5141">
      <formula>$A$83="Família"</formula>
    </cfRule>
  </conditionalFormatting>
  <conditionalFormatting sqref="BC84:BE84">
    <cfRule type="expression" dxfId="5139" priority="5140">
      <formula>$A$84="Planilhado"</formula>
    </cfRule>
  </conditionalFormatting>
  <conditionalFormatting sqref="BC84:BE84">
    <cfRule type="expression" dxfId="5138" priority="5139">
      <formula>$A$84="Ñ Plan s/desc"</formula>
    </cfRule>
  </conditionalFormatting>
  <conditionalFormatting sqref="BC84:BE84">
    <cfRule type="expression" dxfId="5137" priority="5138">
      <formula>$A$84="Advindo"</formula>
    </cfRule>
  </conditionalFormatting>
  <conditionalFormatting sqref="BC84:BE84">
    <cfRule type="expression" dxfId="5136" priority="5137">
      <formula>$A$84="Ñ Plan c/desc"</formula>
    </cfRule>
  </conditionalFormatting>
  <conditionalFormatting sqref="BC84:BE84">
    <cfRule type="expression" dxfId="5135" priority="5136">
      <formula>$A$84="Família"</formula>
    </cfRule>
  </conditionalFormatting>
  <conditionalFormatting sqref="BC85:BE85">
    <cfRule type="expression" dxfId="5134" priority="5135">
      <formula>$A$85="Planilhado"</formula>
    </cfRule>
  </conditionalFormatting>
  <conditionalFormatting sqref="BC85:BE85">
    <cfRule type="expression" dxfId="5133" priority="5134">
      <formula>$A$85="Ñ Plan s/desc"</formula>
    </cfRule>
  </conditionalFormatting>
  <conditionalFormatting sqref="BC85:BE85">
    <cfRule type="expression" dxfId="5132" priority="5133">
      <formula>$A$85="Advindo"</formula>
    </cfRule>
  </conditionalFormatting>
  <conditionalFormatting sqref="BC85:BE85">
    <cfRule type="expression" dxfId="5131" priority="5132">
      <formula>$A$85="Ñ Plan c/desc"</formula>
    </cfRule>
  </conditionalFormatting>
  <conditionalFormatting sqref="BC85:BE85">
    <cfRule type="expression" dxfId="5130" priority="5131">
      <formula>$A$85="Família"</formula>
    </cfRule>
  </conditionalFormatting>
  <conditionalFormatting sqref="BC86:BE86">
    <cfRule type="expression" dxfId="5129" priority="5130">
      <formula>$A$86="Planilhado"</formula>
    </cfRule>
  </conditionalFormatting>
  <conditionalFormatting sqref="BC86:BE86">
    <cfRule type="expression" dxfId="5128" priority="5129">
      <formula>$A$86="Ñ Plan s/desc"</formula>
    </cfRule>
  </conditionalFormatting>
  <conditionalFormatting sqref="BC86:BE86">
    <cfRule type="expression" dxfId="5127" priority="5128">
      <formula>$A$86="Advindo"</formula>
    </cfRule>
  </conditionalFormatting>
  <conditionalFormatting sqref="BC86:BE86">
    <cfRule type="expression" dxfId="5126" priority="5127">
      <formula>$A$86="Ñ Plan c/desc"</formula>
    </cfRule>
  </conditionalFormatting>
  <conditionalFormatting sqref="BC86:BE86">
    <cfRule type="expression" dxfId="5125" priority="5126">
      <formula>$A$86="Família"</formula>
    </cfRule>
  </conditionalFormatting>
  <conditionalFormatting sqref="BC87:BE87">
    <cfRule type="expression" dxfId="5124" priority="5125">
      <formula>$A$87="Planilhado"</formula>
    </cfRule>
  </conditionalFormatting>
  <conditionalFormatting sqref="BC87:BE87">
    <cfRule type="expression" dxfId="5123" priority="5124">
      <formula>$A$87="Ñ Plan s/desc"</formula>
    </cfRule>
  </conditionalFormatting>
  <conditionalFormatting sqref="BC87:BE87">
    <cfRule type="expression" dxfId="5122" priority="5123">
      <formula>$A$87="Advindo"</formula>
    </cfRule>
  </conditionalFormatting>
  <conditionalFormatting sqref="BC87:BE87">
    <cfRule type="expression" dxfId="5121" priority="5122">
      <formula>$A$87="Ñ Plan c/desc"</formula>
    </cfRule>
  </conditionalFormatting>
  <conditionalFormatting sqref="BC87:BE87">
    <cfRule type="expression" dxfId="5120" priority="5121">
      <formula>$A$87="Família"</formula>
    </cfRule>
  </conditionalFormatting>
  <conditionalFormatting sqref="BC88:BE88">
    <cfRule type="expression" dxfId="5119" priority="5120">
      <formula>$A$88="Planilhado"</formula>
    </cfRule>
  </conditionalFormatting>
  <conditionalFormatting sqref="BC88:BE88">
    <cfRule type="expression" dxfId="5118" priority="5119">
      <formula>$A$88="Ñ Plan s/desc"</formula>
    </cfRule>
  </conditionalFormatting>
  <conditionalFormatting sqref="BC88:BE88">
    <cfRule type="expression" dxfId="5117" priority="5118">
      <formula>$A$88="Advindo"</formula>
    </cfRule>
  </conditionalFormatting>
  <conditionalFormatting sqref="BC88:BE88">
    <cfRule type="expression" dxfId="5116" priority="5117">
      <formula>$A$88="Ñ Plan c/desc"</formula>
    </cfRule>
  </conditionalFormatting>
  <conditionalFormatting sqref="BC88:BE88">
    <cfRule type="expression" dxfId="5115" priority="5116">
      <formula>$A$88="Família"</formula>
    </cfRule>
  </conditionalFormatting>
  <conditionalFormatting sqref="BC89:BE89">
    <cfRule type="expression" dxfId="5114" priority="5115">
      <formula>$A$89="Planilhado"</formula>
    </cfRule>
  </conditionalFormatting>
  <conditionalFormatting sqref="BC89:BE89">
    <cfRule type="expression" dxfId="5113" priority="5114">
      <formula>$A$89="Ñ Plan s/desc"</formula>
    </cfRule>
  </conditionalFormatting>
  <conditionalFormatting sqref="BC89:BE89">
    <cfRule type="expression" dxfId="5112" priority="5113">
      <formula>$A$89="Advindo"</formula>
    </cfRule>
  </conditionalFormatting>
  <conditionalFormatting sqref="BC89:BE89">
    <cfRule type="expression" dxfId="5111" priority="5112">
      <formula>$A$89="Ñ Plan c/desc"</formula>
    </cfRule>
  </conditionalFormatting>
  <conditionalFormatting sqref="BC89:BE89">
    <cfRule type="expression" dxfId="5110" priority="5111">
      <formula>$A$89="Família"</formula>
    </cfRule>
  </conditionalFormatting>
  <conditionalFormatting sqref="BC90:BE90">
    <cfRule type="expression" dxfId="5109" priority="5110">
      <formula>$A$90="Planilhado"</formula>
    </cfRule>
  </conditionalFormatting>
  <conditionalFormatting sqref="BC90:BE90">
    <cfRule type="expression" dxfId="5108" priority="5109">
      <formula>$A$90="Ñ Plan s/desc"</formula>
    </cfRule>
  </conditionalFormatting>
  <conditionalFormatting sqref="BC90:BE90">
    <cfRule type="expression" dxfId="5107" priority="5108">
      <formula>$A$90="Advindo"</formula>
    </cfRule>
  </conditionalFormatting>
  <conditionalFormatting sqref="BC90:BE90">
    <cfRule type="expression" dxfId="5106" priority="5107">
      <formula>$A$90="Ñ Plan c/desc"</formula>
    </cfRule>
  </conditionalFormatting>
  <conditionalFormatting sqref="BC90:BE90">
    <cfRule type="expression" dxfId="5105" priority="5106">
      <formula>$A$90="Família"</formula>
    </cfRule>
  </conditionalFormatting>
  <conditionalFormatting sqref="BC91:BE91">
    <cfRule type="expression" dxfId="5104" priority="5105">
      <formula>$A$91="Planilhado"</formula>
    </cfRule>
  </conditionalFormatting>
  <conditionalFormatting sqref="BC91:BE91">
    <cfRule type="expression" dxfId="5103" priority="5104">
      <formula>$A$91="Ñ Plan s/desc"</formula>
    </cfRule>
  </conditionalFormatting>
  <conditionalFormatting sqref="BC91:BE91">
    <cfRule type="expression" dxfId="5102" priority="5103">
      <formula>$A$91="Advindo"</formula>
    </cfRule>
  </conditionalFormatting>
  <conditionalFormatting sqref="BC91:BE91">
    <cfRule type="expression" dxfId="5101" priority="5102">
      <formula>$A$91="Ñ Plan c/desc"</formula>
    </cfRule>
  </conditionalFormatting>
  <conditionalFormatting sqref="BC91:BE91">
    <cfRule type="expression" dxfId="5100" priority="5101">
      <formula>$A$91="Família"</formula>
    </cfRule>
  </conditionalFormatting>
  <conditionalFormatting sqref="BC92:BE92">
    <cfRule type="expression" dxfId="5099" priority="5100">
      <formula>$A$92="Planilhado"</formula>
    </cfRule>
  </conditionalFormatting>
  <conditionalFormatting sqref="BC92:BE92">
    <cfRule type="expression" dxfId="5098" priority="5099">
      <formula>$A$92="Ñ Plan s/desc"</formula>
    </cfRule>
  </conditionalFormatting>
  <conditionalFormatting sqref="BC92:BE92">
    <cfRule type="expression" dxfId="5097" priority="5098">
      <formula>$A$92="Advindo"</formula>
    </cfRule>
  </conditionalFormatting>
  <conditionalFormatting sqref="BC92:BE92">
    <cfRule type="expression" dxfId="5096" priority="5097">
      <formula>$A$92="Ñ Plan c/desc"</formula>
    </cfRule>
  </conditionalFormatting>
  <conditionalFormatting sqref="BC92:BE92">
    <cfRule type="expression" dxfId="5095" priority="5096">
      <formula>$A$92="Família"</formula>
    </cfRule>
  </conditionalFormatting>
  <conditionalFormatting sqref="BC93:BE93">
    <cfRule type="expression" dxfId="5094" priority="5095">
      <formula>$A$93="Planilhado"</formula>
    </cfRule>
  </conditionalFormatting>
  <conditionalFormatting sqref="BC93:BE93">
    <cfRule type="expression" dxfId="5093" priority="5094">
      <formula>$A$93="Ñ Plan s/desc"</formula>
    </cfRule>
  </conditionalFormatting>
  <conditionalFormatting sqref="BC93:BE93">
    <cfRule type="expression" dxfId="5092" priority="5093">
      <formula>$A$93="Advindo"</formula>
    </cfRule>
  </conditionalFormatting>
  <conditionalFormatting sqref="BC93:BE93">
    <cfRule type="expression" dxfId="5091" priority="5092">
      <formula>$A$93="Ñ Plan c/desc"</formula>
    </cfRule>
  </conditionalFormatting>
  <conditionalFormatting sqref="BC93:BE93">
    <cfRule type="expression" dxfId="5090" priority="5091">
      <formula>$A$93="Família"</formula>
    </cfRule>
  </conditionalFormatting>
  <conditionalFormatting sqref="BC94:BE94">
    <cfRule type="expression" dxfId="5089" priority="5090">
      <formula>$A$94="Planilhado"</formula>
    </cfRule>
  </conditionalFormatting>
  <conditionalFormatting sqref="BC94:BE94">
    <cfRule type="expression" dxfId="5088" priority="5089">
      <formula>$A$94="Ñ Plan s/desc"</formula>
    </cfRule>
  </conditionalFormatting>
  <conditionalFormatting sqref="BC94:BE94">
    <cfRule type="expression" dxfId="5087" priority="5088">
      <formula>$A$94="Advindo"</formula>
    </cfRule>
  </conditionalFormatting>
  <conditionalFormatting sqref="BC94:BE94">
    <cfRule type="expression" dxfId="5086" priority="5087">
      <formula>$A$94="Ñ Plan c/desc"</formula>
    </cfRule>
  </conditionalFormatting>
  <conditionalFormatting sqref="BC94:BE94">
    <cfRule type="expression" dxfId="5085" priority="5086">
      <formula>$A$94="Família"</formula>
    </cfRule>
  </conditionalFormatting>
  <conditionalFormatting sqref="BC95:BE95">
    <cfRule type="expression" dxfId="5084" priority="5085">
      <formula>$A$95="Planilhado"</formula>
    </cfRule>
  </conditionalFormatting>
  <conditionalFormatting sqref="BC95:BE95">
    <cfRule type="expression" dxfId="5083" priority="5084">
      <formula>$A$95="Ñ Plan s/desc"</formula>
    </cfRule>
  </conditionalFormatting>
  <conditionalFormatting sqref="BC95:BE95">
    <cfRule type="expression" dxfId="5082" priority="5083">
      <formula>$A$95="Advindo"</formula>
    </cfRule>
  </conditionalFormatting>
  <conditionalFormatting sqref="BC95:BE95">
    <cfRule type="expression" dxfId="5081" priority="5082">
      <formula>$A$95="Ñ Plan c/desc"</formula>
    </cfRule>
  </conditionalFormatting>
  <conditionalFormatting sqref="BC95:BE95">
    <cfRule type="expression" dxfId="5080" priority="5081">
      <formula>$A$95="Família"</formula>
    </cfRule>
  </conditionalFormatting>
  <conditionalFormatting sqref="BC96:BE96">
    <cfRule type="expression" dxfId="5079" priority="5080">
      <formula>$A$96="Planilhado"</formula>
    </cfRule>
  </conditionalFormatting>
  <conditionalFormatting sqref="BC96:BE96">
    <cfRule type="expression" dxfId="5078" priority="5079">
      <formula>$A$96="Ñ Plan s/desc"</formula>
    </cfRule>
  </conditionalFormatting>
  <conditionalFormatting sqref="BC96:BE96">
    <cfRule type="expression" dxfId="5077" priority="5078">
      <formula>$A$96="Advindo"</formula>
    </cfRule>
  </conditionalFormatting>
  <conditionalFormatting sqref="BC96:BE96">
    <cfRule type="expression" dxfId="5076" priority="5077">
      <formula>$A$96="Ñ Plan c/desc"</formula>
    </cfRule>
  </conditionalFormatting>
  <conditionalFormatting sqref="BC96:BE96">
    <cfRule type="expression" dxfId="5075" priority="5076">
      <formula>$A$96="Família"</formula>
    </cfRule>
  </conditionalFormatting>
  <conditionalFormatting sqref="BC97:BE97">
    <cfRule type="expression" dxfId="5074" priority="5075">
      <formula>$A$97="Planilhado"</formula>
    </cfRule>
  </conditionalFormatting>
  <conditionalFormatting sqref="BC97:BE97">
    <cfRule type="expression" dxfId="5073" priority="5074">
      <formula>$A$97="Ñ Plan s/desc"</formula>
    </cfRule>
  </conditionalFormatting>
  <conditionalFormatting sqref="BC97:BE97">
    <cfRule type="expression" dxfId="5072" priority="5073">
      <formula>$A$97="Advindo"</formula>
    </cfRule>
  </conditionalFormatting>
  <conditionalFormatting sqref="BC97:BE97">
    <cfRule type="expression" dxfId="5071" priority="5072">
      <formula>$A$97="Ñ Plan c/desc"</formula>
    </cfRule>
  </conditionalFormatting>
  <conditionalFormatting sqref="BC97:BE97">
    <cfRule type="expression" dxfId="5070" priority="5071">
      <formula>$A$97="Família"</formula>
    </cfRule>
  </conditionalFormatting>
  <conditionalFormatting sqref="BC98:BE98">
    <cfRule type="expression" dxfId="5069" priority="5070">
      <formula>$A$98="Planilhado"</formula>
    </cfRule>
  </conditionalFormatting>
  <conditionalFormatting sqref="BC98:BE98">
    <cfRule type="expression" dxfId="5068" priority="5069">
      <formula>$A$98="Ñ Plan s/desc"</formula>
    </cfRule>
  </conditionalFormatting>
  <conditionalFormatting sqref="BC98:BE98">
    <cfRule type="expression" dxfId="5067" priority="5068">
      <formula>$A$98="Advindo"</formula>
    </cfRule>
  </conditionalFormatting>
  <conditionalFormatting sqref="BC98:BE98">
    <cfRule type="expression" dxfId="5066" priority="5067">
      <formula>$A$98="Ñ Plan c/desc"</formula>
    </cfRule>
  </conditionalFormatting>
  <conditionalFormatting sqref="BC98:BE98">
    <cfRule type="expression" dxfId="5065" priority="5066">
      <formula>$A$98="Família"</formula>
    </cfRule>
  </conditionalFormatting>
  <conditionalFormatting sqref="BC99:BE99">
    <cfRule type="expression" dxfId="5064" priority="5065">
      <formula>$A$99="Planilhado"</formula>
    </cfRule>
  </conditionalFormatting>
  <conditionalFormatting sqref="BC99:BE99">
    <cfRule type="expression" dxfId="5063" priority="5064">
      <formula>$A$99="Ñ Plan s/desc"</formula>
    </cfRule>
  </conditionalFormatting>
  <conditionalFormatting sqref="BC99:BE99">
    <cfRule type="expression" dxfId="5062" priority="5063">
      <formula>$A$99="Advindo"</formula>
    </cfRule>
  </conditionalFormatting>
  <conditionalFormatting sqref="BC99:BE99">
    <cfRule type="expression" dxfId="5061" priority="5062">
      <formula>$A$99="Ñ Plan c/desc"</formula>
    </cfRule>
  </conditionalFormatting>
  <conditionalFormatting sqref="BC99:BE99">
    <cfRule type="expression" dxfId="5060" priority="5061">
      <formula>$A$99="Família"</formula>
    </cfRule>
  </conditionalFormatting>
  <conditionalFormatting sqref="BC100:BE100">
    <cfRule type="expression" dxfId="5059" priority="5060">
      <formula>$A$100="Planilhado"</formula>
    </cfRule>
  </conditionalFormatting>
  <conditionalFormatting sqref="BC100:BE100">
    <cfRule type="expression" dxfId="5058" priority="5059">
      <formula>$A$100="Ñ Plan s/desc"</formula>
    </cfRule>
  </conditionalFormatting>
  <conditionalFormatting sqref="BC100:BE100">
    <cfRule type="expression" dxfId="5057" priority="5058">
      <formula>$A$100="Advindo"</formula>
    </cfRule>
  </conditionalFormatting>
  <conditionalFormatting sqref="BC100:BE100">
    <cfRule type="expression" dxfId="5056" priority="5057">
      <formula>$A$100="Ñ Plan c/desc"</formula>
    </cfRule>
  </conditionalFormatting>
  <conditionalFormatting sqref="BC100:BE100">
    <cfRule type="expression" dxfId="5055" priority="5056">
      <formula>$A$100="Família"</formula>
    </cfRule>
  </conditionalFormatting>
  <conditionalFormatting sqref="BC101:BE101">
    <cfRule type="expression" dxfId="5054" priority="5055">
      <formula>$A$101="Planilhado"</formula>
    </cfRule>
  </conditionalFormatting>
  <conditionalFormatting sqref="BC101:BE101">
    <cfRule type="expression" dxfId="5053" priority="5054">
      <formula>$A$101="Ñ Plan s/desc"</formula>
    </cfRule>
  </conditionalFormatting>
  <conditionalFormatting sqref="BC101:BE101">
    <cfRule type="expression" dxfId="5052" priority="5053">
      <formula>$A$101="Advindo"</formula>
    </cfRule>
  </conditionalFormatting>
  <conditionalFormatting sqref="BC101:BE101">
    <cfRule type="expression" dxfId="5051" priority="5052">
      <formula>$A$101="Ñ Plan c/desc"</formula>
    </cfRule>
  </conditionalFormatting>
  <conditionalFormatting sqref="BC101:BE101">
    <cfRule type="expression" dxfId="5050" priority="5051">
      <formula>$A$101="Família"</formula>
    </cfRule>
  </conditionalFormatting>
  <conditionalFormatting sqref="BC102:BE102">
    <cfRule type="expression" dxfId="5049" priority="5050">
      <formula>$A$102="Planilhado"</formula>
    </cfRule>
  </conditionalFormatting>
  <conditionalFormatting sqref="BC102:BE102">
    <cfRule type="expression" dxfId="5048" priority="5049">
      <formula>$A$102="Ñ Plan s/desc"</formula>
    </cfRule>
  </conditionalFormatting>
  <conditionalFormatting sqref="BC102:BE102">
    <cfRule type="expression" dxfId="5047" priority="5048">
      <formula>$A$102="Advindo"</formula>
    </cfRule>
  </conditionalFormatting>
  <conditionalFormatting sqref="BC102:BE102">
    <cfRule type="expression" dxfId="5046" priority="5047">
      <formula>$A$102="Ñ Plan c/desc"</formula>
    </cfRule>
  </conditionalFormatting>
  <conditionalFormatting sqref="BC102:BE102">
    <cfRule type="expression" dxfId="5045" priority="5046">
      <formula>$A$102="Família"</formula>
    </cfRule>
  </conditionalFormatting>
  <conditionalFormatting sqref="BC103:BE103">
    <cfRule type="expression" dxfId="5044" priority="5045">
      <formula>$A$103="Planilhado"</formula>
    </cfRule>
  </conditionalFormatting>
  <conditionalFormatting sqref="BC103:BE103">
    <cfRule type="expression" dxfId="5043" priority="5044">
      <formula>$A$103="Ñ Plan s/desc"</formula>
    </cfRule>
  </conditionalFormatting>
  <conditionalFormatting sqref="BC103:BE103">
    <cfRule type="expression" dxfId="5042" priority="5043">
      <formula>$A$103="Advindo"</formula>
    </cfRule>
  </conditionalFormatting>
  <conditionalFormatting sqref="BC103:BE103">
    <cfRule type="expression" dxfId="5041" priority="5042">
      <formula>$A$103="Ñ Plan c/desc"</formula>
    </cfRule>
  </conditionalFormatting>
  <conditionalFormatting sqref="BC103:BE103">
    <cfRule type="expression" dxfId="5040" priority="5041">
      <formula>$A$103="Família"</formula>
    </cfRule>
  </conditionalFormatting>
  <conditionalFormatting sqref="BC104:BE104">
    <cfRule type="expression" dxfId="5039" priority="5040">
      <formula>$A$104="Planilhado"</formula>
    </cfRule>
  </conditionalFormatting>
  <conditionalFormatting sqref="BC104:BE104">
    <cfRule type="expression" dxfId="5038" priority="5039">
      <formula>$A$104="Ñ Plan s/desc"</formula>
    </cfRule>
  </conditionalFormatting>
  <conditionalFormatting sqref="BC104:BE104">
    <cfRule type="expression" dxfId="5037" priority="5038">
      <formula>$A$104="Advindo"</formula>
    </cfRule>
  </conditionalFormatting>
  <conditionalFormatting sqref="BC104:BE104">
    <cfRule type="expression" dxfId="5036" priority="5037">
      <formula>$A$104="Ñ Plan c/desc"</formula>
    </cfRule>
  </conditionalFormatting>
  <conditionalFormatting sqref="BC104:BE104">
    <cfRule type="expression" dxfId="5035" priority="5036">
      <formula>$A$104="Família"</formula>
    </cfRule>
  </conditionalFormatting>
  <conditionalFormatting sqref="BC105:BE105">
    <cfRule type="expression" dxfId="5034" priority="5035">
      <formula>$A$105="Planilhado"</formula>
    </cfRule>
  </conditionalFormatting>
  <conditionalFormatting sqref="BC105:BE105">
    <cfRule type="expression" dxfId="5033" priority="5034">
      <formula>$A$105="Ñ Plan s/desc"</formula>
    </cfRule>
  </conditionalFormatting>
  <conditionalFormatting sqref="BC105:BE105">
    <cfRule type="expression" dxfId="5032" priority="5033">
      <formula>$A$105="Advindo"</formula>
    </cfRule>
  </conditionalFormatting>
  <conditionalFormatting sqref="BC105:BE105">
    <cfRule type="expression" dxfId="5031" priority="5032">
      <formula>$A$105="Ñ Plan c/desc"</formula>
    </cfRule>
  </conditionalFormatting>
  <conditionalFormatting sqref="BC105:BE105">
    <cfRule type="expression" dxfId="5030" priority="5031">
      <formula>$A$105="Família"</formula>
    </cfRule>
  </conditionalFormatting>
  <conditionalFormatting sqref="BC106:BE106">
    <cfRule type="expression" dxfId="5029" priority="5030">
      <formula>$A$106="Planilhado"</formula>
    </cfRule>
  </conditionalFormatting>
  <conditionalFormatting sqref="BC106:BE106">
    <cfRule type="expression" dxfId="5028" priority="5029">
      <formula>$A$106="Ñ Plan s/desc"</formula>
    </cfRule>
  </conditionalFormatting>
  <conditionalFormatting sqref="BC106:BE106">
    <cfRule type="expression" dxfId="5027" priority="5028">
      <formula>$A$106="Advindo"</formula>
    </cfRule>
  </conditionalFormatting>
  <conditionalFormatting sqref="BC106:BE106">
    <cfRule type="expression" dxfId="5026" priority="5027">
      <formula>$A$106="Ñ Plan c/desc"</formula>
    </cfRule>
  </conditionalFormatting>
  <conditionalFormatting sqref="BC106:BE106">
    <cfRule type="expression" dxfId="5025" priority="5026">
      <formula>$A$106="Família"</formula>
    </cfRule>
  </conditionalFormatting>
  <conditionalFormatting sqref="BC107:BE107">
    <cfRule type="expression" dxfId="5024" priority="5025">
      <formula>$A$107="Planilhado"</formula>
    </cfRule>
  </conditionalFormatting>
  <conditionalFormatting sqref="BC107:BE107">
    <cfRule type="expression" dxfId="5023" priority="5024">
      <formula>$A$107="Ñ Plan s/desc"</formula>
    </cfRule>
  </conditionalFormatting>
  <conditionalFormatting sqref="BC107:BE107">
    <cfRule type="expression" dxfId="5022" priority="5023">
      <formula>$A$107="Advindo"</formula>
    </cfRule>
  </conditionalFormatting>
  <conditionalFormatting sqref="BC107:BE107">
    <cfRule type="expression" dxfId="5021" priority="5022">
      <formula>$A$107="Ñ Plan c/desc"</formula>
    </cfRule>
  </conditionalFormatting>
  <conditionalFormatting sqref="BC107:BE107">
    <cfRule type="expression" dxfId="5020" priority="5021">
      <formula>$A$107="Família"</formula>
    </cfRule>
  </conditionalFormatting>
  <conditionalFormatting sqref="BC108:BE108">
    <cfRule type="expression" dxfId="5019" priority="5020">
      <formula>$A$108="Planilhado"</formula>
    </cfRule>
  </conditionalFormatting>
  <conditionalFormatting sqref="BC108:BE108">
    <cfRule type="expression" dxfId="5018" priority="5019">
      <formula>$A$108="Ñ Plan s/desc"</formula>
    </cfRule>
  </conditionalFormatting>
  <conditionalFormatting sqref="BC108:BE108">
    <cfRule type="expression" dxfId="5017" priority="5018">
      <formula>$A$108="Advindo"</formula>
    </cfRule>
  </conditionalFormatting>
  <conditionalFormatting sqref="BC108:BE108">
    <cfRule type="expression" dxfId="5016" priority="5017">
      <formula>$A$108="Ñ Plan c/desc"</formula>
    </cfRule>
  </conditionalFormatting>
  <conditionalFormatting sqref="BC108:BE108">
    <cfRule type="expression" dxfId="5015" priority="5016">
      <formula>$A$108="Família"</formula>
    </cfRule>
  </conditionalFormatting>
  <conditionalFormatting sqref="BC109:BE109">
    <cfRule type="expression" dxfId="5014" priority="5015">
      <formula>$A$109="Planilhado"</formula>
    </cfRule>
  </conditionalFormatting>
  <conditionalFormatting sqref="BC109:BE109">
    <cfRule type="expression" dxfId="5013" priority="5014">
      <formula>$A$109="Ñ Plan s/desc"</formula>
    </cfRule>
  </conditionalFormatting>
  <conditionalFormatting sqref="BC109:BE109">
    <cfRule type="expression" dxfId="5012" priority="5013">
      <formula>$A$109="Advindo"</formula>
    </cfRule>
  </conditionalFormatting>
  <conditionalFormatting sqref="BC109:BE109">
    <cfRule type="expression" dxfId="5011" priority="5012">
      <formula>$A$109="Ñ Plan c/desc"</formula>
    </cfRule>
  </conditionalFormatting>
  <conditionalFormatting sqref="BC109:BE109">
    <cfRule type="expression" dxfId="5010" priority="5011">
      <formula>$A$109="Família"</formula>
    </cfRule>
  </conditionalFormatting>
  <conditionalFormatting sqref="BC110:BE110">
    <cfRule type="expression" dxfId="5009" priority="5010">
      <formula>$A$110="Planilhado"</formula>
    </cfRule>
  </conditionalFormatting>
  <conditionalFormatting sqref="BC110:BE110">
    <cfRule type="expression" dxfId="5008" priority="5009">
      <formula>$A$110="Ñ Plan s/desc"</formula>
    </cfRule>
  </conditionalFormatting>
  <conditionalFormatting sqref="BC110:BE110">
    <cfRule type="expression" dxfId="5007" priority="5008">
      <formula>$A$110="Advindo"</formula>
    </cfRule>
  </conditionalFormatting>
  <conditionalFormatting sqref="BC110:BE110">
    <cfRule type="expression" dxfId="5006" priority="5007">
      <formula>$A$110="Ñ Plan c/desc"</formula>
    </cfRule>
  </conditionalFormatting>
  <conditionalFormatting sqref="BC110:BE110">
    <cfRule type="expression" dxfId="5005" priority="5006">
      <formula>$A$110="Família"</formula>
    </cfRule>
  </conditionalFormatting>
  <conditionalFormatting sqref="BC111:BE111">
    <cfRule type="expression" dxfId="5004" priority="5005">
      <formula>$A$111="Planilhado"</formula>
    </cfRule>
  </conditionalFormatting>
  <conditionalFormatting sqref="BC111:BE111">
    <cfRule type="expression" dxfId="5003" priority="5004">
      <formula>$A$111="Ñ Plan s/desc"</formula>
    </cfRule>
  </conditionalFormatting>
  <conditionalFormatting sqref="BC111:BE111">
    <cfRule type="expression" dxfId="5002" priority="5003">
      <formula>$A$111="Advindo"</formula>
    </cfRule>
  </conditionalFormatting>
  <conditionalFormatting sqref="BC111:BE111">
    <cfRule type="expression" dxfId="5001" priority="5002">
      <formula>$A$111="Ñ Plan c/desc"</formula>
    </cfRule>
  </conditionalFormatting>
  <conditionalFormatting sqref="BC111:BE111">
    <cfRule type="expression" dxfId="5000" priority="5001">
      <formula>$A$111="Família"</formula>
    </cfRule>
  </conditionalFormatting>
  <conditionalFormatting sqref="BC112:BE112">
    <cfRule type="expression" dxfId="4999" priority="5000">
      <formula>$A$112="Planilhado"</formula>
    </cfRule>
  </conditionalFormatting>
  <conditionalFormatting sqref="BC112:BE112">
    <cfRule type="expression" dxfId="4998" priority="4999">
      <formula>$A$112="Ñ Plan s/desc"</formula>
    </cfRule>
  </conditionalFormatting>
  <conditionalFormatting sqref="BC112:BE112">
    <cfRule type="expression" dxfId="4997" priority="4998">
      <formula>$A$112="Advindo"</formula>
    </cfRule>
  </conditionalFormatting>
  <conditionalFormatting sqref="BC112:BE112">
    <cfRule type="expression" dxfId="4996" priority="4997">
      <formula>$A$112="Ñ Plan c/desc"</formula>
    </cfRule>
  </conditionalFormatting>
  <conditionalFormatting sqref="BC112:BE112">
    <cfRule type="expression" dxfId="4995" priority="4996">
      <formula>$A$112="Família"</formula>
    </cfRule>
  </conditionalFormatting>
  <conditionalFormatting sqref="BC113:BE113">
    <cfRule type="expression" dxfId="4994" priority="4995">
      <formula>$A$113="Planilhado"</formula>
    </cfRule>
  </conditionalFormatting>
  <conditionalFormatting sqref="BC113:BE113">
    <cfRule type="expression" dxfId="4993" priority="4994">
      <formula>$A$113="Ñ Plan s/desc"</formula>
    </cfRule>
  </conditionalFormatting>
  <conditionalFormatting sqref="BC113:BE113">
    <cfRule type="expression" dxfId="4992" priority="4993">
      <formula>$A$113="Advindo"</formula>
    </cfRule>
  </conditionalFormatting>
  <conditionalFormatting sqref="BC113:BE113">
    <cfRule type="expression" dxfId="4991" priority="4992">
      <formula>$A$113="Ñ Plan c/desc"</formula>
    </cfRule>
  </conditionalFormatting>
  <conditionalFormatting sqref="BC113:BE113">
    <cfRule type="expression" dxfId="4990" priority="4991">
      <formula>$A$113="Família"</formula>
    </cfRule>
  </conditionalFormatting>
  <conditionalFormatting sqref="BC114:BE114">
    <cfRule type="expression" dxfId="4989" priority="4990">
      <formula>$A$114="Planilhado"</formula>
    </cfRule>
  </conditionalFormatting>
  <conditionalFormatting sqref="BC114:BE114">
    <cfRule type="expression" dxfId="4988" priority="4989">
      <formula>$A$114="Ñ Plan s/desc"</formula>
    </cfRule>
  </conditionalFormatting>
  <conditionalFormatting sqref="BC114:BE114">
    <cfRule type="expression" dxfId="4987" priority="4988">
      <formula>$A$114="Advindo"</formula>
    </cfRule>
  </conditionalFormatting>
  <conditionalFormatting sqref="BC114:BE114">
    <cfRule type="expression" dxfId="4986" priority="4987">
      <formula>$A$114="Ñ Plan c/desc"</formula>
    </cfRule>
  </conditionalFormatting>
  <conditionalFormatting sqref="BC114:BE114">
    <cfRule type="expression" dxfId="4985" priority="4986">
      <formula>$A$114="Família"</formula>
    </cfRule>
  </conditionalFormatting>
  <conditionalFormatting sqref="BC115:BE115">
    <cfRule type="expression" dxfId="4984" priority="4985">
      <formula>$A$115="Planilhado"</formula>
    </cfRule>
  </conditionalFormatting>
  <conditionalFormatting sqref="BC115:BE115">
    <cfRule type="expression" dxfId="4983" priority="4984">
      <formula>$A$115="Ñ Plan s/desc"</formula>
    </cfRule>
  </conditionalFormatting>
  <conditionalFormatting sqref="BC115:BE115">
    <cfRule type="expression" dxfId="4982" priority="4983">
      <formula>$A$115="Advindo"</formula>
    </cfRule>
  </conditionalFormatting>
  <conditionalFormatting sqref="BC115:BE115">
    <cfRule type="expression" dxfId="4981" priority="4982">
      <formula>$A$115="Ñ Plan c/desc"</formula>
    </cfRule>
  </conditionalFormatting>
  <conditionalFormatting sqref="BC115:BE115">
    <cfRule type="expression" dxfId="4980" priority="4981">
      <formula>$A$115="Família"</formula>
    </cfRule>
  </conditionalFormatting>
  <conditionalFormatting sqref="BC116:BE116">
    <cfRule type="expression" dxfId="4979" priority="4980">
      <formula>$A$116="Planilhado"</formula>
    </cfRule>
  </conditionalFormatting>
  <conditionalFormatting sqref="BC116:BE116">
    <cfRule type="expression" dxfId="4978" priority="4979">
      <formula>$A$116="Ñ Plan s/desc"</formula>
    </cfRule>
  </conditionalFormatting>
  <conditionalFormatting sqref="BC116:BE116">
    <cfRule type="expression" dxfId="4977" priority="4978">
      <formula>$A$116="Advindo"</formula>
    </cfRule>
  </conditionalFormatting>
  <conditionalFormatting sqref="BC116:BE116">
    <cfRule type="expression" dxfId="4976" priority="4977">
      <formula>$A$116="Ñ Plan c/desc"</formula>
    </cfRule>
  </conditionalFormatting>
  <conditionalFormatting sqref="BC116:BE116">
    <cfRule type="expression" dxfId="4975" priority="4976">
      <formula>$A$116="Família"</formula>
    </cfRule>
  </conditionalFormatting>
  <conditionalFormatting sqref="BC117:BE117">
    <cfRule type="expression" dxfId="4974" priority="4975">
      <formula>$A$117="Planilhado"</formula>
    </cfRule>
  </conditionalFormatting>
  <conditionalFormatting sqref="BC117:BE117">
    <cfRule type="expression" dxfId="4973" priority="4974">
      <formula>$A$117="Ñ Plan s/desc"</formula>
    </cfRule>
  </conditionalFormatting>
  <conditionalFormatting sqref="BC117:BE117">
    <cfRule type="expression" dxfId="4972" priority="4973">
      <formula>$A$117="Advindo"</formula>
    </cfRule>
  </conditionalFormatting>
  <conditionalFormatting sqref="BC117:BE117">
    <cfRule type="expression" dxfId="4971" priority="4972">
      <formula>$A$117="Ñ Plan c/desc"</formula>
    </cfRule>
  </conditionalFormatting>
  <conditionalFormatting sqref="BC117:BE117">
    <cfRule type="expression" dxfId="4970" priority="4971">
      <formula>$A$117="Família"</formula>
    </cfRule>
  </conditionalFormatting>
  <conditionalFormatting sqref="BC118:BE118">
    <cfRule type="expression" dxfId="4969" priority="4970">
      <formula>$A$118="Planilhado"</formula>
    </cfRule>
  </conditionalFormatting>
  <conditionalFormatting sqref="BC118:BE118">
    <cfRule type="expression" dxfId="4968" priority="4969">
      <formula>$A$118="Ñ Plan s/desc"</formula>
    </cfRule>
  </conditionalFormatting>
  <conditionalFormatting sqref="BC118:BE118">
    <cfRule type="expression" dxfId="4967" priority="4968">
      <formula>$A$118="Advindo"</formula>
    </cfRule>
  </conditionalFormatting>
  <conditionalFormatting sqref="BC118:BE118">
    <cfRule type="expression" dxfId="4966" priority="4967">
      <formula>$A$118="Ñ Plan c/desc"</formula>
    </cfRule>
  </conditionalFormatting>
  <conditionalFormatting sqref="BC118:BE118">
    <cfRule type="expression" dxfId="4965" priority="4966">
      <formula>$A$118="Família"</formula>
    </cfRule>
  </conditionalFormatting>
  <conditionalFormatting sqref="BC119:BE119">
    <cfRule type="expression" dxfId="4964" priority="4965">
      <formula>$A$119="Planilhado"</formula>
    </cfRule>
  </conditionalFormatting>
  <conditionalFormatting sqref="BC119:BE119">
    <cfRule type="expression" dxfId="4963" priority="4964">
      <formula>$A$119="Ñ Plan s/desc"</formula>
    </cfRule>
  </conditionalFormatting>
  <conditionalFormatting sqref="BC119:BE119">
    <cfRule type="expression" dxfId="4962" priority="4963">
      <formula>$A$119="Advindo"</formula>
    </cfRule>
  </conditionalFormatting>
  <conditionalFormatting sqref="BC119:BE119">
    <cfRule type="expression" dxfId="4961" priority="4962">
      <formula>$A$119="Ñ Plan c/desc"</formula>
    </cfRule>
  </conditionalFormatting>
  <conditionalFormatting sqref="BC119:BE119">
    <cfRule type="expression" dxfId="4960" priority="4961">
      <formula>$A$119="Família"</formula>
    </cfRule>
  </conditionalFormatting>
  <conditionalFormatting sqref="BC120:BE120">
    <cfRule type="expression" dxfId="4959" priority="4960">
      <formula>$A$120="Planilhado"</formula>
    </cfRule>
  </conditionalFormatting>
  <conditionalFormatting sqref="BC120:BE120">
    <cfRule type="expression" dxfId="4958" priority="4959">
      <formula>$A$120="Ñ Plan s/desc"</formula>
    </cfRule>
  </conditionalFormatting>
  <conditionalFormatting sqref="BC120:BE120">
    <cfRule type="expression" dxfId="4957" priority="4958">
      <formula>$A$120="Advindo"</formula>
    </cfRule>
  </conditionalFormatting>
  <conditionalFormatting sqref="BC120:BE120">
    <cfRule type="expression" dxfId="4956" priority="4957">
      <formula>$A$120="Ñ Plan c/desc"</formula>
    </cfRule>
  </conditionalFormatting>
  <conditionalFormatting sqref="BC120:BE120">
    <cfRule type="expression" dxfId="4955" priority="4956">
      <formula>$A$120="Família"</formula>
    </cfRule>
  </conditionalFormatting>
  <conditionalFormatting sqref="BC121:BE121">
    <cfRule type="expression" dxfId="4954" priority="4955">
      <formula>$A$121="Planilhado"</formula>
    </cfRule>
  </conditionalFormatting>
  <conditionalFormatting sqref="BC121:BE121">
    <cfRule type="expression" dxfId="4953" priority="4954">
      <formula>$A$121="Ñ Plan s/desc"</formula>
    </cfRule>
  </conditionalFormatting>
  <conditionalFormatting sqref="BC121:BE121">
    <cfRule type="expression" dxfId="4952" priority="4953">
      <formula>$A$121="Advindo"</formula>
    </cfRule>
  </conditionalFormatting>
  <conditionalFormatting sqref="BC121:BE121">
    <cfRule type="expression" dxfId="4951" priority="4952">
      <formula>$A$121="Ñ Plan c/desc"</formula>
    </cfRule>
  </conditionalFormatting>
  <conditionalFormatting sqref="BC121:BE121">
    <cfRule type="expression" dxfId="4950" priority="4951">
      <formula>$A$121="Família"</formula>
    </cfRule>
  </conditionalFormatting>
  <conditionalFormatting sqref="BC122:BE122">
    <cfRule type="expression" dxfId="4949" priority="4950">
      <formula>$A$122="Planilhado"</formula>
    </cfRule>
  </conditionalFormatting>
  <conditionalFormatting sqref="BC122:BE122">
    <cfRule type="expression" dxfId="4948" priority="4949">
      <formula>$A$122="Ñ Plan s/desc"</formula>
    </cfRule>
  </conditionalFormatting>
  <conditionalFormatting sqref="BC122:BE122">
    <cfRule type="expression" dxfId="4947" priority="4948">
      <formula>$A$122="Advindo"</formula>
    </cfRule>
  </conditionalFormatting>
  <conditionalFormatting sqref="BC122:BE122">
    <cfRule type="expression" dxfId="4946" priority="4947">
      <formula>$A$122="Ñ Plan c/desc"</formula>
    </cfRule>
  </conditionalFormatting>
  <conditionalFormatting sqref="BC122:BE122">
    <cfRule type="expression" dxfId="4945" priority="4946">
      <formula>$A$122="Família"</formula>
    </cfRule>
  </conditionalFormatting>
  <conditionalFormatting sqref="BC123:BE123">
    <cfRule type="expression" dxfId="4944" priority="4945">
      <formula>$A$123="Planilhado"</formula>
    </cfRule>
  </conditionalFormatting>
  <conditionalFormatting sqref="BC123:BE123">
    <cfRule type="expression" dxfId="4943" priority="4944">
      <formula>$A$123="Ñ Plan s/desc"</formula>
    </cfRule>
  </conditionalFormatting>
  <conditionalFormatting sqref="BC123:BE123">
    <cfRule type="expression" dxfId="4942" priority="4943">
      <formula>$A$123="Advindo"</formula>
    </cfRule>
  </conditionalFormatting>
  <conditionalFormatting sqref="BC123:BE123">
    <cfRule type="expression" dxfId="4941" priority="4942">
      <formula>$A$123="Ñ Plan c/desc"</formula>
    </cfRule>
  </conditionalFormatting>
  <conditionalFormatting sqref="BC123:BE123">
    <cfRule type="expression" dxfId="4940" priority="4941">
      <formula>$A$123="Família"</formula>
    </cfRule>
  </conditionalFormatting>
  <conditionalFormatting sqref="BC124:BE124">
    <cfRule type="expression" dxfId="4939" priority="4940">
      <formula>$A$124="Planilhado"</formula>
    </cfRule>
  </conditionalFormatting>
  <conditionalFormatting sqref="BC124:BE124">
    <cfRule type="expression" dxfId="4938" priority="4939">
      <formula>$A$124="Ñ Plan s/desc"</formula>
    </cfRule>
  </conditionalFormatting>
  <conditionalFormatting sqref="BC124:BE124">
    <cfRule type="expression" dxfId="4937" priority="4938">
      <formula>$A$124="Advindo"</formula>
    </cfRule>
  </conditionalFormatting>
  <conditionalFormatting sqref="BC124:BE124">
    <cfRule type="expression" dxfId="4936" priority="4937">
      <formula>$A$124="Ñ Plan c/desc"</formula>
    </cfRule>
  </conditionalFormatting>
  <conditionalFormatting sqref="BC124:BE124">
    <cfRule type="expression" dxfId="4935" priority="4936">
      <formula>$A$124="Família"</formula>
    </cfRule>
  </conditionalFormatting>
  <conditionalFormatting sqref="BC125:BE125">
    <cfRule type="expression" dxfId="4934" priority="4935">
      <formula>$A$125="Planilhado"</formula>
    </cfRule>
  </conditionalFormatting>
  <conditionalFormatting sqref="BC125:BE125">
    <cfRule type="expression" dxfId="4933" priority="4934">
      <formula>$A$125="Ñ Plan s/desc"</formula>
    </cfRule>
  </conditionalFormatting>
  <conditionalFormatting sqref="BC125:BE125">
    <cfRule type="expression" dxfId="4932" priority="4933">
      <formula>$A$125="Advindo"</formula>
    </cfRule>
  </conditionalFormatting>
  <conditionalFormatting sqref="BC125:BE125">
    <cfRule type="expression" dxfId="4931" priority="4932">
      <formula>$A$125="Ñ Plan c/desc"</formula>
    </cfRule>
  </conditionalFormatting>
  <conditionalFormatting sqref="BC125:BE125">
    <cfRule type="expression" dxfId="4930" priority="4931">
      <formula>$A$125="Família"</formula>
    </cfRule>
  </conditionalFormatting>
  <conditionalFormatting sqref="BC126:BE126">
    <cfRule type="expression" dxfId="4929" priority="4930">
      <formula>$A$126="Planilhado"</formula>
    </cfRule>
  </conditionalFormatting>
  <conditionalFormatting sqref="BC126:BE126">
    <cfRule type="expression" dxfId="4928" priority="4929">
      <formula>$A$126="Ñ Plan s/desc"</formula>
    </cfRule>
  </conditionalFormatting>
  <conditionalFormatting sqref="BC126:BE126">
    <cfRule type="expression" dxfId="4927" priority="4928">
      <formula>$A$126="Advindo"</formula>
    </cfRule>
  </conditionalFormatting>
  <conditionalFormatting sqref="BC126:BE126">
    <cfRule type="expression" dxfId="4926" priority="4927">
      <formula>$A$126="Ñ Plan c/desc"</formula>
    </cfRule>
  </conditionalFormatting>
  <conditionalFormatting sqref="BC126:BE126">
    <cfRule type="expression" dxfId="4925" priority="4926">
      <formula>$A$126="Família"</formula>
    </cfRule>
  </conditionalFormatting>
  <conditionalFormatting sqref="BC127:BE127">
    <cfRule type="expression" dxfId="4924" priority="4925">
      <formula>$A$127="Planilhado"</formula>
    </cfRule>
  </conditionalFormatting>
  <conditionalFormatting sqref="BC127:BE127">
    <cfRule type="expression" dxfId="4923" priority="4924">
      <formula>$A$127="Ñ Plan s/desc"</formula>
    </cfRule>
  </conditionalFormatting>
  <conditionalFormatting sqref="BC127:BE127">
    <cfRule type="expression" dxfId="4922" priority="4923">
      <formula>$A$127="Advindo"</formula>
    </cfRule>
  </conditionalFormatting>
  <conditionalFormatting sqref="BC127:BE127">
    <cfRule type="expression" dxfId="4921" priority="4922">
      <formula>$A$127="Ñ Plan c/desc"</formula>
    </cfRule>
  </conditionalFormatting>
  <conditionalFormatting sqref="BC127:BE127">
    <cfRule type="expression" dxfId="4920" priority="4921">
      <formula>$A$127="Família"</formula>
    </cfRule>
  </conditionalFormatting>
  <conditionalFormatting sqref="BC128:BE128">
    <cfRule type="expression" dxfId="4919" priority="4920">
      <formula>$A$128="Planilhado"</formula>
    </cfRule>
  </conditionalFormatting>
  <conditionalFormatting sqref="BC128:BE128">
    <cfRule type="expression" dxfId="4918" priority="4919">
      <formula>$A$128="Ñ Plan s/desc"</formula>
    </cfRule>
  </conditionalFormatting>
  <conditionalFormatting sqref="BC128:BE128">
    <cfRule type="expression" dxfId="4917" priority="4918">
      <formula>$A$128="Advindo"</formula>
    </cfRule>
  </conditionalFormatting>
  <conditionalFormatting sqref="BC128:BE128">
    <cfRule type="expression" dxfId="4916" priority="4917">
      <formula>$A$128="Ñ Plan c/desc"</formula>
    </cfRule>
  </conditionalFormatting>
  <conditionalFormatting sqref="BC128:BE128">
    <cfRule type="expression" dxfId="4915" priority="4916">
      <formula>$A$128="Família"</formula>
    </cfRule>
  </conditionalFormatting>
  <conditionalFormatting sqref="BC129:BE129">
    <cfRule type="expression" dxfId="4914" priority="4915">
      <formula>$A$129="Planilhado"</formula>
    </cfRule>
  </conditionalFormatting>
  <conditionalFormatting sqref="BC129:BE129">
    <cfRule type="expression" dxfId="4913" priority="4914">
      <formula>$A$129="Ñ Plan s/desc"</formula>
    </cfRule>
  </conditionalFormatting>
  <conditionalFormatting sqref="BC129:BE129">
    <cfRule type="expression" dxfId="4912" priority="4913">
      <formula>$A$129="Advindo"</formula>
    </cfRule>
  </conditionalFormatting>
  <conditionalFormatting sqref="BC129:BE129">
    <cfRule type="expression" dxfId="4911" priority="4912">
      <formula>$A$129="Ñ Plan c/desc"</formula>
    </cfRule>
  </conditionalFormatting>
  <conditionalFormatting sqref="BC129:BE129">
    <cfRule type="expression" dxfId="4910" priority="4911">
      <formula>$A$129="Família"</formula>
    </cfRule>
  </conditionalFormatting>
  <conditionalFormatting sqref="BC130:BE130">
    <cfRule type="expression" dxfId="4909" priority="4910">
      <formula>$A$130="Planilhado"</formula>
    </cfRule>
  </conditionalFormatting>
  <conditionalFormatting sqref="BC130:BE130">
    <cfRule type="expression" dxfId="4908" priority="4909">
      <formula>$A$130="Ñ Plan s/desc"</formula>
    </cfRule>
  </conditionalFormatting>
  <conditionalFormatting sqref="BC130:BE130">
    <cfRule type="expression" dxfId="4907" priority="4908">
      <formula>$A$130="Advindo"</formula>
    </cfRule>
  </conditionalFormatting>
  <conditionalFormatting sqref="BC130:BE130">
    <cfRule type="expression" dxfId="4906" priority="4907">
      <formula>$A$130="Ñ Plan c/desc"</formula>
    </cfRule>
  </conditionalFormatting>
  <conditionalFormatting sqref="BC130:BE130">
    <cfRule type="expression" dxfId="4905" priority="4906">
      <formula>$A$130="Família"</formula>
    </cfRule>
  </conditionalFormatting>
  <conditionalFormatting sqref="BC131:BE131">
    <cfRule type="expression" dxfId="4904" priority="4905">
      <formula>$A$131="Planilhado"</formula>
    </cfRule>
  </conditionalFormatting>
  <conditionalFormatting sqref="BC131:BE131">
    <cfRule type="expression" dxfId="4903" priority="4904">
      <formula>$A$131="Ñ Plan s/desc"</formula>
    </cfRule>
  </conditionalFormatting>
  <conditionalFormatting sqref="BC131:BE131">
    <cfRule type="expression" dxfId="4902" priority="4903">
      <formula>$A$131="Advindo"</formula>
    </cfRule>
  </conditionalFormatting>
  <conditionalFormatting sqref="BC131:BE131">
    <cfRule type="expression" dxfId="4901" priority="4902">
      <formula>$A$131="Ñ Plan c/desc"</formula>
    </cfRule>
  </conditionalFormatting>
  <conditionalFormatting sqref="BC131:BE131">
    <cfRule type="expression" dxfId="4900" priority="4901">
      <formula>$A$131="Família"</formula>
    </cfRule>
  </conditionalFormatting>
  <conditionalFormatting sqref="BC132:BE132">
    <cfRule type="expression" dxfId="4899" priority="4900">
      <formula>$A$132="Planilhado"</formula>
    </cfRule>
  </conditionalFormatting>
  <conditionalFormatting sqref="BC132:BE132">
    <cfRule type="expression" dxfId="4898" priority="4899">
      <formula>$A$132="Ñ Plan s/desc"</formula>
    </cfRule>
  </conditionalFormatting>
  <conditionalFormatting sqref="BC132:BE132">
    <cfRule type="expression" dxfId="4897" priority="4898">
      <formula>$A$132="Advindo"</formula>
    </cfRule>
  </conditionalFormatting>
  <conditionalFormatting sqref="BC132:BE132">
    <cfRule type="expression" dxfId="4896" priority="4897">
      <formula>$A$132="Ñ Plan c/desc"</formula>
    </cfRule>
  </conditionalFormatting>
  <conditionalFormatting sqref="BC132:BE132">
    <cfRule type="expression" dxfId="4895" priority="4896">
      <formula>$A$132="Família"</formula>
    </cfRule>
  </conditionalFormatting>
  <conditionalFormatting sqref="BC133:BE133">
    <cfRule type="expression" dxfId="4894" priority="4895">
      <formula>$A$133="Planilhado"</formula>
    </cfRule>
  </conditionalFormatting>
  <conditionalFormatting sqref="BC133:BE133">
    <cfRule type="expression" dxfId="4893" priority="4894">
      <formula>$A$133="Ñ Plan s/desc"</formula>
    </cfRule>
  </conditionalFormatting>
  <conditionalFormatting sqref="BC133:BE133">
    <cfRule type="expression" dxfId="4892" priority="4893">
      <formula>$A$133="Advindo"</formula>
    </cfRule>
  </conditionalFormatting>
  <conditionalFormatting sqref="BC133:BE133">
    <cfRule type="expression" dxfId="4891" priority="4892">
      <formula>$A$133="Ñ Plan c/desc"</formula>
    </cfRule>
  </conditionalFormatting>
  <conditionalFormatting sqref="BC133:BE133">
    <cfRule type="expression" dxfId="4890" priority="4891">
      <formula>$A$133="Família"</formula>
    </cfRule>
  </conditionalFormatting>
  <conditionalFormatting sqref="BC134:BE134">
    <cfRule type="expression" dxfId="4889" priority="4890">
      <formula>$A$134="Planilhado"</formula>
    </cfRule>
  </conditionalFormatting>
  <conditionalFormatting sqref="BC134:BE134">
    <cfRule type="expression" dxfId="4888" priority="4889">
      <formula>$A$134="Ñ Plan s/desc"</formula>
    </cfRule>
  </conditionalFormatting>
  <conditionalFormatting sqref="BC134:BE134">
    <cfRule type="expression" dxfId="4887" priority="4888">
      <formula>$A$134="Advindo"</formula>
    </cfRule>
  </conditionalFormatting>
  <conditionalFormatting sqref="BC134:BE134">
    <cfRule type="expression" dxfId="4886" priority="4887">
      <formula>$A$134="Ñ Plan c/desc"</formula>
    </cfRule>
  </conditionalFormatting>
  <conditionalFormatting sqref="BC134:BE134">
    <cfRule type="expression" dxfId="4885" priority="4886">
      <formula>$A$134="Família"</formula>
    </cfRule>
  </conditionalFormatting>
  <conditionalFormatting sqref="BC135:BE135">
    <cfRule type="expression" dxfId="4884" priority="4885">
      <formula>$A$135="Planilhado"</formula>
    </cfRule>
  </conditionalFormatting>
  <conditionalFormatting sqref="BC135:BE135">
    <cfRule type="expression" dxfId="4883" priority="4884">
      <formula>$A$135="Ñ Plan s/desc"</formula>
    </cfRule>
  </conditionalFormatting>
  <conditionalFormatting sqref="BC135:BE135">
    <cfRule type="expression" dxfId="4882" priority="4883">
      <formula>$A$135="Advindo"</formula>
    </cfRule>
  </conditionalFormatting>
  <conditionalFormatting sqref="BC135:BE135">
    <cfRule type="expression" dxfId="4881" priority="4882">
      <formula>$A$135="Ñ Plan c/desc"</formula>
    </cfRule>
  </conditionalFormatting>
  <conditionalFormatting sqref="BC135:BE135">
    <cfRule type="expression" dxfId="4880" priority="4881">
      <formula>$A$135="Família"</formula>
    </cfRule>
  </conditionalFormatting>
  <conditionalFormatting sqref="BC136:BE136">
    <cfRule type="expression" dxfId="4879" priority="4880">
      <formula>$A$136="Planilhado"</formula>
    </cfRule>
  </conditionalFormatting>
  <conditionalFormatting sqref="BC136:BE136">
    <cfRule type="expression" dxfId="4878" priority="4879">
      <formula>$A$136="Ñ Plan s/desc"</formula>
    </cfRule>
  </conditionalFormatting>
  <conditionalFormatting sqref="BC136:BE136">
    <cfRule type="expression" dxfId="4877" priority="4878">
      <formula>$A$136="Advindo"</formula>
    </cfRule>
  </conditionalFormatting>
  <conditionalFormatting sqref="BC136:BE136">
    <cfRule type="expression" dxfId="4876" priority="4877">
      <formula>$A$136="Ñ Plan c/desc"</formula>
    </cfRule>
  </conditionalFormatting>
  <conditionalFormatting sqref="BC136:BE136">
    <cfRule type="expression" dxfId="4875" priority="4876">
      <formula>$A$136="Família"</formula>
    </cfRule>
  </conditionalFormatting>
  <conditionalFormatting sqref="BC137:BE137">
    <cfRule type="expression" dxfId="4874" priority="4875">
      <formula>$A$137="Planilhado"</formula>
    </cfRule>
  </conditionalFormatting>
  <conditionalFormatting sqref="BC137:BE137">
    <cfRule type="expression" dxfId="4873" priority="4874">
      <formula>$A$137="Ñ Plan s/desc"</formula>
    </cfRule>
  </conditionalFormatting>
  <conditionalFormatting sqref="BC137:BE137">
    <cfRule type="expression" dxfId="4872" priority="4873">
      <formula>$A$137="Advindo"</formula>
    </cfRule>
  </conditionalFormatting>
  <conditionalFormatting sqref="BC137:BE137">
    <cfRule type="expression" dxfId="4871" priority="4872">
      <formula>$A$137="Ñ Plan c/desc"</formula>
    </cfRule>
  </conditionalFormatting>
  <conditionalFormatting sqref="BC137:BE137">
    <cfRule type="expression" dxfId="4870" priority="4871">
      <formula>$A$137="Família"</formula>
    </cfRule>
  </conditionalFormatting>
  <conditionalFormatting sqref="BC138:BE138">
    <cfRule type="expression" dxfId="4869" priority="4870">
      <formula>$A$138="Planilhado"</formula>
    </cfRule>
  </conditionalFormatting>
  <conditionalFormatting sqref="BC138:BE138">
    <cfRule type="expression" dxfId="4868" priority="4869">
      <formula>$A$138="Ñ Plan s/desc"</formula>
    </cfRule>
  </conditionalFormatting>
  <conditionalFormatting sqref="BC138:BE138">
    <cfRule type="expression" dxfId="4867" priority="4868">
      <formula>$A$138="Advindo"</formula>
    </cfRule>
  </conditionalFormatting>
  <conditionalFormatting sqref="BC138:BE138">
    <cfRule type="expression" dxfId="4866" priority="4867">
      <formula>$A$138="Ñ Plan c/desc"</formula>
    </cfRule>
  </conditionalFormatting>
  <conditionalFormatting sqref="BC138:BE138">
    <cfRule type="expression" dxfId="4865" priority="4866">
      <formula>$A$138="Família"</formula>
    </cfRule>
  </conditionalFormatting>
  <conditionalFormatting sqref="BC139:BE139">
    <cfRule type="expression" dxfId="4864" priority="4865">
      <formula>$A$139="Planilhado"</formula>
    </cfRule>
  </conditionalFormatting>
  <conditionalFormatting sqref="BC139:BE139">
    <cfRule type="expression" dxfId="4863" priority="4864">
      <formula>$A$139="Ñ Plan s/desc"</formula>
    </cfRule>
  </conditionalFormatting>
  <conditionalFormatting sqref="BC139:BE139">
    <cfRule type="expression" dxfId="4862" priority="4863">
      <formula>$A$139="Advindo"</formula>
    </cfRule>
  </conditionalFormatting>
  <conditionalFormatting sqref="BC139:BE139">
    <cfRule type="expression" dxfId="4861" priority="4862">
      <formula>$A$139="Ñ Plan c/desc"</formula>
    </cfRule>
  </conditionalFormatting>
  <conditionalFormatting sqref="BC139:BE139">
    <cfRule type="expression" dxfId="4860" priority="4861">
      <formula>$A$139="Família"</formula>
    </cfRule>
  </conditionalFormatting>
  <conditionalFormatting sqref="BC140:BE140">
    <cfRule type="expression" dxfId="4859" priority="4860">
      <formula>$A$140="Planilhado"</formula>
    </cfRule>
  </conditionalFormatting>
  <conditionalFormatting sqref="BC140:BE140">
    <cfRule type="expression" dxfId="4858" priority="4859">
      <formula>$A$140="Ñ Plan s/desc"</formula>
    </cfRule>
  </conditionalFormatting>
  <conditionalFormatting sqref="BC140:BE140">
    <cfRule type="expression" dxfId="4857" priority="4858">
      <formula>$A$140="Advindo"</formula>
    </cfRule>
  </conditionalFormatting>
  <conditionalFormatting sqref="BC140:BE140">
    <cfRule type="expression" dxfId="4856" priority="4857">
      <formula>$A$140="Ñ Plan c/desc"</formula>
    </cfRule>
  </conditionalFormatting>
  <conditionalFormatting sqref="BC140:BE140">
    <cfRule type="expression" dxfId="4855" priority="4856">
      <formula>$A$140="Família"</formula>
    </cfRule>
  </conditionalFormatting>
  <conditionalFormatting sqref="BC141:BE141">
    <cfRule type="expression" dxfId="4854" priority="4855">
      <formula>$A$141="Planilhado"</formula>
    </cfRule>
  </conditionalFormatting>
  <conditionalFormatting sqref="BC141:BE141">
    <cfRule type="expression" dxfId="4853" priority="4854">
      <formula>$A$141="Ñ Plan s/desc"</formula>
    </cfRule>
  </conditionalFormatting>
  <conditionalFormatting sqref="BC141:BE141">
    <cfRule type="expression" dxfId="4852" priority="4853">
      <formula>$A$141="Advindo"</formula>
    </cfRule>
  </conditionalFormatting>
  <conditionalFormatting sqref="BC141:BE141">
    <cfRule type="expression" dxfId="4851" priority="4852">
      <formula>$A$141="Ñ Plan c/desc"</formula>
    </cfRule>
  </conditionalFormatting>
  <conditionalFormatting sqref="BC141:BE141">
    <cfRule type="expression" dxfId="4850" priority="4851">
      <formula>$A$141="Família"</formula>
    </cfRule>
  </conditionalFormatting>
  <conditionalFormatting sqref="BC142:BE142">
    <cfRule type="expression" dxfId="4849" priority="4850">
      <formula>$A$142="Planilhado"</formula>
    </cfRule>
  </conditionalFormatting>
  <conditionalFormatting sqref="BC142:BE142">
    <cfRule type="expression" dxfId="4848" priority="4849">
      <formula>$A$142="Ñ Plan s/desc"</formula>
    </cfRule>
  </conditionalFormatting>
  <conditionalFormatting sqref="BC142:BE142">
    <cfRule type="expression" dxfId="4847" priority="4848">
      <formula>$A$142="Advindo"</formula>
    </cfRule>
  </conditionalFormatting>
  <conditionalFormatting sqref="BC142:BE142">
    <cfRule type="expression" dxfId="4846" priority="4847">
      <formula>$A$142="Ñ Plan c/desc"</formula>
    </cfRule>
  </conditionalFormatting>
  <conditionalFormatting sqref="BC142:BE142">
    <cfRule type="expression" dxfId="4845" priority="4846">
      <formula>$A$142="Família"</formula>
    </cfRule>
  </conditionalFormatting>
  <conditionalFormatting sqref="BC143:BE143">
    <cfRule type="expression" dxfId="4844" priority="4845">
      <formula>$A$143="Planilhado"</formula>
    </cfRule>
  </conditionalFormatting>
  <conditionalFormatting sqref="BC143:BE143">
    <cfRule type="expression" dxfId="4843" priority="4844">
      <formula>$A$143="Ñ Plan s/desc"</formula>
    </cfRule>
  </conditionalFormatting>
  <conditionalFormatting sqref="BC143:BE143">
    <cfRule type="expression" dxfId="4842" priority="4843">
      <formula>$A$143="Advindo"</formula>
    </cfRule>
  </conditionalFormatting>
  <conditionalFormatting sqref="BC143:BE143">
    <cfRule type="expression" dxfId="4841" priority="4842">
      <formula>$A$143="Ñ Plan c/desc"</formula>
    </cfRule>
  </conditionalFormatting>
  <conditionalFormatting sqref="BC143:BE143">
    <cfRule type="expression" dxfId="4840" priority="4841">
      <formula>$A$143="Família"</formula>
    </cfRule>
  </conditionalFormatting>
  <conditionalFormatting sqref="BC144:BE144">
    <cfRule type="expression" dxfId="4839" priority="4840">
      <formula>$A$144="Planilhado"</formula>
    </cfRule>
  </conditionalFormatting>
  <conditionalFormatting sqref="BC144:BE144">
    <cfRule type="expression" dxfId="4838" priority="4839">
      <formula>$A$144="Ñ Plan s/desc"</formula>
    </cfRule>
  </conditionalFormatting>
  <conditionalFormatting sqref="BC144:BE144">
    <cfRule type="expression" dxfId="4837" priority="4838">
      <formula>$A$144="Advindo"</formula>
    </cfRule>
  </conditionalFormatting>
  <conditionalFormatting sqref="BC144:BE144">
    <cfRule type="expression" dxfId="4836" priority="4837">
      <formula>$A$144="Ñ Plan c/desc"</formula>
    </cfRule>
  </conditionalFormatting>
  <conditionalFormatting sqref="BC144:BE144">
    <cfRule type="expression" dxfId="4835" priority="4836">
      <formula>$A$144="Família"</formula>
    </cfRule>
  </conditionalFormatting>
  <conditionalFormatting sqref="BC145:BE145">
    <cfRule type="expression" dxfId="4834" priority="4835">
      <formula>$A$145="Planilhado"</formula>
    </cfRule>
  </conditionalFormatting>
  <conditionalFormatting sqref="BC145:BE145">
    <cfRule type="expression" dxfId="4833" priority="4834">
      <formula>$A$145="Ñ Plan s/desc"</formula>
    </cfRule>
  </conditionalFormatting>
  <conditionalFormatting sqref="BC145:BE145">
    <cfRule type="expression" dxfId="4832" priority="4833">
      <formula>$A$145="Advindo"</formula>
    </cfRule>
  </conditionalFormatting>
  <conditionalFormatting sqref="BC145:BE145">
    <cfRule type="expression" dxfId="4831" priority="4832">
      <formula>$A$145="Ñ Plan c/desc"</formula>
    </cfRule>
  </conditionalFormatting>
  <conditionalFormatting sqref="BC145:BE145">
    <cfRule type="expression" dxfId="4830" priority="4831">
      <formula>$A$145="Família"</formula>
    </cfRule>
  </conditionalFormatting>
  <conditionalFormatting sqref="BC146:BE146">
    <cfRule type="expression" dxfId="4829" priority="4830">
      <formula>$A$146="Planilhado"</formula>
    </cfRule>
  </conditionalFormatting>
  <conditionalFormatting sqref="BC146:BE146">
    <cfRule type="expression" dxfId="4828" priority="4829">
      <formula>$A$146="Ñ Plan s/desc"</formula>
    </cfRule>
  </conditionalFormatting>
  <conditionalFormatting sqref="BC146:BE146">
    <cfRule type="expression" dxfId="4827" priority="4828">
      <formula>$A$146="Advindo"</formula>
    </cfRule>
  </conditionalFormatting>
  <conditionalFormatting sqref="BC146:BE146">
    <cfRule type="expression" dxfId="4826" priority="4827">
      <formula>$A$146="Ñ Plan c/desc"</formula>
    </cfRule>
  </conditionalFormatting>
  <conditionalFormatting sqref="BC146:BE146">
    <cfRule type="expression" dxfId="4825" priority="4826">
      <formula>$A$146="Família"</formula>
    </cfRule>
  </conditionalFormatting>
  <conditionalFormatting sqref="BC147:BE147">
    <cfRule type="expression" dxfId="4824" priority="4825">
      <formula>$A$147="Planilhado"</formula>
    </cfRule>
  </conditionalFormatting>
  <conditionalFormatting sqref="BC147:BE147">
    <cfRule type="expression" dxfId="4823" priority="4824">
      <formula>$A$147="Ñ Plan s/desc"</formula>
    </cfRule>
  </conditionalFormatting>
  <conditionalFormatting sqref="BC147:BE147">
    <cfRule type="expression" dxfId="4822" priority="4823">
      <formula>$A$147="Advindo"</formula>
    </cfRule>
  </conditionalFormatting>
  <conditionalFormatting sqref="BC147:BE147">
    <cfRule type="expression" dxfId="4821" priority="4822">
      <formula>$A$147="Ñ Plan c/desc"</formula>
    </cfRule>
  </conditionalFormatting>
  <conditionalFormatting sqref="BC147:BE147">
    <cfRule type="expression" dxfId="4820" priority="4821">
      <formula>$A$147="Família"</formula>
    </cfRule>
  </conditionalFormatting>
  <conditionalFormatting sqref="BC148:BE148">
    <cfRule type="expression" dxfId="4819" priority="4820">
      <formula>$A$148="Planilhado"</formula>
    </cfRule>
  </conditionalFormatting>
  <conditionalFormatting sqref="BC148:BE148">
    <cfRule type="expression" dxfId="4818" priority="4819">
      <formula>$A$148="Ñ Plan s/desc"</formula>
    </cfRule>
  </conditionalFormatting>
  <conditionalFormatting sqref="BC148:BE148">
    <cfRule type="expression" dxfId="4817" priority="4818">
      <formula>$A$148="Advindo"</formula>
    </cfRule>
  </conditionalFormatting>
  <conditionalFormatting sqref="BC148:BE148">
    <cfRule type="expression" dxfId="4816" priority="4817">
      <formula>$A$148="Ñ Plan c/desc"</formula>
    </cfRule>
  </conditionalFormatting>
  <conditionalFormatting sqref="BC148:BE148">
    <cfRule type="expression" dxfId="4815" priority="4816">
      <formula>$A$148="Família"</formula>
    </cfRule>
  </conditionalFormatting>
  <conditionalFormatting sqref="BC149:BE149">
    <cfRule type="expression" dxfId="4814" priority="4815">
      <formula>$A$149="Planilhado"</formula>
    </cfRule>
  </conditionalFormatting>
  <conditionalFormatting sqref="BC149:BE149">
    <cfRule type="expression" dxfId="4813" priority="4814">
      <formula>$A$149="Ñ Plan s/desc"</formula>
    </cfRule>
  </conditionalFormatting>
  <conditionalFormatting sqref="BC149:BE149">
    <cfRule type="expression" dxfId="4812" priority="4813">
      <formula>$A$149="Advindo"</formula>
    </cfRule>
  </conditionalFormatting>
  <conditionalFormatting sqref="BC149:BE149">
    <cfRule type="expression" dxfId="4811" priority="4812">
      <formula>$A$149="Ñ Plan c/desc"</formula>
    </cfRule>
  </conditionalFormatting>
  <conditionalFormatting sqref="BC149:BE149">
    <cfRule type="expression" dxfId="4810" priority="4811">
      <formula>$A$149="Família"</formula>
    </cfRule>
  </conditionalFormatting>
  <conditionalFormatting sqref="BC150:BE150">
    <cfRule type="expression" dxfId="4809" priority="4810">
      <formula>$A$150="Planilhado"</formula>
    </cfRule>
  </conditionalFormatting>
  <conditionalFormatting sqref="BC150:BE150">
    <cfRule type="expression" dxfId="4808" priority="4809">
      <formula>$A$150="Ñ Plan s/desc"</formula>
    </cfRule>
  </conditionalFormatting>
  <conditionalFormatting sqref="BC150:BE150">
    <cfRule type="expression" dxfId="4807" priority="4808">
      <formula>$A$150="Advindo"</formula>
    </cfRule>
  </conditionalFormatting>
  <conditionalFormatting sqref="BC150:BE150">
    <cfRule type="expression" dxfId="4806" priority="4807">
      <formula>$A$150="Ñ Plan c/desc"</formula>
    </cfRule>
  </conditionalFormatting>
  <conditionalFormatting sqref="BC150:BE150">
    <cfRule type="expression" dxfId="4805" priority="4806">
      <formula>$A$150="Família"</formula>
    </cfRule>
  </conditionalFormatting>
  <conditionalFormatting sqref="BC151:BE151">
    <cfRule type="expression" dxfId="4804" priority="4805">
      <formula>$A$151="Planilhado"</formula>
    </cfRule>
  </conditionalFormatting>
  <conditionalFormatting sqref="BC151:BE151">
    <cfRule type="expression" dxfId="4803" priority="4804">
      <formula>$A$151="Ñ Plan s/desc"</formula>
    </cfRule>
  </conditionalFormatting>
  <conditionalFormatting sqref="BC151:BE151">
    <cfRule type="expression" dxfId="4802" priority="4803">
      <formula>$A$151="Advindo"</formula>
    </cfRule>
  </conditionalFormatting>
  <conditionalFormatting sqref="BC151:BE151">
    <cfRule type="expression" dxfId="4801" priority="4802">
      <formula>$A$151="Ñ Plan c/desc"</formula>
    </cfRule>
  </conditionalFormatting>
  <conditionalFormatting sqref="BC151:BE151">
    <cfRule type="expression" dxfId="4800" priority="4801">
      <formula>$A$151="Família"</formula>
    </cfRule>
  </conditionalFormatting>
  <conditionalFormatting sqref="BC152:BE152">
    <cfRule type="expression" dxfId="4799" priority="4800">
      <formula>$A$152="Planilhado"</formula>
    </cfRule>
  </conditionalFormatting>
  <conditionalFormatting sqref="BC152:BE152">
    <cfRule type="expression" dxfId="4798" priority="4799">
      <formula>$A$152="Ñ Plan s/desc"</formula>
    </cfRule>
  </conditionalFormatting>
  <conditionalFormatting sqref="BC152:BE152">
    <cfRule type="expression" dxfId="4797" priority="4798">
      <formula>$A$152="Advindo"</formula>
    </cfRule>
  </conditionalFormatting>
  <conditionalFormatting sqref="BC152:BE152">
    <cfRule type="expression" dxfId="4796" priority="4797">
      <formula>$A$152="Ñ Plan c/desc"</formula>
    </cfRule>
  </conditionalFormatting>
  <conditionalFormatting sqref="BC152:BE152">
    <cfRule type="expression" dxfId="4795" priority="4796">
      <formula>$A$152="Família"</formula>
    </cfRule>
  </conditionalFormatting>
  <conditionalFormatting sqref="BC153:BE153">
    <cfRule type="expression" dxfId="4794" priority="4795">
      <formula>$A$153="Planilhado"</formula>
    </cfRule>
  </conditionalFormatting>
  <conditionalFormatting sqref="BC153:BE153">
    <cfRule type="expression" dxfId="4793" priority="4794">
      <formula>$A$153="Ñ Plan s/desc"</formula>
    </cfRule>
  </conditionalFormatting>
  <conditionalFormatting sqref="BC153:BE153">
    <cfRule type="expression" dxfId="4792" priority="4793">
      <formula>$A$153="Advindo"</formula>
    </cfRule>
  </conditionalFormatting>
  <conditionalFormatting sqref="BC153:BE153">
    <cfRule type="expression" dxfId="4791" priority="4792">
      <formula>$A$153="Ñ Plan c/desc"</formula>
    </cfRule>
  </conditionalFormatting>
  <conditionalFormatting sqref="BC153:BE153">
    <cfRule type="expression" dxfId="4790" priority="4791">
      <formula>$A$153="Família"</formula>
    </cfRule>
  </conditionalFormatting>
  <conditionalFormatting sqref="BC154:BE154">
    <cfRule type="expression" dxfId="4789" priority="4790">
      <formula>$A$154="Planilhado"</formula>
    </cfRule>
  </conditionalFormatting>
  <conditionalFormatting sqref="BC154:BE154">
    <cfRule type="expression" dxfId="4788" priority="4789">
      <formula>$A$154="Ñ Plan s/desc"</formula>
    </cfRule>
  </conditionalFormatting>
  <conditionalFormatting sqref="BC154:BE154">
    <cfRule type="expression" dxfId="4787" priority="4788">
      <formula>$A$154="Advindo"</formula>
    </cfRule>
  </conditionalFormatting>
  <conditionalFormatting sqref="BC154:BE154">
    <cfRule type="expression" dxfId="4786" priority="4787">
      <formula>$A$154="Ñ Plan c/desc"</formula>
    </cfRule>
  </conditionalFormatting>
  <conditionalFormatting sqref="BC154:BE154">
    <cfRule type="expression" dxfId="4785" priority="4786">
      <formula>$A$154="Família"</formula>
    </cfRule>
  </conditionalFormatting>
  <conditionalFormatting sqref="BC155:BE155">
    <cfRule type="expression" dxfId="4784" priority="4785">
      <formula>$A$155="Planilhado"</formula>
    </cfRule>
  </conditionalFormatting>
  <conditionalFormatting sqref="BC155:BE155">
    <cfRule type="expression" dxfId="4783" priority="4784">
      <formula>$A$155="Ñ Plan s/desc"</formula>
    </cfRule>
  </conditionalFormatting>
  <conditionalFormatting sqref="BC155:BE155">
    <cfRule type="expression" dxfId="4782" priority="4783">
      <formula>$A$155="Advindo"</formula>
    </cfRule>
  </conditionalFormatting>
  <conditionalFormatting sqref="BC155:BE155">
    <cfRule type="expression" dxfId="4781" priority="4782">
      <formula>$A$155="Ñ Plan c/desc"</formula>
    </cfRule>
  </conditionalFormatting>
  <conditionalFormatting sqref="BC155:BE155">
    <cfRule type="expression" dxfId="4780" priority="4781">
      <formula>$A$155="Família"</formula>
    </cfRule>
  </conditionalFormatting>
  <conditionalFormatting sqref="BC156:BE156">
    <cfRule type="expression" dxfId="4779" priority="4780">
      <formula>$A$156="Planilhado"</formula>
    </cfRule>
  </conditionalFormatting>
  <conditionalFormatting sqref="BC156:BE156">
    <cfRule type="expression" dxfId="4778" priority="4779">
      <formula>$A$156="Ñ Plan s/desc"</formula>
    </cfRule>
  </conditionalFormatting>
  <conditionalFormatting sqref="BC156:BE156">
    <cfRule type="expression" dxfId="4777" priority="4778">
      <formula>$A$156="Advindo"</formula>
    </cfRule>
  </conditionalFormatting>
  <conditionalFormatting sqref="BC156:BE156">
    <cfRule type="expression" dxfId="4776" priority="4777">
      <formula>$A$156="Ñ Plan c/desc"</formula>
    </cfRule>
  </conditionalFormatting>
  <conditionalFormatting sqref="BC156:BE156">
    <cfRule type="expression" dxfId="4775" priority="4776">
      <formula>$A$156="Família"</formula>
    </cfRule>
  </conditionalFormatting>
  <conditionalFormatting sqref="BC157:BE157">
    <cfRule type="expression" dxfId="4774" priority="4775">
      <formula>$A$157="Planilhado"</formula>
    </cfRule>
  </conditionalFormatting>
  <conditionalFormatting sqref="BC157:BE157">
    <cfRule type="expression" dxfId="4773" priority="4774">
      <formula>$A$157="Ñ Plan s/desc"</formula>
    </cfRule>
  </conditionalFormatting>
  <conditionalFormatting sqref="BC157:BE157">
    <cfRule type="expression" dxfId="4772" priority="4773">
      <formula>$A$157="Advindo"</formula>
    </cfRule>
  </conditionalFormatting>
  <conditionalFormatting sqref="BC157:BE157">
    <cfRule type="expression" dxfId="4771" priority="4772">
      <formula>$A$157="Ñ Plan c/desc"</formula>
    </cfRule>
  </conditionalFormatting>
  <conditionalFormatting sqref="BC157:BE157">
    <cfRule type="expression" dxfId="4770" priority="4771">
      <formula>$A$157="Família"</formula>
    </cfRule>
  </conditionalFormatting>
  <conditionalFormatting sqref="BC158:BE158">
    <cfRule type="expression" dxfId="4769" priority="4770">
      <formula>$A$158="Planilhado"</formula>
    </cfRule>
  </conditionalFormatting>
  <conditionalFormatting sqref="BC158:BE158">
    <cfRule type="expression" dxfId="4768" priority="4769">
      <formula>$A$158="Ñ Plan s/desc"</formula>
    </cfRule>
  </conditionalFormatting>
  <conditionalFormatting sqref="BC158:BE158">
    <cfRule type="expression" dxfId="4767" priority="4768">
      <formula>$A$158="Advindo"</formula>
    </cfRule>
  </conditionalFormatting>
  <conditionalFormatting sqref="BC158:BE158">
    <cfRule type="expression" dxfId="4766" priority="4767">
      <formula>$A$158="Ñ Plan c/desc"</formula>
    </cfRule>
  </conditionalFormatting>
  <conditionalFormatting sqref="BC158:BE158">
    <cfRule type="expression" dxfId="4765" priority="4766">
      <formula>$A$158="Família"</formula>
    </cfRule>
  </conditionalFormatting>
  <conditionalFormatting sqref="BC159:BE159">
    <cfRule type="expression" dxfId="4764" priority="4765">
      <formula>$A$159="Planilhado"</formula>
    </cfRule>
  </conditionalFormatting>
  <conditionalFormatting sqref="BC159:BE159">
    <cfRule type="expression" dxfId="4763" priority="4764">
      <formula>$A$159="Ñ Plan s/desc"</formula>
    </cfRule>
  </conditionalFormatting>
  <conditionalFormatting sqref="BC159:BE159">
    <cfRule type="expression" dxfId="4762" priority="4763">
      <formula>$A$159="Advindo"</formula>
    </cfRule>
  </conditionalFormatting>
  <conditionalFormatting sqref="BC159:BE159">
    <cfRule type="expression" dxfId="4761" priority="4762">
      <formula>$A$159="Ñ Plan c/desc"</formula>
    </cfRule>
  </conditionalFormatting>
  <conditionalFormatting sqref="BC159:BE159">
    <cfRule type="expression" dxfId="4760" priority="4761">
      <formula>$A$159="Família"</formula>
    </cfRule>
  </conditionalFormatting>
  <conditionalFormatting sqref="BC160:BE160">
    <cfRule type="expression" dxfId="4759" priority="4760">
      <formula>$A$160="Planilhado"</formula>
    </cfRule>
  </conditionalFormatting>
  <conditionalFormatting sqref="BC160:BE160">
    <cfRule type="expression" dxfId="4758" priority="4759">
      <formula>$A$160="Ñ Plan s/desc"</formula>
    </cfRule>
  </conditionalFormatting>
  <conditionalFormatting sqref="BC160:BE160">
    <cfRule type="expression" dxfId="4757" priority="4758">
      <formula>$A$160="Advindo"</formula>
    </cfRule>
  </conditionalFormatting>
  <conditionalFormatting sqref="BC160:BE160">
    <cfRule type="expression" dxfId="4756" priority="4757">
      <formula>$A$160="Ñ Plan c/desc"</formula>
    </cfRule>
  </conditionalFormatting>
  <conditionalFormatting sqref="BC160:BE160">
    <cfRule type="expression" dxfId="4755" priority="4756">
      <formula>$A$160="Família"</formula>
    </cfRule>
  </conditionalFormatting>
  <conditionalFormatting sqref="BC161:BE161">
    <cfRule type="expression" dxfId="4754" priority="4755">
      <formula>$A$161="Planilhado"</formula>
    </cfRule>
  </conditionalFormatting>
  <conditionalFormatting sqref="BC161:BE161">
    <cfRule type="expression" dxfId="4753" priority="4754">
      <formula>$A$161="Ñ Plan s/desc"</formula>
    </cfRule>
  </conditionalFormatting>
  <conditionalFormatting sqref="BC161:BE161">
    <cfRule type="expression" dxfId="4752" priority="4753">
      <formula>$A$161="Advindo"</formula>
    </cfRule>
  </conditionalFormatting>
  <conditionalFormatting sqref="BC161:BE161">
    <cfRule type="expression" dxfId="4751" priority="4752">
      <formula>$A$161="Ñ Plan c/desc"</formula>
    </cfRule>
  </conditionalFormatting>
  <conditionalFormatting sqref="BC161:BE161">
    <cfRule type="expression" dxfId="4750" priority="4751">
      <formula>$A$161="Família"</formula>
    </cfRule>
  </conditionalFormatting>
  <conditionalFormatting sqref="BC162:BE162">
    <cfRule type="expression" dxfId="4749" priority="4750">
      <formula>$A$162="Planilhado"</formula>
    </cfRule>
  </conditionalFormatting>
  <conditionalFormatting sqref="BC162:BE162">
    <cfRule type="expression" dxfId="4748" priority="4749">
      <formula>$A$162="Ñ Plan s/desc"</formula>
    </cfRule>
  </conditionalFormatting>
  <conditionalFormatting sqref="BC162:BE162">
    <cfRule type="expression" dxfId="4747" priority="4748">
      <formula>$A$162="Advindo"</formula>
    </cfRule>
  </conditionalFormatting>
  <conditionalFormatting sqref="BC162:BE162">
    <cfRule type="expression" dxfId="4746" priority="4747">
      <formula>$A$162="Ñ Plan c/desc"</formula>
    </cfRule>
  </conditionalFormatting>
  <conditionalFormatting sqref="BC162:BE162">
    <cfRule type="expression" dxfId="4745" priority="4746">
      <formula>$A$162="Família"</formula>
    </cfRule>
  </conditionalFormatting>
  <conditionalFormatting sqref="BC163:BE163">
    <cfRule type="expression" dxfId="4744" priority="4745">
      <formula>$A$163="Planilhado"</formula>
    </cfRule>
  </conditionalFormatting>
  <conditionalFormatting sqref="BC163:BE163">
    <cfRule type="expression" dxfId="4743" priority="4744">
      <formula>$A$163="Ñ Plan s/desc"</formula>
    </cfRule>
  </conditionalFormatting>
  <conditionalFormatting sqref="BC163:BE163">
    <cfRule type="expression" dxfId="4742" priority="4743">
      <formula>$A$163="Advindo"</formula>
    </cfRule>
  </conditionalFormatting>
  <conditionalFormatting sqref="BC163:BE163">
    <cfRule type="expression" dxfId="4741" priority="4742">
      <formula>$A$163="Ñ Plan c/desc"</formula>
    </cfRule>
  </conditionalFormatting>
  <conditionalFormatting sqref="BC163:BE163">
    <cfRule type="expression" dxfId="4740" priority="4741">
      <formula>$A$163="Família"</formula>
    </cfRule>
  </conditionalFormatting>
  <conditionalFormatting sqref="BC164:BE164">
    <cfRule type="expression" dxfId="4739" priority="4740">
      <formula>$A$164="Planilhado"</formula>
    </cfRule>
  </conditionalFormatting>
  <conditionalFormatting sqref="BC164:BE164">
    <cfRule type="expression" dxfId="4738" priority="4739">
      <formula>$A$164="Ñ Plan s/desc"</formula>
    </cfRule>
  </conditionalFormatting>
  <conditionalFormatting sqref="BC164:BE164">
    <cfRule type="expression" dxfId="4737" priority="4738">
      <formula>$A$164="Advindo"</formula>
    </cfRule>
  </conditionalFormatting>
  <conditionalFormatting sqref="BC164:BE164">
    <cfRule type="expression" dxfId="4736" priority="4737">
      <formula>$A$164="Ñ Plan c/desc"</formula>
    </cfRule>
  </conditionalFormatting>
  <conditionalFormatting sqref="BC164:BE164">
    <cfRule type="expression" dxfId="4735" priority="4736">
      <formula>$A$164="Família"</formula>
    </cfRule>
  </conditionalFormatting>
  <conditionalFormatting sqref="BC165:BE165">
    <cfRule type="expression" dxfId="4734" priority="4735">
      <formula>$A$165="Planilhado"</formula>
    </cfRule>
  </conditionalFormatting>
  <conditionalFormatting sqref="BC165:BE165">
    <cfRule type="expression" dxfId="4733" priority="4734">
      <formula>$A$165="Ñ Plan s/desc"</formula>
    </cfRule>
  </conditionalFormatting>
  <conditionalFormatting sqref="BC165:BE165">
    <cfRule type="expression" dxfId="4732" priority="4733">
      <formula>$A$165="Advindo"</formula>
    </cfRule>
  </conditionalFormatting>
  <conditionalFormatting sqref="BC165:BE165">
    <cfRule type="expression" dxfId="4731" priority="4732">
      <formula>$A$165="Ñ Plan c/desc"</formula>
    </cfRule>
  </conditionalFormatting>
  <conditionalFormatting sqref="BC165:BE165">
    <cfRule type="expression" dxfId="4730" priority="4731">
      <formula>$A$165="Família"</formula>
    </cfRule>
  </conditionalFormatting>
  <conditionalFormatting sqref="BC166:BE166">
    <cfRule type="expression" dxfId="4729" priority="4730">
      <formula>$A$166="Planilhado"</formula>
    </cfRule>
  </conditionalFormatting>
  <conditionalFormatting sqref="BC166:BE166">
    <cfRule type="expression" dxfId="4728" priority="4729">
      <formula>$A$166="Ñ Plan s/desc"</formula>
    </cfRule>
  </conditionalFormatting>
  <conditionalFormatting sqref="BC166:BE166">
    <cfRule type="expression" dxfId="4727" priority="4728">
      <formula>$A$166="Advindo"</formula>
    </cfRule>
  </conditionalFormatting>
  <conditionalFormatting sqref="BC166:BE166">
    <cfRule type="expression" dxfId="4726" priority="4727">
      <formula>$A$166="Ñ Plan c/desc"</formula>
    </cfRule>
  </conditionalFormatting>
  <conditionalFormatting sqref="BC166:BE166">
    <cfRule type="expression" dxfId="4725" priority="4726">
      <formula>$A$166="Família"</formula>
    </cfRule>
  </conditionalFormatting>
  <conditionalFormatting sqref="BC167:BE167">
    <cfRule type="expression" dxfId="4724" priority="4725">
      <formula>$A$167="Planilhado"</formula>
    </cfRule>
  </conditionalFormatting>
  <conditionalFormatting sqref="BC167:BE167">
    <cfRule type="expression" dxfId="4723" priority="4724">
      <formula>$A$167="Ñ Plan s/desc"</formula>
    </cfRule>
  </conditionalFormatting>
  <conditionalFormatting sqref="BC167:BE167">
    <cfRule type="expression" dxfId="4722" priority="4723">
      <formula>$A$167="Advindo"</formula>
    </cfRule>
  </conditionalFormatting>
  <conditionalFormatting sqref="BC167:BE167">
    <cfRule type="expression" dxfId="4721" priority="4722">
      <formula>$A$167="Ñ Plan c/desc"</formula>
    </cfRule>
  </conditionalFormatting>
  <conditionalFormatting sqref="BC167:BE167">
    <cfRule type="expression" dxfId="4720" priority="4721">
      <formula>$A$167="Família"</formula>
    </cfRule>
  </conditionalFormatting>
  <conditionalFormatting sqref="BC168:BE168">
    <cfRule type="expression" dxfId="4719" priority="4720">
      <formula>$A$168="Planilhado"</formula>
    </cfRule>
  </conditionalFormatting>
  <conditionalFormatting sqref="BC168:BE168">
    <cfRule type="expression" dxfId="4718" priority="4719">
      <formula>$A$168="Ñ Plan s/desc"</formula>
    </cfRule>
  </conditionalFormatting>
  <conditionalFormatting sqref="BC168:BE168">
    <cfRule type="expression" dxfId="4717" priority="4718">
      <formula>$A$168="Advindo"</formula>
    </cfRule>
  </conditionalFormatting>
  <conditionalFormatting sqref="BC168:BE168">
    <cfRule type="expression" dxfId="4716" priority="4717">
      <formula>$A$168="Ñ Plan c/desc"</formula>
    </cfRule>
  </conditionalFormatting>
  <conditionalFormatting sqref="BC168:BE168">
    <cfRule type="expression" dxfId="4715" priority="4716">
      <formula>$A$168="Família"</formula>
    </cfRule>
  </conditionalFormatting>
  <conditionalFormatting sqref="BC169:BE169">
    <cfRule type="expression" dxfId="4714" priority="4715">
      <formula>$A$169="Planilhado"</formula>
    </cfRule>
  </conditionalFormatting>
  <conditionalFormatting sqref="BC169:BE169">
    <cfRule type="expression" dxfId="4713" priority="4714">
      <formula>$A$169="Ñ Plan s/desc"</formula>
    </cfRule>
  </conditionalFormatting>
  <conditionalFormatting sqref="BC169:BE169">
    <cfRule type="expression" dxfId="4712" priority="4713">
      <formula>$A$169="Advindo"</formula>
    </cfRule>
  </conditionalFormatting>
  <conditionalFormatting sqref="BC169:BE169">
    <cfRule type="expression" dxfId="4711" priority="4712">
      <formula>$A$169="Ñ Plan c/desc"</formula>
    </cfRule>
  </conditionalFormatting>
  <conditionalFormatting sqref="BC169:BE169">
    <cfRule type="expression" dxfId="4710" priority="4711">
      <formula>$A$169="Família"</formula>
    </cfRule>
  </conditionalFormatting>
  <conditionalFormatting sqref="BC170:BE170">
    <cfRule type="expression" dxfId="4709" priority="4710">
      <formula>$A$170="Planilhado"</formula>
    </cfRule>
  </conditionalFormatting>
  <conditionalFormatting sqref="BC170:BE170">
    <cfRule type="expression" dxfId="4708" priority="4709">
      <formula>$A$170="Ñ Plan s/desc"</formula>
    </cfRule>
  </conditionalFormatting>
  <conditionalFormatting sqref="BC170:BE170">
    <cfRule type="expression" dxfId="4707" priority="4708">
      <formula>$A$170="Advindo"</formula>
    </cfRule>
  </conditionalFormatting>
  <conditionalFormatting sqref="BC170:BE170">
    <cfRule type="expression" dxfId="4706" priority="4707">
      <formula>$A$170="Ñ Plan c/desc"</formula>
    </cfRule>
  </conditionalFormatting>
  <conditionalFormatting sqref="BC170:BE170">
    <cfRule type="expression" dxfId="4705" priority="4706">
      <formula>$A$170="Família"</formula>
    </cfRule>
  </conditionalFormatting>
  <conditionalFormatting sqref="BC171:BE171">
    <cfRule type="expression" dxfId="4704" priority="4705">
      <formula>$A$171="Planilhado"</formula>
    </cfRule>
  </conditionalFormatting>
  <conditionalFormatting sqref="BC171:BE171">
    <cfRule type="expression" dxfId="4703" priority="4704">
      <formula>$A$171="Ñ Plan s/desc"</formula>
    </cfRule>
  </conditionalFormatting>
  <conditionalFormatting sqref="BC171:BE171">
    <cfRule type="expression" dxfId="4702" priority="4703">
      <formula>$A$171="Advindo"</formula>
    </cfRule>
  </conditionalFormatting>
  <conditionalFormatting sqref="BC171:BE171">
    <cfRule type="expression" dxfId="4701" priority="4702">
      <formula>$A$171="Ñ Plan c/desc"</formula>
    </cfRule>
  </conditionalFormatting>
  <conditionalFormatting sqref="BC171:BE171">
    <cfRule type="expression" dxfId="4700" priority="4701">
      <formula>$A$171="Família"</formula>
    </cfRule>
  </conditionalFormatting>
  <conditionalFormatting sqref="BC172:BE172">
    <cfRule type="expression" dxfId="4699" priority="4700">
      <formula>$A$172="Planilhado"</formula>
    </cfRule>
  </conditionalFormatting>
  <conditionalFormatting sqref="BC172:BE172">
    <cfRule type="expression" dxfId="4698" priority="4699">
      <formula>$A$172="Ñ Plan s/desc"</formula>
    </cfRule>
  </conditionalFormatting>
  <conditionalFormatting sqref="BC172:BE172">
    <cfRule type="expression" dxfId="4697" priority="4698">
      <formula>$A$172="Advindo"</formula>
    </cfRule>
  </conditionalFormatting>
  <conditionalFormatting sqref="BC172:BE172">
    <cfRule type="expression" dxfId="4696" priority="4697">
      <formula>$A$172="Ñ Plan c/desc"</formula>
    </cfRule>
  </conditionalFormatting>
  <conditionalFormatting sqref="BC172:BE172">
    <cfRule type="expression" dxfId="4695" priority="4696">
      <formula>$A$172="Família"</formula>
    </cfRule>
  </conditionalFormatting>
  <conditionalFormatting sqref="BC173:BE173">
    <cfRule type="expression" dxfId="4694" priority="4695">
      <formula>$A$173="Planilhado"</formula>
    </cfRule>
  </conditionalFormatting>
  <conditionalFormatting sqref="BC173:BE173">
    <cfRule type="expression" dxfId="4693" priority="4694">
      <formula>$A$173="Ñ Plan s/desc"</formula>
    </cfRule>
  </conditionalFormatting>
  <conditionalFormatting sqref="BC173:BE173">
    <cfRule type="expression" dxfId="4692" priority="4693">
      <formula>$A$173="Advindo"</formula>
    </cfRule>
  </conditionalFormatting>
  <conditionalFormatting sqref="BC173:BE173">
    <cfRule type="expression" dxfId="4691" priority="4692">
      <formula>$A$173="Ñ Plan c/desc"</formula>
    </cfRule>
  </conditionalFormatting>
  <conditionalFormatting sqref="BC173:BE173">
    <cfRule type="expression" dxfId="4690" priority="4691">
      <formula>$A$173="Família"</formula>
    </cfRule>
  </conditionalFormatting>
  <conditionalFormatting sqref="BC174:BE174">
    <cfRule type="expression" dxfId="4689" priority="4690">
      <formula>$A$174="Planilhado"</formula>
    </cfRule>
  </conditionalFormatting>
  <conditionalFormatting sqref="BC174:BE174">
    <cfRule type="expression" dxfId="4688" priority="4689">
      <formula>$A$174="Ñ Plan s/desc"</formula>
    </cfRule>
  </conditionalFormatting>
  <conditionalFormatting sqref="BC174:BE174">
    <cfRule type="expression" dxfId="4687" priority="4688">
      <formula>$A$174="Advindo"</formula>
    </cfRule>
  </conditionalFormatting>
  <conditionalFormatting sqref="BC174:BE174">
    <cfRule type="expression" dxfId="4686" priority="4687">
      <formula>$A$174="Ñ Plan c/desc"</formula>
    </cfRule>
  </conditionalFormatting>
  <conditionalFormatting sqref="BC174:BE174">
    <cfRule type="expression" dxfId="4685" priority="4686">
      <formula>$A$174="Família"</formula>
    </cfRule>
  </conditionalFormatting>
  <conditionalFormatting sqref="BC175:BE175">
    <cfRule type="expression" dxfId="4684" priority="4685">
      <formula>$A$175="Planilhado"</formula>
    </cfRule>
  </conditionalFormatting>
  <conditionalFormatting sqref="BC175:BE175">
    <cfRule type="expression" dxfId="4683" priority="4684">
      <formula>$A$175="Ñ Plan s/desc"</formula>
    </cfRule>
  </conditionalFormatting>
  <conditionalFormatting sqref="BC175:BE175">
    <cfRule type="expression" dxfId="4682" priority="4683">
      <formula>$A$175="Advindo"</formula>
    </cfRule>
  </conditionalFormatting>
  <conditionalFormatting sqref="BC175:BE175">
    <cfRule type="expression" dxfId="4681" priority="4682">
      <formula>$A$175="Ñ Plan c/desc"</formula>
    </cfRule>
  </conditionalFormatting>
  <conditionalFormatting sqref="BC175:BE175">
    <cfRule type="expression" dxfId="4680" priority="4681">
      <formula>$A$175="Família"</formula>
    </cfRule>
  </conditionalFormatting>
  <conditionalFormatting sqref="BC176:BE176">
    <cfRule type="expression" dxfId="4679" priority="4680">
      <formula>$A$176="Planilhado"</formula>
    </cfRule>
  </conditionalFormatting>
  <conditionalFormatting sqref="BC176:BE176">
    <cfRule type="expression" dxfId="4678" priority="4679">
      <formula>$A$176="Ñ Plan s/desc"</formula>
    </cfRule>
  </conditionalFormatting>
  <conditionalFormatting sqref="BC176:BE176">
    <cfRule type="expression" dxfId="4677" priority="4678">
      <formula>$A$176="Advindo"</formula>
    </cfRule>
  </conditionalFormatting>
  <conditionalFormatting sqref="BC176:BE176">
    <cfRule type="expression" dxfId="4676" priority="4677">
      <formula>$A$176="Ñ Plan c/desc"</formula>
    </cfRule>
  </conditionalFormatting>
  <conditionalFormatting sqref="BC176:BE176">
    <cfRule type="expression" dxfId="4675" priority="4676">
      <formula>$A$176="Família"</formula>
    </cfRule>
  </conditionalFormatting>
  <conditionalFormatting sqref="BC177:BE177">
    <cfRule type="expression" dxfId="4674" priority="4675">
      <formula>$A$177="Planilhado"</formula>
    </cfRule>
  </conditionalFormatting>
  <conditionalFormatting sqref="BC177:BE177">
    <cfRule type="expression" dxfId="4673" priority="4674">
      <formula>$A$177="Ñ Plan s/desc"</formula>
    </cfRule>
  </conditionalFormatting>
  <conditionalFormatting sqref="BC177:BE177">
    <cfRule type="expression" dxfId="4672" priority="4673">
      <formula>$A$177="Advindo"</formula>
    </cfRule>
  </conditionalFormatting>
  <conditionalFormatting sqref="BC177:BE177">
    <cfRule type="expression" dxfId="4671" priority="4672">
      <formula>$A$177="Ñ Plan c/desc"</formula>
    </cfRule>
  </conditionalFormatting>
  <conditionalFormatting sqref="BC177:BE177">
    <cfRule type="expression" dxfId="4670" priority="4671">
      <formula>$A$177="Família"</formula>
    </cfRule>
  </conditionalFormatting>
  <conditionalFormatting sqref="BC178:BE178">
    <cfRule type="expression" dxfId="4669" priority="4670">
      <formula>$A$178="Planilhado"</formula>
    </cfRule>
  </conditionalFormatting>
  <conditionalFormatting sqref="BC178:BE178">
    <cfRule type="expression" dxfId="4668" priority="4669">
      <formula>$A$178="Ñ Plan s/desc"</formula>
    </cfRule>
  </conditionalFormatting>
  <conditionalFormatting sqref="BC178:BE178">
    <cfRule type="expression" dxfId="4667" priority="4668">
      <formula>$A$178="Advindo"</formula>
    </cfRule>
  </conditionalFormatting>
  <conditionalFormatting sqref="BC178:BE178">
    <cfRule type="expression" dxfId="4666" priority="4667">
      <formula>$A$178="Ñ Plan c/desc"</formula>
    </cfRule>
  </conditionalFormatting>
  <conditionalFormatting sqref="BC178:BE178">
    <cfRule type="expression" dxfId="4665" priority="4666">
      <formula>$A$178="Família"</formula>
    </cfRule>
  </conditionalFormatting>
  <conditionalFormatting sqref="BC179:BE179">
    <cfRule type="expression" dxfId="4664" priority="4665">
      <formula>$A$179="Planilhado"</formula>
    </cfRule>
  </conditionalFormatting>
  <conditionalFormatting sqref="BC179:BE179">
    <cfRule type="expression" dxfId="4663" priority="4664">
      <formula>$A$179="Ñ Plan s/desc"</formula>
    </cfRule>
  </conditionalFormatting>
  <conditionalFormatting sqref="BC179:BE179">
    <cfRule type="expression" dxfId="4662" priority="4663">
      <formula>$A$179="Advindo"</formula>
    </cfRule>
  </conditionalFormatting>
  <conditionalFormatting sqref="BC179:BE179">
    <cfRule type="expression" dxfId="4661" priority="4662">
      <formula>$A$179="Ñ Plan c/desc"</formula>
    </cfRule>
  </conditionalFormatting>
  <conditionalFormatting sqref="BC179:BE179">
    <cfRule type="expression" dxfId="4660" priority="4661">
      <formula>$A$179="Família"</formula>
    </cfRule>
  </conditionalFormatting>
  <conditionalFormatting sqref="BC180:BE180">
    <cfRule type="expression" dxfId="4659" priority="4660">
      <formula>$A$180="Planilhado"</formula>
    </cfRule>
  </conditionalFormatting>
  <conditionalFormatting sqref="BC180:BE180">
    <cfRule type="expression" dxfId="4658" priority="4659">
      <formula>$A$180="Ñ Plan s/desc"</formula>
    </cfRule>
  </conditionalFormatting>
  <conditionalFormatting sqref="BC180:BE180">
    <cfRule type="expression" dxfId="4657" priority="4658">
      <formula>$A$180="Advindo"</formula>
    </cfRule>
  </conditionalFormatting>
  <conditionalFormatting sqref="BC180:BE180">
    <cfRule type="expression" dxfId="4656" priority="4657">
      <formula>$A$180="Ñ Plan c/desc"</formula>
    </cfRule>
  </conditionalFormatting>
  <conditionalFormatting sqref="BC180:BE180">
    <cfRule type="expression" dxfId="4655" priority="4656">
      <formula>$A$180="Família"</formula>
    </cfRule>
  </conditionalFormatting>
  <conditionalFormatting sqref="BC181:BE181">
    <cfRule type="expression" dxfId="4654" priority="4655">
      <formula>$A$181="Planilhado"</formula>
    </cfRule>
  </conditionalFormatting>
  <conditionalFormatting sqref="BC181:BE181">
    <cfRule type="expression" dxfId="4653" priority="4654">
      <formula>$A$181="Ñ Plan s/desc"</formula>
    </cfRule>
  </conditionalFormatting>
  <conditionalFormatting sqref="BC181:BE181">
    <cfRule type="expression" dxfId="4652" priority="4653">
      <formula>$A$181="Advindo"</formula>
    </cfRule>
  </conditionalFormatting>
  <conditionalFormatting sqref="BC181:BE181">
    <cfRule type="expression" dxfId="4651" priority="4652">
      <formula>$A$181="Ñ Plan c/desc"</formula>
    </cfRule>
  </conditionalFormatting>
  <conditionalFormatting sqref="BC181:BE181">
    <cfRule type="expression" dxfId="4650" priority="4651">
      <formula>$A$181="Família"</formula>
    </cfRule>
  </conditionalFormatting>
  <conditionalFormatting sqref="BC182:BE182">
    <cfRule type="expression" dxfId="4649" priority="4650">
      <formula>$A$182="Planilhado"</formula>
    </cfRule>
  </conditionalFormatting>
  <conditionalFormatting sqref="BC182:BE182">
    <cfRule type="expression" dxfId="4648" priority="4649">
      <formula>$A$182="Ñ Plan s/desc"</formula>
    </cfRule>
  </conditionalFormatting>
  <conditionalFormatting sqref="BC182:BE182">
    <cfRule type="expression" dxfId="4647" priority="4648">
      <formula>$A$182="Advindo"</formula>
    </cfRule>
  </conditionalFormatting>
  <conditionalFormatting sqref="BC182:BE182">
    <cfRule type="expression" dxfId="4646" priority="4647">
      <formula>$A$182="Ñ Plan c/desc"</formula>
    </cfRule>
  </conditionalFormatting>
  <conditionalFormatting sqref="BC182:BE182">
    <cfRule type="expression" dxfId="4645" priority="4646">
      <formula>$A$182="Família"</formula>
    </cfRule>
  </conditionalFormatting>
  <conditionalFormatting sqref="BC183:BE183">
    <cfRule type="expression" dxfId="4644" priority="4645">
      <formula>$A$183="Planilhado"</formula>
    </cfRule>
  </conditionalFormatting>
  <conditionalFormatting sqref="BC183:BE183">
    <cfRule type="expression" dxfId="4643" priority="4644">
      <formula>$A$183="Ñ Plan s/desc"</formula>
    </cfRule>
  </conditionalFormatting>
  <conditionalFormatting sqref="BC183:BE183">
    <cfRule type="expression" dxfId="4642" priority="4643">
      <formula>$A$183="Advindo"</formula>
    </cfRule>
  </conditionalFormatting>
  <conditionalFormatting sqref="BC183:BE183">
    <cfRule type="expression" dxfId="4641" priority="4642">
      <formula>$A$183="Ñ Plan c/desc"</formula>
    </cfRule>
  </conditionalFormatting>
  <conditionalFormatting sqref="BC183:BE183">
    <cfRule type="expression" dxfId="4640" priority="4641">
      <formula>$A$183="Família"</formula>
    </cfRule>
  </conditionalFormatting>
  <conditionalFormatting sqref="BC184:BE184">
    <cfRule type="expression" dxfId="4639" priority="4640">
      <formula>$A$184="Planilhado"</formula>
    </cfRule>
  </conditionalFormatting>
  <conditionalFormatting sqref="BC184:BE184">
    <cfRule type="expression" dxfId="4638" priority="4639">
      <formula>$A$184="Ñ Plan s/desc"</formula>
    </cfRule>
  </conditionalFormatting>
  <conditionalFormatting sqref="BC184:BE184">
    <cfRule type="expression" dxfId="4637" priority="4638">
      <formula>$A$184="Advindo"</formula>
    </cfRule>
  </conditionalFormatting>
  <conditionalFormatting sqref="BC184:BE184">
    <cfRule type="expression" dxfId="4636" priority="4637">
      <formula>$A$184="Ñ Plan c/desc"</formula>
    </cfRule>
  </conditionalFormatting>
  <conditionalFormatting sqref="BC184:BE184">
    <cfRule type="expression" dxfId="4635" priority="4636">
      <formula>$A$184="Família"</formula>
    </cfRule>
  </conditionalFormatting>
  <conditionalFormatting sqref="BC185:BE185">
    <cfRule type="expression" dxfId="4634" priority="4635">
      <formula>$A$185="Planilhado"</formula>
    </cfRule>
  </conditionalFormatting>
  <conditionalFormatting sqref="BC185:BE185">
    <cfRule type="expression" dxfId="4633" priority="4634">
      <formula>$A$185="Ñ Plan s/desc"</formula>
    </cfRule>
  </conditionalFormatting>
  <conditionalFormatting sqref="BC185:BE185">
    <cfRule type="expression" dxfId="4632" priority="4633">
      <formula>$A$185="Advindo"</formula>
    </cfRule>
  </conditionalFormatting>
  <conditionalFormatting sqref="BC185:BE185">
    <cfRule type="expression" dxfId="4631" priority="4632">
      <formula>$A$185="Ñ Plan c/desc"</formula>
    </cfRule>
  </conditionalFormatting>
  <conditionalFormatting sqref="BC185:BE185">
    <cfRule type="expression" dxfId="4630" priority="4631">
      <formula>$A$185="Família"</formula>
    </cfRule>
  </conditionalFormatting>
  <conditionalFormatting sqref="BC186:BE186">
    <cfRule type="expression" dxfId="4629" priority="4630">
      <formula>$A$186="Planilhado"</formula>
    </cfRule>
  </conditionalFormatting>
  <conditionalFormatting sqref="BC186:BE186">
    <cfRule type="expression" dxfId="4628" priority="4629">
      <formula>$A$186="Ñ Plan s/desc"</formula>
    </cfRule>
  </conditionalFormatting>
  <conditionalFormatting sqref="BC186:BE186">
    <cfRule type="expression" dxfId="4627" priority="4628">
      <formula>$A$186="Advindo"</formula>
    </cfRule>
  </conditionalFormatting>
  <conditionalFormatting sqref="BC186:BE186">
    <cfRule type="expression" dxfId="4626" priority="4627">
      <formula>$A$186="Ñ Plan c/desc"</formula>
    </cfRule>
  </conditionalFormatting>
  <conditionalFormatting sqref="BC186:BE186">
    <cfRule type="expression" dxfId="4625" priority="4626">
      <formula>$A$186="Família"</formula>
    </cfRule>
  </conditionalFormatting>
  <conditionalFormatting sqref="BC187:BE187">
    <cfRule type="expression" dxfId="4624" priority="4625">
      <formula>$A$187="Planilhado"</formula>
    </cfRule>
  </conditionalFormatting>
  <conditionalFormatting sqref="BC187:BE187">
    <cfRule type="expression" dxfId="4623" priority="4624">
      <formula>$A$187="Ñ Plan s/desc"</formula>
    </cfRule>
  </conditionalFormatting>
  <conditionalFormatting sqref="BC187:BE187">
    <cfRule type="expression" dxfId="4622" priority="4623">
      <formula>$A$187="Advindo"</formula>
    </cfRule>
  </conditionalFormatting>
  <conditionalFormatting sqref="BC187:BE187">
    <cfRule type="expression" dxfId="4621" priority="4622">
      <formula>$A$187="Ñ Plan c/desc"</formula>
    </cfRule>
  </conditionalFormatting>
  <conditionalFormatting sqref="BC187:BE187">
    <cfRule type="expression" dxfId="4620" priority="4621">
      <formula>$A$187="Família"</formula>
    </cfRule>
  </conditionalFormatting>
  <conditionalFormatting sqref="BC188:BE188">
    <cfRule type="expression" dxfId="4619" priority="4620">
      <formula>$A$188="Planilhado"</formula>
    </cfRule>
  </conditionalFormatting>
  <conditionalFormatting sqref="BC188:BE188">
    <cfRule type="expression" dxfId="4618" priority="4619">
      <formula>$A$188="Ñ Plan s/desc"</formula>
    </cfRule>
  </conditionalFormatting>
  <conditionalFormatting sqref="BC188:BE188">
    <cfRule type="expression" dxfId="4617" priority="4618">
      <formula>$A$188="Advindo"</formula>
    </cfRule>
  </conditionalFormatting>
  <conditionalFormatting sqref="BC188:BE188">
    <cfRule type="expression" dxfId="4616" priority="4617">
      <formula>$A$188="Ñ Plan c/desc"</formula>
    </cfRule>
  </conditionalFormatting>
  <conditionalFormatting sqref="BC188:BE188">
    <cfRule type="expression" dxfId="4615" priority="4616">
      <formula>$A$188="Família"</formula>
    </cfRule>
  </conditionalFormatting>
  <conditionalFormatting sqref="BC189:BE189">
    <cfRule type="expression" dxfId="4614" priority="4615">
      <formula>$A$189="Planilhado"</formula>
    </cfRule>
  </conditionalFormatting>
  <conditionalFormatting sqref="BC189:BE189">
    <cfRule type="expression" dxfId="4613" priority="4614">
      <formula>$A$189="Ñ Plan s/desc"</formula>
    </cfRule>
  </conditionalFormatting>
  <conditionalFormatting sqref="BC189:BE189">
    <cfRule type="expression" dxfId="4612" priority="4613">
      <formula>$A$189="Advindo"</formula>
    </cfRule>
  </conditionalFormatting>
  <conditionalFormatting sqref="BC189:BE189">
    <cfRule type="expression" dxfId="4611" priority="4612">
      <formula>$A$189="Ñ Plan c/desc"</formula>
    </cfRule>
  </conditionalFormatting>
  <conditionalFormatting sqref="BC189:BE189">
    <cfRule type="expression" dxfId="4610" priority="4611">
      <formula>$A$189="Família"</formula>
    </cfRule>
  </conditionalFormatting>
  <conditionalFormatting sqref="BC190:BE190">
    <cfRule type="expression" dxfId="4609" priority="4610">
      <formula>$A$190="Planilhado"</formula>
    </cfRule>
  </conditionalFormatting>
  <conditionalFormatting sqref="BC190:BE190">
    <cfRule type="expression" dxfId="4608" priority="4609">
      <formula>$A$190="Ñ Plan s/desc"</formula>
    </cfRule>
  </conditionalFormatting>
  <conditionalFormatting sqref="BC190:BE190">
    <cfRule type="expression" dxfId="4607" priority="4608">
      <formula>$A$190="Advindo"</formula>
    </cfRule>
  </conditionalFormatting>
  <conditionalFormatting sqref="BC190:BE190">
    <cfRule type="expression" dxfId="4606" priority="4607">
      <formula>$A$190="Ñ Plan c/desc"</formula>
    </cfRule>
  </conditionalFormatting>
  <conditionalFormatting sqref="BC190:BE190">
    <cfRule type="expression" dxfId="4605" priority="4606">
      <formula>$A$190="Família"</formula>
    </cfRule>
  </conditionalFormatting>
  <conditionalFormatting sqref="BC191:BE191">
    <cfRule type="expression" dxfId="4604" priority="4605">
      <formula>$A$191="Planilhado"</formula>
    </cfRule>
  </conditionalFormatting>
  <conditionalFormatting sqref="BC191:BE191">
    <cfRule type="expression" dxfId="4603" priority="4604">
      <formula>$A$191="Ñ Plan s/desc"</formula>
    </cfRule>
  </conditionalFormatting>
  <conditionalFormatting sqref="BC191:BE191">
    <cfRule type="expression" dxfId="4602" priority="4603">
      <formula>$A$191="Advindo"</formula>
    </cfRule>
  </conditionalFormatting>
  <conditionalFormatting sqref="BC191:BE191">
    <cfRule type="expression" dxfId="4601" priority="4602">
      <formula>$A$191="Ñ Plan c/desc"</formula>
    </cfRule>
  </conditionalFormatting>
  <conditionalFormatting sqref="BC191:BE191">
    <cfRule type="expression" dxfId="4600" priority="4601">
      <formula>$A$191="Família"</formula>
    </cfRule>
  </conditionalFormatting>
  <conditionalFormatting sqref="BC192:BE192">
    <cfRule type="expression" dxfId="4599" priority="4600">
      <formula>$A$192="Planilhado"</formula>
    </cfRule>
  </conditionalFormatting>
  <conditionalFormatting sqref="BC192:BE192">
    <cfRule type="expression" dxfId="4598" priority="4599">
      <formula>$A$192="Ñ Plan s/desc"</formula>
    </cfRule>
  </conditionalFormatting>
  <conditionalFormatting sqref="BC192:BE192">
    <cfRule type="expression" dxfId="4597" priority="4598">
      <formula>$A$192="Advindo"</formula>
    </cfRule>
  </conditionalFormatting>
  <conditionalFormatting sqref="BC192:BE192">
    <cfRule type="expression" dxfId="4596" priority="4597">
      <formula>$A$192="Ñ Plan c/desc"</formula>
    </cfRule>
  </conditionalFormatting>
  <conditionalFormatting sqref="BC192:BE192">
    <cfRule type="expression" dxfId="4595" priority="4596">
      <formula>$A$192="Família"</formula>
    </cfRule>
  </conditionalFormatting>
  <conditionalFormatting sqref="BC193:BE193">
    <cfRule type="expression" dxfId="4594" priority="4595">
      <formula>$A$193="Planilhado"</formula>
    </cfRule>
  </conditionalFormatting>
  <conditionalFormatting sqref="BC193:BE193">
    <cfRule type="expression" dxfId="4593" priority="4594">
      <formula>$A$193="Ñ Plan s/desc"</formula>
    </cfRule>
  </conditionalFormatting>
  <conditionalFormatting sqref="BC193:BE193">
    <cfRule type="expression" dxfId="4592" priority="4593">
      <formula>$A$193="Advindo"</formula>
    </cfRule>
  </conditionalFormatting>
  <conditionalFormatting sqref="BC193:BE193">
    <cfRule type="expression" dxfId="4591" priority="4592">
      <formula>$A$193="Ñ Plan c/desc"</formula>
    </cfRule>
  </conditionalFormatting>
  <conditionalFormatting sqref="BC193:BE193">
    <cfRule type="expression" dxfId="4590" priority="4591">
      <formula>$A$193="Família"</formula>
    </cfRule>
  </conditionalFormatting>
  <conditionalFormatting sqref="BC194:BE194">
    <cfRule type="expression" dxfId="4589" priority="4590">
      <formula>$A$194="Planilhado"</formula>
    </cfRule>
  </conditionalFormatting>
  <conditionalFormatting sqref="BC194:BE194">
    <cfRule type="expression" dxfId="4588" priority="4589">
      <formula>$A$194="Ñ Plan s/desc"</formula>
    </cfRule>
  </conditionalFormatting>
  <conditionalFormatting sqref="BC194:BE194">
    <cfRule type="expression" dxfId="4587" priority="4588">
      <formula>$A$194="Advindo"</formula>
    </cfRule>
  </conditionalFormatting>
  <conditionalFormatting sqref="BC194:BE194">
    <cfRule type="expression" dxfId="4586" priority="4587">
      <formula>$A$194="Ñ Plan c/desc"</formula>
    </cfRule>
  </conditionalFormatting>
  <conditionalFormatting sqref="BC194:BE194">
    <cfRule type="expression" dxfId="4585" priority="4586">
      <formula>$A$194="Família"</formula>
    </cfRule>
  </conditionalFormatting>
  <conditionalFormatting sqref="BC195:BE195">
    <cfRule type="expression" dxfId="4584" priority="4585">
      <formula>$A$195="Planilhado"</formula>
    </cfRule>
  </conditionalFormatting>
  <conditionalFormatting sqref="BC195:BE195">
    <cfRule type="expression" dxfId="4583" priority="4584">
      <formula>$A$195="Ñ Plan s/desc"</formula>
    </cfRule>
  </conditionalFormatting>
  <conditionalFormatting sqref="BC195:BE195">
    <cfRule type="expression" dxfId="4582" priority="4583">
      <formula>$A$195="Advindo"</formula>
    </cfRule>
  </conditionalFormatting>
  <conditionalFormatting sqref="BC195:BE195">
    <cfRule type="expression" dxfId="4581" priority="4582">
      <formula>$A$195="Ñ Plan c/desc"</formula>
    </cfRule>
  </conditionalFormatting>
  <conditionalFormatting sqref="BC195:BE195">
    <cfRule type="expression" dxfId="4580" priority="4581">
      <formula>$A$195="Família"</formula>
    </cfRule>
  </conditionalFormatting>
  <conditionalFormatting sqref="BC196:BE196">
    <cfRule type="expression" dxfId="4579" priority="4580">
      <formula>$A$196="Planilhado"</formula>
    </cfRule>
  </conditionalFormatting>
  <conditionalFormatting sqref="BC196:BE196">
    <cfRule type="expression" dxfId="4578" priority="4579">
      <formula>$A$196="Ñ Plan s/desc"</formula>
    </cfRule>
  </conditionalFormatting>
  <conditionalFormatting sqref="BC196:BE196">
    <cfRule type="expression" dxfId="4577" priority="4578">
      <formula>$A$196="Advindo"</formula>
    </cfRule>
  </conditionalFormatting>
  <conditionalFormatting sqref="BC196:BE196">
    <cfRule type="expression" dxfId="4576" priority="4577">
      <formula>$A$196="Ñ Plan c/desc"</formula>
    </cfRule>
  </conditionalFormatting>
  <conditionalFormatting sqref="BC196:BE196">
    <cfRule type="expression" dxfId="4575" priority="4576">
      <formula>$A$196="Família"</formula>
    </cfRule>
  </conditionalFormatting>
  <conditionalFormatting sqref="BC197:BE197">
    <cfRule type="expression" dxfId="4574" priority="4575">
      <formula>$A$197="Planilhado"</formula>
    </cfRule>
  </conditionalFormatting>
  <conditionalFormatting sqref="BC197:BE197">
    <cfRule type="expression" dxfId="4573" priority="4574">
      <formula>$A$197="Ñ Plan s/desc"</formula>
    </cfRule>
  </conditionalFormatting>
  <conditionalFormatting sqref="BC197:BE197">
    <cfRule type="expression" dxfId="4572" priority="4573">
      <formula>$A$197="Advindo"</formula>
    </cfRule>
  </conditionalFormatting>
  <conditionalFormatting sqref="BC197:BE197">
    <cfRule type="expression" dxfId="4571" priority="4572">
      <formula>$A$197="Ñ Plan c/desc"</formula>
    </cfRule>
  </conditionalFormatting>
  <conditionalFormatting sqref="BC197:BE197">
    <cfRule type="expression" dxfId="4570" priority="4571">
      <formula>$A$197="Família"</formula>
    </cfRule>
  </conditionalFormatting>
  <conditionalFormatting sqref="BC198:BE198">
    <cfRule type="expression" dxfId="4569" priority="4570">
      <formula>$A$198="Planilhado"</formula>
    </cfRule>
  </conditionalFormatting>
  <conditionalFormatting sqref="BC198:BE198">
    <cfRule type="expression" dxfId="4568" priority="4569">
      <formula>$A$198="Ñ Plan s/desc"</formula>
    </cfRule>
  </conditionalFormatting>
  <conditionalFormatting sqref="BC198:BE198">
    <cfRule type="expression" dxfId="4567" priority="4568">
      <formula>$A$198="Advindo"</formula>
    </cfRule>
  </conditionalFormatting>
  <conditionalFormatting sqref="BC198:BE198">
    <cfRule type="expression" dxfId="4566" priority="4567">
      <formula>$A$198="Ñ Plan c/desc"</formula>
    </cfRule>
  </conditionalFormatting>
  <conditionalFormatting sqref="BC198:BE198">
    <cfRule type="expression" dxfId="4565" priority="4566">
      <formula>$A$198="Família"</formula>
    </cfRule>
  </conditionalFormatting>
  <conditionalFormatting sqref="BC199:BE199">
    <cfRule type="expression" dxfId="4564" priority="4565">
      <formula>$A$199="Planilhado"</formula>
    </cfRule>
  </conditionalFormatting>
  <conditionalFormatting sqref="BC199:BE199">
    <cfRule type="expression" dxfId="4563" priority="4564">
      <formula>$A$199="Ñ Plan s/desc"</formula>
    </cfRule>
  </conditionalFormatting>
  <conditionalFormatting sqref="BC199:BE199">
    <cfRule type="expression" dxfId="4562" priority="4563">
      <formula>$A$199="Advindo"</formula>
    </cfRule>
  </conditionalFormatting>
  <conditionalFormatting sqref="BC199:BE199">
    <cfRule type="expression" dxfId="4561" priority="4562">
      <formula>$A$199="Ñ Plan c/desc"</formula>
    </cfRule>
  </conditionalFormatting>
  <conditionalFormatting sqref="BC199:BE199">
    <cfRule type="expression" dxfId="4560" priority="4561">
      <formula>$A$199="Família"</formula>
    </cfRule>
  </conditionalFormatting>
  <conditionalFormatting sqref="BC200:BE200">
    <cfRule type="expression" dxfId="4559" priority="4560">
      <formula>$A$200="Planilhado"</formula>
    </cfRule>
  </conditionalFormatting>
  <conditionalFormatting sqref="BC200:BE200">
    <cfRule type="expression" dxfId="4558" priority="4559">
      <formula>$A$200="Ñ Plan s/desc"</formula>
    </cfRule>
  </conditionalFormatting>
  <conditionalFormatting sqref="BC200:BE200">
    <cfRule type="expression" dxfId="4557" priority="4558">
      <formula>$A$200="Advindo"</formula>
    </cfRule>
  </conditionalFormatting>
  <conditionalFormatting sqref="BC200:BE200">
    <cfRule type="expression" dxfId="4556" priority="4557">
      <formula>$A$200="Ñ Plan c/desc"</formula>
    </cfRule>
  </conditionalFormatting>
  <conditionalFormatting sqref="BC200:BE200">
    <cfRule type="expression" dxfId="4555" priority="4556">
      <formula>$A$200="Família"</formula>
    </cfRule>
  </conditionalFormatting>
  <conditionalFormatting sqref="BC201:BE201">
    <cfRule type="expression" dxfId="4554" priority="4555">
      <formula>$A$201="Planilhado"</formula>
    </cfRule>
  </conditionalFormatting>
  <conditionalFormatting sqref="BC201:BE201">
    <cfRule type="expression" dxfId="4553" priority="4554">
      <formula>$A$201="Ñ Plan s/desc"</formula>
    </cfRule>
  </conditionalFormatting>
  <conditionalFormatting sqref="BC201:BE201">
    <cfRule type="expression" dxfId="4552" priority="4553">
      <formula>$A$201="Advindo"</formula>
    </cfRule>
  </conditionalFormatting>
  <conditionalFormatting sqref="BC201:BE201">
    <cfRule type="expression" dxfId="4551" priority="4552">
      <formula>$A$201="Ñ Plan c/desc"</formula>
    </cfRule>
  </conditionalFormatting>
  <conditionalFormatting sqref="BC201:BE201">
    <cfRule type="expression" dxfId="4550" priority="4551">
      <formula>$A$201="Família"</formula>
    </cfRule>
  </conditionalFormatting>
  <conditionalFormatting sqref="BC202:BE202">
    <cfRule type="expression" dxfId="4549" priority="4550">
      <formula>$A$202="Planilhado"</formula>
    </cfRule>
  </conditionalFormatting>
  <conditionalFormatting sqref="BC202:BE202">
    <cfRule type="expression" dxfId="4548" priority="4549">
      <formula>$A$202="Ñ Plan s/desc"</formula>
    </cfRule>
  </conditionalFormatting>
  <conditionalFormatting sqref="BC202:BE202">
    <cfRule type="expression" dxfId="4547" priority="4548">
      <formula>$A$202="Advindo"</formula>
    </cfRule>
  </conditionalFormatting>
  <conditionalFormatting sqref="BC202:BE202">
    <cfRule type="expression" dxfId="4546" priority="4547">
      <formula>$A$202="Ñ Plan c/desc"</formula>
    </cfRule>
  </conditionalFormatting>
  <conditionalFormatting sqref="BC202:BE202">
    <cfRule type="expression" dxfId="4545" priority="4546">
      <formula>$A$202="Família"</formula>
    </cfRule>
  </conditionalFormatting>
  <conditionalFormatting sqref="BC203:BE203">
    <cfRule type="expression" dxfId="4544" priority="4545">
      <formula>$A$203="Planilhado"</formula>
    </cfRule>
  </conditionalFormatting>
  <conditionalFormatting sqref="BC203:BE203">
    <cfRule type="expression" dxfId="4543" priority="4544">
      <formula>$A$203="Ñ Plan s/desc"</formula>
    </cfRule>
  </conditionalFormatting>
  <conditionalFormatting sqref="BC203:BE203">
    <cfRule type="expression" dxfId="4542" priority="4543">
      <formula>$A$203="Advindo"</formula>
    </cfRule>
  </conditionalFormatting>
  <conditionalFormatting sqref="BC203:BE203">
    <cfRule type="expression" dxfId="4541" priority="4542">
      <formula>$A$203="Ñ Plan c/desc"</formula>
    </cfRule>
  </conditionalFormatting>
  <conditionalFormatting sqref="BC203:BE203">
    <cfRule type="expression" dxfId="4540" priority="4541">
      <formula>$A$203="Família"</formula>
    </cfRule>
  </conditionalFormatting>
  <conditionalFormatting sqref="BC204:BE204">
    <cfRule type="expression" dxfId="4539" priority="4540">
      <formula>$A$204="Planilhado"</formula>
    </cfRule>
  </conditionalFormatting>
  <conditionalFormatting sqref="BC204:BE204">
    <cfRule type="expression" dxfId="4538" priority="4539">
      <formula>$A$204="Ñ Plan s/desc"</formula>
    </cfRule>
  </conditionalFormatting>
  <conditionalFormatting sqref="BC204:BE204">
    <cfRule type="expression" dxfId="4537" priority="4538">
      <formula>$A$204="Advindo"</formula>
    </cfRule>
  </conditionalFormatting>
  <conditionalFormatting sqref="BC204:BE204">
    <cfRule type="expression" dxfId="4536" priority="4537">
      <formula>$A$204="Ñ Plan c/desc"</formula>
    </cfRule>
  </conditionalFormatting>
  <conditionalFormatting sqref="BC204:BE204">
    <cfRule type="expression" dxfId="4535" priority="4536">
      <formula>$A$204="Família"</formula>
    </cfRule>
  </conditionalFormatting>
  <conditionalFormatting sqref="BC205:BE205">
    <cfRule type="expression" dxfId="4534" priority="4535">
      <formula>$A$205="Planilhado"</formula>
    </cfRule>
  </conditionalFormatting>
  <conditionalFormatting sqref="BC205:BE205">
    <cfRule type="expression" dxfId="4533" priority="4534">
      <formula>$A$205="Ñ Plan s/desc"</formula>
    </cfRule>
  </conditionalFormatting>
  <conditionalFormatting sqref="BC205:BE205">
    <cfRule type="expression" dxfId="4532" priority="4533">
      <formula>$A$205="Advindo"</formula>
    </cfRule>
  </conditionalFormatting>
  <conditionalFormatting sqref="BC205:BE205">
    <cfRule type="expression" dxfId="4531" priority="4532">
      <formula>$A$205="Ñ Plan c/desc"</formula>
    </cfRule>
  </conditionalFormatting>
  <conditionalFormatting sqref="BC205:BE205">
    <cfRule type="expression" dxfId="4530" priority="4531">
      <formula>$A$205="Família"</formula>
    </cfRule>
  </conditionalFormatting>
  <conditionalFormatting sqref="BC206:BE206">
    <cfRule type="expression" dxfId="4529" priority="4530">
      <formula>$A$206="Planilhado"</formula>
    </cfRule>
  </conditionalFormatting>
  <conditionalFormatting sqref="BC206:BE206">
    <cfRule type="expression" dxfId="4528" priority="4529">
      <formula>$A$206="Ñ Plan s/desc"</formula>
    </cfRule>
  </conditionalFormatting>
  <conditionalFormatting sqref="BC206:BE206">
    <cfRule type="expression" dxfId="4527" priority="4528">
      <formula>$A$206="Advindo"</formula>
    </cfRule>
  </conditionalFormatting>
  <conditionalFormatting sqref="BC206:BE206">
    <cfRule type="expression" dxfId="4526" priority="4527">
      <formula>$A$206="Ñ Plan c/desc"</formula>
    </cfRule>
  </conditionalFormatting>
  <conditionalFormatting sqref="BC206:BE206">
    <cfRule type="expression" dxfId="4525" priority="4526">
      <formula>$A$206="Família"</formula>
    </cfRule>
  </conditionalFormatting>
  <conditionalFormatting sqref="BC207:BE207">
    <cfRule type="expression" dxfId="4524" priority="4525">
      <formula>$A$207="Planilhado"</formula>
    </cfRule>
  </conditionalFormatting>
  <conditionalFormatting sqref="BC207:BE207">
    <cfRule type="expression" dxfId="4523" priority="4524">
      <formula>$A$207="Ñ Plan s/desc"</formula>
    </cfRule>
  </conditionalFormatting>
  <conditionalFormatting sqref="BC207:BE207">
    <cfRule type="expression" dxfId="4522" priority="4523">
      <formula>$A$207="Advindo"</formula>
    </cfRule>
  </conditionalFormatting>
  <conditionalFormatting sqref="BC207:BE207">
    <cfRule type="expression" dxfId="4521" priority="4522">
      <formula>$A$207="Ñ Plan c/desc"</formula>
    </cfRule>
  </conditionalFormatting>
  <conditionalFormatting sqref="BC207:BE207">
    <cfRule type="expression" dxfId="4520" priority="4521">
      <formula>$A$207="Família"</formula>
    </cfRule>
  </conditionalFormatting>
  <conditionalFormatting sqref="BC208:BE208">
    <cfRule type="expression" dxfId="4519" priority="4520">
      <formula>$A$208="Planilhado"</formula>
    </cfRule>
  </conditionalFormatting>
  <conditionalFormatting sqref="BC208:BE208">
    <cfRule type="expression" dxfId="4518" priority="4519">
      <formula>$A$208="Ñ Plan s/desc"</formula>
    </cfRule>
  </conditionalFormatting>
  <conditionalFormatting sqref="BC208:BE208">
    <cfRule type="expression" dxfId="4517" priority="4518">
      <formula>$A$208="Advindo"</formula>
    </cfRule>
  </conditionalFormatting>
  <conditionalFormatting sqref="BC208:BE208">
    <cfRule type="expression" dxfId="4516" priority="4517">
      <formula>$A$208="Ñ Plan c/desc"</formula>
    </cfRule>
  </conditionalFormatting>
  <conditionalFormatting sqref="BC208:BE208">
    <cfRule type="expression" dxfId="4515" priority="4516">
      <formula>$A$208="Família"</formula>
    </cfRule>
  </conditionalFormatting>
  <conditionalFormatting sqref="BC209:BE209">
    <cfRule type="expression" dxfId="4514" priority="4515">
      <formula>$A$209="Planilhado"</formula>
    </cfRule>
  </conditionalFormatting>
  <conditionalFormatting sqref="BC209:BE209">
    <cfRule type="expression" dxfId="4513" priority="4514">
      <formula>$A$209="Ñ Plan s/desc"</formula>
    </cfRule>
  </conditionalFormatting>
  <conditionalFormatting sqref="BC209:BE209">
    <cfRule type="expression" dxfId="4512" priority="4513">
      <formula>$A$209="Advindo"</formula>
    </cfRule>
  </conditionalFormatting>
  <conditionalFormatting sqref="BC209:BE209">
    <cfRule type="expression" dxfId="4511" priority="4512">
      <formula>$A$209="Ñ Plan c/desc"</formula>
    </cfRule>
  </conditionalFormatting>
  <conditionalFormatting sqref="BC209:BE209">
    <cfRule type="expression" dxfId="4510" priority="4511">
      <formula>$A$209="Família"</formula>
    </cfRule>
  </conditionalFormatting>
  <conditionalFormatting sqref="BC210:BE210">
    <cfRule type="expression" dxfId="4509" priority="4510">
      <formula>$A$210="Planilhado"</formula>
    </cfRule>
  </conditionalFormatting>
  <conditionalFormatting sqref="BC210:BE210">
    <cfRule type="expression" dxfId="4508" priority="4509">
      <formula>$A$210="Ñ Plan s/desc"</formula>
    </cfRule>
  </conditionalFormatting>
  <conditionalFormatting sqref="BC210:BE210">
    <cfRule type="expression" dxfId="4507" priority="4508">
      <formula>$A$210="Advindo"</formula>
    </cfRule>
  </conditionalFormatting>
  <conditionalFormatting sqref="BC210:BE210">
    <cfRule type="expression" dxfId="4506" priority="4507">
      <formula>$A$210="Ñ Plan c/desc"</formula>
    </cfRule>
  </conditionalFormatting>
  <conditionalFormatting sqref="BC210:BE210">
    <cfRule type="expression" dxfId="4505" priority="4506">
      <formula>$A$210="Família"</formula>
    </cfRule>
  </conditionalFormatting>
  <conditionalFormatting sqref="BC211:BE211">
    <cfRule type="expression" dxfId="4504" priority="4505">
      <formula>$A$211="Planilhado"</formula>
    </cfRule>
  </conditionalFormatting>
  <conditionalFormatting sqref="BC211:BE211">
    <cfRule type="expression" dxfId="4503" priority="4504">
      <formula>$A$211="Ñ Plan s/desc"</formula>
    </cfRule>
  </conditionalFormatting>
  <conditionalFormatting sqref="BC211:BE211">
    <cfRule type="expression" dxfId="4502" priority="4503">
      <formula>$A$211="Advindo"</formula>
    </cfRule>
  </conditionalFormatting>
  <conditionalFormatting sqref="BC211:BE211">
    <cfRule type="expression" dxfId="4501" priority="4502">
      <formula>$A$211="Ñ Plan c/desc"</formula>
    </cfRule>
  </conditionalFormatting>
  <conditionalFormatting sqref="BC211:BE211">
    <cfRule type="expression" dxfId="4500" priority="4501">
      <formula>$A$211="Família"</formula>
    </cfRule>
  </conditionalFormatting>
  <conditionalFormatting sqref="BC212:BE212">
    <cfRule type="expression" dxfId="4499" priority="4500">
      <formula>$A$212="Planilhado"</formula>
    </cfRule>
  </conditionalFormatting>
  <conditionalFormatting sqref="BC212:BE212">
    <cfRule type="expression" dxfId="4498" priority="4499">
      <formula>$A$212="Ñ Plan s/desc"</formula>
    </cfRule>
  </conditionalFormatting>
  <conditionalFormatting sqref="BC212:BE212">
    <cfRule type="expression" dxfId="4497" priority="4498">
      <formula>$A$212="Advindo"</formula>
    </cfRule>
  </conditionalFormatting>
  <conditionalFormatting sqref="BC212:BE212">
    <cfRule type="expression" dxfId="4496" priority="4497">
      <formula>$A$212="Ñ Plan c/desc"</formula>
    </cfRule>
  </conditionalFormatting>
  <conditionalFormatting sqref="BC212:BE212">
    <cfRule type="expression" dxfId="4495" priority="4496">
      <formula>$A$212="Família"</formula>
    </cfRule>
  </conditionalFormatting>
  <conditionalFormatting sqref="BC213:BE213">
    <cfRule type="expression" dxfId="4494" priority="4495">
      <formula>$A$213="Planilhado"</formula>
    </cfRule>
  </conditionalFormatting>
  <conditionalFormatting sqref="BC213:BE213">
    <cfRule type="expression" dxfId="4493" priority="4494">
      <formula>$A$213="Ñ Plan s/desc"</formula>
    </cfRule>
  </conditionalFormatting>
  <conditionalFormatting sqref="BC213:BE213">
    <cfRule type="expression" dxfId="4492" priority="4493">
      <formula>$A$213="Advindo"</formula>
    </cfRule>
  </conditionalFormatting>
  <conditionalFormatting sqref="BC213:BE213">
    <cfRule type="expression" dxfId="4491" priority="4492">
      <formula>$A$213="Ñ Plan c/desc"</formula>
    </cfRule>
  </conditionalFormatting>
  <conditionalFormatting sqref="BC213:BE213">
    <cfRule type="expression" dxfId="4490" priority="4491">
      <formula>$A$213="Família"</formula>
    </cfRule>
  </conditionalFormatting>
  <conditionalFormatting sqref="BC214:BE214">
    <cfRule type="expression" dxfId="4489" priority="4490">
      <formula>$A$214="Planilhado"</formula>
    </cfRule>
  </conditionalFormatting>
  <conditionalFormatting sqref="BC214:BE214">
    <cfRule type="expression" dxfId="4488" priority="4489">
      <formula>$A$214="Ñ Plan s/desc"</formula>
    </cfRule>
  </conditionalFormatting>
  <conditionalFormatting sqref="BC214:BE214">
    <cfRule type="expression" dxfId="4487" priority="4488">
      <formula>$A$214="Advindo"</formula>
    </cfRule>
  </conditionalFormatting>
  <conditionalFormatting sqref="BC214:BE214">
    <cfRule type="expression" dxfId="4486" priority="4487">
      <formula>$A$214="Ñ Plan c/desc"</formula>
    </cfRule>
  </conditionalFormatting>
  <conditionalFormatting sqref="BC214:BE214">
    <cfRule type="expression" dxfId="4485" priority="4486">
      <formula>$A$214="Família"</formula>
    </cfRule>
  </conditionalFormatting>
  <conditionalFormatting sqref="BC215:BE215">
    <cfRule type="expression" dxfId="4484" priority="4485">
      <formula>$A$215="Planilhado"</formula>
    </cfRule>
  </conditionalFormatting>
  <conditionalFormatting sqref="BC215:BE215">
    <cfRule type="expression" dxfId="4483" priority="4484">
      <formula>$A$215="Ñ Plan s/desc"</formula>
    </cfRule>
  </conditionalFormatting>
  <conditionalFormatting sqref="BC215:BE215">
    <cfRule type="expression" dxfId="4482" priority="4483">
      <formula>$A$215="Advindo"</formula>
    </cfRule>
  </conditionalFormatting>
  <conditionalFormatting sqref="BC215:BE215">
    <cfRule type="expression" dxfId="4481" priority="4482">
      <formula>$A$215="Ñ Plan c/desc"</formula>
    </cfRule>
  </conditionalFormatting>
  <conditionalFormatting sqref="BC215:BE215">
    <cfRule type="expression" dxfId="4480" priority="4481">
      <formula>$A$215="Família"</formula>
    </cfRule>
  </conditionalFormatting>
  <conditionalFormatting sqref="BC216:BE216">
    <cfRule type="expression" dxfId="4479" priority="4480">
      <formula>$A$216="Planilhado"</formula>
    </cfRule>
  </conditionalFormatting>
  <conditionalFormatting sqref="BC216:BE216">
    <cfRule type="expression" dxfId="4478" priority="4479">
      <formula>$A$216="Ñ Plan s/desc"</formula>
    </cfRule>
  </conditionalFormatting>
  <conditionalFormatting sqref="BC216:BE216">
    <cfRule type="expression" dxfId="4477" priority="4478">
      <formula>$A$216="Advindo"</formula>
    </cfRule>
  </conditionalFormatting>
  <conditionalFormatting sqref="BC216:BE216">
    <cfRule type="expression" dxfId="4476" priority="4477">
      <formula>$A$216="Ñ Plan c/desc"</formula>
    </cfRule>
  </conditionalFormatting>
  <conditionalFormatting sqref="BC216:BE216">
    <cfRule type="expression" dxfId="4475" priority="4476">
      <formula>$A$216="Família"</formula>
    </cfRule>
  </conditionalFormatting>
  <conditionalFormatting sqref="BC217:BE217">
    <cfRule type="expression" dxfId="4474" priority="4475">
      <formula>$A$217="Planilhado"</formula>
    </cfRule>
  </conditionalFormatting>
  <conditionalFormatting sqref="BC217:BE217">
    <cfRule type="expression" dxfId="4473" priority="4474">
      <formula>$A$217="Ñ Plan s/desc"</formula>
    </cfRule>
  </conditionalFormatting>
  <conditionalFormatting sqref="BC217:BE217">
    <cfRule type="expression" dxfId="4472" priority="4473">
      <formula>$A$217="Advindo"</formula>
    </cfRule>
  </conditionalFormatting>
  <conditionalFormatting sqref="BC217:BE217">
    <cfRule type="expression" dxfId="4471" priority="4472">
      <formula>$A$217="Ñ Plan c/desc"</formula>
    </cfRule>
  </conditionalFormatting>
  <conditionalFormatting sqref="BC217:BE217">
    <cfRule type="expression" dxfId="4470" priority="4471">
      <formula>$A$217="Família"</formula>
    </cfRule>
  </conditionalFormatting>
  <conditionalFormatting sqref="BC218:BE218">
    <cfRule type="expression" dxfId="4469" priority="4470">
      <formula>$A$218="Planilhado"</formula>
    </cfRule>
  </conditionalFormatting>
  <conditionalFormatting sqref="BC218:BE218">
    <cfRule type="expression" dxfId="4468" priority="4469">
      <formula>$A$218="Ñ Plan s/desc"</formula>
    </cfRule>
  </conditionalFormatting>
  <conditionalFormatting sqref="BC218:BE218">
    <cfRule type="expression" dxfId="4467" priority="4468">
      <formula>$A$218="Advindo"</formula>
    </cfRule>
  </conditionalFormatting>
  <conditionalFormatting sqref="BC218:BE218">
    <cfRule type="expression" dxfId="4466" priority="4467">
      <formula>$A$218="Ñ Plan c/desc"</formula>
    </cfRule>
  </conditionalFormatting>
  <conditionalFormatting sqref="BC218:BE218">
    <cfRule type="expression" dxfId="4465" priority="4466">
      <formula>$A$218="Família"</formula>
    </cfRule>
  </conditionalFormatting>
  <conditionalFormatting sqref="BC219:BE219">
    <cfRule type="expression" dxfId="4464" priority="4465">
      <formula>$A$219="Planilhado"</formula>
    </cfRule>
  </conditionalFormatting>
  <conditionalFormatting sqref="BC219:BE219">
    <cfRule type="expression" dxfId="4463" priority="4464">
      <formula>$A$219="Ñ Plan s/desc"</formula>
    </cfRule>
  </conditionalFormatting>
  <conditionalFormatting sqref="BC219:BE219">
    <cfRule type="expression" dxfId="4462" priority="4463">
      <formula>$A$219="Advindo"</formula>
    </cfRule>
  </conditionalFormatting>
  <conditionalFormatting sqref="BC219:BE219">
    <cfRule type="expression" dxfId="4461" priority="4462">
      <formula>$A$219="Ñ Plan c/desc"</formula>
    </cfRule>
  </conditionalFormatting>
  <conditionalFormatting sqref="BC219:BE219">
    <cfRule type="expression" dxfId="4460" priority="4461">
      <formula>$A$219="Família"</formula>
    </cfRule>
  </conditionalFormatting>
  <conditionalFormatting sqref="BC220:BE220">
    <cfRule type="expression" dxfId="4459" priority="4460">
      <formula>$A$220="Planilhado"</formula>
    </cfRule>
  </conditionalFormatting>
  <conditionalFormatting sqref="BC220:BE220">
    <cfRule type="expression" dxfId="4458" priority="4459">
      <formula>$A$220="Ñ Plan s/desc"</formula>
    </cfRule>
  </conditionalFormatting>
  <conditionalFormatting sqref="BC220:BE220">
    <cfRule type="expression" dxfId="4457" priority="4458">
      <formula>$A$220="Advindo"</formula>
    </cfRule>
  </conditionalFormatting>
  <conditionalFormatting sqref="BC220:BE220">
    <cfRule type="expression" dxfId="4456" priority="4457">
      <formula>$A$220="Ñ Plan c/desc"</formula>
    </cfRule>
  </conditionalFormatting>
  <conditionalFormatting sqref="BC220:BE220">
    <cfRule type="expression" dxfId="4455" priority="4456">
      <formula>$A$220="Família"</formula>
    </cfRule>
  </conditionalFormatting>
  <conditionalFormatting sqref="BC221:BE221">
    <cfRule type="expression" dxfId="4454" priority="4455">
      <formula>$A$221="Planilhado"</formula>
    </cfRule>
  </conditionalFormatting>
  <conditionalFormatting sqref="BC221:BE221">
    <cfRule type="expression" dxfId="4453" priority="4454">
      <formula>$A$221="Ñ Plan s/desc"</formula>
    </cfRule>
  </conditionalFormatting>
  <conditionalFormatting sqref="BC221:BE221">
    <cfRule type="expression" dxfId="4452" priority="4453">
      <formula>$A$221="Advindo"</formula>
    </cfRule>
  </conditionalFormatting>
  <conditionalFormatting sqref="BC221:BE221">
    <cfRule type="expression" dxfId="4451" priority="4452">
      <formula>$A$221="Ñ Plan c/desc"</formula>
    </cfRule>
  </conditionalFormatting>
  <conditionalFormatting sqref="BC221:BE221">
    <cfRule type="expression" dxfId="4450" priority="4451">
      <formula>$A$221="Família"</formula>
    </cfRule>
  </conditionalFormatting>
  <conditionalFormatting sqref="BC222:BE222">
    <cfRule type="expression" dxfId="4449" priority="4450">
      <formula>$A$222="Planilhado"</formula>
    </cfRule>
  </conditionalFormatting>
  <conditionalFormatting sqref="BC222:BE222">
    <cfRule type="expression" dxfId="4448" priority="4449">
      <formula>$A$222="Ñ Plan s/desc"</formula>
    </cfRule>
  </conditionalFormatting>
  <conditionalFormatting sqref="BC222:BE222">
    <cfRule type="expression" dxfId="4447" priority="4448">
      <formula>$A$222="Advindo"</formula>
    </cfRule>
  </conditionalFormatting>
  <conditionalFormatting sqref="BC222:BE222">
    <cfRule type="expression" dxfId="4446" priority="4447">
      <formula>$A$222="Ñ Plan c/desc"</formula>
    </cfRule>
  </conditionalFormatting>
  <conditionalFormatting sqref="BC222:BE222">
    <cfRule type="expression" dxfId="4445" priority="4446">
      <formula>$A$222="Família"</formula>
    </cfRule>
  </conditionalFormatting>
  <conditionalFormatting sqref="BC223:BE223">
    <cfRule type="expression" dxfId="4444" priority="4445">
      <formula>$A$223="Planilhado"</formula>
    </cfRule>
  </conditionalFormatting>
  <conditionalFormatting sqref="BC223:BE223">
    <cfRule type="expression" dxfId="4443" priority="4444">
      <formula>$A$223="Ñ Plan s/desc"</formula>
    </cfRule>
  </conditionalFormatting>
  <conditionalFormatting sqref="BC223:BE223">
    <cfRule type="expression" dxfId="4442" priority="4443">
      <formula>$A$223="Advindo"</formula>
    </cfRule>
  </conditionalFormatting>
  <conditionalFormatting sqref="BC223:BE223">
    <cfRule type="expression" dxfId="4441" priority="4442">
      <formula>$A$223="Ñ Plan c/desc"</formula>
    </cfRule>
  </conditionalFormatting>
  <conditionalFormatting sqref="BC223:BE223">
    <cfRule type="expression" dxfId="4440" priority="4441">
      <formula>$A$223="Família"</formula>
    </cfRule>
  </conditionalFormatting>
  <conditionalFormatting sqref="BC224:BE224">
    <cfRule type="expression" dxfId="4439" priority="4440">
      <formula>$A$224="Planilhado"</formula>
    </cfRule>
  </conditionalFormatting>
  <conditionalFormatting sqref="BC224:BE224">
    <cfRule type="expression" dxfId="4438" priority="4439">
      <formula>$A$224="Ñ Plan s/desc"</formula>
    </cfRule>
  </conditionalFormatting>
  <conditionalFormatting sqref="BC224:BE224">
    <cfRule type="expression" dxfId="4437" priority="4438">
      <formula>$A$224="Advindo"</formula>
    </cfRule>
  </conditionalFormatting>
  <conditionalFormatting sqref="BC224:BE224">
    <cfRule type="expression" dxfId="4436" priority="4437">
      <formula>$A$224="Ñ Plan c/desc"</formula>
    </cfRule>
  </conditionalFormatting>
  <conditionalFormatting sqref="BC224:BE224">
    <cfRule type="expression" dxfId="4435" priority="4436">
      <formula>$A$224="Família"</formula>
    </cfRule>
  </conditionalFormatting>
  <conditionalFormatting sqref="BC225:BE225">
    <cfRule type="expression" dxfId="4434" priority="4435">
      <formula>$A$225="Planilhado"</formula>
    </cfRule>
  </conditionalFormatting>
  <conditionalFormatting sqref="BC225:BE225">
    <cfRule type="expression" dxfId="4433" priority="4434">
      <formula>$A$225="Ñ Plan s/desc"</formula>
    </cfRule>
  </conditionalFormatting>
  <conditionalFormatting sqref="BC225:BE225">
    <cfRule type="expression" dxfId="4432" priority="4433">
      <formula>$A$225="Advindo"</formula>
    </cfRule>
  </conditionalFormatting>
  <conditionalFormatting sqref="BC225:BE225">
    <cfRule type="expression" dxfId="4431" priority="4432">
      <formula>$A$225="Ñ Plan c/desc"</formula>
    </cfRule>
  </conditionalFormatting>
  <conditionalFormatting sqref="BC225:BE225">
    <cfRule type="expression" dxfId="4430" priority="4431">
      <formula>$A$225="Família"</formula>
    </cfRule>
  </conditionalFormatting>
  <conditionalFormatting sqref="BC226:BE226">
    <cfRule type="expression" dxfId="4429" priority="4430">
      <formula>$A$226="Planilhado"</formula>
    </cfRule>
  </conditionalFormatting>
  <conditionalFormatting sqref="BC226:BE226">
    <cfRule type="expression" dxfId="4428" priority="4429">
      <formula>$A$226="Ñ Plan s/desc"</formula>
    </cfRule>
  </conditionalFormatting>
  <conditionalFormatting sqref="BC226:BE226">
    <cfRule type="expression" dxfId="4427" priority="4428">
      <formula>$A$226="Advindo"</formula>
    </cfRule>
  </conditionalFormatting>
  <conditionalFormatting sqref="BC226:BE226">
    <cfRule type="expression" dxfId="4426" priority="4427">
      <formula>$A$226="Ñ Plan c/desc"</formula>
    </cfRule>
  </conditionalFormatting>
  <conditionalFormatting sqref="BC226:BE226">
    <cfRule type="expression" dxfId="4425" priority="4426">
      <formula>$A$226="Família"</formula>
    </cfRule>
  </conditionalFormatting>
  <conditionalFormatting sqref="BC227:BE227">
    <cfRule type="expression" dxfId="4424" priority="4425">
      <formula>$A$227="Planilhado"</formula>
    </cfRule>
  </conditionalFormatting>
  <conditionalFormatting sqref="BC227:BE227">
    <cfRule type="expression" dxfId="4423" priority="4424">
      <formula>$A$227="Ñ Plan s/desc"</formula>
    </cfRule>
  </conditionalFormatting>
  <conditionalFormatting sqref="BC227:BE227">
    <cfRule type="expression" dxfId="4422" priority="4423">
      <formula>$A$227="Advindo"</formula>
    </cfRule>
  </conditionalFormatting>
  <conditionalFormatting sqref="BC227:BE227">
    <cfRule type="expression" dxfId="4421" priority="4422">
      <formula>$A$227="Ñ Plan c/desc"</formula>
    </cfRule>
  </conditionalFormatting>
  <conditionalFormatting sqref="BC227:BE227">
    <cfRule type="expression" dxfId="4420" priority="4421">
      <formula>$A$227="Família"</formula>
    </cfRule>
  </conditionalFormatting>
  <conditionalFormatting sqref="BC228:BE228">
    <cfRule type="expression" dxfId="4419" priority="4420">
      <formula>$A$228="Planilhado"</formula>
    </cfRule>
  </conditionalFormatting>
  <conditionalFormatting sqref="BC228:BE228">
    <cfRule type="expression" dxfId="4418" priority="4419">
      <formula>$A$228="Ñ Plan s/desc"</formula>
    </cfRule>
  </conditionalFormatting>
  <conditionalFormatting sqref="BC228:BE228">
    <cfRule type="expression" dxfId="4417" priority="4418">
      <formula>$A$228="Advindo"</formula>
    </cfRule>
  </conditionalFormatting>
  <conditionalFormatting sqref="BC228:BE228">
    <cfRule type="expression" dxfId="4416" priority="4417">
      <formula>$A$228="Ñ Plan c/desc"</formula>
    </cfRule>
  </conditionalFormatting>
  <conditionalFormatting sqref="BC228:BE228">
    <cfRule type="expression" dxfId="4415" priority="4416">
      <formula>$A$228="Família"</formula>
    </cfRule>
  </conditionalFormatting>
  <conditionalFormatting sqref="BC229:BE229">
    <cfRule type="expression" dxfId="4414" priority="4415">
      <formula>$A$229="Planilhado"</formula>
    </cfRule>
  </conditionalFormatting>
  <conditionalFormatting sqref="BC229:BE229">
    <cfRule type="expression" dxfId="4413" priority="4414">
      <formula>$A$229="Ñ Plan s/desc"</formula>
    </cfRule>
  </conditionalFormatting>
  <conditionalFormatting sqref="BC229:BE229">
    <cfRule type="expression" dxfId="4412" priority="4413">
      <formula>$A$229="Advindo"</formula>
    </cfRule>
  </conditionalFormatting>
  <conditionalFormatting sqref="BC229:BE229">
    <cfRule type="expression" dxfId="4411" priority="4412">
      <formula>$A$229="Ñ Plan c/desc"</formula>
    </cfRule>
  </conditionalFormatting>
  <conditionalFormatting sqref="BC229:BE229">
    <cfRule type="expression" dxfId="4410" priority="4411">
      <formula>$A$229="Família"</formula>
    </cfRule>
  </conditionalFormatting>
  <conditionalFormatting sqref="BC230:BE230">
    <cfRule type="expression" dxfId="4409" priority="4410">
      <formula>$A$230="Planilhado"</formula>
    </cfRule>
  </conditionalFormatting>
  <conditionalFormatting sqref="BC230:BE230">
    <cfRule type="expression" dxfId="4408" priority="4409">
      <formula>$A$230="Ñ Plan s/desc"</formula>
    </cfRule>
  </conditionalFormatting>
  <conditionalFormatting sqref="BC230:BE230">
    <cfRule type="expression" dxfId="4407" priority="4408">
      <formula>$A$230="Advindo"</formula>
    </cfRule>
  </conditionalFormatting>
  <conditionalFormatting sqref="BC230:BE230">
    <cfRule type="expression" dxfId="4406" priority="4407">
      <formula>$A$230="Ñ Plan c/desc"</formula>
    </cfRule>
  </conditionalFormatting>
  <conditionalFormatting sqref="BC230:BE230">
    <cfRule type="expression" dxfId="4405" priority="4406">
      <formula>$A$230="Família"</formula>
    </cfRule>
  </conditionalFormatting>
  <conditionalFormatting sqref="BC231:BE231">
    <cfRule type="expression" dxfId="4404" priority="4405">
      <formula>$A$231="Planilhado"</formula>
    </cfRule>
  </conditionalFormatting>
  <conditionalFormatting sqref="BC231:BE231">
    <cfRule type="expression" dxfId="4403" priority="4404">
      <formula>$A$231="Ñ Plan s/desc"</formula>
    </cfRule>
  </conditionalFormatting>
  <conditionalFormatting sqref="BC231:BE231">
    <cfRule type="expression" dxfId="4402" priority="4403">
      <formula>$A$231="Advindo"</formula>
    </cfRule>
  </conditionalFormatting>
  <conditionalFormatting sqref="BC231:BE231">
    <cfRule type="expression" dxfId="4401" priority="4402">
      <formula>$A$231="Ñ Plan c/desc"</formula>
    </cfRule>
  </conditionalFormatting>
  <conditionalFormatting sqref="BC231:BE231">
    <cfRule type="expression" dxfId="4400" priority="4401">
      <formula>$A$231="Família"</formula>
    </cfRule>
  </conditionalFormatting>
  <conditionalFormatting sqref="BC232:BE232">
    <cfRule type="expression" dxfId="4399" priority="4400">
      <formula>$A$232="Planilhado"</formula>
    </cfRule>
  </conditionalFormatting>
  <conditionalFormatting sqref="BC232:BE232">
    <cfRule type="expression" dxfId="4398" priority="4399">
      <formula>$A$232="Ñ Plan s/desc"</formula>
    </cfRule>
  </conditionalFormatting>
  <conditionalFormatting sqref="BC232:BE232">
    <cfRule type="expression" dxfId="4397" priority="4398">
      <formula>$A$232="Advindo"</formula>
    </cfRule>
  </conditionalFormatting>
  <conditionalFormatting sqref="BC232:BE232">
    <cfRule type="expression" dxfId="4396" priority="4397">
      <formula>$A$232="Ñ Plan c/desc"</formula>
    </cfRule>
  </conditionalFormatting>
  <conditionalFormatting sqref="BC232:BE232">
    <cfRule type="expression" dxfId="4395" priority="4396">
      <formula>$A$232="Família"</formula>
    </cfRule>
  </conditionalFormatting>
  <conditionalFormatting sqref="BC233:BE233">
    <cfRule type="expression" dxfId="4394" priority="4395">
      <formula>$A$233="Planilhado"</formula>
    </cfRule>
  </conditionalFormatting>
  <conditionalFormatting sqref="BC233:BE233">
    <cfRule type="expression" dxfId="4393" priority="4394">
      <formula>$A$233="Ñ Plan s/desc"</formula>
    </cfRule>
  </conditionalFormatting>
  <conditionalFormatting sqref="BC233:BE233">
    <cfRule type="expression" dxfId="4392" priority="4393">
      <formula>$A$233="Advindo"</formula>
    </cfRule>
  </conditionalFormatting>
  <conditionalFormatting sqref="BC233:BE233">
    <cfRule type="expression" dxfId="4391" priority="4392">
      <formula>$A$233="Ñ Plan c/desc"</formula>
    </cfRule>
  </conditionalFormatting>
  <conditionalFormatting sqref="BC233:BE233">
    <cfRule type="expression" dxfId="4390" priority="4391">
      <formula>$A$233="Família"</formula>
    </cfRule>
  </conditionalFormatting>
  <conditionalFormatting sqref="BC234:BE234">
    <cfRule type="expression" dxfId="4389" priority="4390">
      <formula>$A$234="Planilhado"</formula>
    </cfRule>
  </conditionalFormatting>
  <conditionalFormatting sqref="BC234:BE234">
    <cfRule type="expression" dxfId="4388" priority="4389">
      <formula>$A$234="Ñ Plan s/desc"</formula>
    </cfRule>
  </conditionalFormatting>
  <conditionalFormatting sqref="BC234:BE234">
    <cfRule type="expression" dxfId="4387" priority="4388">
      <formula>$A$234="Advindo"</formula>
    </cfRule>
  </conditionalFormatting>
  <conditionalFormatting sqref="BC234:BE234">
    <cfRule type="expression" dxfId="4386" priority="4387">
      <formula>$A$234="Ñ Plan c/desc"</formula>
    </cfRule>
  </conditionalFormatting>
  <conditionalFormatting sqref="BC234:BE234">
    <cfRule type="expression" dxfId="4385" priority="4386">
      <formula>$A$234="Família"</formula>
    </cfRule>
  </conditionalFormatting>
  <conditionalFormatting sqref="BC235:BE235">
    <cfRule type="expression" dxfId="4384" priority="4385">
      <formula>$A$235="Planilhado"</formula>
    </cfRule>
  </conditionalFormatting>
  <conditionalFormatting sqref="BC235:BE235">
    <cfRule type="expression" dxfId="4383" priority="4384">
      <formula>$A$235="Ñ Plan s/desc"</formula>
    </cfRule>
  </conditionalFormatting>
  <conditionalFormatting sqref="BC235:BE235">
    <cfRule type="expression" dxfId="4382" priority="4383">
      <formula>$A$235="Advindo"</formula>
    </cfRule>
  </conditionalFormatting>
  <conditionalFormatting sqref="BC235:BE235">
    <cfRule type="expression" dxfId="4381" priority="4382">
      <formula>$A$235="Ñ Plan c/desc"</formula>
    </cfRule>
  </conditionalFormatting>
  <conditionalFormatting sqref="BC235:BE235">
    <cfRule type="expression" dxfId="4380" priority="4381">
      <formula>$A$235="Família"</formula>
    </cfRule>
  </conditionalFormatting>
  <conditionalFormatting sqref="BC236:BE236">
    <cfRule type="expression" dxfId="4379" priority="4380">
      <formula>$A$236="Planilhado"</formula>
    </cfRule>
  </conditionalFormatting>
  <conditionalFormatting sqref="BC236:BE236">
    <cfRule type="expression" dxfId="4378" priority="4379">
      <formula>$A$236="Ñ Plan s/desc"</formula>
    </cfRule>
  </conditionalFormatting>
  <conditionalFormatting sqref="BC236:BE236">
    <cfRule type="expression" dxfId="4377" priority="4378">
      <formula>$A$236="Advindo"</formula>
    </cfRule>
  </conditionalFormatting>
  <conditionalFormatting sqref="BC236:BE236">
    <cfRule type="expression" dxfId="4376" priority="4377">
      <formula>$A$236="Ñ Plan c/desc"</formula>
    </cfRule>
  </conditionalFormatting>
  <conditionalFormatting sqref="BC236:BE236">
    <cfRule type="expression" dxfId="4375" priority="4376">
      <formula>$A$236="Família"</formula>
    </cfRule>
  </conditionalFormatting>
  <conditionalFormatting sqref="BC237:BE237">
    <cfRule type="expression" dxfId="4374" priority="4375">
      <formula>$A$237="Planilhado"</formula>
    </cfRule>
  </conditionalFormatting>
  <conditionalFormatting sqref="BC237:BE237">
    <cfRule type="expression" dxfId="4373" priority="4374">
      <formula>$A$237="Ñ Plan s/desc"</formula>
    </cfRule>
  </conditionalFormatting>
  <conditionalFormatting sqref="BC237:BE237">
    <cfRule type="expression" dxfId="4372" priority="4373">
      <formula>$A$237="Advindo"</formula>
    </cfRule>
  </conditionalFormatting>
  <conditionalFormatting sqref="BC237:BE237">
    <cfRule type="expression" dxfId="4371" priority="4372">
      <formula>$A$237="Ñ Plan c/desc"</formula>
    </cfRule>
  </conditionalFormatting>
  <conditionalFormatting sqref="BC237:BE237">
    <cfRule type="expression" dxfId="4370" priority="4371">
      <formula>$A$237="Família"</formula>
    </cfRule>
  </conditionalFormatting>
  <conditionalFormatting sqref="BC238:BE238">
    <cfRule type="expression" dxfId="4369" priority="4370">
      <formula>$A$238="Planilhado"</formula>
    </cfRule>
  </conditionalFormatting>
  <conditionalFormatting sqref="BC238:BE238">
    <cfRule type="expression" dxfId="4368" priority="4369">
      <formula>$A$238="Ñ Plan s/desc"</formula>
    </cfRule>
  </conditionalFormatting>
  <conditionalFormatting sqref="BC238:BE238">
    <cfRule type="expression" dxfId="4367" priority="4368">
      <formula>$A$238="Advindo"</formula>
    </cfRule>
  </conditionalFormatting>
  <conditionalFormatting sqref="BC238:BE238">
    <cfRule type="expression" dxfId="4366" priority="4367">
      <formula>$A$238="Ñ Plan c/desc"</formula>
    </cfRule>
  </conditionalFormatting>
  <conditionalFormatting sqref="BC238:BE238">
    <cfRule type="expression" dxfId="4365" priority="4366">
      <formula>$A$238="Família"</formula>
    </cfRule>
  </conditionalFormatting>
  <conditionalFormatting sqref="BC239:BE239">
    <cfRule type="expression" dxfId="4364" priority="4365">
      <formula>$A$239="Planilhado"</formula>
    </cfRule>
  </conditionalFormatting>
  <conditionalFormatting sqref="BC239:BE239">
    <cfRule type="expression" dxfId="4363" priority="4364">
      <formula>$A$239="Ñ Plan s/desc"</formula>
    </cfRule>
  </conditionalFormatting>
  <conditionalFormatting sqref="BC239:BE239">
    <cfRule type="expression" dxfId="4362" priority="4363">
      <formula>$A$239="Advindo"</formula>
    </cfRule>
  </conditionalFormatting>
  <conditionalFormatting sqref="BC239:BE239">
    <cfRule type="expression" dxfId="4361" priority="4362">
      <formula>$A$239="Ñ Plan c/desc"</formula>
    </cfRule>
  </conditionalFormatting>
  <conditionalFormatting sqref="BC239:BE239">
    <cfRule type="expression" dxfId="4360" priority="4361">
      <formula>$A$239="Família"</formula>
    </cfRule>
  </conditionalFormatting>
  <conditionalFormatting sqref="BC240:BE240">
    <cfRule type="expression" dxfId="4359" priority="4360">
      <formula>$A$240="Planilhado"</formula>
    </cfRule>
  </conditionalFormatting>
  <conditionalFormatting sqref="BC240:BE240">
    <cfRule type="expression" dxfId="4358" priority="4359">
      <formula>$A$240="Ñ Plan s/desc"</formula>
    </cfRule>
  </conditionalFormatting>
  <conditionalFormatting sqref="BC240:BE240">
    <cfRule type="expression" dxfId="4357" priority="4358">
      <formula>$A$240="Advindo"</formula>
    </cfRule>
  </conditionalFormatting>
  <conditionalFormatting sqref="BC240:BE240">
    <cfRule type="expression" dxfId="4356" priority="4357">
      <formula>$A$240="Ñ Plan c/desc"</formula>
    </cfRule>
  </conditionalFormatting>
  <conditionalFormatting sqref="BC240:BE240">
    <cfRule type="expression" dxfId="4355" priority="4356">
      <formula>$A$240="Família"</formula>
    </cfRule>
  </conditionalFormatting>
  <conditionalFormatting sqref="BC241:BE241">
    <cfRule type="expression" dxfId="4354" priority="4355">
      <formula>$A$241="Planilhado"</formula>
    </cfRule>
  </conditionalFormatting>
  <conditionalFormatting sqref="BC241:BE241">
    <cfRule type="expression" dxfId="4353" priority="4354">
      <formula>$A$241="Ñ Plan s/desc"</formula>
    </cfRule>
  </conditionalFormatting>
  <conditionalFormatting sqref="BC241:BE241">
    <cfRule type="expression" dxfId="4352" priority="4353">
      <formula>$A$241="Advindo"</formula>
    </cfRule>
  </conditionalFormatting>
  <conditionalFormatting sqref="BC241:BE241">
    <cfRule type="expression" dxfId="4351" priority="4352">
      <formula>$A$241="Ñ Plan c/desc"</formula>
    </cfRule>
  </conditionalFormatting>
  <conditionalFormatting sqref="BC241:BE241">
    <cfRule type="expression" dxfId="4350" priority="4351">
      <formula>$A$241="Família"</formula>
    </cfRule>
  </conditionalFormatting>
  <conditionalFormatting sqref="BC242:BE242">
    <cfRule type="expression" dxfId="4349" priority="4350">
      <formula>$A$242="Planilhado"</formula>
    </cfRule>
  </conditionalFormatting>
  <conditionalFormatting sqref="BC242:BE242">
    <cfRule type="expression" dxfId="4348" priority="4349">
      <formula>$A$242="Ñ Plan s/desc"</formula>
    </cfRule>
  </conditionalFormatting>
  <conditionalFormatting sqref="BC242:BE242">
    <cfRule type="expression" dxfId="4347" priority="4348">
      <formula>$A$242="Advindo"</formula>
    </cfRule>
  </conditionalFormatting>
  <conditionalFormatting sqref="BC242:BE242">
    <cfRule type="expression" dxfId="4346" priority="4347">
      <formula>$A$242="Ñ Plan c/desc"</formula>
    </cfRule>
  </conditionalFormatting>
  <conditionalFormatting sqref="BC242:BE242">
    <cfRule type="expression" dxfId="4345" priority="4346">
      <formula>$A$242="Família"</formula>
    </cfRule>
  </conditionalFormatting>
  <conditionalFormatting sqref="BC243:BE243">
    <cfRule type="expression" dxfId="4344" priority="4345">
      <formula>$A$243="Planilhado"</formula>
    </cfRule>
  </conditionalFormatting>
  <conditionalFormatting sqref="BC243:BE243">
    <cfRule type="expression" dxfId="4343" priority="4344">
      <formula>$A$243="Ñ Plan s/desc"</formula>
    </cfRule>
  </conditionalFormatting>
  <conditionalFormatting sqref="BC243:BE243">
    <cfRule type="expression" dxfId="4342" priority="4343">
      <formula>$A$243="Advindo"</formula>
    </cfRule>
  </conditionalFormatting>
  <conditionalFormatting sqref="BC243:BE243">
    <cfRule type="expression" dxfId="4341" priority="4342">
      <formula>$A$243="Ñ Plan c/desc"</formula>
    </cfRule>
  </conditionalFormatting>
  <conditionalFormatting sqref="BC243:BE243">
    <cfRule type="expression" dxfId="4340" priority="4341">
      <formula>$A$243="Família"</formula>
    </cfRule>
  </conditionalFormatting>
  <conditionalFormatting sqref="BC244:BE244">
    <cfRule type="expression" dxfId="4339" priority="4340">
      <formula>$A$244="Planilhado"</formula>
    </cfRule>
  </conditionalFormatting>
  <conditionalFormatting sqref="BC244:BE244">
    <cfRule type="expression" dxfId="4338" priority="4339">
      <formula>$A$244="Ñ Plan s/desc"</formula>
    </cfRule>
  </conditionalFormatting>
  <conditionalFormatting sqref="BC244:BE244">
    <cfRule type="expression" dxfId="4337" priority="4338">
      <formula>$A$244="Advindo"</formula>
    </cfRule>
  </conditionalFormatting>
  <conditionalFormatting sqref="BC244:BE244">
    <cfRule type="expression" dxfId="4336" priority="4337">
      <formula>$A$244="Ñ Plan c/desc"</formula>
    </cfRule>
  </conditionalFormatting>
  <conditionalFormatting sqref="BC244:BE244">
    <cfRule type="expression" dxfId="4335" priority="4336">
      <formula>$A$244="Família"</formula>
    </cfRule>
  </conditionalFormatting>
  <conditionalFormatting sqref="BC245:BE245">
    <cfRule type="expression" dxfId="4334" priority="4335">
      <formula>$A$245="Planilhado"</formula>
    </cfRule>
  </conditionalFormatting>
  <conditionalFormatting sqref="BC245:BE245">
    <cfRule type="expression" dxfId="4333" priority="4334">
      <formula>$A$245="Ñ Plan s/desc"</formula>
    </cfRule>
  </conditionalFormatting>
  <conditionalFormatting sqref="BC245:BE245">
    <cfRule type="expression" dxfId="4332" priority="4333">
      <formula>$A$245="Advindo"</formula>
    </cfRule>
  </conditionalFormatting>
  <conditionalFormatting sqref="BC245:BE245">
    <cfRule type="expression" dxfId="4331" priority="4332">
      <formula>$A$245="Ñ Plan c/desc"</formula>
    </cfRule>
  </conditionalFormatting>
  <conditionalFormatting sqref="BC245:BE245">
    <cfRule type="expression" dxfId="4330" priority="4331">
      <formula>$A$245="Família"</formula>
    </cfRule>
  </conditionalFormatting>
  <conditionalFormatting sqref="BC246:BE246">
    <cfRule type="expression" dxfId="4329" priority="4330">
      <formula>$A$246="Planilhado"</formula>
    </cfRule>
  </conditionalFormatting>
  <conditionalFormatting sqref="BC246:BE246">
    <cfRule type="expression" dxfId="4328" priority="4329">
      <formula>$A$246="Ñ Plan s/desc"</formula>
    </cfRule>
  </conditionalFormatting>
  <conditionalFormatting sqref="BC246:BE246">
    <cfRule type="expression" dxfId="4327" priority="4328">
      <formula>$A$246="Advindo"</formula>
    </cfRule>
  </conditionalFormatting>
  <conditionalFormatting sqref="BC246:BE246">
    <cfRule type="expression" dxfId="4326" priority="4327">
      <formula>$A$246="Ñ Plan c/desc"</formula>
    </cfRule>
  </conditionalFormatting>
  <conditionalFormatting sqref="BC246:BE246">
    <cfRule type="expression" dxfId="4325" priority="4326">
      <formula>$A$246="Família"</formula>
    </cfRule>
  </conditionalFormatting>
  <conditionalFormatting sqref="BC247:BE247">
    <cfRule type="expression" dxfId="4324" priority="4325">
      <formula>$A$247="Planilhado"</formula>
    </cfRule>
  </conditionalFormatting>
  <conditionalFormatting sqref="BC247:BE247">
    <cfRule type="expression" dxfId="4323" priority="4324">
      <formula>$A$247="Ñ Plan s/desc"</formula>
    </cfRule>
  </conditionalFormatting>
  <conditionalFormatting sqref="BC247:BE247">
    <cfRule type="expression" dxfId="4322" priority="4323">
      <formula>$A$247="Advindo"</formula>
    </cfRule>
  </conditionalFormatting>
  <conditionalFormatting sqref="BC247:BE247">
    <cfRule type="expression" dxfId="4321" priority="4322">
      <formula>$A$247="Ñ Plan c/desc"</formula>
    </cfRule>
  </conditionalFormatting>
  <conditionalFormatting sqref="BC247:BE247">
    <cfRule type="expression" dxfId="4320" priority="4321">
      <formula>$A$247="Família"</formula>
    </cfRule>
  </conditionalFormatting>
  <conditionalFormatting sqref="BC248:BE248">
    <cfRule type="expression" dxfId="4319" priority="4320">
      <formula>$A$248="Planilhado"</formula>
    </cfRule>
  </conditionalFormatting>
  <conditionalFormatting sqref="BC248:BE248">
    <cfRule type="expression" dxfId="4318" priority="4319">
      <formula>$A$248="Ñ Plan s/desc"</formula>
    </cfRule>
  </conditionalFormatting>
  <conditionalFormatting sqref="BC248:BE248">
    <cfRule type="expression" dxfId="4317" priority="4318">
      <formula>$A$248="Advindo"</formula>
    </cfRule>
  </conditionalFormatting>
  <conditionalFormatting sqref="BC248:BE248">
    <cfRule type="expression" dxfId="4316" priority="4317">
      <formula>$A$248="Ñ Plan c/desc"</formula>
    </cfRule>
  </conditionalFormatting>
  <conditionalFormatting sqref="BC248:BE248">
    <cfRule type="expression" dxfId="4315" priority="4316">
      <formula>$A$248="Família"</formula>
    </cfRule>
  </conditionalFormatting>
  <conditionalFormatting sqref="BC249:BE249">
    <cfRule type="expression" dxfId="4314" priority="4315">
      <formula>$A$249="Planilhado"</formula>
    </cfRule>
  </conditionalFormatting>
  <conditionalFormatting sqref="BC249:BE249">
    <cfRule type="expression" dxfId="4313" priority="4314">
      <formula>$A$249="Ñ Plan s/desc"</formula>
    </cfRule>
  </conditionalFormatting>
  <conditionalFormatting sqref="BC249:BE249">
    <cfRule type="expression" dxfId="4312" priority="4313">
      <formula>$A$249="Advindo"</formula>
    </cfRule>
  </conditionalFormatting>
  <conditionalFormatting sqref="BC249:BE249">
    <cfRule type="expression" dxfId="4311" priority="4312">
      <formula>$A$249="Ñ Plan c/desc"</formula>
    </cfRule>
  </conditionalFormatting>
  <conditionalFormatting sqref="BC249:BE249">
    <cfRule type="expression" dxfId="4310" priority="4311">
      <formula>$A$249="Família"</formula>
    </cfRule>
  </conditionalFormatting>
  <conditionalFormatting sqref="BC250:BE250">
    <cfRule type="expression" dxfId="4309" priority="4310">
      <formula>$A$250="Planilhado"</formula>
    </cfRule>
  </conditionalFormatting>
  <conditionalFormatting sqref="BC250:BE250">
    <cfRule type="expression" dxfId="4308" priority="4309">
      <formula>$A$250="Ñ Plan s/desc"</formula>
    </cfRule>
  </conditionalFormatting>
  <conditionalFormatting sqref="BC250:BE250">
    <cfRule type="expression" dxfId="4307" priority="4308">
      <formula>$A$250="Advindo"</formula>
    </cfRule>
  </conditionalFormatting>
  <conditionalFormatting sqref="BC250:BE250">
    <cfRule type="expression" dxfId="4306" priority="4307">
      <formula>$A$250="Ñ Plan c/desc"</formula>
    </cfRule>
  </conditionalFormatting>
  <conditionalFormatting sqref="BC250:BE250">
    <cfRule type="expression" dxfId="4305" priority="4306">
      <formula>$A$250="Família"</formula>
    </cfRule>
  </conditionalFormatting>
  <conditionalFormatting sqref="BC251:BE251">
    <cfRule type="expression" dxfId="4304" priority="4305">
      <formula>$A$251="Planilhado"</formula>
    </cfRule>
  </conditionalFormatting>
  <conditionalFormatting sqref="BC251:BE251">
    <cfRule type="expression" dxfId="4303" priority="4304">
      <formula>$A$251="Ñ Plan s/desc"</formula>
    </cfRule>
  </conditionalFormatting>
  <conditionalFormatting sqref="BC251:BE251">
    <cfRule type="expression" dxfId="4302" priority="4303">
      <formula>$A$251="Advindo"</formula>
    </cfRule>
  </conditionalFormatting>
  <conditionalFormatting sqref="BC251:BE251">
    <cfRule type="expression" dxfId="4301" priority="4302">
      <formula>$A$251="Ñ Plan c/desc"</formula>
    </cfRule>
  </conditionalFormatting>
  <conditionalFormatting sqref="BC251:BE251">
    <cfRule type="expression" dxfId="4300" priority="4301">
      <formula>$A$251="Família"</formula>
    </cfRule>
  </conditionalFormatting>
  <conditionalFormatting sqref="BC252:BE252">
    <cfRule type="expression" dxfId="4299" priority="4300">
      <formula>$A$252="Planilhado"</formula>
    </cfRule>
  </conditionalFormatting>
  <conditionalFormatting sqref="BC252:BE252">
    <cfRule type="expression" dxfId="4298" priority="4299">
      <formula>$A$252="Ñ Plan s/desc"</formula>
    </cfRule>
  </conditionalFormatting>
  <conditionalFormatting sqref="BC252:BE252">
    <cfRule type="expression" dxfId="4297" priority="4298">
      <formula>$A$252="Advindo"</formula>
    </cfRule>
  </conditionalFormatting>
  <conditionalFormatting sqref="BC252:BE252">
    <cfRule type="expression" dxfId="4296" priority="4297">
      <formula>$A$252="Ñ Plan c/desc"</formula>
    </cfRule>
  </conditionalFormatting>
  <conditionalFormatting sqref="BC252:BE252">
    <cfRule type="expression" dxfId="4295" priority="4296">
      <formula>$A$252="Família"</formula>
    </cfRule>
  </conditionalFormatting>
  <conditionalFormatting sqref="BC253:BE253">
    <cfRule type="expression" dxfId="4294" priority="4295">
      <formula>$A$253="Planilhado"</formula>
    </cfRule>
  </conditionalFormatting>
  <conditionalFormatting sqref="BC253:BE253">
    <cfRule type="expression" dxfId="4293" priority="4294">
      <formula>$A$253="Ñ Plan s/desc"</formula>
    </cfRule>
  </conditionalFormatting>
  <conditionalFormatting sqref="BC253:BE253">
    <cfRule type="expression" dxfId="4292" priority="4293">
      <formula>$A$253="Advindo"</formula>
    </cfRule>
  </conditionalFormatting>
  <conditionalFormatting sqref="BC253:BE253">
    <cfRule type="expression" dxfId="4291" priority="4292">
      <formula>$A$253="Ñ Plan c/desc"</formula>
    </cfRule>
  </conditionalFormatting>
  <conditionalFormatting sqref="BC253:BE253">
    <cfRule type="expression" dxfId="4290" priority="4291">
      <formula>$A$253="Família"</formula>
    </cfRule>
  </conditionalFormatting>
  <conditionalFormatting sqref="BC254:BE254">
    <cfRule type="expression" dxfId="4289" priority="4290">
      <formula>$A$254="Planilhado"</formula>
    </cfRule>
  </conditionalFormatting>
  <conditionalFormatting sqref="BC254:BE254">
    <cfRule type="expression" dxfId="4288" priority="4289">
      <formula>$A$254="Ñ Plan s/desc"</formula>
    </cfRule>
  </conditionalFormatting>
  <conditionalFormatting sqref="BC254:BE254">
    <cfRule type="expression" dxfId="4287" priority="4288">
      <formula>$A$254="Advindo"</formula>
    </cfRule>
  </conditionalFormatting>
  <conditionalFormatting sqref="BC254:BE254">
    <cfRule type="expression" dxfId="4286" priority="4287">
      <formula>$A$254="Ñ Plan c/desc"</formula>
    </cfRule>
  </conditionalFormatting>
  <conditionalFormatting sqref="BC254:BE254">
    <cfRule type="expression" dxfId="4285" priority="4286">
      <formula>$A$254="Família"</formula>
    </cfRule>
  </conditionalFormatting>
  <conditionalFormatting sqref="BC255:BE255">
    <cfRule type="expression" dxfId="4284" priority="4285">
      <formula>$A$255="Planilhado"</formula>
    </cfRule>
  </conditionalFormatting>
  <conditionalFormatting sqref="BC255:BE255">
    <cfRule type="expression" dxfId="4283" priority="4284">
      <formula>$A$255="Ñ Plan s/desc"</formula>
    </cfRule>
  </conditionalFormatting>
  <conditionalFormatting sqref="BC255:BE255">
    <cfRule type="expression" dxfId="4282" priority="4283">
      <formula>$A$255="Advindo"</formula>
    </cfRule>
  </conditionalFormatting>
  <conditionalFormatting sqref="BC255:BE255">
    <cfRule type="expression" dxfId="4281" priority="4282">
      <formula>$A$255="Ñ Plan c/desc"</formula>
    </cfRule>
  </conditionalFormatting>
  <conditionalFormatting sqref="BC255:BE255">
    <cfRule type="expression" dxfId="4280" priority="4281">
      <formula>$A$255="Família"</formula>
    </cfRule>
  </conditionalFormatting>
  <conditionalFormatting sqref="BC256:BE256">
    <cfRule type="expression" dxfId="4279" priority="4280">
      <formula>$A$256="Planilhado"</formula>
    </cfRule>
  </conditionalFormatting>
  <conditionalFormatting sqref="BC256:BE256">
    <cfRule type="expression" dxfId="4278" priority="4279">
      <formula>$A$256="Ñ Plan s/desc"</formula>
    </cfRule>
  </conditionalFormatting>
  <conditionalFormatting sqref="BC256:BE256">
    <cfRule type="expression" dxfId="4277" priority="4278">
      <formula>$A$256="Advindo"</formula>
    </cfRule>
  </conditionalFormatting>
  <conditionalFormatting sqref="BC256:BE256">
    <cfRule type="expression" dxfId="4276" priority="4277">
      <formula>$A$256="Ñ Plan c/desc"</formula>
    </cfRule>
  </conditionalFormatting>
  <conditionalFormatting sqref="BC256:BE256">
    <cfRule type="expression" dxfId="4275" priority="4276">
      <formula>$A$256="Família"</formula>
    </cfRule>
  </conditionalFormatting>
  <conditionalFormatting sqref="BC257:BE257">
    <cfRule type="expression" dxfId="4274" priority="4275">
      <formula>$A$257="Planilhado"</formula>
    </cfRule>
  </conditionalFormatting>
  <conditionalFormatting sqref="BC257:BE257">
    <cfRule type="expression" dxfId="4273" priority="4274">
      <formula>$A$257="Ñ Plan s/desc"</formula>
    </cfRule>
  </conditionalFormatting>
  <conditionalFormatting sqref="BC257:BE257">
    <cfRule type="expression" dxfId="4272" priority="4273">
      <formula>$A$257="Advindo"</formula>
    </cfRule>
  </conditionalFormatting>
  <conditionalFormatting sqref="BC257:BE257">
    <cfRule type="expression" dxfId="4271" priority="4272">
      <formula>$A$257="Ñ Plan c/desc"</formula>
    </cfRule>
  </conditionalFormatting>
  <conditionalFormatting sqref="BC257:BE257">
    <cfRule type="expression" dxfId="4270" priority="4271">
      <formula>$A$257="Família"</formula>
    </cfRule>
  </conditionalFormatting>
  <conditionalFormatting sqref="BC258:BE258">
    <cfRule type="expression" dxfId="4269" priority="4270">
      <formula>$A$258="Planilhado"</formula>
    </cfRule>
  </conditionalFormatting>
  <conditionalFormatting sqref="BC258:BE258">
    <cfRule type="expression" dxfId="4268" priority="4269">
      <formula>$A$258="Ñ Plan s/desc"</formula>
    </cfRule>
  </conditionalFormatting>
  <conditionalFormatting sqref="BC258:BE258">
    <cfRule type="expression" dxfId="4267" priority="4268">
      <formula>$A$258="Advindo"</formula>
    </cfRule>
  </conditionalFormatting>
  <conditionalFormatting sqref="BC258:BE258">
    <cfRule type="expression" dxfId="4266" priority="4267">
      <formula>$A$258="Ñ Plan c/desc"</formula>
    </cfRule>
  </conditionalFormatting>
  <conditionalFormatting sqref="BC258:BE258">
    <cfRule type="expression" dxfId="4265" priority="4266">
      <formula>$A$258="Família"</formula>
    </cfRule>
  </conditionalFormatting>
  <conditionalFormatting sqref="BC259:BE259">
    <cfRule type="expression" dxfId="4264" priority="4265">
      <formula>$A$259="Planilhado"</formula>
    </cfRule>
  </conditionalFormatting>
  <conditionalFormatting sqref="BC259:BE259">
    <cfRule type="expression" dxfId="4263" priority="4264">
      <formula>$A$259="Ñ Plan s/desc"</formula>
    </cfRule>
  </conditionalFormatting>
  <conditionalFormatting sqref="BC259:BE259">
    <cfRule type="expression" dxfId="4262" priority="4263">
      <formula>$A$259="Advindo"</formula>
    </cfRule>
  </conditionalFormatting>
  <conditionalFormatting sqref="BC259:BE259">
    <cfRule type="expression" dxfId="4261" priority="4262">
      <formula>$A$259="Ñ Plan c/desc"</formula>
    </cfRule>
  </conditionalFormatting>
  <conditionalFormatting sqref="BC259:BE259">
    <cfRule type="expression" dxfId="4260" priority="4261">
      <formula>$A$259="Família"</formula>
    </cfRule>
  </conditionalFormatting>
  <conditionalFormatting sqref="BC260:BE260">
    <cfRule type="expression" dxfId="4259" priority="4260">
      <formula>$A$260="Planilhado"</formula>
    </cfRule>
  </conditionalFormatting>
  <conditionalFormatting sqref="BC260:BE260">
    <cfRule type="expression" dxfId="4258" priority="4259">
      <formula>$A$260="Ñ Plan s/desc"</formula>
    </cfRule>
  </conditionalFormatting>
  <conditionalFormatting sqref="BC260:BE260">
    <cfRule type="expression" dxfId="4257" priority="4258">
      <formula>$A$260="Advindo"</formula>
    </cfRule>
  </conditionalFormatting>
  <conditionalFormatting sqref="BC260:BE260">
    <cfRule type="expression" dxfId="4256" priority="4257">
      <formula>$A$260="Ñ Plan c/desc"</formula>
    </cfRule>
  </conditionalFormatting>
  <conditionalFormatting sqref="BC260:BE260">
    <cfRule type="expression" dxfId="4255" priority="4256">
      <formula>$A$260="Família"</formula>
    </cfRule>
  </conditionalFormatting>
  <conditionalFormatting sqref="BC261:BE261">
    <cfRule type="expression" dxfId="4254" priority="4255">
      <formula>$A$261="Planilhado"</formula>
    </cfRule>
  </conditionalFormatting>
  <conditionalFormatting sqref="BC261:BE261">
    <cfRule type="expression" dxfId="4253" priority="4254">
      <formula>$A$261="Ñ Plan s/desc"</formula>
    </cfRule>
  </conditionalFormatting>
  <conditionalFormatting sqref="BC261:BE261">
    <cfRule type="expression" dxfId="4252" priority="4253">
      <formula>$A$261="Advindo"</formula>
    </cfRule>
  </conditionalFormatting>
  <conditionalFormatting sqref="BC261:BE261">
    <cfRule type="expression" dxfId="4251" priority="4252">
      <formula>$A$261="Ñ Plan c/desc"</formula>
    </cfRule>
  </conditionalFormatting>
  <conditionalFormatting sqref="BC261:BE261">
    <cfRule type="expression" dxfId="4250" priority="4251">
      <formula>$A$261="Família"</formula>
    </cfRule>
  </conditionalFormatting>
  <conditionalFormatting sqref="BC262:BE262">
    <cfRule type="expression" dxfId="4249" priority="4250">
      <formula>$A$262="Planilhado"</formula>
    </cfRule>
  </conditionalFormatting>
  <conditionalFormatting sqref="BC262:BE262">
    <cfRule type="expression" dxfId="4248" priority="4249">
      <formula>$A$262="Ñ Plan s/desc"</formula>
    </cfRule>
  </conditionalFormatting>
  <conditionalFormatting sqref="BC262:BE262">
    <cfRule type="expression" dxfId="4247" priority="4248">
      <formula>$A$262="Advindo"</formula>
    </cfRule>
  </conditionalFormatting>
  <conditionalFormatting sqref="BC262:BE262">
    <cfRule type="expression" dxfId="4246" priority="4247">
      <formula>$A$262="Ñ Plan c/desc"</formula>
    </cfRule>
  </conditionalFormatting>
  <conditionalFormatting sqref="BC262:BE262">
    <cfRule type="expression" dxfId="4245" priority="4246">
      <formula>$A$262="Família"</formula>
    </cfRule>
  </conditionalFormatting>
  <conditionalFormatting sqref="BC263:BE263">
    <cfRule type="expression" dxfId="4244" priority="4245">
      <formula>$A$263="Planilhado"</formula>
    </cfRule>
  </conditionalFormatting>
  <conditionalFormatting sqref="BC263:BE263">
    <cfRule type="expression" dxfId="4243" priority="4244">
      <formula>$A$263="Ñ Plan s/desc"</formula>
    </cfRule>
  </conditionalFormatting>
  <conditionalFormatting sqref="BC263:BE263">
    <cfRule type="expression" dxfId="4242" priority="4243">
      <formula>$A$263="Advindo"</formula>
    </cfRule>
  </conditionalFormatting>
  <conditionalFormatting sqref="BC263:BE263">
    <cfRule type="expression" dxfId="4241" priority="4242">
      <formula>$A$263="Ñ Plan c/desc"</formula>
    </cfRule>
  </conditionalFormatting>
  <conditionalFormatting sqref="BC263:BE263">
    <cfRule type="expression" dxfId="4240" priority="4241">
      <formula>$A$263="Família"</formula>
    </cfRule>
  </conditionalFormatting>
  <conditionalFormatting sqref="BC264:BE264">
    <cfRule type="expression" dxfId="4239" priority="4240">
      <formula>$A$264="Planilhado"</formula>
    </cfRule>
  </conditionalFormatting>
  <conditionalFormatting sqref="BC264:BE264">
    <cfRule type="expression" dxfId="4238" priority="4239">
      <formula>$A$264="Ñ Plan s/desc"</formula>
    </cfRule>
  </conditionalFormatting>
  <conditionalFormatting sqref="BC264:BE264">
    <cfRule type="expression" dxfId="4237" priority="4238">
      <formula>$A$264="Advindo"</formula>
    </cfRule>
  </conditionalFormatting>
  <conditionalFormatting sqref="BC264:BE264">
    <cfRule type="expression" dxfId="4236" priority="4237">
      <formula>$A$264="Ñ Plan c/desc"</formula>
    </cfRule>
  </conditionalFormatting>
  <conditionalFormatting sqref="BC264:BE264">
    <cfRule type="expression" dxfId="4235" priority="4236">
      <formula>$A$264="Família"</formula>
    </cfRule>
  </conditionalFormatting>
  <conditionalFormatting sqref="BC265:BE265">
    <cfRule type="expression" dxfId="4234" priority="4235">
      <formula>$A$265="Planilhado"</formula>
    </cfRule>
  </conditionalFormatting>
  <conditionalFormatting sqref="BC265:BE265">
    <cfRule type="expression" dxfId="4233" priority="4234">
      <formula>$A$265="Ñ Plan s/desc"</formula>
    </cfRule>
  </conditionalFormatting>
  <conditionalFormatting sqref="BC265:BE265">
    <cfRule type="expression" dxfId="4232" priority="4233">
      <formula>$A$265="Advindo"</formula>
    </cfRule>
  </conditionalFormatting>
  <conditionalFormatting sqref="BC265:BE265">
    <cfRule type="expression" dxfId="4231" priority="4232">
      <formula>$A$265="Ñ Plan c/desc"</formula>
    </cfRule>
  </conditionalFormatting>
  <conditionalFormatting sqref="BC265:BE265">
    <cfRule type="expression" dxfId="4230" priority="4231">
      <formula>$A$265="Família"</formula>
    </cfRule>
  </conditionalFormatting>
  <conditionalFormatting sqref="BC266:BE266">
    <cfRule type="expression" dxfId="4229" priority="4230">
      <formula>$A$266="Planilhado"</formula>
    </cfRule>
  </conditionalFormatting>
  <conditionalFormatting sqref="BC266:BE266">
    <cfRule type="expression" dxfId="4228" priority="4229">
      <formula>$A$266="Ñ Plan s/desc"</formula>
    </cfRule>
  </conditionalFormatting>
  <conditionalFormatting sqref="BC266:BE266">
    <cfRule type="expression" dxfId="4227" priority="4228">
      <formula>$A$266="Advindo"</formula>
    </cfRule>
  </conditionalFormatting>
  <conditionalFormatting sqref="BC266:BE266">
    <cfRule type="expression" dxfId="4226" priority="4227">
      <formula>$A$266="Ñ Plan c/desc"</formula>
    </cfRule>
  </conditionalFormatting>
  <conditionalFormatting sqref="BC266:BE266">
    <cfRule type="expression" dxfId="4225" priority="4226">
      <formula>$A$266="Família"</formula>
    </cfRule>
  </conditionalFormatting>
  <conditionalFormatting sqref="BC267:BE267">
    <cfRule type="expression" dxfId="4224" priority="4225">
      <formula>$A$267="Planilhado"</formula>
    </cfRule>
  </conditionalFormatting>
  <conditionalFormatting sqref="BC267:BE267">
    <cfRule type="expression" dxfId="4223" priority="4224">
      <formula>$A$267="Ñ Plan s/desc"</formula>
    </cfRule>
  </conditionalFormatting>
  <conditionalFormatting sqref="BC267:BE267">
    <cfRule type="expression" dxfId="4222" priority="4223">
      <formula>$A$267="Advindo"</formula>
    </cfRule>
  </conditionalFormatting>
  <conditionalFormatting sqref="BC267:BE267">
    <cfRule type="expression" dxfId="4221" priority="4222">
      <formula>$A$267="Ñ Plan c/desc"</formula>
    </cfRule>
  </conditionalFormatting>
  <conditionalFormatting sqref="BC267:BE267">
    <cfRule type="expression" dxfId="4220" priority="4221">
      <formula>$A$267="Família"</formula>
    </cfRule>
  </conditionalFormatting>
  <conditionalFormatting sqref="BC268:BE268">
    <cfRule type="expression" dxfId="4219" priority="4220">
      <formula>$A$268="Planilhado"</formula>
    </cfRule>
  </conditionalFormatting>
  <conditionalFormatting sqref="BC268:BE268">
    <cfRule type="expression" dxfId="4218" priority="4219">
      <formula>$A$268="Ñ Plan s/desc"</formula>
    </cfRule>
  </conditionalFormatting>
  <conditionalFormatting sqref="BC268:BE268">
    <cfRule type="expression" dxfId="4217" priority="4218">
      <formula>$A$268="Advindo"</formula>
    </cfRule>
  </conditionalFormatting>
  <conditionalFormatting sqref="BC268:BE268">
    <cfRule type="expression" dxfId="4216" priority="4217">
      <formula>$A$268="Ñ Plan c/desc"</formula>
    </cfRule>
  </conditionalFormatting>
  <conditionalFormatting sqref="BC268:BE268">
    <cfRule type="expression" dxfId="4215" priority="4216">
      <formula>$A$268="Família"</formula>
    </cfRule>
  </conditionalFormatting>
  <conditionalFormatting sqref="BC269:BE269">
    <cfRule type="expression" dxfId="4214" priority="4215">
      <formula>$A$269="Planilhado"</formula>
    </cfRule>
  </conditionalFormatting>
  <conditionalFormatting sqref="BC269:BE269">
    <cfRule type="expression" dxfId="4213" priority="4214">
      <formula>$A$269="Ñ Plan s/desc"</formula>
    </cfRule>
  </conditionalFormatting>
  <conditionalFormatting sqref="BC269:BE269">
    <cfRule type="expression" dxfId="4212" priority="4213">
      <formula>$A$269="Advindo"</formula>
    </cfRule>
  </conditionalFormatting>
  <conditionalFormatting sqref="BC269:BE269">
    <cfRule type="expression" dxfId="4211" priority="4212">
      <formula>$A$269="Ñ Plan c/desc"</formula>
    </cfRule>
  </conditionalFormatting>
  <conditionalFormatting sqref="BC269:BE269">
    <cfRule type="expression" dxfId="4210" priority="4211">
      <formula>$A$269="Família"</formula>
    </cfRule>
  </conditionalFormatting>
  <conditionalFormatting sqref="BC270:BE270">
    <cfRule type="expression" dxfId="4209" priority="4210">
      <formula>$A$270="Planilhado"</formula>
    </cfRule>
  </conditionalFormatting>
  <conditionalFormatting sqref="BC270:BE270">
    <cfRule type="expression" dxfId="4208" priority="4209">
      <formula>$A$270="Ñ Plan s/desc"</formula>
    </cfRule>
  </conditionalFormatting>
  <conditionalFormatting sqref="BC270:BE270">
    <cfRule type="expression" dxfId="4207" priority="4208">
      <formula>$A$270="Advindo"</formula>
    </cfRule>
  </conditionalFormatting>
  <conditionalFormatting sqref="BC270:BE270">
    <cfRule type="expression" dxfId="4206" priority="4207">
      <formula>$A$270="Ñ Plan c/desc"</formula>
    </cfRule>
  </conditionalFormatting>
  <conditionalFormatting sqref="BC270:BE270">
    <cfRule type="expression" dxfId="4205" priority="4206">
      <formula>$A$270="Família"</formula>
    </cfRule>
  </conditionalFormatting>
  <conditionalFormatting sqref="BC271:BE271">
    <cfRule type="expression" dxfId="4204" priority="4205">
      <formula>$A$271="Planilhado"</formula>
    </cfRule>
  </conditionalFormatting>
  <conditionalFormatting sqref="BC271:BE271">
    <cfRule type="expression" dxfId="4203" priority="4204">
      <formula>$A$271="Ñ Plan s/desc"</formula>
    </cfRule>
  </conditionalFormatting>
  <conditionalFormatting sqref="BC271:BE271">
    <cfRule type="expression" dxfId="4202" priority="4203">
      <formula>$A$271="Advindo"</formula>
    </cfRule>
  </conditionalFormatting>
  <conditionalFormatting sqref="BC271:BE271">
    <cfRule type="expression" dxfId="4201" priority="4202">
      <formula>$A$271="Ñ Plan c/desc"</formula>
    </cfRule>
  </conditionalFormatting>
  <conditionalFormatting sqref="BC271:BE271">
    <cfRule type="expression" dxfId="4200" priority="4201">
      <formula>$A$271="Família"</formula>
    </cfRule>
  </conditionalFormatting>
  <conditionalFormatting sqref="BC272:BE272">
    <cfRule type="expression" dxfId="4199" priority="4200">
      <formula>$A$272="Planilhado"</formula>
    </cfRule>
  </conditionalFormatting>
  <conditionalFormatting sqref="BC272:BE272">
    <cfRule type="expression" dxfId="4198" priority="4199">
      <formula>$A$272="Ñ Plan s/desc"</formula>
    </cfRule>
  </conditionalFormatting>
  <conditionalFormatting sqref="BC272:BE272">
    <cfRule type="expression" dxfId="4197" priority="4198">
      <formula>$A$272="Advindo"</formula>
    </cfRule>
  </conditionalFormatting>
  <conditionalFormatting sqref="BC272:BE272">
    <cfRule type="expression" dxfId="4196" priority="4197">
      <formula>$A$272="Ñ Plan c/desc"</formula>
    </cfRule>
  </conditionalFormatting>
  <conditionalFormatting sqref="BC272:BE272">
    <cfRule type="expression" dxfId="4195" priority="4196">
      <formula>$A$272="Família"</formula>
    </cfRule>
  </conditionalFormatting>
  <conditionalFormatting sqref="BC273:BE273">
    <cfRule type="expression" dxfId="4194" priority="4195">
      <formula>$A$273="Planilhado"</formula>
    </cfRule>
  </conditionalFormatting>
  <conditionalFormatting sqref="BC273:BE273">
    <cfRule type="expression" dxfId="4193" priority="4194">
      <formula>$A$273="Ñ Plan s/desc"</formula>
    </cfRule>
  </conditionalFormatting>
  <conditionalFormatting sqref="BC273:BE273">
    <cfRule type="expression" dxfId="4192" priority="4193">
      <formula>$A$273="Advindo"</formula>
    </cfRule>
  </conditionalFormatting>
  <conditionalFormatting sqref="BC273:BE273">
    <cfRule type="expression" dxfId="4191" priority="4192">
      <formula>$A$273="Ñ Plan c/desc"</formula>
    </cfRule>
  </conditionalFormatting>
  <conditionalFormatting sqref="BC273:BE273">
    <cfRule type="expression" dxfId="4190" priority="4191">
      <formula>$A$273="Família"</formula>
    </cfRule>
  </conditionalFormatting>
  <conditionalFormatting sqref="BC274:BE274">
    <cfRule type="expression" dxfId="4189" priority="4190">
      <formula>$A$274="Planilhado"</formula>
    </cfRule>
  </conditionalFormatting>
  <conditionalFormatting sqref="BC274:BE274">
    <cfRule type="expression" dxfId="4188" priority="4189">
      <formula>$A$274="Ñ Plan s/desc"</formula>
    </cfRule>
  </conditionalFormatting>
  <conditionalFormatting sqref="BC274:BE274">
    <cfRule type="expression" dxfId="4187" priority="4188">
      <formula>$A$274="Advindo"</formula>
    </cfRule>
  </conditionalFormatting>
  <conditionalFormatting sqref="BC274:BE274">
    <cfRule type="expression" dxfId="4186" priority="4187">
      <formula>$A$274="Ñ Plan c/desc"</formula>
    </cfRule>
  </conditionalFormatting>
  <conditionalFormatting sqref="BC274:BE274">
    <cfRule type="expression" dxfId="4185" priority="4186">
      <formula>$A$274="Família"</formula>
    </cfRule>
  </conditionalFormatting>
  <conditionalFormatting sqref="BC275:BE275">
    <cfRule type="expression" dxfId="4184" priority="4185">
      <formula>$A$275="Planilhado"</formula>
    </cfRule>
  </conditionalFormatting>
  <conditionalFormatting sqref="BC275:BE275">
    <cfRule type="expression" dxfId="4183" priority="4184">
      <formula>$A$275="Ñ Plan s/desc"</formula>
    </cfRule>
  </conditionalFormatting>
  <conditionalFormatting sqref="BC275:BE275">
    <cfRule type="expression" dxfId="4182" priority="4183">
      <formula>$A$275="Advindo"</formula>
    </cfRule>
  </conditionalFormatting>
  <conditionalFormatting sqref="BC275:BE275">
    <cfRule type="expression" dxfId="4181" priority="4182">
      <formula>$A$275="Ñ Plan c/desc"</formula>
    </cfRule>
  </conditionalFormatting>
  <conditionalFormatting sqref="BC275:BE275">
    <cfRule type="expression" dxfId="4180" priority="4181">
      <formula>$A$275="Família"</formula>
    </cfRule>
  </conditionalFormatting>
  <conditionalFormatting sqref="BC276:BE276">
    <cfRule type="expression" dxfId="4179" priority="4180">
      <formula>$A$276="Planilhado"</formula>
    </cfRule>
  </conditionalFormatting>
  <conditionalFormatting sqref="BC276:BE276">
    <cfRule type="expression" dxfId="4178" priority="4179">
      <formula>$A$276="Ñ Plan s/desc"</formula>
    </cfRule>
  </conditionalFormatting>
  <conditionalFormatting sqref="BC276:BE276">
    <cfRule type="expression" dxfId="4177" priority="4178">
      <formula>$A$276="Advindo"</formula>
    </cfRule>
  </conditionalFormatting>
  <conditionalFormatting sqref="BC276:BE276">
    <cfRule type="expression" dxfId="4176" priority="4177">
      <formula>$A$276="Ñ Plan c/desc"</formula>
    </cfRule>
  </conditionalFormatting>
  <conditionalFormatting sqref="BC276:BE276">
    <cfRule type="expression" dxfId="4175" priority="4176">
      <formula>$A$276="Família"</formula>
    </cfRule>
  </conditionalFormatting>
  <conditionalFormatting sqref="BC277:BE277">
    <cfRule type="expression" dxfId="4174" priority="4175">
      <formula>$A$277="Planilhado"</formula>
    </cfRule>
  </conditionalFormatting>
  <conditionalFormatting sqref="BC277:BE277">
    <cfRule type="expression" dxfId="4173" priority="4174">
      <formula>$A$277="Ñ Plan s/desc"</formula>
    </cfRule>
  </conditionalFormatting>
  <conditionalFormatting sqref="BC277:BE277">
    <cfRule type="expression" dxfId="4172" priority="4173">
      <formula>$A$277="Advindo"</formula>
    </cfRule>
  </conditionalFormatting>
  <conditionalFormatting sqref="BC277:BE277">
    <cfRule type="expression" dxfId="4171" priority="4172">
      <formula>$A$277="Ñ Plan c/desc"</formula>
    </cfRule>
  </conditionalFormatting>
  <conditionalFormatting sqref="BC277:BE277">
    <cfRule type="expression" dxfId="4170" priority="4171">
      <formula>$A$277="Família"</formula>
    </cfRule>
  </conditionalFormatting>
  <conditionalFormatting sqref="BC278:BE278">
    <cfRule type="expression" dxfId="4169" priority="4170">
      <formula>$A$278="Planilhado"</formula>
    </cfRule>
  </conditionalFormatting>
  <conditionalFormatting sqref="BC278:BE278">
    <cfRule type="expression" dxfId="4168" priority="4169">
      <formula>$A$278="Ñ Plan s/desc"</formula>
    </cfRule>
  </conditionalFormatting>
  <conditionalFormatting sqref="BC278:BE278">
    <cfRule type="expression" dxfId="4167" priority="4168">
      <formula>$A$278="Advindo"</formula>
    </cfRule>
  </conditionalFormatting>
  <conditionalFormatting sqref="BC278:BE278">
    <cfRule type="expression" dxfId="4166" priority="4167">
      <formula>$A$278="Ñ Plan c/desc"</formula>
    </cfRule>
  </conditionalFormatting>
  <conditionalFormatting sqref="BC278:BE278">
    <cfRule type="expression" dxfId="4165" priority="4166">
      <formula>$A$278="Família"</formula>
    </cfRule>
  </conditionalFormatting>
  <conditionalFormatting sqref="BC279:BE279">
    <cfRule type="expression" dxfId="4164" priority="4165">
      <formula>$A$279="Planilhado"</formula>
    </cfRule>
  </conditionalFormatting>
  <conditionalFormatting sqref="BC279:BE279">
    <cfRule type="expression" dxfId="4163" priority="4164">
      <formula>$A$279="Ñ Plan s/desc"</formula>
    </cfRule>
  </conditionalFormatting>
  <conditionalFormatting sqref="BC279:BE279">
    <cfRule type="expression" dxfId="4162" priority="4163">
      <formula>$A$279="Advindo"</formula>
    </cfRule>
  </conditionalFormatting>
  <conditionalFormatting sqref="BC279:BE279">
    <cfRule type="expression" dxfId="4161" priority="4162">
      <formula>$A$279="Ñ Plan c/desc"</formula>
    </cfRule>
  </conditionalFormatting>
  <conditionalFormatting sqref="BC279:BE279">
    <cfRule type="expression" dxfId="4160" priority="4161">
      <formula>$A$279="Família"</formula>
    </cfRule>
  </conditionalFormatting>
  <conditionalFormatting sqref="BC280:BE280">
    <cfRule type="expression" dxfId="4159" priority="4160">
      <formula>$A$280="Planilhado"</formula>
    </cfRule>
  </conditionalFormatting>
  <conditionalFormatting sqref="BC280:BE280">
    <cfRule type="expression" dxfId="4158" priority="4159">
      <formula>$A$280="Ñ Plan s/desc"</formula>
    </cfRule>
  </conditionalFormatting>
  <conditionalFormatting sqref="BC280:BE280">
    <cfRule type="expression" dxfId="4157" priority="4158">
      <formula>$A$280="Advindo"</formula>
    </cfRule>
  </conditionalFormatting>
  <conditionalFormatting sqref="BC280:BE280">
    <cfRule type="expression" dxfId="4156" priority="4157">
      <formula>$A$280="Ñ Plan c/desc"</formula>
    </cfRule>
  </conditionalFormatting>
  <conditionalFormatting sqref="BC280:BE280">
    <cfRule type="expression" dxfId="4155" priority="4156">
      <formula>$A$280="Família"</formula>
    </cfRule>
  </conditionalFormatting>
  <conditionalFormatting sqref="BC281:BE281">
    <cfRule type="expression" dxfId="4154" priority="4155">
      <formula>$A$281="Planilhado"</formula>
    </cfRule>
  </conditionalFormatting>
  <conditionalFormatting sqref="BC281:BE281">
    <cfRule type="expression" dxfId="4153" priority="4154">
      <formula>$A$281="Ñ Plan s/desc"</formula>
    </cfRule>
  </conditionalFormatting>
  <conditionalFormatting sqref="BC281:BE281">
    <cfRule type="expression" dxfId="4152" priority="4153">
      <formula>$A$281="Advindo"</formula>
    </cfRule>
  </conditionalFormatting>
  <conditionalFormatting sqref="BC281:BE281">
    <cfRule type="expression" dxfId="4151" priority="4152">
      <formula>$A$281="Ñ Plan c/desc"</formula>
    </cfRule>
  </conditionalFormatting>
  <conditionalFormatting sqref="BC281:BE281">
    <cfRule type="expression" dxfId="4150" priority="4151">
      <formula>$A$281="Família"</formula>
    </cfRule>
  </conditionalFormatting>
  <conditionalFormatting sqref="BC282:BE282">
    <cfRule type="expression" dxfId="4149" priority="4150">
      <formula>$A$282="Planilhado"</formula>
    </cfRule>
  </conditionalFormatting>
  <conditionalFormatting sqref="BC282:BE282">
    <cfRule type="expression" dxfId="4148" priority="4149">
      <formula>$A$282="Ñ Plan s/desc"</formula>
    </cfRule>
  </conditionalFormatting>
  <conditionalFormatting sqref="BC282:BE282">
    <cfRule type="expression" dxfId="4147" priority="4148">
      <formula>$A$282="Advindo"</formula>
    </cfRule>
  </conditionalFormatting>
  <conditionalFormatting sqref="BC282:BE282">
    <cfRule type="expression" dxfId="4146" priority="4147">
      <formula>$A$282="Ñ Plan c/desc"</formula>
    </cfRule>
  </conditionalFormatting>
  <conditionalFormatting sqref="BC282:BE282">
    <cfRule type="expression" dxfId="4145" priority="4146">
      <formula>$A$282="Família"</formula>
    </cfRule>
  </conditionalFormatting>
  <conditionalFormatting sqref="BC283:BE283">
    <cfRule type="expression" dxfId="4144" priority="4145">
      <formula>$A$283="Planilhado"</formula>
    </cfRule>
  </conditionalFormatting>
  <conditionalFormatting sqref="BC283:BE283">
    <cfRule type="expression" dxfId="4143" priority="4144">
      <formula>$A$283="Ñ Plan s/desc"</formula>
    </cfRule>
  </conditionalFormatting>
  <conditionalFormatting sqref="BC283:BE283">
    <cfRule type="expression" dxfId="4142" priority="4143">
      <formula>$A$283="Advindo"</formula>
    </cfRule>
  </conditionalFormatting>
  <conditionalFormatting sqref="BC283:BE283">
    <cfRule type="expression" dxfId="4141" priority="4142">
      <formula>$A$283="Ñ Plan c/desc"</formula>
    </cfRule>
  </conditionalFormatting>
  <conditionalFormatting sqref="BC283:BE283">
    <cfRule type="expression" dxfId="4140" priority="4141">
      <formula>$A$283="Família"</formula>
    </cfRule>
  </conditionalFormatting>
  <conditionalFormatting sqref="BC284:BE284">
    <cfRule type="expression" dxfId="4139" priority="4140">
      <formula>$A$284="Planilhado"</formula>
    </cfRule>
  </conditionalFormatting>
  <conditionalFormatting sqref="BC284:BE284">
    <cfRule type="expression" dxfId="4138" priority="4139">
      <formula>$A$284="Ñ Plan s/desc"</formula>
    </cfRule>
  </conditionalFormatting>
  <conditionalFormatting sqref="BC284:BE284">
    <cfRule type="expression" dxfId="4137" priority="4138">
      <formula>$A$284="Advindo"</formula>
    </cfRule>
  </conditionalFormatting>
  <conditionalFormatting sqref="BC284:BE284">
    <cfRule type="expression" dxfId="4136" priority="4137">
      <formula>$A$284="Ñ Plan c/desc"</formula>
    </cfRule>
  </conditionalFormatting>
  <conditionalFormatting sqref="BC284:BE284">
    <cfRule type="expression" dxfId="4135" priority="4136">
      <formula>$A$284="Família"</formula>
    </cfRule>
  </conditionalFormatting>
  <conditionalFormatting sqref="BC285:BE285">
    <cfRule type="expression" dxfId="4134" priority="4135">
      <formula>$A$285="Planilhado"</formula>
    </cfRule>
  </conditionalFormatting>
  <conditionalFormatting sqref="BC285:BE285">
    <cfRule type="expression" dxfId="4133" priority="4134">
      <formula>$A$285="Ñ Plan s/desc"</formula>
    </cfRule>
  </conditionalFormatting>
  <conditionalFormatting sqref="BC285:BE285">
    <cfRule type="expression" dxfId="4132" priority="4133">
      <formula>$A$285="Advindo"</formula>
    </cfRule>
  </conditionalFormatting>
  <conditionalFormatting sqref="BC285:BE285">
    <cfRule type="expression" dxfId="4131" priority="4132">
      <formula>$A$285="Ñ Plan c/desc"</formula>
    </cfRule>
  </conditionalFormatting>
  <conditionalFormatting sqref="BC285:BE285">
    <cfRule type="expression" dxfId="4130" priority="4131">
      <formula>$A$285="Família"</formula>
    </cfRule>
  </conditionalFormatting>
  <conditionalFormatting sqref="BC286:BE286">
    <cfRule type="expression" dxfId="4129" priority="4130">
      <formula>$A$286="Planilhado"</formula>
    </cfRule>
  </conditionalFormatting>
  <conditionalFormatting sqref="BC286:BE286">
    <cfRule type="expression" dxfId="4128" priority="4129">
      <formula>$A$286="Ñ Plan s/desc"</formula>
    </cfRule>
  </conditionalFormatting>
  <conditionalFormatting sqref="BC286:BE286">
    <cfRule type="expression" dxfId="4127" priority="4128">
      <formula>$A$286="Advindo"</formula>
    </cfRule>
  </conditionalFormatting>
  <conditionalFormatting sqref="BC286:BE286">
    <cfRule type="expression" dxfId="4126" priority="4127">
      <formula>$A$286="Ñ Plan c/desc"</formula>
    </cfRule>
  </conditionalFormatting>
  <conditionalFormatting sqref="BC286:BE286">
    <cfRule type="expression" dxfId="4125" priority="4126">
      <formula>$A$286="Família"</formula>
    </cfRule>
  </conditionalFormatting>
  <conditionalFormatting sqref="BF13:BH13">
    <cfRule type="expression" dxfId="4124" priority="4121">
      <formula>$A$13="Família"</formula>
    </cfRule>
    <cfRule type="expression" dxfId="4123" priority="4122">
      <formula>$A$13="Ñ Plan c/desc"</formula>
    </cfRule>
    <cfRule type="expression" dxfId="4122" priority="4123">
      <formula>$A$13="Advindo"</formula>
    </cfRule>
    <cfRule type="expression" dxfId="4121" priority="4124">
      <formula>$A$13="Ñ Plan s/desc"</formula>
    </cfRule>
    <cfRule type="expression" dxfId="4120" priority="4125">
      <formula>$A$13="Planilhado"</formula>
    </cfRule>
  </conditionalFormatting>
  <conditionalFormatting sqref="BF14:BH14">
    <cfRule type="expression" dxfId="4119" priority="4116">
      <formula>$A$14="Família"</formula>
    </cfRule>
    <cfRule type="expression" dxfId="4118" priority="4117">
      <formula>$A$14="Ñ Plan c/desc"</formula>
    </cfRule>
    <cfRule type="expression" dxfId="4117" priority="4118">
      <formula>$A$14="Advindo"</formula>
    </cfRule>
    <cfRule type="expression" dxfId="4116" priority="4119">
      <formula>$A$14="Ñ Plan s/desc"</formula>
    </cfRule>
    <cfRule type="expression" dxfId="4115" priority="4120">
      <formula>$A$14="Planilhado"</formula>
    </cfRule>
  </conditionalFormatting>
  <conditionalFormatting sqref="BF15:BH15">
    <cfRule type="expression" dxfId="4114" priority="4111">
      <formula>$A$15="Família"</formula>
    </cfRule>
    <cfRule type="expression" dxfId="4113" priority="4112">
      <formula>$A$15="Ñ Plan c/desc"</formula>
    </cfRule>
    <cfRule type="expression" dxfId="4112" priority="4113">
      <formula>$A$15="Advindo"</formula>
    </cfRule>
    <cfRule type="expression" dxfId="4111" priority="4114">
      <formula>$A$15="Ñ Plan s/desc"</formula>
    </cfRule>
    <cfRule type="expression" dxfId="4110" priority="4115">
      <formula>$A$15="Planilhado"</formula>
    </cfRule>
  </conditionalFormatting>
  <conditionalFormatting sqref="BF16:BH16">
    <cfRule type="expression" dxfId="4109" priority="4106">
      <formula>$A$16="Família"</formula>
    </cfRule>
    <cfRule type="expression" dxfId="4108" priority="4107">
      <formula>$A$16="Ñ Plan c/desc"</formula>
    </cfRule>
    <cfRule type="expression" dxfId="4107" priority="4108">
      <formula>$A$16="Advindo"</formula>
    </cfRule>
    <cfRule type="expression" dxfId="4106" priority="4109">
      <formula>$A$16="Ñ Plan s/desc"</formula>
    </cfRule>
    <cfRule type="expression" dxfId="4105" priority="4110">
      <formula>$A$16="Planilhado"</formula>
    </cfRule>
  </conditionalFormatting>
  <conditionalFormatting sqref="BF17:BH17">
    <cfRule type="expression" dxfId="4104" priority="4101">
      <formula>$A$17="Família"</formula>
    </cfRule>
    <cfRule type="expression" dxfId="4103" priority="4102">
      <formula>$A$17="Ñ Plan c/desc"</formula>
    </cfRule>
    <cfRule type="expression" dxfId="4102" priority="4103">
      <formula>$A$17="Advindo"</formula>
    </cfRule>
    <cfRule type="expression" dxfId="4101" priority="4104">
      <formula>$A$17="Ñ Plan s/desc"</formula>
    </cfRule>
    <cfRule type="expression" dxfId="4100" priority="4105">
      <formula>$A$17="Planilhado"</formula>
    </cfRule>
  </conditionalFormatting>
  <conditionalFormatting sqref="BF18:BH18">
    <cfRule type="expression" dxfId="4099" priority="4096">
      <formula>$A$18="Família"</formula>
    </cfRule>
    <cfRule type="expression" dxfId="4098" priority="4097">
      <formula>$A$18="Ñ Plan c/desc"</formula>
    </cfRule>
    <cfRule type="expression" dxfId="4097" priority="4098">
      <formula>$A$18="Advindo"</formula>
    </cfRule>
    <cfRule type="expression" dxfId="4096" priority="4099">
      <formula>$A$18="Ñ Plan s/desc"</formula>
    </cfRule>
    <cfRule type="expression" dxfId="4095" priority="4100">
      <formula>$A$18="Planilhado"</formula>
    </cfRule>
  </conditionalFormatting>
  <conditionalFormatting sqref="BF19:BH19">
    <cfRule type="expression" dxfId="4094" priority="4091">
      <formula>$A$19="Família"</formula>
    </cfRule>
    <cfRule type="expression" dxfId="4093" priority="4092">
      <formula>$A$19="Ñ Plan c/desc"</formula>
    </cfRule>
    <cfRule type="expression" dxfId="4092" priority="4093">
      <formula>$A$19="Advindo"</formula>
    </cfRule>
    <cfRule type="expression" dxfId="4091" priority="4094">
      <formula>$A$19="Ñ Plan s/desc"</formula>
    </cfRule>
    <cfRule type="expression" dxfId="4090" priority="4095">
      <formula>$A$19="Planilhado"</formula>
    </cfRule>
  </conditionalFormatting>
  <conditionalFormatting sqref="BF20:BH20">
    <cfRule type="expression" dxfId="4089" priority="4086">
      <formula>$A$20="Família"</formula>
    </cfRule>
    <cfRule type="expression" dxfId="4088" priority="4087">
      <formula>$A$20="Ñ Plan c/desc"</formula>
    </cfRule>
    <cfRule type="expression" dxfId="4087" priority="4088">
      <formula>$A$20="Advindo"</formula>
    </cfRule>
    <cfRule type="expression" dxfId="4086" priority="4089">
      <formula>$A$20="Ñ Plan s/desc"</formula>
    </cfRule>
    <cfRule type="expression" dxfId="4085" priority="4090">
      <formula>$A$20="Planilhado"</formula>
    </cfRule>
  </conditionalFormatting>
  <conditionalFormatting sqref="BF21:BH21">
    <cfRule type="expression" dxfId="4084" priority="4081">
      <formula>$A$21="Família"</formula>
    </cfRule>
    <cfRule type="expression" dxfId="4083" priority="4082">
      <formula>$A$21="Ñ Plan c/desc"</formula>
    </cfRule>
    <cfRule type="expression" dxfId="4082" priority="4083">
      <formula>$A$21="Advindo"</formula>
    </cfRule>
    <cfRule type="expression" dxfId="4081" priority="4084">
      <formula>$A$21="Ñ Plan s/desc"</formula>
    </cfRule>
    <cfRule type="expression" dxfId="4080" priority="4085">
      <formula>$A$21="Planilhado"</formula>
    </cfRule>
  </conditionalFormatting>
  <conditionalFormatting sqref="BF22:BH22">
    <cfRule type="expression" dxfId="4079" priority="4076">
      <formula>$A$22="Família"</formula>
    </cfRule>
    <cfRule type="expression" dxfId="4078" priority="4077">
      <formula>$A$22="Ñ Plan c/desc"</formula>
    </cfRule>
    <cfRule type="expression" dxfId="4077" priority="4078">
      <formula>$A$22="Advindo"</formula>
    </cfRule>
    <cfRule type="expression" dxfId="4076" priority="4079">
      <formula>$A$22="Ñ Plan s/desc"</formula>
    </cfRule>
    <cfRule type="expression" dxfId="4075" priority="4080">
      <formula>$A$22="Planilhado"</formula>
    </cfRule>
  </conditionalFormatting>
  <conditionalFormatting sqref="BF23:BH23">
    <cfRule type="expression" dxfId="4074" priority="4071">
      <formula>$A$23="Família"</formula>
    </cfRule>
    <cfRule type="expression" dxfId="4073" priority="4072">
      <formula>$A$23="Ñ Plan c/desc"</formula>
    </cfRule>
    <cfRule type="expression" dxfId="4072" priority="4073">
      <formula>$A$23="Advindo"</formula>
    </cfRule>
    <cfRule type="expression" dxfId="4071" priority="4074">
      <formula>$A$23="Ñ Plan s/desc"</formula>
    </cfRule>
    <cfRule type="expression" dxfId="4070" priority="4075">
      <formula>$A$23="Planilhado"</formula>
    </cfRule>
  </conditionalFormatting>
  <conditionalFormatting sqref="BF24:BH24">
    <cfRule type="expression" dxfId="4069" priority="4066">
      <formula>$A$24="Família"</formula>
    </cfRule>
    <cfRule type="expression" dxfId="4068" priority="4067">
      <formula>$A$24="Ñ Plan c/desc"</formula>
    </cfRule>
    <cfRule type="expression" dxfId="4067" priority="4068">
      <formula>$A$24="Advindo"</formula>
    </cfRule>
    <cfRule type="expression" dxfId="4066" priority="4069">
      <formula>$A$24="Ñ Plan s/desc"</formula>
    </cfRule>
    <cfRule type="expression" dxfId="4065" priority="4070">
      <formula>$A$24="Planilhado"</formula>
    </cfRule>
  </conditionalFormatting>
  <conditionalFormatting sqref="BF25:BH25">
    <cfRule type="expression" dxfId="4064" priority="4061">
      <formula>$A$25="Família"</formula>
    </cfRule>
    <cfRule type="expression" dxfId="4063" priority="4062">
      <formula>$A$25="Ñ Plan c/desc"</formula>
    </cfRule>
    <cfRule type="expression" dxfId="4062" priority="4063">
      <formula>$A$25="Advindo"</formula>
    </cfRule>
    <cfRule type="expression" dxfId="4061" priority="4064">
      <formula>$A$25="Ñ Plan s/desc"</formula>
    </cfRule>
    <cfRule type="expression" dxfId="4060" priority="4065">
      <formula>$A$25="Planilhado"</formula>
    </cfRule>
  </conditionalFormatting>
  <conditionalFormatting sqref="BF26:BH26">
    <cfRule type="expression" dxfId="4059" priority="4060">
      <formula>$A$26="Planilhado"</formula>
    </cfRule>
  </conditionalFormatting>
  <conditionalFormatting sqref="BF26:BH26">
    <cfRule type="expression" dxfId="4058" priority="4059">
      <formula>$A$26="Ñ Plan s/desc"</formula>
    </cfRule>
  </conditionalFormatting>
  <conditionalFormatting sqref="BF26:BH26">
    <cfRule type="expression" dxfId="4057" priority="4058">
      <formula>$A$26="Advindo"</formula>
    </cfRule>
  </conditionalFormatting>
  <conditionalFormatting sqref="BF26:BH26">
    <cfRule type="expression" dxfId="4056" priority="4057">
      <formula>$A$26="Ñ Plan c/desc"</formula>
    </cfRule>
  </conditionalFormatting>
  <conditionalFormatting sqref="BF26:BH26">
    <cfRule type="expression" dxfId="4055" priority="4056">
      <formula>$A$26="Família"</formula>
    </cfRule>
  </conditionalFormatting>
  <conditionalFormatting sqref="BF27:BH27">
    <cfRule type="expression" dxfId="4054" priority="4055">
      <formula>$A$27="Planilhado"</formula>
    </cfRule>
  </conditionalFormatting>
  <conditionalFormatting sqref="BF27:BH27">
    <cfRule type="expression" dxfId="4053" priority="4054">
      <formula>$A$27="Ñ Plan s/desc"</formula>
    </cfRule>
  </conditionalFormatting>
  <conditionalFormatting sqref="BF27:BH27">
    <cfRule type="expression" dxfId="4052" priority="4053">
      <formula>$A$27="Advindo"</formula>
    </cfRule>
  </conditionalFormatting>
  <conditionalFormatting sqref="BF27:BH27">
    <cfRule type="expression" dxfId="4051" priority="4052">
      <formula>$A$27="Ñ Plan c/desc"</formula>
    </cfRule>
  </conditionalFormatting>
  <conditionalFormatting sqref="BF27:BH27">
    <cfRule type="expression" dxfId="4050" priority="4051">
      <formula>$A$27="Família"</formula>
    </cfRule>
  </conditionalFormatting>
  <conditionalFormatting sqref="BF28:BH28">
    <cfRule type="expression" dxfId="4049" priority="4050">
      <formula>$A$28="Planilhado"</formula>
    </cfRule>
  </conditionalFormatting>
  <conditionalFormatting sqref="BF28:BH28">
    <cfRule type="expression" dxfId="4048" priority="4049">
      <formula>$A$28="Ñ Plan s/desc"</formula>
    </cfRule>
  </conditionalFormatting>
  <conditionalFormatting sqref="BF28:BH28">
    <cfRule type="expression" dxfId="4047" priority="4048">
      <formula>$A$28="Advindo"</formula>
    </cfRule>
  </conditionalFormatting>
  <conditionalFormatting sqref="BF28:BH28">
    <cfRule type="expression" dxfId="4046" priority="4047">
      <formula>$A$28="Ñ Plan c/desc"</formula>
    </cfRule>
  </conditionalFormatting>
  <conditionalFormatting sqref="BF28:BH28">
    <cfRule type="expression" dxfId="4045" priority="4046">
      <formula>$A$28="Família"</formula>
    </cfRule>
  </conditionalFormatting>
  <conditionalFormatting sqref="BF29:BH29">
    <cfRule type="expression" dxfId="4044" priority="4045">
      <formula>$A$29="Planilhado"</formula>
    </cfRule>
  </conditionalFormatting>
  <conditionalFormatting sqref="BF29:BH29">
    <cfRule type="expression" dxfId="4043" priority="4044">
      <formula>$A$29="Ñ Plan s/desc"</formula>
    </cfRule>
  </conditionalFormatting>
  <conditionalFormatting sqref="BF29:BH29">
    <cfRule type="expression" dxfId="4042" priority="4043">
      <formula>$A$29="Advindo"</formula>
    </cfRule>
  </conditionalFormatting>
  <conditionalFormatting sqref="BF29:BH29">
    <cfRule type="expression" dxfId="4041" priority="4042">
      <formula>$A$29="Ñ Plan c/desc"</formula>
    </cfRule>
  </conditionalFormatting>
  <conditionalFormatting sqref="BF29:BH29">
    <cfRule type="expression" dxfId="4040" priority="4041">
      <formula>$A$29="Família"</formula>
    </cfRule>
  </conditionalFormatting>
  <conditionalFormatting sqref="BF30:BH30">
    <cfRule type="expression" dxfId="4039" priority="4040">
      <formula>$A$30="Planilhado"</formula>
    </cfRule>
  </conditionalFormatting>
  <conditionalFormatting sqref="BF30:BH30">
    <cfRule type="expression" dxfId="4038" priority="4039">
      <formula>$A$30="Ñ Plan s/desc"</formula>
    </cfRule>
  </conditionalFormatting>
  <conditionalFormatting sqref="BF30:BH30">
    <cfRule type="expression" dxfId="4037" priority="4038">
      <formula>$A$30="Advindo"</formula>
    </cfRule>
  </conditionalFormatting>
  <conditionalFormatting sqref="BF30:BH30">
    <cfRule type="expression" dxfId="4036" priority="4037">
      <formula>$A$30="Ñ Plan c/desc"</formula>
    </cfRule>
  </conditionalFormatting>
  <conditionalFormatting sqref="BF30:BH30">
    <cfRule type="expression" dxfId="4035" priority="4036">
      <formula>$A$30="Família"</formula>
    </cfRule>
  </conditionalFormatting>
  <conditionalFormatting sqref="BF31:BH31">
    <cfRule type="expression" dxfId="4034" priority="4035">
      <formula>$A$31="Planilhado"</formula>
    </cfRule>
  </conditionalFormatting>
  <conditionalFormatting sqref="BF31:BH31">
    <cfRule type="expression" dxfId="4033" priority="4034">
      <formula>$A$31="Ñ Plan s/desc"</formula>
    </cfRule>
  </conditionalFormatting>
  <conditionalFormatting sqref="BF31:BH31">
    <cfRule type="expression" dxfId="4032" priority="4033">
      <formula>$A$31="Advindo"</formula>
    </cfRule>
  </conditionalFormatting>
  <conditionalFormatting sqref="BF31:BH31">
    <cfRule type="expression" dxfId="4031" priority="4032">
      <formula>$A$31="Ñ Plan c/desc"</formula>
    </cfRule>
  </conditionalFormatting>
  <conditionalFormatting sqref="BF31:BH31">
    <cfRule type="expression" dxfId="4030" priority="4031">
      <formula>$A$31="Família"</formula>
    </cfRule>
  </conditionalFormatting>
  <conditionalFormatting sqref="BF32:BH32">
    <cfRule type="expression" dxfId="4029" priority="4030">
      <formula>$A$32="Planilhado"</formula>
    </cfRule>
  </conditionalFormatting>
  <conditionalFormatting sqref="BF32:BH32">
    <cfRule type="expression" dxfId="4028" priority="4029">
      <formula>$A$32="Ñ Plan s/desc"</formula>
    </cfRule>
  </conditionalFormatting>
  <conditionalFormatting sqref="BF32:BH32">
    <cfRule type="expression" dxfId="4027" priority="4028">
      <formula>$A$32="Advindo"</formula>
    </cfRule>
  </conditionalFormatting>
  <conditionalFormatting sqref="BF32:BH32">
    <cfRule type="expression" dxfId="4026" priority="4027">
      <formula>$A$32="Ñ Plan c/desc"</formula>
    </cfRule>
  </conditionalFormatting>
  <conditionalFormatting sqref="BF32:BH32">
    <cfRule type="expression" dxfId="4025" priority="4026">
      <formula>$A$32="Família"</formula>
    </cfRule>
  </conditionalFormatting>
  <conditionalFormatting sqref="BF33:BH33">
    <cfRule type="expression" dxfId="4024" priority="4025">
      <formula>$A$33="Planilhado"</formula>
    </cfRule>
  </conditionalFormatting>
  <conditionalFormatting sqref="BF33:BH33">
    <cfRule type="expression" dxfId="4023" priority="4024">
      <formula>$A$33="Ñ Plan s/desc"</formula>
    </cfRule>
  </conditionalFormatting>
  <conditionalFormatting sqref="BF33:BH33">
    <cfRule type="expression" dxfId="4022" priority="4023">
      <formula>$A$33="Advindo"</formula>
    </cfRule>
  </conditionalFormatting>
  <conditionalFormatting sqref="BF33:BH33">
    <cfRule type="expression" dxfId="4021" priority="4022">
      <formula>$A$33="Ñ Plan c/desc"</formula>
    </cfRule>
  </conditionalFormatting>
  <conditionalFormatting sqref="BF33:BH33">
    <cfRule type="expression" dxfId="4020" priority="4021">
      <formula>$A$33="Família"</formula>
    </cfRule>
  </conditionalFormatting>
  <conditionalFormatting sqref="BF34:BH34">
    <cfRule type="expression" dxfId="4019" priority="4020">
      <formula>$A$34="Planilhado"</formula>
    </cfRule>
  </conditionalFormatting>
  <conditionalFormatting sqref="BF34:BH34">
    <cfRule type="expression" dxfId="4018" priority="4019">
      <formula>$A$34="Ñ Plan s/desc"</formula>
    </cfRule>
  </conditionalFormatting>
  <conditionalFormatting sqref="BF34:BH34">
    <cfRule type="expression" dxfId="4017" priority="4018">
      <formula>$A$34="Advindo"</formula>
    </cfRule>
  </conditionalFormatting>
  <conditionalFormatting sqref="BF34:BH34">
    <cfRule type="expression" dxfId="4016" priority="4017">
      <formula>$A$34="Ñ Plan c/desc"</formula>
    </cfRule>
  </conditionalFormatting>
  <conditionalFormatting sqref="BF34:BH34">
    <cfRule type="expression" dxfId="4015" priority="4016">
      <formula>$A$34="Família"</formula>
    </cfRule>
  </conditionalFormatting>
  <conditionalFormatting sqref="BF35:BH35">
    <cfRule type="expression" dxfId="4014" priority="4015">
      <formula>$A$35="Planilhado"</formula>
    </cfRule>
  </conditionalFormatting>
  <conditionalFormatting sqref="BF35:BH35">
    <cfRule type="expression" dxfId="4013" priority="4014">
      <formula>$A$35="Ñ Plan s/desc"</formula>
    </cfRule>
  </conditionalFormatting>
  <conditionalFormatting sqref="BF35:BH35">
    <cfRule type="expression" dxfId="4012" priority="4013">
      <formula>$A$35="Advindo"</formula>
    </cfRule>
  </conditionalFormatting>
  <conditionalFormatting sqref="BF35:BH35">
    <cfRule type="expression" dxfId="4011" priority="4012">
      <formula>$A$35="Ñ Plan c/desc"</formula>
    </cfRule>
  </conditionalFormatting>
  <conditionalFormatting sqref="BF35:BH35">
    <cfRule type="expression" dxfId="4010" priority="4011">
      <formula>$A$35="Família"</formula>
    </cfRule>
  </conditionalFormatting>
  <conditionalFormatting sqref="BF36:BH36">
    <cfRule type="expression" dxfId="4009" priority="4010">
      <formula>$A$36="Planilhado"</formula>
    </cfRule>
  </conditionalFormatting>
  <conditionalFormatting sqref="BF36:BH36">
    <cfRule type="expression" dxfId="4008" priority="4009">
      <formula>$A$36="Ñ Plan s/desc"</formula>
    </cfRule>
  </conditionalFormatting>
  <conditionalFormatting sqref="BF36:BH36">
    <cfRule type="expression" dxfId="4007" priority="4008">
      <formula>$A$36="Advindo"</formula>
    </cfRule>
  </conditionalFormatting>
  <conditionalFormatting sqref="BF36:BH36">
    <cfRule type="expression" dxfId="4006" priority="4007">
      <formula>$A$36="Ñ Plan c/desc"</formula>
    </cfRule>
  </conditionalFormatting>
  <conditionalFormatting sqref="BF36:BH36">
    <cfRule type="expression" dxfId="4005" priority="4006">
      <formula>$A$36="Família"</formula>
    </cfRule>
  </conditionalFormatting>
  <conditionalFormatting sqref="BF37:BH37">
    <cfRule type="expression" dxfId="4004" priority="4005">
      <formula>$A$37="Planilhado"</formula>
    </cfRule>
  </conditionalFormatting>
  <conditionalFormatting sqref="BF37:BH37">
    <cfRule type="expression" dxfId="4003" priority="4004">
      <formula>$A$37="Ñ Plan s/desc"</formula>
    </cfRule>
  </conditionalFormatting>
  <conditionalFormatting sqref="BF37:BH37">
    <cfRule type="expression" dxfId="4002" priority="4003">
      <formula>$A$37="Advindo"</formula>
    </cfRule>
  </conditionalFormatting>
  <conditionalFormatting sqref="BF37:BH37">
    <cfRule type="expression" dxfId="4001" priority="4002">
      <formula>$A$37="Ñ Plan c/desc"</formula>
    </cfRule>
  </conditionalFormatting>
  <conditionalFormatting sqref="BF37:BH37">
    <cfRule type="expression" dxfId="4000" priority="4001">
      <formula>$A$37="Família"</formula>
    </cfRule>
  </conditionalFormatting>
  <conditionalFormatting sqref="BF38:BH38">
    <cfRule type="expression" dxfId="3999" priority="4000">
      <formula>$A$38="Planilhado"</formula>
    </cfRule>
  </conditionalFormatting>
  <conditionalFormatting sqref="BF38:BH38">
    <cfRule type="expression" dxfId="3998" priority="3999">
      <formula>$A$38="Ñ Plan s/desc"</formula>
    </cfRule>
  </conditionalFormatting>
  <conditionalFormatting sqref="BF38:BH38">
    <cfRule type="expression" dxfId="3997" priority="3998">
      <formula>$A$38="Advindo"</formula>
    </cfRule>
  </conditionalFormatting>
  <conditionalFormatting sqref="BF38:BH38">
    <cfRule type="expression" dxfId="3996" priority="3997">
      <formula>$A$38="Ñ Plan c/desc"</formula>
    </cfRule>
  </conditionalFormatting>
  <conditionalFormatting sqref="BF38:BH38">
    <cfRule type="expression" dxfId="3995" priority="3996">
      <formula>$A$38="Família"</formula>
    </cfRule>
  </conditionalFormatting>
  <conditionalFormatting sqref="BF39:BH39">
    <cfRule type="expression" dxfId="3994" priority="3995">
      <formula>$A$39="Planilhado"</formula>
    </cfRule>
  </conditionalFormatting>
  <conditionalFormatting sqref="BF39:BH39">
    <cfRule type="expression" dxfId="3993" priority="3994">
      <formula>$A$39="Ñ Plan s/desc"</formula>
    </cfRule>
  </conditionalFormatting>
  <conditionalFormatting sqref="BF39:BH39">
    <cfRule type="expression" dxfId="3992" priority="3993">
      <formula>$A$39="Advindo"</formula>
    </cfRule>
  </conditionalFormatting>
  <conditionalFormatting sqref="BF39:BH39">
    <cfRule type="expression" dxfId="3991" priority="3992">
      <formula>$A$39="Ñ Plan c/desc"</formula>
    </cfRule>
  </conditionalFormatting>
  <conditionalFormatting sqref="BF39:BH39">
    <cfRule type="expression" dxfId="3990" priority="3991">
      <formula>$A$39="Família"</formula>
    </cfRule>
  </conditionalFormatting>
  <conditionalFormatting sqref="BF40:BH40">
    <cfRule type="expression" dxfId="3989" priority="3990">
      <formula>$A$40="Planilhado"</formula>
    </cfRule>
  </conditionalFormatting>
  <conditionalFormatting sqref="BF40:BH40">
    <cfRule type="expression" dxfId="3988" priority="3989">
      <formula>$A$40="Ñ Plan s/desc"</formula>
    </cfRule>
  </conditionalFormatting>
  <conditionalFormatting sqref="BF40:BH40">
    <cfRule type="expression" dxfId="3987" priority="3988">
      <formula>$A$40="Advindo"</formula>
    </cfRule>
  </conditionalFormatting>
  <conditionalFormatting sqref="BF40:BH40">
    <cfRule type="expression" dxfId="3986" priority="3987">
      <formula>$A$40="Ñ Plan c/desc"</formula>
    </cfRule>
  </conditionalFormatting>
  <conditionalFormatting sqref="BF40:BH40">
    <cfRule type="expression" dxfId="3985" priority="3986">
      <formula>$A$40="Família"</formula>
    </cfRule>
  </conditionalFormatting>
  <conditionalFormatting sqref="BF41:BH41">
    <cfRule type="expression" dxfId="3984" priority="3985">
      <formula>$A$41="Planilhado"</formula>
    </cfRule>
  </conditionalFormatting>
  <conditionalFormatting sqref="BF41:BH41">
    <cfRule type="expression" dxfId="3983" priority="3984">
      <formula>$A$41="Ñ Plan s/desc"</formula>
    </cfRule>
  </conditionalFormatting>
  <conditionalFormatting sqref="BF41:BH41">
    <cfRule type="expression" dxfId="3982" priority="3983">
      <formula>$A$41="Advindo"</formula>
    </cfRule>
  </conditionalFormatting>
  <conditionalFormatting sqref="BF41:BH41">
    <cfRule type="expression" dxfId="3981" priority="3982">
      <formula>$A$41="Ñ Plan c/desc"</formula>
    </cfRule>
  </conditionalFormatting>
  <conditionalFormatting sqref="BF41:BH41">
    <cfRule type="expression" dxfId="3980" priority="3981">
      <formula>$A$41="Família"</formula>
    </cfRule>
  </conditionalFormatting>
  <conditionalFormatting sqref="BF42:BH42">
    <cfRule type="expression" dxfId="3979" priority="3980">
      <formula>$A$42="Planilhado"</formula>
    </cfRule>
  </conditionalFormatting>
  <conditionalFormatting sqref="BF42:BH42">
    <cfRule type="expression" dxfId="3978" priority="3979">
      <formula>$A$42="Ñ Plan s/desc"</formula>
    </cfRule>
  </conditionalFormatting>
  <conditionalFormatting sqref="BF42:BH42">
    <cfRule type="expression" dxfId="3977" priority="3978">
      <formula>$A$42="Advindo"</formula>
    </cfRule>
  </conditionalFormatting>
  <conditionalFormatting sqref="BF42:BH42">
    <cfRule type="expression" dxfId="3976" priority="3977">
      <formula>$A$42="Ñ Plan c/desc"</formula>
    </cfRule>
  </conditionalFormatting>
  <conditionalFormatting sqref="BF42:BH42">
    <cfRule type="expression" dxfId="3975" priority="3976">
      <formula>$A$42="Família"</formula>
    </cfRule>
  </conditionalFormatting>
  <conditionalFormatting sqref="BF43:BH43">
    <cfRule type="expression" dxfId="3974" priority="3975">
      <formula>$A$43="Planilhado"</formula>
    </cfRule>
  </conditionalFormatting>
  <conditionalFormatting sqref="BF43:BH43">
    <cfRule type="expression" dxfId="3973" priority="3974">
      <formula>$A$43="Ñ Plan s/desc"</formula>
    </cfRule>
  </conditionalFormatting>
  <conditionalFormatting sqref="BF43:BH43">
    <cfRule type="expression" dxfId="3972" priority="3973">
      <formula>$A$43="Advindo"</formula>
    </cfRule>
  </conditionalFormatting>
  <conditionalFormatting sqref="BF43:BH43">
    <cfRule type="expression" dxfId="3971" priority="3972">
      <formula>$A$43="Ñ Plan c/desc"</formula>
    </cfRule>
  </conditionalFormatting>
  <conditionalFormatting sqref="BF43:BH43">
    <cfRule type="expression" dxfId="3970" priority="3971">
      <formula>$A$43="Família"</formula>
    </cfRule>
  </conditionalFormatting>
  <conditionalFormatting sqref="BF44:BH44">
    <cfRule type="expression" dxfId="3969" priority="3970">
      <formula>$A$44="Planilhado"</formula>
    </cfRule>
  </conditionalFormatting>
  <conditionalFormatting sqref="BF44:BH44">
    <cfRule type="expression" dxfId="3968" priority="3969">
      <formula>$A$44="Ñ Plan s/desc"</formula>
    </cfRule>
  </conditionalFormatting>
  <conditionalFormatting sqref="BF44:BH44">
    <cfRule type="expression" dxfId="3967" priority="3968">
      <formula>$A$44="Advindo"</formula>
    </cfRule>
  </conditionalFormatting>
  <conditionalFormatting sqref="BF44:BH44">
    <cfRule type="expression" dxfId="3966" priority="3967">
      <formula>$A$44="Ñ Plan c/desc"</formula>
    </cfRule>
  </conditionalFormatting>
  <conditionalFormatting sqref="BF44:BH44">
    <cfRule type="expression" dxfId="3965" priority="3966">
      <formula>$A$44="Família"</formula>
    </cfRule>
  </conditionalFormatting>
  <conditionalFormatting sqref="BF45:BH45">
    <cfRule type="expression" dxfId="3964" priority="3965">
      <formula>$A$45="Planilhado"</formula>
    </cfRule>
  </conditionalFormatting>
  <conditionalFormatting sqref="BF45:BH45">
    <cfRule type="expression" dxfId="3963" priority="3964">
      <formula>$A$45="Ñ Plan s/desc"</formula>
    </cfRule>
  </conditionalFormatting>
  <conditionalFormatting sqref="BF45:BH45">
    <cfRule type="expression" dxfId="3962" priority="3963">
      <formula>$A$45="Advindo"</formula>
    </cfRule>
  </conditionalFormatting>
  <conditionalFormatting sqref="BF45:BH45">
    <cfRule type="expression" dxfId="3961" priority="3962">
      <formula>$A$45="Ñ Plan c/desc"</formula>
    </cfRule>
  </conditionalFormatting>
  <conditionalFormatting sqref="BF45:BH45">
    <cfRule type="expression" dxfId="3960" priority="3961">
      <formula>$A$45="Família"</formula>
    </cfRule>
  </conditionalFormatting>
  <conditionalFormatting sqref="BF46:BH46">
    <cfRule type="expression" dxfId="3959" priority="3960">
      <formula>$A$46="Planilhado"</formula>
    </cfRule>
  </conditionalFormatting>
  <conditionalFormatting sqref="BF46:BH46">
    <cfRule type="expression" dxfId="3958" priority="3959">
      <formula>$A$46="Ñ Plan s/desc"</formula>
    </cfRule>
  </conditionalFormatting>
  <conditionalFormatting sqref="BF46:BH46">
    <cfRule type="expression" dxfId="3957" priority="3958">
      <formula>$A$46="Advindo"</formula>
    </cfRule>
  </conditionalFormatting>
  <conditionalFormatting sqref="BF46:BH46">
    <cfRule type="expression" dxfId="3956" priority="3957">
      <formula>$A$46="Ñ Plan c/desc"</formula>
    </cfRule>
  </conditionalFormatting>
  <conditionalFormatting sqref="BF46:BH46">
    <cfRule type="expression" dxfId="3955" priority="3956">
      <formula>$A$46="Família"</formula>
    </cfRule>
  </conditionalFormatting>
  <conditionalFormatting sqref="BF47:BH47">
    <cfRule type="expression" dxfId="3954" priority="3955">
      <formula>$A$47="Planilhado"</formula>
    </cfRule>
  </conditionalFormatting>
  <conditionalFormatting sqref="BF47:BH47">
    <cfRule type="expression" dxfId="3953" priority="3954">
      <formula>$A$47="Ñ Plan s/desc"</formula>
    </cfRule>
  </conditionalFormatting>
  <conditionalFormatting sqref="BF47:BH47">
    <cfRule type="expression" dxfId="3952" priority="3953">
      <formula>$A$47="Advindo"</formula>
    </cfRule>
  </conditionalFormatting>
  <conditionalFormatting sqref="BF47:BH47">
    <cfRule type="expression" dxfId="3951" priority="3952">
      <formula>$A$47="Ñ Plan c/desc"</formula>
    </cfRule>
  </conditionalFormatting>
  <conditionalFormatting sqref="BF47:BH47">
    <cfRule type="expression" dxfId="3950" priority="3951">
      <formula>$A$47="Família"</formula>
    </cfRule>
  </conditionalFormatting>
  <conditionalFormatting sqref="BF48:BH48">
    <cfRule type="expression" dxfId="3949" priority="3950">
      <formula>$A$48="Planilhado"</formula>
    </cfRule>
  </conditionalFormatting>
  <conditionalFormatting sqref="BF48:BH48">
    <cfRule type="expression" dxfId="3948" priority="3949">
      <formula>$A$48="Ñ Plan s/desc"</formula>
    </cfRule>
  </conditionalFormatting>
  <conditionalFormatting sqref="BF48:BH48">
    <cfRule type="expression" dxfId="3947" priority="3948">
      <formula>$A$48="Advindo"</formula>
    </cfRule>
  </conditionalFormatting>
  <conditionalFormatting sqref="BF48:BH48">
    <cfRule type="expression" dxfId="3946" priority="3947">
      <formula>$A$48="Ñ Plan c/desc"</formula>
    </cfRule>
  </conditionalFormatting>
  <conditionalFormatting sqref="BF48:BH48">
    <cfRule type="expression" dxfId="3945" priority="3946">
      <formula>$A$48="Família"</formula>
    </cfRule>
  </conditionalFormatting>
  <conditionalFormatting sqref="BF49:BH49">
    <cfRule type="expression" dxfId="3944" priority="3945">
      <formula>$A$49="Planilhado"</formula>
    </cfRule>
  </conditionalFormatting>
  <conditionalFormatting sqref="BF49:BH49">
    <cfRule type="expression" dxfId="3943" priority="3944">
      <formula>$A$49="Ñ Plan s/desc"</formula>
    </cfRule>
  </conditionalFormatting>
  <conditionalFormatting sqref="BF49:BH49">
    <cfRule type="expression" dxfId="3942" priority="3943">
      <formula>$A$49="Advindo"</formula>
    </cfRule>
  </conditionalFormatting>
  <conditionalFormatting sqref="BF49:BH49">
    <cfRule type="expression" dxfId="3941" priority="3942">
      <formula>$A$49="Ñ Plan c/desc"</formula>
    </cfRule>
  </conditionalFormatting>
  <conditionalFormatting sqref="BF49:BH49">
    <cfRule type="expression" dxfId="3940" priority="3941">
      <formula>$A$49="Família"</formula>
    </cfRule>
  </conditionalFormatting>
  <conditionalFormatting sqref="BF50:BH50">
    <cfRule type="expression" dxfId="3939" priority="3940">
      <formula>$A$50="Planilhado"</formula>
    </cfRule>
  </conditionalFormatting>
  <conditionalFormatting sqref="BF50:BH50">
    <cfRule type="expression" dxfId="3938" priority="3939">
      <formula>$A$50="Ñ Plan s/desc"</formula>
    </cfRule>
  </conditionalFormatting>
  <conditionalFormatting sqref="BF50:BH50">
    <cfRule type="expression" dxfId="3937" priority="3938">
      <formula>$A$50="Advindo"</formula>
    </cfRule>
  </conditionalFormatting>
  <conditionalFormatting sqref="BF50:BH50">
    <cfRule type="expression" dxfId="3936" priority="3937">
      <formula>$A$50="Ñ Plan c/desc"</formula>
    </cfRule>
  </conditionalFormatting>
  <conditionalFormatting sqref="BF50:BH50">
    <cfRule type="expression" dxfId="3935" priority="3936">
      <formula>$A$50="Família"</formula>
    </cfRule>
  </conditionalFormatting>
  <conditionalFormatting sqref="BF51:BH51">
    <cfRule type="expression" dxfId="3934" priority="3935">
      <formula>$A$51="Planilhado"</formula>
    </cfRule>
  </conditionalFormatting>
  <conditionalFormatting sqref="BF51:BH51">
    <cfRule type="expression" dxfId="3933" priority="3934">
      <formula>$A$51="Ñ Plan s/desc"</formula>
    </cfRule>
  </conditionalFormatting>
  <conditionalFormatting sqref="BF51:BH51">
    <cfRule type="expression" dxfId="3932" priority="3933">
      <formula>$A$51="Advindo"</formula>
    </cfRule>
  </conditionalFormatting>
  <conditionalFormatting sqref="BF51:BH51">
    <cfRule type="expression" dxfId="3931" priority="3932">
      <formula>$A$51="Ñ Plan c/desc"</formula>
    </cfRule>
  </conditionalFormatting>
  <conditionalFormatting sqref="BF51:BH51">
    <cfRule type="expression" dxfId="3930" priority="3931">
      <formula>$A$51="Família"</formula>
    </cfRule>
  </conditionalFormatting>
  <conditionalFormatting sqref="BF52:BH52">
    <cfRule type="expression" dxfId="3929" priority="3930">
      <formula>$A$52="Planilhado"</formula>
    </cfRule>
  </conditionalFormatting>
  <conditionalFormatting sqref="BF52:BH52">
    <cfRule type="expression" dxfId="3928" priority="3929">
      <formula>$A$52="Ñ Plan s/desc"</formula>
    </cfRule>
  </conditionalFormatting>
  <conditionalFormatting sqref="BF52:BH52">
    <cfRule type="expression" dxfId="3927" priority="3928">
      <formula>$A$52="Advindo"</formula>
    </cfRule>
  </conditionalFormatting>
  <conditionalFormatting sqref="BF52:BH52">
    <cfRule type="expression" dxfId="3926" priority="3927">
      <formula>$A$52="Ñ Plan c/desc"</formula>
    </cfRule>
  </conditionalFormatting>
  <conditionalFormatting sqref="BF52:BH52">
    <cfRule type="expression" dxfId="3925" priority="3926">
      <formula>$A$52="Família"</formula>
    </cfRule>
  </conditionalFormatting>
  <conditionalFormatting sqref="BF53:BH53">
    <cfRule type="expression" dxfId="3924" priority="3925">
      <formula>$A$53="Planilhado"</formula>
    </cfRule>
  </conditionalFormatting>
  <conditionalFormatting sqref="BF53:BH53">
    <cfRule type="expression" dxfId="3923" priority="3924">
      <formula>$A$53="Ñ Plan s/desc"</formula>
    </cfRule>
  </conditionalFormatting>
  <conditionalFormatting sqref="BF53:BH53">
    <cfRule type="expression" dxfId="3922" priority="3923">
      <formula>$A$53="Advindo"</formula>
    </cfRule>
  </conditionalFormatting>
  <conditionalFormatting sqref="BF53:BH53">
    <cfRule type="expression" dxfId="3921" priority="3922">
      <formula>$A$53="Ñ Plan c/desc"</formula>
    </cfRule>
  </conditionalFormatting>
  <conditionalFormatting sqref="BF53:BH53">
    <cfRule type="expression" dxfId="3920" priority="3921">
      <formula>$A$53="Família"</formula>
    </cfRule>
  </conditionalFormatting>
  <conditionalFormatting sqref="BF54:BH54">
    <cfRule type="expression" dxfId="3919" priority="3920">
      <formula>$A$54="Planilhado"</formula>
    </cfRule>
  </conditionalFormatting>
  <conditionalFormatting sqref="BF54:BH54">
    <cfRule type="expression" dxfId="3918" priority="3919">
      <formula>$A$54="Ñ Plan s/desc"</formula>
    </cfRule>
  </conditionalFormatting>
  <conditionalFormatting sqref="BF54:BH54">
    <cfRule type="expression" dxfId="3917" priority="3918">
      <formula>$A$54="Advindo"</formula>
    </cfRule>
  </conditionalFormatting>
  <conditionalFormatting sqref="BF54:BH54">
    <cfRule type="expression" dxfId="3916" priority="3917">
      <formula>$A$54="Ñ Plan c/desc"</formula>
    </cfRule>
  </conditionalFormatting>
  <conditionalFormatting sqref="BF54:BH54">
    <cfRule type="expression" dxfId="3915" priority="3916">
      <formula>$A$54="Família"</formula>
    </cfRule>
  </conditionalFormatting>
  <conditionalFormatting sqref="BF55:BH55">
    <cfRule type="expression" dxfId="3914" priority="3915">
      <formula>$A$55="Planilhado"</formula>
    </cfRule>
  </conditionalFormatting>
  <conditionalFormatting sqref="BF55:BH55">
    <cfRule type="expression" dxfId="3913" priority="3914">
      <formula>$A$55="Ñ Plan s/desc"</formula>
    </cfRule>
  </conditionalFormatting>
  <conditionalFormatting sqref="BF55:BH55">
    <cfRule type="expression" dxfId="3912" priority="3913">
      <formula>$A$55="Advindo"</formula>
    </cfRule>
  </conditionalFormatting>
  <conditionalFormatting sqref="BF55:BH55">
    <cfRule type="expression" dxfId="3911" priority="3912">
      <formula>$A$55="Ñ Plan c/desc"</formula>
    </cfRule>
  </conditionalFormatting>
  <conditionalFormatting sqref="BF55:BH55">
    <cfRule type="expression" dxfId="3910" priority="3911">
      <formula>$A$55="Família"</formula>
    </cfRule>
  </conditionalFormatting>
  <conditionalFormatting sqref="BF56:BH56">
    <cfRule type="expression" dxfId="3909" priority="3910">
      <formula>$A$56="Planilhado"</formula>
    </cfRule>
  </conditionalFormatting>
  <conditionalFormatting sqref="BF56:BH56">
    <cfRule type="expression" dxfId="3908" priority="3909">
      <formula>$A$56="Ñ Plan s/desc"</formula>
    </cfRule>
  </conditionalFormatting>
  <conditionalFormatting sqref="BF56:BH56">
    <cfRule type="expression" dxfId="3907" priority="3908">
      <formula>$A$56="Advindo"</formula>
    </cfRule>
  </conditionalFormatting>
  <conditionalFormatting sqref="BF56:BH56">
    <cfRule type="expression" dxfId="3906" priority="3907">
      <formula>$A$56="Ñ Plan c/desc"</formula>
    </cfRule>
  </conditionalFormatting>
  <conditionalFormatting sqref="BF56:BH56">
    <cfRule type="expression" dxfId="3905" priority="3906">
      <formula>$A$56="Família"</formula>
    </cfRule>
  </conditionalFormatting>
  <conditionalFormatting sqref="BF57:BH57">
    <cfRule type="expression" dxfId="3904" priority="3905">
      <formula>$A$57="Planilhado"</formula>
    </cfRule>
  </conditionalFormatting>
  <conditionalFormatting sqref="BF57:BH57">
    <cfRule type="expression" dxfId="3903" priority="3904">
      <formula>$A$57="Ñ Plan s/desc"</formula>
    </cfRule>
  </conditionalFormatting>
  <conditionalFormatting sqref="BF57:BH57">
    <cfRule type="expression" dxfId="3902" priority="3903">
      <formula>$A$57="Advindo"</formula>
    </cfRule>
  </conditionalFormatting>
  <conditionalFormatting sqref="BF57:BH57">
    <cfRule type="expression" dxfId="3901" priority="3902">
      <formula>$A$57="Ñ Plan c/desc"</formula>
    </cfRule>
  </conditionalFormatting>
  <conditionalFormatting sqref="BF57:BH57">
    <cfRule type="expression" dxfId="3900" priority="3901">
      <formula>$A$57="Família"</formula>
    </cfRule>
  </conditionalFormatting>
  <conditionalFormatting sqref="BF58:BH58">
    <cfRule type="expression" dxfId="3899" priority="3900">
      <formula>$A$58="Planilhado"</formula>
    </cfRule>
  </conditionalFormatting>
  <conditionalFormatting sqref="BF58:BH58">
    <cfRule type="expression" dxfId="3898" priority="3899">
      <formula>$A$58="Ñ Plan s/desc"</formula>
    </cfRule>
  </conditionalFormatting>
  <conditionalFormatting sqref="BF58:BH58">
    <cfRule type="expression" dxfId="3897" priority="3898">
      <formula>$A$58="Advindo"</formula>
    </cfRule>
  </conditionalFormatting>
  <conditionalFormatting sqref="BF58:BH58">
    <cfRule type="expression" dxfId="3896" priority="3897">
      <formula>$A$58="Ñ Plan c/desc"</formula>
    </cfRule>
  </conditionalFormatting>
  <conditionalFormatting sqref="BF58:BH58">
    <cfRule type="expression" dxfId="3895" priority="3896">
      <formula>$A$58="Família"</formula>
    </cfRule>
  </conditionalFormatting>
  <conditionalFormatting sqref="BF59:BH59">
    <cfRule type="expression" dxfId="3894" priority="3895">
      <formula>$A$59="Planilhado"</formula>
    </cfRule>
  </conditionalFormatting>
  <conditionalFormatting sqref="BF59:BH59">
    <cfRule type="expression" dxfId="3893" priority="3894">
      <formula>$A$59="Ñ Plan s/desc"</formula>
    </cfRule>
  </conditionalFormatting>
  <conditionalFormatting sqref="BF59:BH59">
    <cfRule type="expression" dxfId="3892" priority="3893">
      <formula>$A$59="Advindo"</formula>
    </cfRule>
  </conditionalFormatting>
  <conditionalFormatting sqref="BF59:BH59">
    <cfRule type="expression" dxfId="3891" priority="3892">
      <formula>$A$59="Ñ Plan c/desc"</formula>
    </cfRule>
  </conditionalFormatting>
  <conditionalFormatting sqref="BF59:BH59">
    <cfRule type="expression" dxfId="3890" priority="3891">
      <formula>$A$59="Família"</formula>
    </cfRule>
  </conditionalFormatting>
  <conditionalFormatting sqref="BF60:BH60">
    <cfRule type="expression" dxfId="3889" priority="3890">
      <formula>$A$60="Planilhado"</formula>
    </cfRule>
  </conditionalFormatting>
  <conditionalFormatting sqref="BF60:BH60">
    <cfRule type="expression" dxfId="3888" priority="3889">
      <formula>$A$60="Ñ Plan s/desc"</formula>
    </cfRule>
  </conditionalFormatting>
  <conditionalFormatting sqref="BF60:BH60">
    <cfRule type="expression" dxfId="3887" priority="3888">
      <formula>$A$60="Advindo"</formula>
    </cfRule>
  </conditionalFormatting>
  <conditionalFormatting sqref="BF60:BH60">
    <cfRule type="expression" dxfId="3886" priority="3887">
      <formula>$A$60="Ñ Plan c/desc"</formula>
    </cfRule>
  </conditionalFormatting>
  <conditionalFormatting sqref="BF60:BH60">
    <cfRule type="expression" dxfId="3885" priority="3886">
      <formula>$A$60="Família"</formula>
    </cfRule>
  </conditionalFormatting>
  <conditionalFormatting sqref="BF61:BH61">
    <cfRule type="expression" dxfId="3884" priority="3885">
      <formula>$A$61="Planilhado"</formula>
    </cfRule>
  </conditionalFormatting>
  <conditionalFormatting sqref="BF61:BH61">
    <cfRule type="expression" dxfId="3883" priority="3884">
      <formula>$A$61="Ñ Plan s/desc"</formula>
    </cfRule>
  </conditionalFormatting>
  <conditionalFormatting sqref="BF61:BH61">
    <cfRule type="expression" dxfId="3882" priority="3883">
      <formula>$A$61="Advindo"</formula>
    </cfRule>
  </conditionalFormatting>
  <conditionalFormatting sqref="BF61:BH61">
    <cfRule type="expression" dxfId="3881" priority="3882">
      <formula>$A$61="Ñ Plan c/desc"</formula>
    </cfRule>
  </conditionalFormatting>
  <conditionalFormatting sqref="BF61:BH61">
    <cfRule type="expression" dxfId="3880" priority="3881">
      <formula>$A$61="Família"</formula>
    </cfRule>
  </conditionalFormatting>
  <conditionalFormatting sqref="BF62:BH62">
    <cfRule type="expression" dxfId="3879" priority="3880">
      <formula>$A$62="Planilhado"</formula>
    </cfRule>
  </conditionalFormatting>
  <conditionalFormatting sqref="BF62:BH62">
    <cfRule type="expression" dxfId="3878" priority="3879">
      <formula>$A$62="Ñ Plan s/desc"</formula>
    </cfRule>
  </conditionalFormatting>
  <conditionalFormatting sqref="BF62:BH62">
    <cfRule type="expression" dxfId="3877" priority="3878">
      <formula>$A$62="Advindo"</formula>
    </cfRule>
  </conditionalFormatting>
  <conditionalFormatting sqref="BF62:BH62">
    <cfRule type="expression" dxfId="3876" priority="3877">
      <formula>$A$62="Ñ Plan c/desc"</formula>
    </cfRule>
  </conditionalFormatting>
  <conditionalFormatting sqref="BF62:BH62">
    <cfRule type="expression" dxfId="3875" priority="3876">
      <formula>$A$62="Família"</formula>
    </cfRule>
  </conditionalFormatting>
  <conditionalFormatting sqref="BF63:BH63">
    <cfRule type="expression" dxfId="3874" priority="3875">
      <formula>$A$63="Planilhado"</formula>
    </cfRule>
  </conditionalFormatting>
  <conditionalFormatting sqref="BF63:BH63">
    <cfRule type="expression" dxfId="3873" priority="3874">
      <formula>$A$63="Ñ Plan s/desc"</formula>
    </cfRule>
  </conditionalFormatting>
  <conditionalFormatting sqref="BF63:BH63">
    <cfRule type="expression" dxfId="3872" priority="3873">
      <formula>$A$63="Advindo"</formula>
    </cfRule>
  </conditionalFormatting>
  <conditionalFormatting sqref="BF63:BH63">
    <cfRule type="expression" dxfId="3871" priority="3872">
      <formula>$A$63="Ñ Plan c/desc"</formula>
    </cfRule>
  </conditionalFormatting>
  <conditionalFormatting sqref="BF63:BH63">
    <cfRule type="expression" dxfId="3870" priority="3871">
      <formula>$A$63="Família"</formula>
    </cfRule>
  </conditionalFormatting>
  <conditionalFormatting sqref="BF64:BH64">
    <cfRule type="expression" dxfId="3869" priority="3870">
      <formula>$A$64="Planilhado"</formula>
    </cfRule>
  </conditionalFormatting>
  <conditionalFormatting sqref="BF64:BH64">
    <cfRule type="expression" dxfId="3868" priority="3869">
      <formula>$A$64="Ñ Plan s/desc"</formula>
    </cfRule>
  </conditionalFormatting>
  <conditionalFormatting sqref="BF64:BH64">
    <cfRule type="expression" dxfId="3867" priority="3868">
      <formula>$A$64="Advindo"</formula>
    </cfRule>
  </conditionalFormatting>
  <conditionalFormatting sqref="BF64:BH64">
    <cfRule type="expression" dxfId="3866" priority="3867">
      <formula>$A$64="Ñ Plan c/desc"</formula>
    </cfRule>
  </conditionalFormatting>
  <conditionalFormatting sqref="BF64:BH64">
    <cfRule type="expression" dxfId="3865" priority="3866">
      <formula>$A$64="Família"</formula>
    </cfRule>
  </conditionalFormatting>
  <conditionalFormatting sqref="BF65:BH65">
    <cfRule type="expression" dxfId="3864" priority="3865">
      <formula>$A$65="Planilhado"</formula>
    </cfRule>
  </conditionalFormatting>
  <conditionalFormatting sqref="BF65:BH65">
    <cfRule type="expression" dxfId="3863" priority="3864">
      <formula>$A$65="Ñ Plan s/desc"</formula>
    </cfRule>
  </conditionalFormatting>
  <conditionalFormatting sqref="BF65:BH65">
    <cfRule type="expression" dxfId="3862" priority="3863">
      <formula>$A$65="Advindo"</formula>
    </cfRule>
  </conditionalFormatting>
  <conditionalFormatting sqref="BF65:BH65">
    <cfRule type="expression" dxfId="3861" priority="3862">
      <formula>$A$65="Ñ Plan c/desc"</formula>
    </cfRule>
  </conditionalFormatting>
  <conditionalFormatting sqref="BF65:BH65">
    <cfRule type="expression" dxfId="3860" priority="3861">
      <formula>$A$65="Família"</formula>
    </cfRule>
  </conditionalFormatting>
  <conditionalFormatting sqref="BF66:BH66">
    <cfRule type="expression" dxfId="3859" priority="3860">
      <formula>$A$66="Planilhado"</formula>
    </cfRule>
  </conditionalFormatting>
  <conditionalFormatting sqref="BF66:BH66">
    <cfRule type="expression" dxfId="3858" priority="3859">
      <formula>$A$66="Ñ Plan s/desc"</formula>
    </cfRule>
  </conditionalFormatting>
  <conditionalFormatting sqref="BF66:BH66">
    <cfRule type="expression" dxfId="3857" priority="3858">
      <formula>$A$66="Advindo"</formula>
    </cfRule>
  </conditionalFormatting>
  <conditionalFormatting sqref="BF66:BH66">
    <cfRule type="expression" dxfId="3856" priority="3857">
      <formula>$A$66="Ñ Plan c/desc"</formula>
    </cfRule>
  </conditionalFormatting>
  <conditionalFormatting sqref="BF66:BH66">
    <cfRule type="expression" dxfId="3855" priority="3856">
      <formula>$A$66="Família"</formula>
    </cfRule>
  </conditionalFormatting>
  <conditionalFormatting sqref="BF67:BH67">
    <cfRule type="expression" dxfId="3854" priority="3855">
      <formula>$A$67="Planilhado"</formula>
    </cfRule>
  </conditionalFormatting>
  <conditionalFormatting sqref="BF67:BH67">
    <cfRule type="expression" dxfId="3853" priority="3854">
      <formula>$A$67="Ñ Plan s/desc"</formula>
    </cfRule>
  </conditionalFormatting>
  <conditionalFormatting sqref="BF67:BH67">
    <cfRule type="expression" dxfId="3852" priority="3853">
      <formula>$A$67="Advindo"</formula>
    </cfRule>
  </conditionalFormatting>
  <conditionalFormatting sqref="BF67:BH67">
    <cfRule type="expression" dxfId="3851" priority="3852">
      <formula>$A$67="Ñ Plan c/desc"</formula>
    </cfRule>
  </conditionalFormatting>
  <conditionalFormatting sqref="BF67:BH67">
    <cfRule type="expression" dxfId="3850" priority="3851">
      <formula>$A$67="Família"</formula>
    </cfRule>
  </conditionalFormatting>
  <conditionalFormatting sqref="BF68:BH68">
    <cfRule type="expression" dxfId="3849" priority="3850">
      <formula>$A$68="Planilhado"</formula>
    </cfRule>
  </conditionalFormatting>
  <conditionalFormatting sqref="BF68:BH68">
    <cfRule type="expression" dxfId="3848" priority="3849">
      <formula>$A$68="Ñ Plan s/desc"</formula>
    </cfRule>
  </conditionalFormatting>
  <conditionalFormatting sqref="BF68:BH68">
    <cfRule type="expression" dxfId="3847" priority="3848">
      <formula>$A$68="Advindo"</formula>
    </cfRule>
  </conditionalFormatting>
  <conditionalFormatting sqref="BF68:BH68">
    <cfRule type="expression" dxfId="3846" priority="3847">
      <formula>$A$68="Ñ Plan c/desc"</formula>
    </cfRule>
  </conditionalFormatting>
  <conditionalFormatting sqref="BF68:BH68">
    <cfRule type="expression" dxfId="3845" priority="3846">
      <formula>$A$68="Família"</formula>
    </cfRule>
  </conditionalFormatting>
  <conditionalFormatting sqref="BF69:BH69">
    <cfRule type="expression" dxfId="3844" priority="3845">
      <formula>$A$69="Planilhado"</formula>
    </cfRule>
  </conditionalFormatting>
  <conditionalFormatting sqref="BF69:BH69">
    <cfRule type="expression" dxfId="3843" priority="3844">
      <formula>$A$69="Ñ Plan s/desc"</formula>
    </cfRule>
  </conditionalFormatting>
  <conditionalFormatting sqref="BF69:BH69">
    <cfRule type="expression" dxfId="3842" priority="3843">
      <formula>$A$69="Advindo"</formula>
    </cfRule>
  </conditionalFormatting>
  <conditionalFormatting sqref="BF69:BH69">
    <cfRule type="expression" dxfId="3841" priority="3842">
      <formula>$A$69="Ñ Plan c/desc"</formula>
    </cfRule>
  </conditionalFormatting>
  <conditionalFormatting sqref="BF69:BH69">
    <cfRule type="expression" dxfId="3840" priority="3841">
      <formula>$A$69="Família"</formula>
    </cfRule>
  </conditionalFormatting>
  <conditionalFormatting sqref="BF70:BH70">
    <cfRule type="expression" dxfId="3839" priority="3840">
      <formula>$A$70="Planilhado"</formula>
    </cfRule>
  </conditionalFormatting>
  <conditionalFormatting sqref="BF70:BH70">
    <cfRule type="expression" dxfId="3838" priority="3839">
      <formula>$A$70="Ñ Plan s/desc"</formula>
    </cfRule>
  </conditionalFormatting>
  <conditionalFormatting sqref="BF70:BH70">
    <cfRule type="expression" dxfId="3837" priority="3838">
      <formula>$A$70="Advindo"</formula>
    </cfRule>
  </conditionalFormatting>
  <conditionalFormatting sqref="BF70:BH70">
    <cfRule type="expression" dxfId="3836" priority="3837">
      <formula>$A$70="Ñ Plan c/desc"</formula>
    </cfRule>
  </conditionalFormatting>
  <conditionalFormatting sqref="BF70:BH70">
    <cfRule type="expression" dxfId="3835" priority="3836">
      <formula>$A$70="Família"</formula>
    </cfRule>
  </conditionalFormatting>
  <conditionalFormatting sqref="BF71:BH71">
    <cfRule type="expression" dxfId="3834" priority="3835">
      <formula>$A$71="Planilhado"</formula>
    </cfRule>
  </conditionalFormatting>
  <conditionalFormatting sqref="BF71:BH71">
    <cfRule type="expression" dxfId="3833" priority="3834">
      <formula>$A$71="Ñ Plan s/desc"</formula>
    </cfRule>
  </conditionalFormatting>
  <conditionalFormatting sqref="BF71:BH71">
    <cfRule type="expression" dxfId="3832" priority="3833">
      <formula>$A$71="Advindo"</formula>
    </cfRule>
  </conditionalFormatting>
  <conditionalFormatting sqref="BF71:BH71">
    <cfRule type="expression" dxfId="3831" priority="3832">
      <formula>$A$71="Ñ Plan c/desc"</formula>
    </cfRule>
  </conditionalFormatting>
  <conditionalFormatting sqref="BF71:BH71">
    <cfRule type="expression" dxfId="3830" priority="3831">
      <formula>$A$71="Família"</formula>
    </cfRule>
  </conditionalFormatting>
  <conditionalFormatting sqref="BF72:BH72">
    <cfRule type="expression" dxfId="3829" priority="3830">
      <formula>$A$72="Planilhado"</formula>
    </cfRule>
  </conditionalFormatting>
  <conditionalFormatting sqref="BF72:BH72">
    <cfRule type="expression" dxfId="3828" priority="3829">
      <formula>$A$72="Ñ Plan s/desc"</formula>
    </cfRule>
  </conditionalFormatting>
  <conditionalFormatting sqref="BF72:BH72">
    <cfRule type="expression" dxfId="3827" priority="3828">
      <formula>$A$72="Advindo"</formula>
    </cfRule>
  </conditionalFormatting>
  <conditionalFormatting sqref="BF72:BH72">
    <cfRule type="expression" dxfId="3826" priority="3827">
      <formula>$A$72="Ñ Plan c/desc"</formula>
    </cfRule>
  </conditionalFormatting>
  <conditionalFormatting sqref="BF72:BH72">
    <cfRule type="expression" dxfId="3825" priority="3826">
      <formula>$A$72="Família"</formula>
    </cfRule>
  </conditionalFormatting>
  <conditionalFormatting sqref="BF73:BH73">
    <cfRule type="expression" dxfId="3824" priority="3825">
      <formula>$A$73="Planilhado"</formula>
    </cfRule>
  </conditionalFormatting>
  <conditionalFormatting sqref="BF73:BH73">
    <cfRule type="expression" dxfId="3823" priority="3824">
      <formula>$A$73="Ñ Plan s/desc"</formula>
    </cfRule>
  </conditionalFormatting>
  <conditionalFormatting sqref="BF73:BH73">
    <cfRule type="expression" dxfId="3822" priority="3823">
      <formula>$A$73="Advindo"</formula>
    </cfRule>
  </conditionalFormatting>
  <conditionalFormatting sqref="BF73:BH73">
    <cfRule type="expression" dxfId="3821" priority="3822">
      <formula>$A$73="Ñ Plan c/desc"</formula>
    </cfRule>
  </conditionalFormatting>
  <conditionalFormatting sqref="BF73:BH73">
    <cfRule type="expression" dxfId="3820" priority="3821">
      <formula>$A$73="Família"</formula>
    </cfRule>
  </conditionalFormatting>
  <conditionalFormatting sqref="BF74:BH74">
    <cfRule type="expression" dxfId="3819" priority="3820">
      <formula>$A$74="Planilhado"</formula>
    </cfRule>
  </conditionalFormatting>
  <conditionalFormatting sqref="BF74:BH74">
    <cfRule type="expression" dxfId="3818" priority="3819">
      <formula>$A$74="Ñ Plan s/desc"</formula>
    </cfRule>
  </conditionalFormatting>
  <conditionalFormatting sqref="BF74:BH74">
    <cfRule type="expression" dxfId="3817" priority="3818">
      <formula>$A$74="Advindo"</formula>
    </cfRule>
  </conditionalFormatting>
  <conditionalFormatting sqref="BF74:BH74">
    <cfRule type="expression" dxfId="3816" priority="3817">
      <formula>$A$74="Ñ Plan c/desc"</formula>
    </cfRule>
  </conditionalFormatting>
  <conditionalFormatting sqref="BF74:BH74">
    <cfRule type="expression" dxfId="3815" priority="3816">
      <formula>$A$74="Família"</formula>
    </cfRule>
  </conditionalFormatting>
  <conditionalFormatting sqref="BF75:BH75">
    <cfRule type="expression" dxfId="3814" priority="3815">
      <formula>$A$75="Planilhado"</formula>
    </cfRule>
  </conditionalFormatting>
  <conditionalFormatting sqref="BF75:BH75">
    <cfRule type="expression" dxfId="3813" priority="3814">
      <formula>$A$75="Ñ Plan s/desc"</formula>
    </cfRule>
  </conditionalFormatting>
  <conditionalFormatting sqref="BF75:BH75">
    <cfRule type="expression" dxfId="3812" priority="3813">
      <formula>$A$75="Advindo"</formula>
    </cfRule>
  </conditionalFormatting>
  <conditionalFormatting sqref="BF75:BH75">
    <cfRule type="expression" dxfId="3811" priority="3812">
      <formula>$A$75="Ñ Plan c/desc"</formula>
    </cfRule>
  </conditionalFormatting>
  <conditionalFormatting sqref="BF75:BH75">
    <cfRule type="expression" dxfId="3810" priority="3811">
      <formula>$A$75="Família"</formula>
    </cfRule>
  </conditionalFormatting>
  <conditionalFormatting sqref="BF76:BH76">
    <cfRule type="expression" dxfId="3809" priority="3810">
      <formula>$A$76="Planilhado"</formula>
    </cfRule>
  </conditionalFormatting>
  <conditionalFormatting sqref="BF76:BH76">
    <cfRule type="expression" dxfId="3808" priority="3809">
      <formula>$A$76="Ñ Plan s/desc"</formula>
    </cfRule>
  </conditionalFormatting>
  <conditionalFormatting sqref="BF76:BH76">
    <cfRule type="expression" dxfId="3807" priority="3808">
      <formula>$A$76="Advindo"</formula>
    </cfRule>
  </conditionalFormatting>
  <conditionalFormatting sqref="BF76:BH76">
    <cfRule type="expression" dxfId="3806" priority="3807">
      <formula>$A$76="Ñ Plan c/desc"</formula>
    </cfRule>
  </conditionalFormatting>
  <conditionalFormatting sqref="BF76:BH76">
    <cfRule type="expression" dxfId="3805" priority="3806">
      <formula>$A$76="Família"</formula>
    </cfRule>
  </conditionalFormatting>
  <conditionalFormatting sqref="BF77:BH77">
    <cfRule type="expression" dxfId="3804" priority="3805">
      <formula>$A$77="Planilhado"</formula>
    </cfRule>
  </conditionalFormatting>
  <conditionalFormatting sqref="BF77:BH77">
    <cfRule type="expression" dxfId="3803" priority="3804">
      <formula>$A$77="Ñ Plan s/desc"</formula>
    </cfRule>
  </conditionalFormatting>
  <conditionalFormatting sqref="BF77:BH77">
    <cfRule type="expression" dxfId="3802" priority="3803">
      <formula>$A$77="Advindo"</formula>
    </cfRule>
  </conditionalFormatting>
  <conditionalFormatting sqref="BF77:BH77">
    <cfRule type="expression" dxfId="3801" priority="3802">
      <formula>$A$77="Ñ Plan c/desc"</formula>
    </cfRule>
  </conditionalFormatting>
  <conditionalFormatting sqref="BF77:BH77">
    <cfRule type="expression" dxfId="3800" priority="3801">
      <formula>$A$77="Família"</formula>
    </cfRule>
  </conditionalFormatting>
  <conditionalFormatting sqref="BF78:BH78">
    <cfRule type="expression" dxfId="3799" priority="3800">
      <formula>$A$78="Planilhado"</formula>
    </cfRule>
  </conditionalFormatting>
  <conditionalFormatting sqref="BF78:BH78">
    <cfRule type="expression" dxfId="3798" priority="3799">
      <formula>$A$78="Ñ Plan s/desc"</formula>
    </cfRule>
  </conditionalFormatting>
  <conditionalFormatting sqref="BF78:BH78">
    <cfRule type="expression" dxfId="3797" priority="3798">
      <formula>$A$78="Advindo"</formula>
    </cfRule>
  </conditionalFormatting>
  <conditionalFormatting sqref="BF78:BH78">
    <cfRule type="expression" dxfId="3796" priority="3797">
      <formula>$A$78="Ñ Plan c/desc"</formula>
    </cfRule>
  </conditionalFormatting>
  <conditionalFormatting sqref="BF78:BH78">
    <cfRule type="expression" dxfId="3795" priority="3796">
      <formula>$A$78="Família"</formula>
    </cfRule>
  </conditionalFormatting>
  <conditionalFormatting sqref="BF79:BH79">
    <cfRule type="expression" dxfId="3794" priority="3795">
      <formula>$A$79="Planilhado"</formula>
    </cfRule>
  </conditionalFormatting>
  <conditionalFormatting sqref="BF79:BH79">
    <cfRule type="expression" dxfId="3793" priority="3794">
      <formula>$A$79="Ñ Plan s/desc"</formula>
    </cfRule>
  </conditionalFormatting>
  <conditionalFormatting sqref="BF79:BH79">
    <cfRule type="expression" dxfId="3792" priority="3793">
      <formula>$A$79="Advindo"</formula>
    </cfRule>
  </conditionalFormatting>
  <conditionalFormatting sqref="BF79:BH79">
    <cfRule type="expression" dxfId="3791" priority="3792">
      <formula>$A$79="Ñ Plan c/desc"</formula>
    </cfRule>
  </conditionalFormatting>
  <conditionalFormatting sqref="BF79:BH79">
    <cfRule type="expression" dxfId="3790" priority="3791">
      <formula>$A$79="Família"</formula>
    </cfRule>
  </conditionalFormatting>
  <conditionalFormatting sqref="BF80:BH80">
    <cfRule type="expression" dxfId="3789" priority="3790">
      <formula>$A$80="Planilhado"</formula>
    </cfRule>
  </conditionalFormatting>
  <conditionalFormatting sqref="BF80:BH80">
    <cfRule type="expression" dxfId="3788" priority="3789">
      <formula>$A$80="Ñ Plan s/desc"</formula>
    </cfRule>
  </conditionalFormatting>
  <conditionalFormatting sqref="BF80:BH80">
    <cfRule type="expression" dxfId="3787" priority="3788">
      <formula>$A$80="Advindo"</formula>
    </cfRule>
  </conditionalFormatting>
  <conditionalFormatting sqref="BF80:BH80">
    <cfRule type="expression" dxfId="3786" priority="3787">
      <formula>$A$80="Ñ Plan c/desc"</formula>
    </cfRule>
  </conditionalFormatting>
  <conditionalFormatting sqref="BF80:BH80">
    <cfRule type="expression" dxfId="3785" priority="3786">
      <formula>$A$80="Família"</formula>
    </cfRule>
  </conditionalFormatting>
  <conditionalFormatting sqref="BF81:BH81">
    <cfRule type="expression" dxfId="3784" priority="3785">
      <formula>$A$81="Planilhado"</formula>
    </cfRule>
  </conditionalFormatting>
  <conditionalFormatting sqref="BF81:BH81">
    <cfRule type="expression" dxfId="3783" priority="3784">
      <formula>$A$81="Ñ Plan s/desc"</formula>
    </cfRule>
  </conditionalFormatting>
  <conditionalFormatting sqref="BF81:BH81">
    <cfRule type="expression" dxfId="3782" priority="3783">
      <formula>$A$81="Advindo"</formula>
    </cfRule>
  </conditionalFormatting>
  <conditionalFormatting sqref="BF81:BH81">
    <cfRule type="expression" dxfId="3781" priority="3782">
      <formula>$A$81="Ñ Plan c/desc"</formula>
    </cfRule>
  </conditionalFormatting>
  <conditionalFormatting sqref="BF81:BH81">
    <cfRule type="expression" dxfId="3780" priority="3781">
      <formula>$A$81="Família"</formula>
    </cfRule>
  </conditionalFormatting>
  <conditionalFormatting sqref="BF82:BH82">
    <cfRule type="expression" dxfId="3779" priority="3780">
      <formula>$A$82="Planilhado"</formula>
    </cfRule>
  </conditionalFormatting>
  <conditionalFormatting sqref="BF82:BH82">
    <cfRule type="expression" dxfId="3778" priority="3779">
      <formula>$A$82="Ñ Plan s/desc"</formula>
    </cfRule>
  </conditionalFormatting>
  <conditionalFormatting sqref="BF82:BH82">
    <cfRule type="expression" dxfId="3777" priority="3778">
      <formula>$A$82="Advindo"</formula>
    </cfRule>
  </conditionalFormatting>
  <conditionalFormatting sqref="BF82:BH82">
    <cfRule type="expression" dxfId="3776" priority="3777">
      <formula>$A$82="Ñ Plan c/desc"</formula>
    </cfRule>
  </conditionalFormatting>
  <conditionalFormatting sqref="BF82:BH82">
    <cfRule type="expression" dxfId="3775" priority="3776">
      <formula>$A$82="Família"</formula>
    </cfRule>
  </conditionalFormatting>
  <conditionalFormatting sqref="BF83:BH83">
    <cfRule type="expression" dxfId="3774" priority="3775">
      <formula>$A$83="Planilhado"</formula>
    </cfRule>
  </conditionalFormatting>
  <conditionalFormatting sqref="BF83:BH83">
    <cfRule type="expression" dxfId="3773" priority="3774">
      <formula>$A$83="Ñ Plan s/desc"</formula>
    </cfRule>
  </conditionalFormatting>
  <conditionalFormatting sqref="BF83:BH83">
    <cfRule type="expression" dxfId="3772" priority="3773">
      <formula>$A$83="Advindo"</formula>
    </cfRule>
  </conditionalFormatting>
  <conditionalFormatting sqref="BF83:BH83">
    <cfRule type="expression" dxfId="3771" priority="3772">
      <formula>$A$83="Ñ Plan c/desc"</formula>
    </cfRule>
  </conditionalFormatting>
  <conditionalFormatting sqref="BF83:BH83">
    <cfRule type="expression" dxfId="3770" priority="3771">
      <formula>$A$83="Família"</formula>
    </cfRule>
  </conditionalFormatting>
  <conditionalFormatting sqref="BF84:BH84">
    <cfRule type="expression" dxfId="3769" priority="3770">
      <formula>$A$84="Planilhado"</formula>
    </cfRule>
  </conditionalFormatting>
  <conditionalFormatting sqref="BF84:BH84">
    <cfRule type="expression" dxfId="3768" priority="3769">
      <formula>$A$84="Ñ Plan s/desc"</formula>
    </cfRule>
  </conditionalFormatting>
  <conditionalFormatting sqref="BF84:BH84">
    <cfRule type="expression" dxfId="3767" priority="3768">
      <formula>$A$84="Advindo"</formula>
    </cfRule>
  </conditionalFormatting>
  <conditionalFormatting sqref="BF84:BH84">
    <cfRule type="expression" dxfId="3766" priority="3767">
      <formula>$A$84="Ñ Plan c/desc"</formula>
    </cfRule>
  </conditionalFormatting>
  <conditionalFormatting sqref="BF84:BH84">
    <cfRule type="expression" dxfId="3765" priority="3766">
      <formula>$A$84="Família"</formula>
    </cfRule>
  </conditionalFormatting>
  <conditionalFormatting sqref="BF85:BH85">
    <cfRule type="expression" dxfId="3764" priority="3765">
      <formula>$A$85="Planilhado"</formula>
    </cfRule>
  </conditionalFormatting>
  <conditionalFormatting sqref="BF85:BH85">
    <cfRule type="expression" dxfId="3763" priority="3764">
      <formula>$A$85="Ñ Plan s/desc"</formula>
    </cfRule>
  </conditionalFormatting>
  <conditionalFormatting sqref="BF85:BH85">
    <cfRule type="expression" dxfId="3762" priority="3763">
      <formula>$A$85="Advindo"</formula>
    </cfRule>
  </conditionalFormatting>
  <conditionalFormatting sqref="BF85:BH85">
    <cfRule type="expression" dxfId="3761" priority="3762">
      <formula>$A$85="Ñ Plan c/desc"</formula>
    </cfRule>
  </conditionalFormatting>
  <conditionalFormatting sqref="BF85:BH85">
    <cfRule type="expression" dxfId="3760" priority="3761">
      <formula>$A$85="Família"</formula>
    </cfRule>
  </conditionalFormatting>
  <conditionalFormatting sqref="BF86:BH86">
    <cfRule type="expression" dxfId="3759" priority="3760">
      <formula>$A$86="Planilhado"</formula>
    </cfRule>
  </conditionalFormatting>
  <conditionalFormatting sqref="BF86:BH86">
    <cfRule type="expression" dxfId="3758" priority="3759">
      <formula>$A$86="Ñ Plan s/desc"</formula>
    </cfRule>
  </conditionalFormatting>
  <conditionalFormatting sqref="BF86:BH86">
    <cfRule type="expression" dxfId="3757" priority="3758">
      <formula>$A$86="Advindo"</formula>
    </cfRule>
  </conditionalFormatting>
  <conditionalFormatting sqref="BF86:BH86">
    <cfRule type="expression" dxfId="3756" priority="3757">
      <formula>$A$86="Ñ Plan c/desc"</formula>
    </cfRule>
  </conditionalFormatting>
  <conditionalFormatting sqref="BF86:BH86">
    <cfRule type="expression" dxfId="3755" priority="3756">
      <formula>$A$86="Família"</formula>
    </cfRule>
  </conditionalFormatting>
  <conditionalFormatting sqref="BF87:BH87">
    <cfRule type="expression" dxfId="3754" priority="3755">
      <formula>$A$87="Planilhado"</formula>
    </cfRule>
  </conditionalFormatting>
  <conditionalFormatting sqref="BF87:BH87">
    <cfRule type="expression" dxfId="3753" priority="3754">
      <formula>$A$87="Ñ Plan s/desc"</formula>
    </cfRule>
  </conditionalFormatting>
  <conditionalFormatting sqref="BF87:BH87">
    <cfRule type="expression" dxfId="3752" priority="3753">
      <formula>$A$87="Advindo"</formula>
    </cfRule>
  </conditionalFormatting>
  <conditionalFormatting sqref="BF87:BH87">
    <cfRule type="expression" dxfId="3751" priority="3752">
      <formula>$A$87="Ñ Plan c/desc"</formula>
    </cfRule>
  </conditionalFormatting>
  <conditionalFormatting sqref="BF87:BH87">
    <cfRule type="expression" dxfId="3750" priority="3751">
      <formula>$A$87="Família"</formula>
    </cfRule>
  </conditionalFormatting>
  <conditionalFormatting sqref="BF88:BH88">
    <cfRule type="expression" dxfId="3749" priority="3750">
      <formula>$A$88="Planilhado"</formula>
    </cfRule>
  </conditionalFormatting>
  <conditionalFormatting sqref="BF88:BH88">
    <cfRule type="expression" dxfId="3748" priority="3749">
      <formula>$A$88="Ñ Plan s/desc"</formula>
    </cfRule>
  </conditionalFormatting>
  <conditionalFormatting sqref="BF88:BH88">
    <cfRule type="expression" dxfId="3747" priority="3748">
      <formula>$A$88="Advindo"</formula>
    </cfRule>
  </conditionalFormatting>
  <conditionalFormatting sqref="BF88:BH88">
    <cfRule type="expression" dxfId="3746" priority="3747">
      <formula>$A$88="Ñ Plan c/desc"</formula>
    </cfRule>
  </conditionalFormatting>
  <conditionalFormatting sqref="BF88:BH88">
    <cfRule type="expression" dxfId="3745" priority="3746">
      <formula>$A$88="Família"</formula>
    </cfRule>
  </conditionalFormatting>
  <conditionalFormatting sqref="BF89:BH89">
    <cfRule type="expression" dxfId="3744" priority="3745">
      <formula>$A$89="Planilhado"</formula>
    </cfRule>
  </conditionalFormatting>
  <conditionalFormatting sqref="BF89:BH89">
    <cfRule type="expression" dxfId="3743" priority="3744">
      <formula>$A$89="Ñ Plan s/desc"</formula>
    </cfRule>
  </conditionalFormatting>
  <conditionalFormatting sqref="BF89:BH89">
    <cfRule type="expression" dxfId="3742" priority="3743">
      <formula>$A$89="Advindo"</formula>
    </cfRule>
  </conditionalFormatting>
  <conditionalFormatting sqref="BF89:BH89">
    <cfRule type="expression" dxfId="3741" priority="3742">
      <formula>$A$89="Ñ Plan c/desc"</formula>
    </cfRule>
  </conditionalFormatting>
  <conditionalFormatting sqref="BF89:BH89">
    <cfRule type="expression" dxfId="3740" priority="3741">
      <formula>$A$89="Família"</formula>
    </cfRule>
  </conditionalFormatting>
  <conditionalFormatting sqref="BF90:BH90">
    <cfRule type="expression" dxfId="3739" priority="3740">
      <formula>$A$90="Planilhado"</formula>
    </cfRule>
  </conditionalFormatting>
  <conditionalFormatting sqref="BF90:BH90">
    <cfRule type="expression" dxfId="3738" priority="3739">
      <formula>$A$90="Ñ Plan s/desc"</formula>
    </cfRule>
  </conditionalFormatting>
  <conditionalFormatting sqref="BF90:BH90">
    <cfRule type="expression" dxfId="3737" priority="3738">
      <formula>$A$90="Advindo"</formula>
    </cfRule>
  </conditionalFormatting>
  <conditionalFormatting sqref="BF90:BH90">
    <cfRule type="expression" dxfId="3736" priority="3737">
      <formula>$A$90="Ñ Plan c/desc"</formula>
    </cfRule>
  </conditionalFormatting>
  <conditionalFormatting sqref="BF90:BH90">
    <cfRule type="expression" dxfId="3735" priority="3736">
      <formula>$A$90="Família"</formula>
    </cfRule>
  </conditionalFormatting>
  <conditionalFormatting sqref="BF91:BH91">
    <cfRule type="expression" dxfId="3734" priority="3735">
      <formula>$A$91="Planilhado"</formula>
    </cfRule>
  </conditionalFormatting>
  <conditionalFormatting sqref="BF91:BH91">
    <cfRule type="expression" dxfId="3733" priority="3734">
      <formula>$A$91="Ñ Plan s/desc"</formula>
    </cfRule>
  </conditionalFormatting>
  <conditionalFormatting sqref="BF91:BH91">
    <cfRule type="expression" dxfId="3732" priority="3733">
      <formula>$A$91="Advindo"</formula>
    </cfRule>
  </conditionalFormatting>
  <conditionalFormatting sqref="BF91:BH91">
    <cfRule type="expression" dxfId="3731" priority="3732">
      <formula>$A$91="Ñ Plan c/desc"</formula>
    </cfRule>
  </conditionalFormatting>
  <conditionalFormatting sqref="BF91:BH91">
    <cfRule type="expression" dxfId="3730" priority="3731">
      <formula>$A$91="Família"</formula>
    </cfRule>
  </conditionalFormatting>
  <conditionalFormatting sqref="BF92:BH92">
    <cfRule type="expression" dxfId="3729" priority="3730">
      <formula>$A$92="Planilhado"</formula>
    </cfRule>
  </conditionalFormatting>
  <conditionalFormatting sqref="BF92:BH92">
    <cfRule type="expression" dxfId="3728" priority="3729">
      <formula>$A$92="Ñ Plan s/desc"</formula>
    </cfRule>
  </conditionalFormatting>
  <conditionalFormatting sqref="BF92:BH92">
    <cfRule type="expression" dxfId="3727" priority="3728">
      <formula>$A$92="Advindo"</formula>
    </cfRule>
  </conditionalFormatting>
  <conditionalFormatting sqref="BF92:BH92">
    <cfRule type="expression" dxfId="3726" priority="3727">
      <formula>$A$92="Ñ Plan c/desc"</formula>
    </cfRule>
  </conditionalFormatting>
  <conditionalFormatting sqref="BF92:BH92">
    <cfRule type="expression" dxfId="3725" priority="3726">
      <formula>$A$92="Família"</formula>
    </cfRule>
  </conditionalFormatting>
  <conditionalFormatting sqref="BF93:BH93">
    <cfRule type="expression" dxfId="3724" priority="3725">
      <formula>$A$93="Planilhado"</formula>
    </cfRule>
  </conditionalFormatting>
  <conditionalFormatting sqref="BF93:BH93">
    <cfRule type="expression" dxfId="3723" priority="3724">
      <formula>$A$93="Ñ Plan s/desc"</formula>
    </cfRule>
  </conditionalFormatting>
  <conditionalFormatting sqref="BF93:BH93">
    <cfRule type="expression" dxfId="3722" priority="3723">
      <formula>$A$93="Advindo"</formula>
    </cfRule>
  </conditionalFormatting>
  <conditionalFormatting sqref="BF93:BH93">
    <cfRule type="expression" dxfId="3721" priority="3722">
      <formula>$A$93="Ñ Plan c/desc"</formula>
    </cfRule>
  </conditionalFormatting>
  <conditionalFormatting sqref="BF93:BH93">
    <cfRule type="expression" dxfId="3720" priority="3721">
      <formula>$A$93="Família"</formula>
    </cfRule>
  </conditionalFormatting>
  <conditionalFormatting sqref="BF94:BH94">
    <cfRule type="expression" dxfId="3719" priority="3720">
      <formula>$A$94="Planilhado"</formula>
    </cfRule>
  </conditionalFormatting>
  <conditionalFormatting sqref="BF94:BH94">
    <cfRule type="expression" dxfId="3718" priority="3719">
      <formula>$A$94="Ñ Plan s/desc"</formula>
    </cfRule>
  </conditionalFormatting>
  <conditionalFormatting sqref="BF94:BH94">
    <cfRule type="expression" dxfId="3717" priority="3718">
      <formula>$A$94="Advindo"</formula>
    </cfRule>
  </conditionalFormatting>
  <conditionalFormatting sqref="BF94:BH94">
    <cfRule type="expression" dxfId="3716" priority="3717">
      <formula>$A$94="Ñ Plan c/desc"</formula>
    </cfRule>
  </conditionalFormatting>
  <conditionalFormatting sqref="BF94:BH94">
    <cfRule type="expression" dxfId="3715" priority="3716">
      <formula>$A$94="Família"</formula>
    </cfRule>
  </conditionalFormatting>
  <conditionalFormatting sqref="BF95:BH95">
    <cfRule type="expression" dxfId="3714" priority="3715">
      <formula>$A$95="Planilhado"</formula>
    </cfRule>
  </conditionalFormatting>
  <conditionalFormatting sqref="BF95:BH95">
    <cfRule type="expression" dxfId="3713" priority="3714">
      <formula>$A$95="Ñ Plan s/desc"</formula>
    </cfRule>
  </conditionalFormatting>
  <conditionalFormatting sqref="BF95:BH95">
    <cfRule type="expression" dxfId="3712" priority="3713">
      <formula>$A$95="Advindo"</formula>
    </cfRule>
  </conditionalFormatting>
  <conditionalFormatting sqref="BF95:BH95">
    <cfRule type="expression" dxfId="3711" priority="3712">
      <formula>$A$95="Ñ Plan c/desc"</formula>
    </cfRule>
  </conditionalFormatting>
  <conditionalFormatting sqref="BF95:BH95">
    <cfRule type="expression" dxfId="3710" priority="3711">
      <formula>$A$95="Família"</formula>
    </cfRule>
  </conditionalFormatting>
  <conditionalFormatting sqref="BF96:BH96">
    <cfRule type="expression" dxfId="3709" priority="3710">
      <formula>$A$96="Planilhado"</formula>
    </cfRule>
  </conditionalFormatting>
  <conditionalFormatting sqref="BF96:BH96">
    <cfRule type="expression" dxfId="3708" priority="3709">
      <formula>$A$96="Ñ Plan s/desc"</formula>
    </cfRule>
  </conditionalFormatting>
  <conditionalFormatting sqref="BF96:BH96">
    <cfRule type="expression" dxfId="3707" priority="3708">
      <formula>$A$96="Advindo"</formula>
    </cfRule>
  </conditionalFormatting>
  <conditionalFormatting sqref="BF96:BH96">
    <cfRule type="expression" dxfId="3706" priority="3707">
      <formula>$A$96="Ñ Plan c/desc"</formula>
    </cfRule>
  </conditionalFormatting>
  <conditionalFormatting sqref="BF96:BH96">
    <cfRule type="expression" dxfId="3705" priority="3706">
      <formula>$A$96="Família"</formula>
    </cfRule>
  </conditionalFormatting>
  <conditionalFormatting sqref="BF97:BH97">
    <cfRule type="expression" dxfId="3704" priority="3705">
      <formula>$A$97="Planilhado"</formula>
    </cfRule>
  </conditionalFormatting>
  <conditionalFormatting sqref="BF97:BH97">
    <cfRule type="expression" dxfId="3703" priority="3704">
      <formula>$A$97="Ñ Plan s/desc"</formula>
    </cfRule>
  </conditionalFormatting>
  <conditionalFormatting sqref="BF97:BH97">
    <cfRule type="expression" dxfId="3702" priority="3703">
      <formula>$A$97="Advindo"</formula>
    </cfRule>
  </conditionalFormatting>
  <conditionalFormatting sqref="BF97:BH97">
    <cfRule type="expression" dxfId="3701" priority="3702">
      <formula>$A$97="Ñ Plan c/desc"</formula>
    </cfRule>
  </conditionalFormatting>
  <conditionalFormatting sqref="BF97:BH97">
    <cfRule type="expression" dxfId="3700" priority="3701">
      <formula>$A$97="Família"</formula>
    </cfRule>
  </conditionalFormatting>
  <conditionalFormatting sqref="BF98:BH98">
    <cfRule type="expression" dxfId="3699" priority="3700">
      <formula>$A$98="Planilhado"</formula>
    </cfRule>
  </conditionalFormatting>
  <conditionalFormatting sqref="BF98:BH98">
    <cfRule type="expression" dxfId="3698" priority="3699">
      <formula>$A$98="Ñ Plan s/desc"</formula>
    </cfRule>
  </conditionalFormatting>
  <conditionalFormatting sqref="BF98:BH98">
    <cfRule type="expression" dxfId="3697" priority="3698">
      <formula>$A$98="Advindo"</formula>
    </cfRule>
  </conditionalFormatting>
  <conditionalFormatting sqref="BF98:BH98">
    <cfRule type="expression" dxfId="3696" priority="3697">
      <formula>$A$98="Ñ Plan c/desc"</formula>
    </cfRule>
  </conditionalFormatting>
  <conditionalFormatting sqref="BF98:BH98">
    <cfRule type="expression" dxfId="3695" priority="3696">
      <formula>$A$98="Família"</formula>
    </cfRule>
  </conditionalFormatting>
  <conditionalFormatting sqref="BF99:BH99">
    <cfRule type="expression" dxfId="3694" priority="3695">
      <formula>$A$99="Planilhado"</formula>
    </cfRule>
  </conditionalFormatting>
  <conditionalFormatting sqref="BF99:BH99">
    <cfRule type="expression" dxfId="3693" priority="3694">
      <formula>$A$99="Ñ Plan s/desc"</formula>
    </cfRule>
  </conditionalFormatting>
  <conditionalFormatting sqref="BF99:BH99">
    <cfRule type="expression" dxfId="3692" priority="3693">
      <formula>$A$99="Advindo"</formula>
    </cfRule>
  </conditionalFormatting>
  <conditionalFormatting sqref="BF99:BH99">
    <cfRule type="expression" dxfId="3691" priority="3692">
      <formula>$A$99="Ñ Plan c/desc"</formula>
    </cfRule>
  </conditionalFormatting>
  <conditionalFormatting sqref="BF99:BH99">
    <cfRule type="expression" dxfId="3690" priority="3691">
      <formula>$A$99="Família"</formula>
    </cfRule>
  </conditionalFormatting>
  <conditionalFormatting sqref="BF100:BH100">
    <cfRule type="expression" dxfId="3689" priority="3690">
      <formula>$A$100="Planilhado"</formula>
    </cfRule>
  </conditionalFormatting>
  <conditionalFormatting sqref="BF100:BH100">
    <cfRule type="expression" dxfId="3688" priority="3689">
      <formula>$A$100="Ñ Plan s/desc"</formula>
    </cfRule>
  </conditionalFormatting>
  <conditionalFormatting sqref="BF100:BH100">
    <cfRule type="expression" dxfId="3687" priority="3688">
      <formula>$A$100="Advindo"</formula>
    </cfRule>
  </conditionalFormatting>
  <conditionalFormatting sqref="BF100:BH100">
    <cfRule type="expression" dxfId="3686" priority="3687">
      <formula>$A$100="Ñ Plan c/desc"</formula>
    </cfRule>
  </conditionalFormatting>
  <conditionalFormatting sqref="BF100:BH100">
    <cfRule type="expression" dxfId="3685" priority="3686">
      <formula>$A$100="Família"</formula>
    </cfRule>
  </conditionalFormatting>
  <conditionalFormatting sqref="BF101:BH101">
    <cfRule type="expression" dxfId="3684" priority="3685">
      <formula>$A$101="Planilhado"</formula>
    </cfRule>
  </conditionalFormatting>
  <conditionalFormatting sqref="BF101:BH101">
    <cfRule type="expression" dxfId="3683" priority="3684">
      <formula>$A$101="Ñ Plan s/desc"</formula>
    </cfRule>
  </conditionalFormatting>
  <conditionalFormatting sqref="BF101:BH101">
    <cfRule type="expression" dxfId="3682" priority="3683">
      <formula>$A$101="Advindo"</formula>
    </cfRule>
  </conditionalFormatting>
  <conditionalFormatting sqref="BF101:BH101">
    <cfRule type="expression" dxfId="3681" priority="3682">
      <formula>$A$101="Ñ Plan c/desc"</formula>
    </cfRule>
  </conditionalFormatting>
  <conditionalFormatting sqref="BF101:BH101">
    <cfRule type="expression" dxfId="3680" priority="3681">
      <formula>$A$101="Família"</formula>
    </cfRule>
  </conditionalFormatting>
  <conditionalFormatting sqref="BF102:BH102">
    <cfRule type="expression" dxfId="3679" priority="3680">
      <formula>$A$102="Planilhado"</formula>
    </cfRule>
  </conditionalFormatting>
  <conditionalFormatting sqref="BF102:BH102">
    <cfRule type="expression" dxfId="3678" priority="3679">
      <formula>$A$102="Ñ Plan s/desc"</formula>
    </cfRule>
  </conditionalFormatting>
  <conditionalFormatting sqref="BF102:BH102">
    <cfRule type="expression" dxfId="3677" priority="3678">
      <formula>$A$102="Advindo"</formula>
    </cfRule>
  </conditionalFormatting>
  <conditionalFormatting sqref="BF102:BH102">
    <cfRule type="expression" dxfId="3676" priority="3677">
      <formula>$A$102="Ñ Plan c/desc"</formula>
    </cfRule>
  </conditionalFormatting>
  <conditionalFormatting sqref="BF102:BH102">
    <cfRule type="expression" dxfId="3675" priority="3676">
      <formula>$A$102="Família"</formula>
    </cfRule>
  </conditionalFormatting>
  <conditionalFormatting sqref="BF103:BH103">
    <cfRule type="expression" dxfId="3674" priority="3675">
      <formula>$A$103="Planilhado"</formula>
    </cfRule>
  </conditionalFormatting>
  <conditionalFormatting sqref="BF103:BH103">
    <cfRule type="expression" dxfId="3673" priority="3674">
      <formula>$A$103="Ñ Plan s/desc"</formula>
    </cfRule>
  </conditionalFormatting>
  <conditionalFormatting sqref="BF103:BH103">
    <cfRule type="expression" dxfId="3672" priority="3673">
      <formula>$A$103="Advindo"</formula>
    </cfRule>
  </conditionalFormatting>
  <conditionalFormatting sqref="BF103:BH103">
    <cfRule type="expression" dxfId="3671" priority="3672">
      <formula>$A$103="Ñ Plan c/desc"</formula>
    </cfRule>
  </conditionalFormatting>
  <conditionalFormatting sqref="BF103:BH103">
    <cfRule type="expression" dxfId="3670" priority="3671">
      <formula>$A$103="Família"</formula>
    </cfRule>
  </conditionalFormatting>
  <conditionalFormatting sqref="BF104:BH104">
    <cfRule type="expression" dxfId="3669" priority="3670">
      <formula>$A$104="Planilhado"</formula>
    </cfRule>
  </conditionalFormatting>
  <conditionalFormatting sqref="BF104:BH104">
    <cfRule type="expression" dxfId="3668" priority="3669">
      <formula>$A$104="Ñ Plan s/desc"</formula>
    </cfRule>
  </conditionalFormatting>
  <conditionalFormatting sqref="BF104:BH104">
    <cfRule type="expression" dxfId="3667" priority="3668">
      <formula>$A$104="Advindo"</formula>
    </cfRule>
  </conditionalFormatting>
  <conditionalFormatting sqref="BF104:BH104">
    <cfRule type="expression" dxfId="3666" priority="3667">
      <formula>$A$104="Ñ Plan c/desc"</formula>
    </cfRule>
  </conditionalFormatting>
  <conditionalFormatting sqref="BF104:BH104">
    <cfRule type="expression" dxfId="3665" priority="3666">
      <formula>$A$104="Família"</formula>
    </cfRule>
  </conditionalFormatting>
  <conditionalFormatting sqref="BF105:BH105">
    <cfRule type="expression" dxfId="3664" priority="3665">
      <formula>$A$105="Planilhado"</formula>
    </cfRule>
  </conditionalFormatting>
  <conditionalFormatting sqref="BF105:BH105">
    <cfRule type="expression" dxfId="3663" priority="3664">
      <formula>$A$105="Ñ Plan s/desc"</formula>
    </cfRule>
  </conditionalFormatting>
  <conditionalFormatting sqref="BF105:BH105">
    <cfRule type="expression" dxfId="3662" priority="3663">
      <formula>$A$105="Advindo"</formula>
    </cfRule>
  </conditionalFormatting>
  <conditionalFormatting sqref="BF105:BH105">
    <cfRule type="expression" dxfId="3661" priority="3662">
      <formula>$A$105="Ñ Plan c/desc"</formula>
    </cfRule>
  </conditionalFormatting>
  <conditionalFormatting sqref="BF105:BH105">
    <cfRule type="expression" dxfId="3660" priority="3661">
      <formula>$A$105="Família"</formula>
    </cfRule>
  </conditionalFormatting>
  <conditionalFormatting sqref="BF106:BH106">
    <cfRule type="expression" dxfId="3659" priority="3660">
      <formula>$A$106="Planilhado"</formula>
    </cfRule>
  </conditionalFormatting>
  <conditionalFormatting sqref="BF106:BH106">
    <cfRule type="expression" dxfId="3658" priority="3659">
      <formula>$A$106="Ñ Plan s/desc"</formula>
    </cfRule>
  </conditionalFormatting>
  <conditionalFormatting sqref="BF106:BH106">
    <cfRule type="expression" dxfId="3657" priority="3658">
      <formula>$A$106="Advindo"</formula>
    </cfRule>
  </conditionalFormatting>
  <conditionalFormatting sqref="BF106:BH106">
    <cfRule type="expression" dxfId="3656" priority="3657">
      <formula>$A$106="Ñ Plan c/desc"</formula>
    </cfRule>
  </conditionalFormatting>
  <conditionalFormatting sqref="BF106:BH106">
    <cfRule type="expression" dxfId="3655" priority="3656">
      <formula>$A$106="Família"</formula>
    </cfRule>
  </conditionalFormatting>
  <conditionalFormatting sqref="BF107:BH107">
    <cfRule type="expression" dxfId="3654" priority="3655">
      <formula>$A$107="Planilhado"</formula>
    </cfRule>
  </conditionalFormatting>
  <conditionalFormatting sqref="BF107:BH107">
    <cfRule type="expression" dxfId="3653" priority="3654">
      <formula>$A$107="Ñ Plan s/desc"</formula>
    </cfRule>
  </conditionalFormatting>
  <conditionalFormatting sqref="BF107:BH107">
    <cfRule type="expression" dxfId="3652" priority="3653">
      <formula>$A$107="Advindo"</formula>
    </cfRule>
  </conditionalFormatting>
  <conditionalFormatting sqref="BF107:BH107">
    <cfRule type="expression" dxfId="3651" priority="3652">
      <formula>$A$107="Ñ Plan c/desc"</formula>
    </cfRule>
  </conditionalFormatting>
  <conditionalFormatting sqref="BF107:BH107">
    <cfRule type="expression" dxfId="3650" priority="3651">
      <formula>$A$107="Família"</formula>
    </cfRule>
  </conditionalFormatting>
  <conditionalFormatting sqref="BF108:BH108">
    <cfRule type="expression" dxfId="3649" priority="3650">
      <formula>$A$108="Planilhado"</formula>
    </cfRule>
  </conditionalFormatting>
  <conditionalFormatting sqref="BF108:BH108">
    <cfRule type="expression" dxfId="3648" priority="3649">
      <formula>$A$108="Ñ Plan s/desc"</formula>
    </cfRule>
  </conditionalFormatting>
  <conditionalFormatting sqref="BF108:BH108">
    <cfRule type="expression" dxfId="3647" priority="3648">
      <formula>$A$108="Advindo"</formula>
    </cfRule>
  </conditionalFormatting>
  <conditionalFormatting sqref="BF108:BH108">
    <cfRule type="expression" dxfId="3646" priority="3647">
      <formula>$A$108="Ñ Plan c/desc"</formula>
    </cfRule>
  </conditionalFormatting>
  <conditionalFormatting sqref="BF108:BH108">
    <cfRule type="expression" dxfId="3645" priority="3646">
      <formula>$A$108="Família"</formula>
    </cfRule>
  </conditionalFormatting>
  <conditionalFormatting sqref="BF109:BH109">
    <cfRule type="expression" dxfId="3644" priority="3645">
      <formula>$A$109="Planilhado"</formula>
    </cfRule>
  </conditionalFormatting>
  <conditionalFormatting sqref="BF109:BH109">
    <cfRule type="expression" dxfId="3643" priority="3644">
      <formula>$A$109="Ñ Plan s/desc"</formula>
    </cfRule>
  </conditionalFormatting>
  <conditionalFormatting sqref="BF109:BH109">
    <cfRule type="expression" dxfId="3642" priority="3643">
      <formula>$A$109="Advindo"</formula>
    </cfRule>
  </conditionalFormatting>
  <conditionalFormatting sqref="BF109:BH109">
    <cfRule type="expression" dxfId="3641" priority="3642">
      <formula>$A$109="Ñ Plan c/desc"</formula>
    </cfRule>
  </conditionalFormatting>
  <conditionalFormatting sqref="BF109:BH109">
    <cfRule type="expression" dxfId="3640" priority="3641">
      <formula>$A$109="Família"</formula>
    </cfRule>
  </conditionalFormatting>
  <conditionalFormatting sqref="BF110:BH110">
    <cfRule type="expression" dxfId="3639" priority="3640">
      <formula>$A$110="Planilhado"</formula>
    </cfRule>
  </conditionalFormatting>
  <conditionalFormatting sqref="BF110:BH110">
    <cfRule type="expression" dxfId="3638" priority="3639">
      <formula>$A$110="Ñ Plan s/desc"</formula>
    </cfRule>
  </conditionalFormatting>
  <conditionalFormatting sqref="BF110:BH110">
    <cfRule type="expression" dxfId="3637" priority="3638">
      <formula>$A$110="Advindo"</formula>
    </cfRule>
  </conditionalFormatting>
  <conditionalFormatting sqref="BF110:BH110">
    <cfRule type="expression" dxfId="3636" priority="3637">
      <formula>$A$110="Ñ Plan c/desc"</formula>
    </cfRule>
  </conditionalFormatting>
  <conditionalFormatting sqref="BF110:BH110">
    <cfRule type="expression" dxfId="3635" priority="3636">
      <formula>$A$110="Família"</formula>
    </cfRule>
  </conditionalFormatting>
  <conditionalFormatting sqref="BF111:BH111">
    <cfRule type="expression" dxfId="3634" priority="3635">
      <formula>$A$111="Planilhado"</formula>
    </cfRule>
  </conditionalFormatting>
  <conditionalFormatting sqref="BF111:BH111">
    <cfRule type="expression" dxfId="3633" priority="3634">
      <formula>$A$111="Ñ Plan s/desc"</formula>
    </cfRule>
  </conditionalFormatting>
  <conditionalFormatting sqref="BF111:BH111">
    <cfRule type="expression" dxfId="3632" priority="3633">
      <formula>$A$111="Advindo"</formula>
    </cfRule>
  </conditionalFormatting>
  <conditionalFormatting sqref="BF111:BH111">
    <cfRule type="expression" dxfId="3631" priority="3632">
      <formula>$A$111="Ñ Plan c/desc"</formula>
    </cfRule>
  </conditionalFormatting>
  <conditionalFormatting sqref="BF111:BH111">
    <cfRule type="expression" dxfId="3630" priority="3631">
      <formula>$A$111="Família"</formula>
    </cfRule>
  </conditionalFormatting>
  <conditionalFormatting sqref="BF112:BH112">
    <cfRule type="expression" dxfId="3629" priority="3630">
      <formula>$A$112="Planilhado"</formula>
    </cfRule>
  </conditionalFormatting>
  <conditionalFormatting sqref="BF112:BH112">
    <cfRule type="expression" dxfId="3628" priority="3629">
      <formula>$A$112="Ñ Plan s/desc"</formula>
    </cfRule>
  </conditionalFormatting>
  <conditionalFormatting sqref="BF112:BH112">
    <cfRule type="expression" dxfId="3627" priority="3628">
      <formula>$A$112="Advindo"</formula>
    </cfRule>
  </conditionalFormatting>
  <conditionalFormatting sqref="BF112:BH112">
    <cfRule type="expression" dxfId="3626" priority="3627">
      <formula>$A$112="Ñ Plan c/desc"</formula>
    </cfRule>
  </conditionalFormatting>
  <conditionalFormatting sqref="BF112:BH112">
    <cfRule type="expression" dxfId="3625" priority="3626">
      <formula>$A$112="Família"</formula>
    </cfRule>
  </conditionalFormatting>
  <conditionalFormatting sqref="BF113:BH113">
    <cfRule type="expression" dxfId="3624" priority="3625">
      <formula>$A$113="Planilhado"</formula>
    </cfRule>
  </conditionalFormatting>
  <conditionalFormatting sqref="BF113:BH113">
    <cfRule type="expression" dxfId="3623" priority="3624">
      <formula>$A$113="Ñ Plan s/desc"</formula>
    </cfRule>
  </conditionalFormatting>
  <conditionalFormatting sqref="BF113:BH113">
    <cfRule type="expression" dxfId="3622" priority="3623">
      <formula>$A$113="Advindo"</formula>
    </cfRule>
  </conditionalFormatting>
  <conditionalFormatting sqref="BF113:BH113">
    <cfRule type="expression" dxfId="3621" priority="3622">
      <formula>$A$113="Ñ Plan c/desc"</formula>
    </cfRule>
  </conditionalFormatting>
  <conditionalFormatting sqref="BF113:BH113">
    <cfRule type="expression" dxfId="3620" priority="3621">
      <formula>$A$113="Família"</formula>
    </cfRule>
  </conditionalFormatting>
  <conditionalFormatting sqref="BF114:BH114">
    <cfRule type="expression" dxfId="3619" priority="3620">
      <formula>$A$114="Planilhado"</formula>
    </cfRule>
  </conditionalFormatting>
  <conditionalFormatting sqref="BF114:BH114">
    <cfRule type="expression" dxfId="3618" priority="3619">
      <formula>$A$114="Ñ Plan s/desc"</formula>
    </cfRule>
  </conditionalFormatting>
  <conditionalFormatting sqref="BF114:BH114">
    <cfRule type="expression" dxfId="3617" priority="3618">
      <formula>$A$114="Advindo"</formula>
    </cfRule>
  </conditionalFormatting>
  <conditionalFormatting sqref="BF114:BH114">
    <cfRule type="expression" dxfId="3616" priority="3617">
      <formula>$A$114="Ñ Plan c/desc"</formula>
    </cfRule>
  </conditionalFormatting>
  <conditionalFormatting sqref="BF114:BH114">
    <cfRule type="expression" dxfId="3615" priority="3616">
      <formula>$A$114="Família"</formula>
    </cfRule>
  </conditionalFormatting>
  <conditionalFormatting sqref="BF115:BH115">
    <cfRule type="expression" dxfId="3614" priority="3615">
      <formula>$A$115="Planilhado"</formula>
    </cfRule>
  </conditionalFormatting>
  <conditionalFormatting sqref="BF115:BH115">
    <cfRule type="expression" dxfId="3613" priority="3614">
      <formula>$A$115="Ñ Plan s/desc"</formula>
    </cfRule>
  </conditionalFormatting>
  <conditionalFormatting sqref="BF115:BH115">
    <cfRule type="expression" dxfId="3612" priority="3613">
      <formula>$A$115="Advindo"</formula>
    </cfRule>
  </conditionalFormatting>
  <conditionalFormatting sqref="BF115:BH115">
    <cfRule type="expression" dxfId="3611" priority="3612">
      <formula>$A$115="Ñ Plan c/desc"</formula>
    </cfRule>
  </conditionalFormatting>
  <conditionalFormatting sqref="BF115:BH115">
    <cfRule type="expression" dxfId="3610" priority="3611">
      <formula>$A$115="Família"</formula>
    </cfRule>
  </conditionalFormatting>
  <conditionalFormatting sqref="BF116:BH116">
    <cfRule type="expression" dxfId="3609" priority="3610">
      <formula>$A$116="Planilhado"</formula>
    </cfRule>
  </conditionalFormatting>
  <conditionalFormatting sqref="BF116:BH116">
    <cfRule type="expression" dxfId="3608" priority="3609">
      <formula>$A$116="Ñ Plan s/desc"</formula>
    </cfRule>
  </conditionalFormatting>
  <conditionalFormatting sqref="BF116:BH116">
    <cfRule type="expression" dxfId="3607" priority="3608">
      <formula>$A$116="Advindo"</formula>
    </cfRule>
  </conditionalFormatting>
  <conditionalFormatting sqref="BF116:BH116">
    <cfRule type="expression" dxfId="3606" priority="3607">
      <formula>$A$116="Ñ Plan c/desc"</formula>
    </cfRule>
  </conditionalFormatting>
  <conditionalFormatting sqref="BF116:BH116">
    <cfRule type="expression" dxfId="3605" priority="3606">
      <formula>$A$116="Família"</formula>
    </cfRule>
  </conditionalFormatting>
  <conditionalFormatting sqref="BF117:BH117">
    <cfRule type="expression" dxfId="3604" priority="3605">
      <formula>$A$117="Planilhado"</formula>
    </cfRule>
  </conditionalFormatting>
  <conditionalFormatting sqref="BF117:BH117">
    <cfRule type="expression" dxfId="3603" priority="3604">
      <formula>$A$117="Ñ Plan s/desc"</formula>
    </cfRule>
  </conditionalFormatting>
  <conditionalFormatting sqref="BF117:BH117">
    <cfRule type="expression" dxfId="3602" priority="3603">
      <formula>$A$117="Advindo"</formula>
    </cfRule>
  </conditionalFormatting>
  <conditionalFormatting sqref="BF117:BH117">
    <cfRule type="expression" dxfId="3601" priority="3602">
      <formula>$A$117="Ñ Plan c/desc"</formula>
    </cfRule>
  </conditionalFormatting>
  <conditionalFormatting sqref="BF117:BH117">
    <cfRule type="expression" dxfId="3600" priority="3601">
      <formula>$A$117="Família"</formula>
    </cfRule>
  </conditionalFormatting>
  <conditionalFormatting sqref="BF118:BH118">
    <cfRule type="expression" dxfId="3599" priority="3600">
      <formula>$A$118="Planilhado"</formula>
    </cfRule>
  </conditionalFormatting>
  <conditionalFormatting sqref="BF118:BH118">
    <cfRule type="expression" dxfId="3598" priority="3599">
      <formula>$A$118="Ñ Plan s/desc"</formula>
    </cfRule>
  </conditionalFormatting>
  <conditionalFormatting sqref="BF118:BH118">
    <cfRule type="expression" dxfId="3597" priority="3598">
      <formula>$A$118="Advindo"</formula>
    </cfRule>
  </conditionalFormatting>
  <conditionalFormatting sqref="BF118:BH118">
    <cfRule type="expression" dxfId="3596" priority="3597">
      <formula>$A$118="Ñ Plan c/desc"</formula>
    </cfRule>
  </conditionalFormatting>
  <conditionalFormatting sqref="BF118:BH118">
    <cfRule type="expression" dxfId="3595" priority="3596">
      <formula>$A$118="Família"</formula>
    </cfRule>
  </conditionalFormatting>
  <conditionalFormatting sqref="BF119:BH119">
    <cfRule type="expression" dxfId="3594" priority="3595">
      <formula>$A$119="Planilhado"</formula>
    </cfRule>
  </conditionalFormatting>
  <conditionalFormatting sqref="BF119:BH119">
    <cfRule type="expression" dxfId="3593" priority="3594">
      <formula>$A$119="Ñ Plan s/desc"</formula>
    </cfRule>
  </conditionalFormatting>
  <conditionalFormatting sqref="BF119:BH119">
    <cfRule type="expression" dxfId="3592" priority="3593">
      <formula>$A$119="Advindo"</formula>
    </cfRule>
  </conditionalFormatting>
  <conditionalFormatting sqref="BF119:BH119">
    <cfRule type="expression" dxfId="3591" priority="3592">
      <formula>$A$119="Ñ Plan c/desc"</formula>
    </cfRule>
  </conditionalFormatting>
  <conditionalFormatting sqref="BF119:BH119">
    <cfRule type="expression" dxfId="3590" priority="3591">
      <formula>$A$119="Família"</formula>
    </cfRule>
  </conditionalFormatting>
  <conditionalFormatting sqref="BF120:BH120">
    <cfRule type="expression" dxfId="3589" priority="3590">
      <formula>$A$120="Planilhado"</formula>
    </cfRule>
  </conditionalFormatting>
  <conditionalFormatting sqref="BF120:BH120">
    <cfRule type="expression" dxfId="3588" priority="3589">
      <formula>$A$120="Ñ Plan s/desc"</formula>
    </cfRule>
  </conditionalFormatting>
  <conditionalFormatting sqref="BF120:BH120">
    <cfRule type="expression" dxfId="3587" priority="3588">
      <formula>$A$120="Advindo"</formula>
    </cfRule>
  </conditionalFormatting>
  <conditionalFormatting sqref="BF120:BH120">
    <cfRule type="expression" dxfId="3586" priority="3587">
      <formula>$A$120="Ñ Plan c/desc"</formula>
    </cfRule>
  </conditionalFormatting>
  <conditionalFormatting sqref="BF120:BH120">
    <cfRule type="expression" dxfId="3585" priority="3586">
      <formula>$A$120="Família"</formula>
    </cfRule>
  </conditionalFormatting>
  <conditionalFormatting sqref="BF121:BH121">
    <cfRule type="expression" dxfId="3584" priority="3585">
      <formula>$A$121="Planilhado"</formula>
    </cfRule>
  </conditionalFormatting>
  <conditionalFormatting sqref="BF121:BH121">
    <cfRule type="expression" dxfId="3583" priority="3584">
      <formula>$A$121="Ñ Plan s/desc"</formula>
    </cfRule>
  </conditionalFormatting>
  <conditionalFormatting sqref="BF121:BH121">
    <cfRule type="expression" dxfId="3582" priority="3583">
      <formula>$A$121="Advindo"</formula>
    </cfRule>
  </conditionalFormatting>
  <conditionalFormatting sqref="BF121:BH121">
    <cfRule type="expression" dxfId="3581" priority="3582">
      <formula>$A$121="Ñ Plan c/desc"</formula>
    </cfRule>
  </conditionalFormatting>
  <conditionalFormatting sqref="BF121:BH121">
    <cfRule type="expression" dxfId="3580" priority="3581">
      <formula>$A$121="Família"</formula>
    </cfRule>
  </conditionalFormatting>
  <conditionalFormatting sqref="BF122:BH122">
    <cfRule type="expression" dxfId="3579" priority="3580">
      <formula>$A$122="Planilhado"</formula>
    </cfRule>
  </conditionalFormatting>
  <conditionalFormatting sqref="BF122:BH122">
    <cfRule type="expression" dxfId="3578" priority="3579">
      <formula>$A$122="Ñ Plan s/desc"</formula>
    </cfRule>
  </conditionalFormatting>
  <conditionalFormatting sqref="BF122:BH122">
    <cfRule type="expression" dxfId="3577" priority="3578">
      <formula>$A$122="Advindo"</formula>
    </cfRule>
  </conditionalFormatting>
  <conditionalFormatting sqref="BF122:BH122">
    <cfRule type="expression" dxfId="3576" priority="3577">
      <formula>$A$122="Ñ Plan c/desc"</formula>
    </cfRule>
  </conditionalFormatting>
  <conditionalFormatting sqref="BF122:BH122">
    <cfRule type="expression" dxfId="3575" priority="3576">
      <formula>$A$122="Família"</formula>
    </cfRule>
  </conditionalFormatting>
  <conditionalFormatting sqref="BF123:BH123">
    <cfRule type="expression" dxfId="3574" priority="3575">
      <formula>$A$123="Planilhado"</formula>
    </cfRule>
  </conditionalFormatting>
  <conditionalFormatting sqref="BF123:BH123">
    <cfRule type="expression" dxfId="3573" priority="3574">
      <formula>$A$123="Ñ Plan s/desc"</formula>
    </cfRule>
  </conditionalFormatting>
  <conditionalFormatting sqref="BF123:BH123">
    <cfRule type="expression" dxfId="3572" priority="3573">
      <formula>$A$123="Advindo"</formula>
    </cfRule>
  </conditionalFormatting>
  <conditionalFormatting sqref="BF123:BH123">
    <cfRule type="expression" dxfId="3571" priority="3572">
      <formula>$A$123="Ñ Plan c/desc"</formula>
    </cfRule>
  </conditionalFormatting>
  <conditionalFormatting sqref="BF123:BH123">
    <cfRule type="expression" dxfId="3570" priority="3571">
      <formula>$A$123="Família"</formula>
    </cfRule>
  </conditionalFormatting>
  <conditionalFormatting sqref="BF124:BH124">
    <cfRule type="expression" dxfId="3569" priority="3570">
      <formula>$A$124="Planilhado"</formula>
    </cfRule>
  </conditionalFormatting>
  <conditionalFormatting sqref="BF124:BH124">
    <cfRule type="expression" dxfId="3568" priority="3569">
      <formula>$A$124="Ñ Plan s/desc"</formula>
    </cfRule>
  </conditionalFormatting>
  <conditionalFormatting sqref="BF124:BH124">
    <cfRule type="expression" dxfId="3567" priority="3568">
      <formula>$A$124="Advindo"</formula>
    </cfRule>
  </conditionalFormatting>
  <conditionalFormatting sqref="BF124:BH124">
    <cfRule type="expression" dxfId="3566" priority="3567">
      <formula>$A$124="Ñ Plan c/desc"</formula>
    </cfRule>
  </conditionalFormatting>
  <conditionalFormatting sqref="BF124:BH124">
    <cfRule type="expression" dxfId="3565" priority="3566">
      <formula>$A$124="Família"</formula>
    </cfRule>
  </conditionalFormatting>
  <conditionalFormatting sqref="BF125:BH125">
    <cfRule type="expression" dxfId="3564" priority="3565">
      <formula>$A$125="Planilhado"</formula>
    </cfRule>
  </conditionalFormatting>
  <conditionalFormatting sqref="BF125:BH125">
    <cfRule type="expression" dxfId="3563" priority="3564">
      <formula>$A$125="Ñ Plan s/desc"</formula>
    </cfRule>
  </conditionalFormatting>
  <conditionalFormatting sqref="BF125:BH125">
    <cfRule type="expression" dxfId="3562" priority="3563">
      <formula>$A$125="Advindo"</formula>
    </cfRule>
  </conditionalFormatting>
  <conditionalFormatting sqref="BF125:BH125">
    <cfRule type="expression" dxfId="3561" priority="3562">
      <formula>$A$125="Ñ Plan c/desc"</formula>
    </cfRule>
  </conditionalFormatting>
  <conditionalFormatting sqref="BF125:BH125">
    <cfRule type="expression" dxfId="3560" priority="3561">
      <formula>$A$125="Família"</formula>
    </cfRule>
  </conditionalFormatting>
  <conditionalFormatting sqref="BF126:BH126">
    <cfRule type="expression" dxfId="3559" priority="3560">
      <formula>$A$126="Planilhado"</formula>
    </cfRule>
  </conditionalFormatting>
  <conditionalFormatting sqref="BF126:BH126">
    <cfRule type="expression" dxfId="3558" priority="3559">
      <formula>$A$126="Ñ Plan s/desc"</formula>
    </cfRule>
  </conditionalFormatting>
  <conditionalFormatting sqref="BF126:BH126">
    <cfRule type="expression" dxfId="3557" priority="3558">
      <formula>$A$126="Advindo"</formula>
    </cfRule>
  </conditionalFormatting>
  <conditionalFormatting sqref="BF126:BH126">
    <cfRule type="expression" dxfId="3556" priority="3557">
      <formula>$A$126="Ñ Plan c/desc"</formula>
    </cfRule>
  </conditionalFormatting>
  <conditionalFormatting sqref="BF126:BH126">
    <cfRule type="expression" dxfId="3555" priority="3556">
      <formula>$A$126="Família"</formula>
    </cfRule>
  </conditionalFormatting>
  <conditionalFormatting sqref="BF127:BH127">
    <cfRule type="expression" dxfId="3554" priority="3555">
      <formula>$A$127="Planilhado"</formula>
    </cfRule>
  </conditionalFormatting>
  <conditionalFormatting sqref="BF127:BH127">
    <cfRule type="expression" dxfId="3553" priority="3554">
      <formula>$A$127="Ñ Plan s/desc"</formula>
    </cfRule>
  </conditionalFormatting>
  <conditionalFormatting sqref="BF127:BH127">
    <cfRule type="expression" dxfId="3552" priority="3553">
      <formula>$A$127="Advindo"</formula>
    </cfRule>
  </conditionalFormatting>
  <conditionalFormatting sqref="BF127:BH127">
    <cfRule type="expression" dxfId="3551" priority="3552">
      <formula>$A$127="Ñ Plan c/desc"</formula>
    </cfRule>
  </conditionalFormatting>
  <conditionalFormatting sqref="BF127:BH127">
    <cfRule type="expression" dxfId="3550" priority="3551">
      <formula>$A$127="Família"</formula>
    </cfRule>
  </conditionalFormatting>
  <conditionalFormatting sqref="BF128:BH128">
    <cfRule type="expression" dxfId="3549" priority="3550">
      <formula>$A$128="Planilhado"</formula>
    </cfRule>
  </conditionalFormatting>
  <conditionalFormatting sqref="BF128:BH128">
    <cfRule type="expression" dxfId="3548" priority="3549">
      <formula>$A$128="Ñ Plan s/desc"</formula>
    </cfRule>
  </conditionalFormatting>
  <conditionalFormatting sqref="BF128:BH128">
    <cfRule type="expression" dxfId="3547" priority="3548">
      <formula>$A$128="Advindo"</formula>
    </cfRule>
  </conditionalFormatting>
  <conditionalFormatting sqref="BF128:BH128">
    <cfRule type="expression" dxfId="3546" priority="3547">
      <formula>$A$128="Ñ Plan c/desc"</formula>
    </cfRule>
  </conditionalFormatting>
  <conditionalFormatting sqref="BF128:BH128">
    <cfRule type="expression" dxfId="3545" priority="3546">
      <formula>$A$128="Família"</formula>
    </cfRule>
  </conditionalFormatting>
  <conditionalFormatting sqref="BF129:BH129">
    <cfRule type="expression" dxfId="3544" priority="3545">
      <formula>$A$129="Planilhado"</formula>
    </cfRule>
  </conditionalFormatting>
  <conditionalFormatting sqref="BF129:BH129">
    <cfRule type="expression" dxfId="3543" priority="3544">
      <formula>$A$129="Ñ Plan s/desc"</formula>
    </cfRule>
  </conditionalFormatting>
  <conditionalFormatting sqref="BF129:BH129">
    <cfRule type="expression" dxfId="3542" priority="3543">
      <formula>$A$129="Advindo"</formula>
    </cfRule>
  </conditionalFormatting>
  <conditionalFormatting sqref="BF129:BH129">
    <cfRule type="expression" dxfId="3541" priority="3542">
      <formula>$A$129="Ñ Plan c/desc"</formula>
    </cfRule>
  </conditionalFormatting>
  <conditionalFormatting sqref="BF129:BH129">
    <cfRule type="expression" dxfId="3540" priority="3541">
      <formula>$A$129="Família"</formula>
    </cfRule>
  </conditionalFormatting>
  <conditionalFormatting sqref="BF130:BH130">
    <cfRule type="expression" dxfId="3539" priority="3540">
      <formula>$A$130="Planilhado"</formula>
    </cfRule>
  </conditionalFormatting>
  <conditionalFormatting sqref="BF130:BH130">
    <cfRule type="expression" dxfId="3538" priority="3539">
      <formula>$A$130="Ñ Plan s/desc"</formula>
    </cfRule>
  </conditionalFormatting>
  <conditionalFormatting sqref="BF130:BH130">
    <cfRule type="expression" dxfId="3537" priority="3538">
      <formula>$A$130="Advindo"</formula>
    </cfRule>
  </conditionalFormatting>
  <conditionalFormatting sqref="BF130:BH130">
    <cfRule type="expression" dxfId="3536" priority="3537">
      <formula>$A$130="Ñ Plan c/desc"</formula>
    </cfRule>
  </conditionalFormatting>
  <conditionalFormatting sqref="BF130:BH130">
    <cfRule type="expression" dxfId="3535" priority="3536">
      <formula>$A$130="Família"</formula>
    </cfRule>
  </conditionalFormatting>
  <conditionalFormatting sqref="BF131:BH131">
    <cfRule type="expression" dxfId="3534" priority="3535">
      <formula>$A$131="Planilhado"</formula>
    </cfRule>
  </conditionalFormatting>
  <conditionalFormatting sqref="BF131:BH131">
    <cfRule type="expression" dxfId="3533" priority="3534">
      <formula>$A$131="Ñ Plan s/desc"</formula>
    </cfRule>
  </conditionalFormatting>
  <conditionalFormatting sqref="BF131:BH131">
    <cfRule type="expression" dxfId="3532" priority="3533">
      <formula>$A$131="Advindo"</formula>
    </cfRule>
  </conditionalFormatting>
  <conditionalFormatting sqref="BF131:BH131">
    <cfRule type="expression" dxfId="3531" priority="3532">
      <formula>$A$131="Ñ Plan c/desc"</formula>
    </cfRule>
  </conditionalFormatting>
  <conditionalFormatting sqref="BF131:BH131">
    <cfRule type="expression" dxfId="3530" priority="3531">
      <formula>$A$131="Família"</formula>
    </cfRule>
  </conditionalFormatting>
  <conditionalFormatting sqref="BF132:BH132">
    <cfRule type="expression" dxfId="3529" priority="3530">
      <formula>$A$132="Planilhado"</formula>
    </cfRule>
  </conditionalFormatting>
  <conditionalFormatting sqref="BF132:BH132">
    <cfRule type="expression" dxfId="3528" priority="3529">
      <formula>$A$132="Ñ Plan s/desc"</formula>
    </cfRule>
  </conditionalFormatting>
  <conditionalFormatting sqref="BF132:BH132">
    <cfRule type="expression" dxfId="3527" priority="3528">
      <formula>$A$132="Advindo"</formula>
    </cfRule>
  </conditionalFormatting>
  <conditionalFormatting sqref="BF132:BH132">
    <cfRule type="expression" dxfId="3526" priority="3527">
      <formula>$A$132="Ñ Plan c/desc"</formula>
    </cfRule>
  </conditionalFormatting>
  <conditionalFormatting sqref="BF132:BH132">
    <cfRule type="expression" dxfId="3525" priority="3526">
      <formula>$A$132="Família"</formula>
    </cfRule>
  </conditionalFormatting>
  <conditionalFormatting sqref="BF133:BH133">
    <cfRule type="expression" dxfId="3524" priority="3525">
      <formula>$A$133="Planilhado"</formula>
    </cfRule>
  </conditionalFormatting>
  <conditionalFormatting sqref="BF133:BH133">
    <cfRule type="expression" dxfId="3523" priority="3524">
      <formula>$A$133="Ñ Plan s/desc"</formula>
    </cfRule>
  </conditionalFormatting>
  <conditionalFormatting sqref="BF133:BH133">
    <cfRule type="expression" dxfId="3522" priority="3523">
      <formula>$A$133="Advindo"</formula>
    </cfRule>
  </conditionalFormatting>
  <conditionalFormatting sqref="BF133:BH133">
    <cfRule type="expression" dxfId="3521" priority="3522">
      <formula>$A$133="Ñ Plan c/desc"</formula>
    </cfRule>
  </conditionalFormatting>
  <conditionalFormatting sqref="BF133:BH133">
    <cfRule type="expression" dxfId="3520" priority="3521">
      <formula>$A$133="Família"</formula>
    </cfRule>
  </conditionalFormatting>
  <conditionalFormatting sqref="BF134:BH134">
    <cfRule type="expression" dxfId="3519" priority="3520">
      <formula>$A$134="Planilhado"</formula>
    </cfRule>
  </conditionalFormatting>
  <conditionalFormatting sqref="BF134:BH134">
    <cfRule type="expression" dxfId="3518" priority="3519">
      <formula>$A$134="Ñ Plan s/desc"</formula>
    </cfRule>
  </conditionalFormatting>
  <conditionalFormatting sqref="BF134:BH134">
    <cfRule type="expression" dxfId="3517" priority="3518">
      <formula>$A$134="Advindo"</formula>
    </cfRule>
  </conditionalFormatting>
  <conditionalFormatting sqref="BF134:BH134">
    <cfRule type="expression" dxfId="3516" priority="3517">
      <formula>$A$134="Ñ Plan c/desc"</formula>
    </cfRule>
  </conditionalFormatting>
  <conditionalFormatting sqref="BF134:BH134">
    <cfRule type="expression" dxfId="3515" priority="3516">
      <formula>$A$134="Família"</formula>
    </cfRule>
  </conditionalFormatting>
  <conditionalFormatting sqref="BF135:BH135">
    <cfRule type="expression" dxfId="3514" priority="3515">
      <formula>$A$135="Planilhado"</formula>
    </cfRule>
  </conditionalFormatting>
  <conditionalFormatting sqref="BF135:BH135">
    <cfRule type="expression" dxfId="3513" priority="3514">
      <formula>$A$135="Ñ Plan s/desc"</formula>
    </cfRule>
  </conditionalFormatting>
  <conditionalFormatting sqref="BF135:BH135">
    <cfRule type="expression" dxfId="3512" priority="3513">
      <formula>$A$135="Advindo"</formula>
    </cfRule>
  </conditionalFormatting>
  <conditionalFormatting sqref="BF135:BH135">
    <cfRule type="expression" dxfId="3511" priority="3512">
      <formula>$A$135="Ñ Plan c/desc"</formula>
    </cfRule>
  </conditionalFormatting>
  <conditionalFormatting sqref="BF135:BH135">
    <cfRule type="expression" dxfId="3510" priority="3511">
      <formula>$A$135="Família"</formula>
    </cfRule>
  </conditionalFormatting>
  <conditionalFormatting sqref="BF136:BH136">
    <cfRule type="expression" dxfId="3509" priority="3510">
      <formula>$A$136="Planilhado"</formula>
    </cfRule>
  </conditionalFormatting>
  <conditionalFormatting sqref="BF136:BH136">
    <cfRule type="expression" dxfId="3508" priority="3509">
      <formula>$A$136="Ñ Plan s/desc"</formula>
    </cfRule>
  </conditionalFormatting>
  <conditionalFormatting sqref="BF136:BH136">
    <cfRule type="expression" dxfId="3507" priority="3508">
      <formula>$A$136="Advindo"</formula>
    </cfRule>
  </conditionalFormatting>
  <conditionalFormatting sqref="BF136:BH136">
    <cfRule type="expression" dxfId="3506" priority="3507">
      <formula>$A$136="Ñ Plan c/desc"</formula>
    </cfRule>
  </conditionalFormatting>
  <conditionalFormatting sqref="BF136:BH136">
    <cfRule type="expression" dxfId="3505" priority="3506">
      <formula>$A$136="Família"</formula>
    </cfRule>
  </conditionalFormatting>
  <conditionalFormatting sqref="BF137:BH137">
    <cfRule type="expression" dxfId="3504" priority="3505">
      <formula>$A$137="Planilhado"</formula>
    </cfRule>
  </conditionalFormatting>
  <conditionalFormatting sqref="BF137:BH137">
    <cfRule type="expression" dxfId="3503" priority="3504">
      <formula>$A$137="Ñ Plan s/desc"</formula>
    </cfRule>
  </conditionalFormatting>
  <conditionalFormatting sqref="BF137:BH137">
    <cfRule type="expression" dxfId="3502" priority="3503">
      <formula>$A$137="Advindo"</formula>
    </cfRule>
  </conditionalFormatting>
  <conditionalFormatting sqref="BF137:BH137">
    <cfRule type="expression" dxfId="3501" priority="3502">
      <formula>$A$137="Ñ Plan c/desc"</formula>
    </cfRule>
  </conditionalFormatting>
  <conditionalFormatting sqref="BF137:BH137">
    <cfRule type="expression" dxfId="3500" priority="3501">
      <formula>$A$137="Família"</formula>
    </cfRule>
  </conditionalFormatting>
  <conditionalFormatting sqref="BF138:BH138">
    <cfRule type="expression" dxfId="3499" priority="3500">
      <formula>$A$138="Planilhado"</formula>
    </cfRule>
  </conditionalFormatting>
  <conditionalFormatting sqref="BF138:BH138">
    <cfRule type="expression" dxfId="3498" priority="3499">
      <formula>$A$138="Ñ Plan s/desc"</formula>
    </cfRule>
  </conditionalFormatting>
  <conditionalFormatting sqref="BF138:BH138">
    <cfRule type="expression" dxfId="3497" priority="3498">
      <formula>$A$138="Advindo"</formula>
    </cfRule>
  </conditionalFormatting>
  <conditionalFormatting sqref="BF138:BH138">
    <cfRule type="expression" dxfId="3496" priority="3497">
      <formula>$A$138="Ñ Plan c/desc"</formula>
    </cfRule>
  </conditionalFormatting>
  <conditionalFormatting sqref="BF138:BH138">
    <cfRule type="expression" dxfId="3495" priority="3496">
      <formula>$A$138="Família"</formula>
    </cfRule>
  </conditionalFormatting>
  <conditionalFormatting sqref="BF139:BH139">
    <cfRule type="expression" dxfId="3494" priority="3495">
      <formula>$A$139="Planilhado"</formula>
    </cfRule>
  </conditionalFormatting>
  <conditionalFormatting sqref="BF139:BH139">
    <cfRule type="expression" dxfId="3493" priority="3494">
      <formula>$A$139="Ñ Plan s/desc"</formula>
    </cfRule>
  </conditionalFormatting>
  <conditionalFormatting sqref="BF139:BH139">
    <cfRule type="expression" dxfId="3492" priority="3493">
      <formula>$A$139="Advindo"</formula>
    </cfRule>
  </conditionalFormatting>
  <conditionalFormatting sqref="BF139:BH139">
    <cfRule type="expression" dxfId="3491" priority="3492">
      <formula>$A$139="Ñ Plan c/desc"</formula>
    </cfRule>
  </conditionalFormatting>
  <conditionalFormatting sqref="BF139:BH139">
    <cfRule type="expression" dxfId="3490" priority="3491">
      <formula>$A$139="Família"</formula>
    </cfRule>
  </conditionalFormatting>
  <conditionalFormatting sqref="BF140:BH140">
    <cfRule type="expression" dxfId="3489" priority="3490">
      <formula>$A$140="Planilhado"</formula>
    </cfRule>
  </conditionalFormatting>
  <conditionalFormatting sqref="BF140:BH140">
    <cfRule type="expression" dxfId="3488" priority="3489">
      <formula>$A$140="Ñ Plan s/desc"</formula>
    </cfRule>
  </conditionalFormatting>
  <conditionalFormatting sqref="BF140:BH140">
    <cfRule type="expression" dxfId="3487" priority="3488">
      <formula>$A$140="Advindo"</formula>
    </cfRule>
  </conditionalFormatting>
  <conditionalFormatting sqref="BF140:BH140">
    <cfRule type="expression" dxfId="3486" priority="3487">
      <formula>$A$140="Ñ Plan c/desc"</formula>
    </cfRule>
  </conditionalFormatting>
  <conditionalFormatting sqref="BF140:BH140">
    <cfRule type="expression" dxfId="3485" priority="3486">
      <formula>$A$140="Família"</formula>
    </cfRule>
  </conditionalFormatting>
  <conditionalFormatting sqref="BF141:BH141">
    <cfRule type="expression" dxfId="3484" priority="3485">
      <formula>$A$141="Planilhado"</formula>
    </cfRule>
  </conditionalFormatting>
  <conditionalFormatting sqref="BF141:BH141">
    <cfRule type="expression" dxfId="3483" priority="3484">
      <formula>$A$141="Ñ Plan s/desc"</formula>
    </cfRule>
  </conditionalFormatting>
  <conditionalFormatting sqref="BF141:BH141">
    <cfRule type="expression" dxfId="3482" priority="3483">
      <formula>$A$141="Advindo"</formula>
    </cfRule>
  </conditionalFormatting>
  <conditionalFormatting sqref="BF141:BH141">
    <cfRule type="expression" dxfId="3481" priority="3482">
      <formula>$A$141="Ñ Plan c/desc"</formula>
    </cfRule>
  </conditionalFormatting>
  <conditionalFormatting sqref="BF141:BH141">
    <cfRule type="expression" dxfId="3480" priority="3481">
      <formula>$A$141="Família"</formula>
    </cfRule>
  </conditionalFormatting>
  <conditionalFormatting sqref="BF142:BH142">
    <cfRule type="expression" dxfId="3479" priority="3480">
      <formula>$A$142="Planilhado"</formula>
    </cfRule>
  </conditionalFormatting>
  <conditionalFormatting sqref="BF142:BH142">
    <cfRule type="expression" dxfId="3478" priority="3479">
      <formula>$A$142="Ñ Plan s/desc"</formula>
    </cfRule>
  </conditionalFormatting>
  <conditionalFormatting sqref="BF142:BH142">
    <cfRule type="expression" dxfId="3477" priority="3478">
      <formula>$A$142="Advindo"</formula>
    </cfRule>
  </conditionalFormatting>
  <conditionalFormatting sqref="BF142:BH142">
    <cfRule type="expression" dxfId="3476" priority="3477">
      <formula>$A$142="Ñ Plan c/desc"</formula>
    </cfRule>
  </conditionalFormatting>
  <conditionalFormatting sqref="BF142:BH142">
    <cfRule type="expression" dxfId="3475" priority="3476">
      <formula>$A$142="Família"</formula>
    </cfRule>
  </conditionalFormatting>
  <conditionalFormatting sqref="BF143:BH143">
    <cfRule type="expression" dxfId="3474" priority="3475">
      <formula>$A$143="Planilhado"</formula>
    </cfRule>
  </conditionalFormatting>
  <conditionalFormatting sqref="BF143:BH143">
    <cfRule type="expression" dxfId="3473" priority="3474">
      <formula>$A$143="Ñ Plan s/desc"</formula>
    </cfRule>
  </conditionalFormatting>
  <conditionalFormatting sqref="BF143:BH143">
    <cfRule type="expression" dxfId="3472" priority="3473">
      <formula>$A$143="Advindo"</formula>
    </cfRule>
  </conditionalFormatting>
  <conditionalFormatting sqref="BF143:BH143">
    <cfRule type="expression" dxfId="3471" priority="3472">
      <formula>$A$143="Ñ Plan c/desc"</formula>
    </cfRule>
  </conditionalFormatting>
  <conditionalFormatting sqref="BF143:BH143">
    <cfRule type="expression" dxfId="3470" priority="3471">
      <formula>$A$143="Família"</formula>
    </cfRule>
  </conditionalFormatting>
  <conditionalFormatting sqref="BF144:BH144">
    <cfRule type="expression" dxfId="3469" priority="3470">
      <formula>$A$144="Planilhado"</formula>
    </cfRule>
  </conditionalFormatting>
  <conditionalFormatting sqref="BF144:BH144">
    <cfRule type="expression" dxfId="3468" priority="3469">
      <formula>$A$144="Ñ Plan s/desc"</formula>
    </cfRule>
  </conditionalFormatting>
  <conditionalFormatting sqref="BF144:BH144">
    <cfRule type="expression" dxfId="3467" priority="3468">
      <formula>$A$144="Advindo"</formula>
    </cfRule>
  </conditionalFormatting>
  <conditionalFormatting sqref="BF144:BH144">
    <cfRule type="expression" dxfId="3466" priority="3467">
      <formula>$A$144="Ñ Plan c/desc"</formula>
    </cfRule>
  </conditionalFormatting>
  <conditionalFormatting sqref="BF144:BH144">
    <cfRule type="expression" dxfId="3465" priority="3466">
      <formula>$A$144="Família"</formula>
    </cfRule>
  </conditionalFormatting>
  <conditionalFormatting sqref="BF145:BH145">
    <cfRule type="expression" dxfId="3464" priority="3465">
      <formula>$A$145="Planilhado"</formula>
    </cfRule>
  </conditionalFormatting>
  <conditionalFormatting sqref="BF145:BH145">
    <cfRule type="expression" dxfId="3463" priority="3464">
      <formula>$A$145="Ñ Plan s/desc"</formula>
    </cfRule>
  </conditionalFormatting>
  <conditionalFormatting sqref="BF145:BH145">
    <cfRule type="expression" dxfId="3462" priority="3463">
      <formula>$A$145="Advindo"</formula>
    </cfRule>
  </conditionalFormatting>
  <conditionalFormatting sqref="BF145:BH145">
    <cfRule type="expression" dxfId="3461" priority="3462">
      <formula>$A$145="Ñ Plan c/desc"</formula>
    </cfRule>
  </conditionalFormatting>
  <conditionalFormatting sqref="BF145:BH145">
    <cfRule type="expression" dxfId="3460" priority="3461">
      <formula>$A$145="Família"</formula>
    </cfRule>
  </conditionalFormatting>
  <conditionalFormatting sqref="BF146:BH146">
    <cfRule type="expression" dxfId="3459" priority="3460">
      <formula>$A$146="Planilhado"</formula>
    </cfRule>
  </conditionalFormatting>
  <conditionalFormatting sqref="BF146:BH146">
    <cfRule type="expression" dxfId="3458" priority="3459">
      <formula>$A$146="Ñ Plan s/desc"</formula>
    </cfRule>
  </conditionalFormatting>
  <conditionalFormatting sqref="BF146:BH146">
    <cfRule type="expression" dxfId="3457" priority="3458">
      <formula>$A$146="Advindo"</formula>
    </cfRule>
  </conditionalFormatting>
  <conditionalFormatting sqref="BF146:BH146">
    <cfRule type="expression" dxfId="3456" priority="3457">
      <formula>$A$146="Ñ Plan c/desc"</formula>
    </cfRule>
  </conditionalFormatting>
  <conditionalFormatting sqref="BF146:BH146">
    <cfRule type="expression" dxfId="3455" priority="3456">
      <formula>$A$146="Família"</formula>
    </cfRule>
  </conditionalFormatting>
  <conditionalFormatting sqref="BF147:BH147">
    <cfRule type="expression" dxfId="3454" priority="3455">
      <formula>$A$147="Planilhado"</formula>
    </cfRule>
  </conditionalFormatting>
  <conditionalFormatting sqref="BF147:BH147">
    <cfRule type="expression" dxfId="3453" priority="3454">
      <formula>$A$147="Ñ Plan s/desc"</formula>
    </cfRule>
  </conditionalFormatting>
  <conditionalFormatting sqref="BF147:BH147">
    <cfRule type="expression" dxfId="3452" priority="3453">
      <formula>$A$147="Advindo"</formula>
    </cfRule>
  </conditionalFormatting>
  <conditionalFormatting sqref="BF147:BH147">
    <cfRule type="expression" dxfId="3451" priority="3452">
      <formula>$A$147="Ñ Plan c/desc"</formula>
    </cfRule>
  </conditionalFormatting>
  <conditionalFormatting sqref="BF147:BH147">
    <cfRule type="expression" dxfId="3450" priority="3451">
      <formula>$A$147="Família"</formula>
    </cfRule>
  </conditionalFormatting>
  <conditionalFormatting sqref="BF148:BH148">
    <cfRule type="expression" dxfId="3449" priority="3450">
      <formula>$A$148="Planilhado"</formula>
    </cfRule>
  </conditionalFormatting>
  <conditionalFormatting sqref="BF148:BH148">
    <cfRule type="expression" dxfId="3448" priority="3449">
      <formula>$A$148="Ñ Plan s/desc"</formula>
    </cfRule>
  </conditionalFormatting>
  <conditionalFormatting sqref="BF148:BH148">
    <cfRule type="expression" dxfId="3447" priority="3448">
      <formula>$A$148="Advindo"</formula>
    </cfRule>
  </conditionalFormatting>
  <conditionalFormatting sqref="BF148:BH148">
    <cfRule type="expression" dxfId="3446" priority="3447">
      <formula>$A$148="Ñ Plan c/desc"</formula>
    </cfRule>
  </conditionalFormatting>
  <conditionalFormatting sqref="BF148:BH148">
    <cfRule type="expression" dxfId="3445" priority="3446">
      <formula>$A$148="Família"</formula>
    </cfRule>
  </conditionalFormatting>
  <conditionalFormatting sqref="BF149:BH149">
    <cfRule type="expression" dxfId="3444" priority="3445">
      <formula>$A$149="Planilhado"</formula>
    </cfRule>
  </conditionalFormatting>
  <conditionalFormatting sqref="BF149:BH149">
    <cfRule type="expression" dxfId="3443" priority="3444">
      <formula>$A$149="Ñ Plan s/desc"</formula>
    </cfRule>
  </conditionalFormatting>
  <conditionalFormatting sqref="BF149:BH149">
    <cfRule type="expression" dxfId="3442" priority="3443">
      <formula>$A$149="Advindo"</formula>
    </cfRule>
  </conditionalFormatting>
  <conditionalFormatting sqref="BF149:BH149">
    <cfRule type="expression" dxfId="3441" priority="3442">
      <formula>$A$149="Ñ Plan c/desc"</formula>
    </cfRule>
  </conditionalFormatting>
  <conditionalFormatting sqref="BF149:BH149">
    <cfRule type="expression" dxfId="3440" priority="3441">
      <formula>$A$149="Família"</formula>
    </cfRule>
  </conditionalFormatting>
  <conditionalFormatting sqref="BF150:BH150">
    <cfRule type="expression" dxfId="3439" priority="3440">
      <formula>$A$150="Planilhado"</formula>
    </cfRule>
  </conditionalFormatting>
  <conditionalFormatting sqref="BF150:BH150">
    <cfRule type="expression" dxfId="3438" priority="3439">
      <formula>$A$150="Ñ Plan s/desc"</formula>
    </cfRule>
  </conditionalFormatting>
  <conditionalFormatting sqref="BF150:BH150">
    <cfRule type="expression" dxfId="3437" priority="3438">
      <formula>$A$150="Advindo"</formula>
    </cfRule>
  </conditionalFormatting>
  <conditionalFormatting sqref="BF150:BH150">
    <cfRule type="expression" dxfId="3436" priority="3437">
      <formula>$A$150="Ñ Plan c/desc"</formula>
    </cfRule>
  </conditionalFormatting>
  <conditionalFormatting sqref="BF150:BH150">
    <cfRule type="expression" dxfId="3435" priority="3436">
      <formula>$A$150="Família"</formula>
    </cfRule>
  </conditionalFormatting>
  <conditionalFormatting sqref="BF151:BH151">
    <cfRule type="expression" dxfId="3434" priority="3435">
      <formula>$A$151="Planilhado"</formula>
    </cfRule>
  </conditionalFormatting>
  <conditionalFormatting sqref="BF151:BH151">
    <cfRule type="expression" dxfId="3433" priority="3434">
      <formula>$A$151="Ñ Plan s/desc"</formula>
    </cfRule>
  </conditionalFormatting>
  <conditionalFormatting sqref="BF151:BH151">
    <cfRule type="expression" dxfId="3432" priority="3433">
      <formula>$A$151="Advindo"</formula>
    </cfRule>
  </conditionalFormatting>
  <conditionalFormatting sqref="BF151:BH151">
    <cfRule type="expression" dxfId="3431" priority="3432">
      <formula>$A$151="Ñ Plan c/desc"</formula>
    </cfRule>
  </conditionalFormatting>
  <conditionalFormatting sqref="BF151:BH151">
    <cfRule type="expression" dxfId="3430" priority="3431">
      <formula>$A$151="Família"</formula>
    </cfRule>
  </conditionalFormatting>
  <conditionalFormatting sqref="BF152:BH152">
    <cfRule type="expression" dxfId="3429" priority="3430">
      <formula>$A$152="Planilhado"</formula>
    </cfRule>
  </conditionalFormatting>
  <conditionalFormatting sqref="BF152:BH152">
    <cfRule type="expression" dxfId="3428" priority="3429">
      <formula>$A$152="Ñ Plan s/desc"</formula>
    </cfRule>
  </conditionalFormatting>
  <conditionalFormatting sqref="BF152:BH152">
    <cfRule type="expression" dxfId="3427" priority="3428">
      <formula>$A$152="Advindo"</formula>
    </cfRule>
  </conditionalFormatting>
  <conditionalFormatting sqref="BF152:BH152">
    <cfRule type="expression" dxfId="3426" priority="3427">
      <formula>$A$152="Ñ Plan c/desc"</formula>
    </cfRule>
  </conditionalFormatting>
  <conditionalFormatting sqref="BF152:BH152">
    <cfRule type="expression" dxfId="3425" priority="3426">
      <formula>$A$152="Família"</formula>
    </cfRule>
  </conditionalFormatting>
  <conditionalFormatting sqref="BF153:BH153">
    <cfRule type="expression" dxfId="3424" priority="3425">
      <formula>$A$153="Planilhado"</formula>
    </cfRule>
  </conditionalFormatting>
  <conditionalFormatting sqref="BF153:BH153">
    <cfRule type="expression" dxfId="3423" priority="3424">
      <formula>$A$153="Ñ Plan s/desc"</formula>
    </cfRule>
  </conditionalFormatting>
  <conditionalFormatting sqref="BF153:BH153">
    <cfRule type="expression" dxfId="3422" priority="3423">
      <formula>$A$153="Advindo"</formula>
    </cfRule>
  </conditionalFormatting>
  <conditionalFormatting sqref="BF153:BH153">
    <cfRule type="expression" dxfId="3421" priority="3422">
      <formula>$A$153="Ñ Plan c/desc"</formula>
    </cfRule>
  </conditionalFormatting>
  <conditionalFormatting sqref="BF153:BH153">
    <cfRule type="expression" dxfId="3420" priority="3421">
      <formula>$A$153="Família"</formula>
    </cfRule>
  </conditionalFormatting>
  <conditionalFormatting sqref="BF154:BH154">
    <cfRule type="expression" dxfId="3419" priority="3420">
      <formula>$A$154="Planilhado"</formula>
    </cfRule>
  </conditionalFormatting>
  <conditionalFormatting sqref="BF154:BH154">
    <cfRule type="expression" dxfId="3418" priority="3419">
      <formula>$A$154="Ñ Plan s/desc"</formula>
    </cfRule>
  </conditionalFormatting>
  <conditionalFormatting sqref="BF154:BH154">
    <cfRule type="expression" dxfId="3417" priority="3418">
      <formula>$A$154="Advindo"</formula>
    </cfRule>
  </conditionalFormatting>
  <conditionalFormatting sqref="BF154:BH154">
    <cfRule type="expression" dxfId="3416" priority="3417">
      <formula>$A$154="Ñ Plan c/desc"</formula>
    </cfRule>
  </conditionalFormatting>
  <conditionalFormatting sqref="BF154:BH154">
    <cfRule type="expression" dxfId="3415" priority="3416">
      <formula>$A$154="Família"</formula>
    </cfRule>
  </conditionalFormatting>
  <conditionalFormatting sqref="BF155:BH155">
    <cfRule type="expression" dxfId="3414" priority="3415">
      <formula>$A$155="Planilhado"</formula>
    </cfRule>
  </conditionalFormatting>
  <conditionalFormatting sqref="BF155:BH155">
    <cfRule type="expression" dxfId="3413" priority="3414">
      <formula>$A$155="Ñ Plan s/desc"</formula>
    </cfRule>
  </conditionalFormatting>
  <conditionalFormatting sqref="BF155:BH155">
    <cfRule type="expression" dxfId="3412" priority="3413">
      <formula>$A$155="Advindo"</formula>
    </cfRule>
  </conditionalFormatting>
  <conditionalFormatting sqref="BF155:BH155">
    <cfRule type="expression" dxfId="3411" priority="3412">
      <formula>$A$155="Ñ Plan c/desc"</formula>
    </cfRule>
  </conditionalFormatting>
  <conditionalFormatting sqref="BF155:BH155">
    <cfRule type="expression" dxfId="3410" priority="3411">
      <formula>$A$155="Família"</formula>
    </cfRule>
  </conditionalFormatting>
  <conditionalFormatting sqref="BF156:BH156">
    <cfRule type="expression" dxfId="3409" priority="3410">
      <formula>$A$156="Planilhado"</formula>
    </cfRule>
  </conditionalFormatting>
  <conditionalFormatting sqref="BF156:BH156">
    <cfRule type="expression" dxfId="3408" priority="3409">
      <formula>$A$156="Ñ Plan s/desc"</formula>
    </cfRule>
  </conditionalFormatting>
  <conditionalFormatting sqref="BF156:BH156">
    <cfRule type="expression" dxfId="3407" priority="3408">
      <formula>$A$156="Advindo"</formula>
    </cfRule>
  </conditionalFormatting>
  <conditionalFormatting sqref="BF156:BH156">
    <cfRule type="expression" dxfId="3406" priority="3407">
      <formula>$A$156="Ñ Plan c/desc"</formula>
    </cfRule>
  </conditionalFormatting>
  <conditionalFormatting sqref="BF156:BH156">
    <cfRule type="expression" dxfId="3405" priority="3406">
      <formula>$A$156="Família"</formula>
    </cfRule>
  </conditionalFormatting>
  <conditionalFormatting sqref="BF157:BH157">
    <cfRule type="expression" dxfId="3404" priority="3405">
      <formula>$A$157="Planilhado"</formula>
    </cfRule>
  </conditionalFormatting>
  <conditionalFormatting sqref="BF157:BH157">
    <cfRule type="expression" dxfId="3403" priority="3404">
      <formula>$A$157="Ñ Plan s/desc"</formula>
    </cfRule>
  </conditionalFormatting>
  <conditionalFormatting sqref="BF157:BH157">
    <cfRule type="expression" dxfId="3402" priority="3403">
      <formula>$A$157="Advindo"</formula>
    </cfRule>
  </conditionalFormatting>
  <conditionalFormatting sqref="BF157:BH157">
    <cfRule type="expression" dxfId="3401" priority="3402">
      <formula>$A$157="Ñ Plan c/desc"</formula>
    </cfRule>
  </conditionalFormatting>
  <conditionalFormatting sqref="BF157:BH157">
    <cfRule type="expression" dxfId="3400" priority="3401">
      <formula>$A$157="Família"</formula>
    </cfRule>
  </conditionalFormatting>
  <conditionalFormatting sqref="BF158:BH158">
    <cfRule type="expression" dxfId="3399" priority="3400">
      <formula>$A$158="Planilhado"</formula>
    </cfRule>
  </conditionalFormatting>
  <conditionalFormatting sqref="BF158:BH158">
    <cfRule type="expression" dxfId="3398" priority="3399">
      <formula>$A$158="Ñ Plan s/desc"</formula>
    </cfRule>
  </conditionalFormatting>
  <conditionalFormatting sqref="BF158:BH158">
    <cfRule type="expression" dxfId="3397" priority="3398">
      <formula>$A$158="Advindo"</formula>
    </cfRule>
  </conditionalFormatting>
  <conditionalFormatting sqref="BF158:BH158">
    <cfRule type="expression" dxfId="3396" priority="3397">
      <formula>$A$158="Ñ Plan c/desc"</formula>
    </cfRule>
  </conditionalFormatting>
  <conditionalFormatting sqref="BF158:BH158">
    <cfRule type="expression" dxfId="3395" priority="3396">
      <formula>$A$158="Família"</formula>
    </cfRule>
  </conditionalFormatting>
  <conditionalFormatting sqref="BF159:BH159">
    <cfRule type="expression" dxfId="3394" priority="3395">
      <formula>$A$159="Planilhado"</formula>
    </cfRule>
  </conditionalFormatting>
  <conditionalFormatting sqref="BF159:BH159">
    <cfRule type="expression" dxfId="3393" priority="3394">
      <formula>$A$159="Ñ Plan s/desc"</formula>
    </cfRule>
  </conditionalFormatting>
  <conditionalFormatting sqref="BF159:BH159">
    <cfRule type="expression" dxfId="3392" priority="3393">
      <formula>$A$159="Advindo"</formula>
    </cfRule>
  </conditionalFormatting>
  <conditionalFormatting sqref="BF159:BH159">
    <cfRule type="expression" dxfId="3391" priority="3392">
      <formula>$A$159="Ñ Plan c/desc"</formula>
    </cfRule>
  </conditionalFormatting>
  <conditionalFormatting sqref="BF159:BH159">
    <cfRule type="expression" dxfId="3390" priority="3391">
      <formula>$A$159="Família"</formula>
    </cfRule>
  </conditionalFormatting>
  <conditionalFormatting sqref="BF160:BH160">
    <cfRule type="expression" dxfId="3389" priority="3390">
      <formula>$A$160="Planilhado"</formula>
    </cfRule>
  </conditionalFormatting>
  <conditionalFormatting sqref="BF160:BH160">
    <cfRule type="expression" dxfId="3388" priority="3389">
      <formula>$A$160="Ñ Plan s/desc"</formula>
    </cfRule>
  </conditionalFormatting>
  <conditionalFormatting sqref="BF160:BH160">
    <cfRule type="expression" dxfId="3387" priority="3388">
      <formula>$A$160="Advindo"</formula>
    </cfRule>
  </conditionalFormatting>
  <conditionalFormatting sqref="BF160:BH160">
    <cfRule type="expression" dxfId="3386" priority="3387">
      <formula>$A$160="Ñ Plan c/desc"</formula>
    </cfRule>
  </conditionalFormatting>
  <conditionalFormatting sqref="BF160:BH160">
    <cfRule type="expression" dxfId="3385" priority="3386">
      <formula>$A$160="Família"</formula>
    </cfRule>
  </conditionalFormatting>
  <conditionalFormatting sqref="BF161:BH161">
    <cfRule type="expression" dxfId="3384" priority="3385">
      <formula>$A$161="Planilhado"</formula>
    </cfRule>
  </conditionalFormatting>
  <conditionalFormatting sqref="BF161:BH161">
    <cfRule type="expression" dxfId="3383" priority="3384">
      <formula>$A$161="Ñ Plan s/desc"</formula>
    </cfRule>
  </conditionalFormatting>
  <conditionalFormatting sqref="BF161:BH161">
    <cfRule type="expression" dxfId="3382" priority="3383">
      <formula>$A$161="Advindo"</formula>
    </cfRule>
  </conditionalFormatting>
  <conditionalFormatting sqref="BF161:BH161">
    <cfRule type="expression" dxfId="3381" priority="3382">
      <formula>$A$161="Ñ Plan c/desc"</formula>
    </cfRule>
  </conditionalFormatting>
  <conditionalFormatting sqref="BF161:BH161">
    <cfRule type="expression" dxfId="3380" priority="3381">
      <formula>$A$161="Família"</formula>
    </cfRule>
  </conditionalFormatting>
  <conditionalFormatting sqref="BF162:BH162">
    <cfRule type="expression" dxfId="3379" priority="3380">
      <formula>$A$162="Planilhado"</formula>
    </cfRule>
  </conditionalFormatting>
  <conditionalFormatting sqref="BF162:BH162">
    <cfRule type="expression" dxfId="3378" priority="3379">
      <formula>$A$162="Ñ Plan s/desc"</formula>
    </cfRule>
  </conditionalFormatting>
  <conditionalFormatting sqref="BF162:BH162">
    <cfRule type="expression" dxfId="3377" priority="3378">
      <formula>$A$162="Advindo"</formula>
    </cfRule>
  </conditionalFormatting>
  <conditionalFormatting sqref="BF162:BH162">
    <cfRule type="expression" dxfId="3376" priority="3377">
      <formula>$A$162="Ñ Plan c/desc"</formula>
    </cfRule>
  </conditionalFormatting>
  <conditionalFormatting sqref="BF162:BH162">
    <cfRule type="expression" dxfId="3375" priority="3376">
      <formula>$A$162="Família"</formula>
    </cfRule>
  </conditionalFormatting>
  <conditionalFormatting sqref="BF163:BH163">
    <cfRule type="expression" dxfId="3374" priority="3375">
      <formula>$A$163="Planilhado"</formula>
    </cfRule>
  </conditionalFormatting>
  <conditionalFormatting sqref="BF163:BH163">
    <cfRule type="expression" dxfId="3373" priority="3374">
      <formula>$A$163="Ñ Plan s/desc"</formula>
    </cfRule>
  </conditionalFormatting>
  <conditionalFormatting sqref="BF163:BH163">
    <cfRule type="expression" dxfId="3372" priority="3373">
      <formula>$A$163="Advindo"</formula>
    </cfRule>
  </conditionalFormatting>
  <conditionalFormatting sqref="BF163:BH163">
    <cfRule type="expression" dxfId="3371" priority="3372">
      <formula>$A$163="Ñ Plan c/desc"</formula>
    </cfRule>
  </conditionalFormatting>
  <conditionalFormatting sqref="BF163:BH163">
    <cfRule type="expression" dxfId="3370" priority="3371">
      <formula>$A$163="Família"</formula>
    </cfRule>
  </conditionalFormatting>
  <conditionalFormatting sqref="BF164:BH164">
    <cfRule type="expression" dxfId="3369" priority="3370">
      <formula>$A$164="Planilhado"</formula>
    </cfRule>
  </conditionalFormatting>
  <conditionalFormatting sqref="BF164:BH164">
    <cfRule type="expression" dxfId="3368" priority="3369">
      <formula>$A$164="Ñ Plan s/desc"</formula>
    </cfRule>
  </conditionalFormatting>
  <conditionalFormatting sqref="BF164:BH164">
    <cfRule type="expression" dxfId="3367" priority="3368">
      <formula>$A$164="Advindo"</formula>
    </cfRule>
  </conditionalFormatting>
  <conditionalFormatting sqref="BF164:BH164">
    <cfRule type="expression" dxfId="3366" priority="3367">
      <formula>$A$164="Ñ Plan c/desc"</formula>
    </cfRule>
  </conditionalFormatting>
  <conditionalFormatting sqref="BF164:BH164">
    <cfRule type="expression" dxfId="3365" priority="3366">
      <formula>$A$164="Família"</formula>
    </cfRule>
  </conditionalFormatting>
  <conditionalFormatting sqref="BF165:BH165">
    <cfRule type="expression" dxfId="3364" priority="3365">
      <formula>$A$165="Planilhado"</formula>
    </cfRule>
  </conditionalFormatting>
  <conditionalFormatting sqref="BF165:BH165">
    <cfRule type="expression" dxfId="3363" priority="3364">
      <formula>$A$165="Ñ Plan s/desc"</formula>
    </cfRule>
  </conditionalFormatting>
  <conditionalFormatting sqref="BF165:BH165">
    <cfRule type="expression" dxfId="3362" priority="3363">
      <formula>$A$165="Advindo"</formula>
    </cfRule>
  </conditionalFormatting>
  <conditionalFormatting sqref="BF165:BH165">
    <cfRule type="expression" dxfId="3361" priority="3362">
      <formula>$A$165="Ñ Plan c/desc"</formula>
    </cfRule>
  </conditionalFormatting>
  <conditionalFormatting sqref="BF165:BH165">
    <cfRule type="expression" dxfId="3360" priority="3361">
      <formula>$A$165="Família"</formula>
    </cfRule>
  </conditionalFormatting>
  <conditionalFormatting sqref="BF166:BH166">
    <cfRule type="expression" dxfId="3359" priority="3360">
      <formula>$A$166="Planilhado"</formula>
    </cfRule>
  </conditionalFormatting>
  <conditionalFormatting sqref="BF166:BH166">
    <cfRule type="expression" dxfId="3358" priority="3359">
      <formula>$A$166="Ñ Plan s/desc"</formula>
    </cfRule>
  </conditionalFormatting>
  <conditionalFormatting sqref="BF166:BH166">
    <cfRule type="expression" dxfId="3357" priority="3358">
      <formula>$A$166="Advindo"</formula>
    </cfRule>
  </conditionalFormatting>
  <conditionalFormatting sqref="BF166:BH166">
    <cfRule type="expression" dxfId="3356" priority="3357">
      <formula>$A$166="Ñ Plan c/desc"</formula>
    </cfRule>
  </conditionalFormatting>
  <conditionalFormatting sqref="BF166:BH166">
    <cfRule type="expression" dxfId="3355" priority="3356">
      <formula>$A$166="Família"</formula>
    </cfRule>
  </conditionalFormatting>
  <conditionalFormatting sqref="BF167:BH167">
    <cfRule type="expression" dxfId="3354" priority="3355">
      <formula>$A$167="Planilhado"</formula>
    </cfRule>
  </conditionalFormatting>
  <conditionalFormatting sqref="BF167:BH167">
    <cfRule type="expression" dxfId="3353" priority="3354">
      <formula>$A$167="Ñ Plan s/desc"</formula>
    </cfRule>
  </conditionalFormatting>
  <conditionalFormatting sqref="BF167:BH167">
    <cfRule type="expression" dxfId="3352" priority="3353">
      <formula>$A$167="Advindo"</formula>
    </cfRule>
  </conditionalFormatting>
  <conditionalFormatting sqref="BF167:BH167">
    <cfRule type="expression" dxfId="3351" priority="3352">
      <formula>$A$167="Ñ Plan c/desc"</formula>
    </cfRule>
  </conditionalFormatting>
  <conditionalFormatting sqref="BF167:BH167">
    <cfRule type="expression" dxfId="3350" priority="3351">
      <formula>$A$167="Família"</formula>
    </cfRule>
  </conditionalFormatting>
  <conditionalFormatting sqref="BF168:BH168">
    <cfRule type="expression" dxfId="3349" priority="3350">
      <formula>$A$168="Planilhado"</formula>
    </cfRule>
  </conditionalFormatting>
  <conditionalFormatting sqref="BF168:BH168">
    <cfRule type="expression" dxfId="3348" priority="3349">
      <formula>$A$168="Ñ Plan s/desc"</formula>
    </cfRule>
  </conditionalFormatting>
  <conditionalFormatting sqref="BF168:BH168">
    <cfRule type="expression" dxfId="3347" priority="3348">
      <formula>$A$168="Advindo"</formula>
    </cfRule>
  </conditionalFormatting>
  <conditionalFormatting sqref="BF168:BH168">
    <cfRule type="expression" dxfId="3346" priority="3347">
      <formula>$A$168="Ñ Plan c/desc"</formula>
    </cfRule>
  </conditionalFormatting>
  <conditionalFormatting sqref="BF168:BH168">
    <cfRule type="expression" dxfId="3345" priority="3346">
      <formula>$A$168="Família"</formula>
    </cfRule>
  </conditionalFormatting>
  <conditionalFormatting sqref="BF169:BH169">
    <cfRule type="expression" dxfId="3344" priority="3345">
      <formula>$A$169="Planilhado"</formula>
    </cfRule>
  </conditionalFormatting>
  <conditionalFormatting sqref="BF169:BH169">
    <cfRule type="expression" dxfId="3343" priority="3344">
      <formula>$A$169="Ñ Plan s/desc"</formula>
    </cfRule>
  </conditionalFormatting>
  <conditionalFormatting sqref="BF169:BH169">
    <cfRule type="expression" dxfId="3342" priority="3343">
      <formula>$A$169="Advindo"</formula>
    </cfRule>
  </conditionalFormatting>
  <conditionalFormatting sqref="BF169:BH169">
    <cfRule type="expression" dxfId="3341" priority="3342">
      <formula>$A$169="Ñ Plan c/desc"</formula>
    </cfRule>
  </conditionalFormatting>
  <conditionalFormatting sqref="BF169:BH169">
    <cfRule type="expression" dxfId="3340" priority="3341">
      <formula>$A$169="Família"</formula>
    </cfRule>
  </conditionalFormatting>
  <conditionalFormatting sqref="BF170:BH170">
    <cfRule type="expression" dxfId="3339" priority="3340">
      <formula>$A$170="Planilhado"</formula>
    </cfRule>
  </conditionalFormatting>
  <conditionalFormatting sqref="BF170:BH170">
    <cfRule type="expression" dxfId="3338" priority="3339">
      <formula>$A$170="Ñ Plan s/desc"</formula>
    </cfRule>
  </conditionalFormatting>
  <conditionalFormatting sqref="BF170:BH170">
    <cfRule type="expression" dxfId="3337" priority="3338">
      <formula>$A$170="Advindo"</formula>
    </cfRule>
  </conditionalFormatting>
  <conditionalFormatting sqref="BF170:BH170">
    <cfRule type="expression" dxfId="3336" priority="3337">
      <formula>$A$170="Ñ Plan c/desc"</formula>
    </cfRule>
  </conditionalFormatting>
  <conditionalFormatting sqref="BF170:BH170">
    <cfRule type="expression" dxfId="3335" priority="3336">
      <formula>$A$170="Família"</formula>
    </cfRule>
  </conditionalFormatting>
  <conditionalFormatting sqref="BF171:BH171">
    <cfRule type="expression" dxfId="3334" priority="3335">
      <formula>$A$171="Planilhado"</formula>
    </cfRule>
  </conditionalFormatting>
  <conditionalFormatting sqref="BF171:BH171">
    <cfRule type="expression" dxfId="3333" priority="3334">
      <formula>$A$171="Ñ Plan s/desc"</formula>
    </cfRule>
  </conditionalFormatting>
  <conditionalFormatting sqref="BF171:BH171">
    <cfRule type="expression" dxfId="3332" priority="3333">
      <formula>$A$171="Advindo"</formula>
    </cfRule>
  </conditionalFormatting>
  <conditionalFormatting sqref="BF171:BH171">
    <cfRule type="expression" dxfId="3331" priority="3332">
      <formula>$A$171="Ñ Plan c/desc"</formula>
    </cfRule>
  </conditionalFormatting>
  <conditionalFormatting sqref="BF171:BH171">
    <cfRule type="expression" dxfId="3330" priority="3331">
      <formula>$A$171="Família"</formula>
    </cfRule>
  </conditionalFormatting>
  <conditionalFormatting sqref="BF172:BH172">
    <cfRule type="expression" dxfId="3329" priority="3330">
      <formula>$A$172="Planilhado"</formula>
    </cfRule>
  </conditionalFormatting>
  <conditionalFormatting sqref="BF172:BH172">
    <cfRule type="expression" dxfId="3328" priority="3329">
      <formula>$A$172="Ñ Plan s/desc"</formula>
    </cfRule>
  </conditionalFormatting>
  <conditionalFormatting sqref="BF172:BH172">
    <cfRule type="expression" dxfId="3327" priority="3328">
      <formula>$A$172="Advindo"</formula>
    </cfRule>
  </conditionalFormatting>
  <conditionalFormatting sqref="BF172:BH172">
    <cfRule type="expression" dxfId="3326" priority="3327">
      <formula>$A$172="Ñ Plan c/desc"</formula>
    </cfRule>
  </conditionalFormatting>
  <conditionalFormatting sqref="BF172:BH172">
    <cfRule type="expression" dxfId="3325" priority="3326">
      <formula>$A$172="Família"</formula>
    </cfRule>
  </conditionalFormatting>
  <conditionalFormatting sqref="BF173:BH173">
    <cfRule type="expression" dxfId="3324" priority="3325">
      <formula>$A$173="Planilhado"</formula>
    </cfRule>
  </conditionalFormatting>
  <conditionalFormatting sqref="BF173:BH173">
    <cfRule type="expression" dxfId="3323" priority="3324">
      <formula>$A$173="Ñ Plan s/desc"</formula>
    </cfRule>
  </conditionalFormatting>
  <conditionalFormatting sqref="BF173:BH173">
    <cfRule type="expression" dxfId="3322" priority="3323">
      <formula>$A$173="Advindo"</formula>
    </cfRule>
  </conditionalFormatting>
  <conditionalFormatting sqref="BF173:BH173">
    <cfRule type="expression" dxfId="3321" priority="3322">
      <formula>$A$173="Ñ Plan c/desc"</formula>
    </cfRule>
  </conditionalFormatting>
  <conditionalFormatting sqref="BF173:BH173">
    <cfRule type="expression" dxfId="3320" priority="3321">
      <formula>$A$173="Família"</formula>
    </cfRule>
  </conditionalFormatting>
  <conditionalFormatting sqref="BF174:BH174">
    <cfRule type="expression" dxfId="3319" priority="3320">
      <formula>$A$174="Planilhado"</formula>
    </cfRule>
  </conditionalFormatting>
  <conditionalFormatting sqref="BF174:BH174">
    <cfRule type="expression" dxfId="3318" priority="3319">
      <formula>$A$174="Ñ Plan s/desc"</formula>
    </cfRule>
  </conditionalFormatting>
  <conditionalFormatting sqref="BF174:BH174">
    <cfRule type="expression" dxfId="3317" priority="3318">
      <formula>$A$174="Advindo"</formula>
    </cfRule>
  </conditionalFormatting>
  <conditionalFormatting sqref="BF174:BH174">
    <cfRule type="expression" dxfId="3316" priority="3317">
      <formula>$A$174="Ñ Plan c/desc"</formula>
    </cfRule>
  </conditionalFormatting>
  <conditionalFormatting sqref="BF174:BH174">
    <cfRule type="expression" dxfId="3315" priority="3316">
      <formula>$A$174="Família"</formula>
    </cfRule>
  </conditionalFormatting>
  <conditionalFormatting sqref="BF175:BH175">
    <cfRule type="expression" dxfId="3314" priority="3315">
      <formula>$A$175="Planilhado"</formula>
    </cfRule>
  </conditionalFormatting>
  <conditionalFormatting sqref="BF175:BH175">
    <cfRule type="expression" dxfId="3313" priority="3314">
      <formula>$A$175="Ñ Plan s/desc"</formula>
    </cfRule>
  </conditionalFormatting>
  <conditionalFormatting sqref="BF175:BH175">
    <cfRule type="expression" dxfId="3312" priority="3313">
      <formula>$A$175="Advindo"</formula>
    </cfRule>
  </conditionalFormatting>
  <conditionalFormatting sqref="BF175:BH175">
    <cfRule type="expression" dxfId="3311" priority="3312">
      <formula>$A$175="Ñ Plan c/desc"</formula>
    </cfRule>
  </conditionalFormatting>
  <conditionalFormatting sqref="BF175:BH175">
    <cfRule type="expression" dxfId="3310" priority="3311">
      <formula>$A$175="Família"</formula>
    </cfRule>
  </conditionalFormatting>
  <conditionalFormatting sqref="BF176:BH176">
    <cfRule type="expression" dxfId="3309" priority="3310">
      <formula>$A$176="Planilhado"</formula>
    </cfRule>
  </conditionalFormatting>
  <conditionalFormatting sqref="BF176:BH176">
    <cfRule type="expression" dxfId="3308" priority="3309">
      <formula>$A$176="Ñ Plan s/desc"</formula>
    </cfRule>
  </conditionalFormatting>
  <conditionalFormatting sqref="BF176:BH176">
    <cfRule type="expression" dxfId="3307" priority="3308">
      <formula>$A$176="Advindo"</formula>
    </cfRule>
  </conditionalFormatting>
  <conditionalFormatting sqref="BF176:BH176">
    <cfRule type="expression" dxfId="3306" priority="3307">
      <formula>$A$176="Ñ Plan c/desc"</formula>
    </cfRule>
  </conditionalFormatting>
  <conditionalFormatting sqref="BF176:BH176">
    <cfRule type="expression" dxfId="3305" priority="3306">
      <formula>$A$176="Família"</formula>
    </cfRule>
  </conditionalFormatting>
  <conditionalFormatting sqref="BF177:BH177">
    <cfRule type="expression" dxfId="3304" priority="3305">
      <formula>$A$177="Planilhado"</formula>
    </cfRule>
  </conditionalFormatting>
  <conditionalFormatting sqref="BF177:BH177">
    <cfRule type="expression" dxfId="3303" priority="3304">
      <formula>$A$177="Ñ Plan s/desc"</formula>
    </cfRule>
  </conditionalFormatting>
  <conditionalFormatting sqref="BF177:BH177">
    <cfRule type="expression" dxfId="3302" priority="3303">
      <formula>$A$177="Advindo"</formula>
    </cfRule>
  </conditionalFormatting>
  <conditionalFormatting sqref="BF177:BH177">
    <cfRule type="expression" dxfId="3301" priority="3302">
      <formula>$A$177="Ñ Plan c/desc"</formula>
    </cfRule>
  </conditionalFormatting>
  <conditionalFormatting sqref="BF177:BH177">
    <cfRule type="expression" dxfId="3300" priority="3301">
      <formula>$A$177="Família"</formula>
    </cfRule>
  </conditionalFormatting>
  <conditionalFormatting sqref="BF178:BH178">
    <cfRule type="expression" dxfId="3299" priority="3300">
      <formula>$A$178="Planilhado"</formula>
    </cfRule>
  </conditionalFormatting>
  <conditionalFormatting sqref="BF178:BH178">
    <cfRule type="expression" dxfId="3298" priority="3299">
      <formula>$A$178="Ñ Plan s/desc"</formula>
    </cfRule>
  </conditionalFormatting>
  <conditionalFormatting sqref="BF178:BH178">
    <cfRule type="expression" dxfId="3297" priority="3298">
      <formula>$A$178="Advindo"</formula>
    </cfRule>
  </conditionalFormatting>
  <conditionalFormatting sqref="BF178:BH178">
    <cfRule type="expression" dxfId="3296" priority="3297">
      <formula>$A$178="Ñ Plan c/desc"</formula>
    </cfRule>
  </conditionalFormatting>
  <conditionalFormatting sqref="BF178:BH178">
    <cfRule type="expression" dxfId="3295" priority="3296">
      <formula>$A$178="Família"</formula>
    </cfRule>
  </conditionalFormatting>
  <conditionalFormatting sqref="BF179:BH179">
    <cfRule type="expression" dxfId="3294" priority="3295">
      <formula>$A$179="Planilhado"</formula>
    </cfRule>
  </conditionalFormatting>
  <conditionalFormatting sqref="BF179:BH179">
    <cfRule type="expression" dxfId="3293" priority="3294">
      <formula>$A$179="Ñ Plan s/desc"</formula>
    </cfRule>
  </conditionalFormatting>
  <conditionalFormatting sqref="BF179:BH179">
    <cfRule type="expression" dxfId="3292" priority="3293">
      <formula>$A$179="Advindo"</formula>
    </cfRule>
  </conditionalFormatting>
  <conditionalFormatting sqref="BF179:BH179">
    <cfRule type="expression" dxfId="3291" priority="3292">
      <formula>$A$179="Ñ Plan c/desc"</formula>
    </cfRule>
  </conditionalFormatting>
  <conditionalFormatting sqref="BF179:BH179">
    <cfRule type="expression" dxfId="3290" priority="3291">
      <formula>$A$179="Família"</formula>
    </cfRule>
  </conditionalFormatting>
  <conditionalFormatting sqref="BF180:BH180">
    <cfRule type="expression" dxfId="3289" priority="3290">
      <formula>$A$180="Planilhado"</formula>
    </cfRule>
  </conditionalFormatting>
  <conditionalFormatting sqref="BF180:BH180">
    <cfRule type="expression" dxfId="3288" priority="3289">
      <formula>$A$180="Ñ Plan s/desc"</formula>
    </cfRule>
  </conditionalFormatting>
  <conditionalFormatting sqref="BF180:BH180">
    <cfRule type="expression" dxfId="3287" priority="3288">
      <formula>$A$180="Advindo"</formula>
    </cfRule>
  </conditionalFormatting>
  <conditionalFormatting sqref="BF180:BH180">
    <cfRule type="expression" dxfId="3286" priority="3287">
      <formula>$A$180="Ñ Plan c/desc"</formula>
    </cfRule>
  </conditionalFormatting>
  <conditionalFormatting sqref="BF180:BH180">
    <cfRule type="expression" dxfId="3285" priority="3286">
      <formula>$A$180="Família"</formula>
    </cfRule>
  </conditionalFormatting>
  <conditionalFormatting sqref="BF181:BH181">
    <cfRule type="expression" dxfId="3284" priority="3285">
      <formula>$A$181="Planilhado"</formula>
    </cfRule>
  </conditionalFormatting>
  <conditionalFormatting sqref="BF181:BH181">
    <cfRule type="expression" dxfId="3283" priority="3284">
      <formula>$A$181="Ñ Plan s/desc"</formula>
    </cfRule>
  </conditionalFormatting>
  <conditionalFormatting sqref="BF181:BH181">
    <cfRule type="expression" dxfId="3282" priority="3283">
      <formula>$A$181="Advindo"</formula>
    </cfRule>
  </conditionalFormatting>
  <conditionalFormatting sqref="BF181:BH181">
    <cfRule type="expression" dxfId="3281" priority="3282">
      <formula>$A$181="Ñ Plan c/desc"</formula>
    </cfRule>
  </conditionalFormatting>
  <conditionalFormatting sqref="BF181:BH181">
    <cfRule type="expression" dxfId="3280" priority="3281">
      <formula>$A$181="Família"</formula>
    </cfRule>
  </conditionalFormatting>
  <conditionalFormatting sqref="BF182:BH182">
    <cfRule type="expression" dxfId="3279" priority="3280">
      <formula>$A$182="Planilhado"</formula>
    </cfRule>
  </conditionalFormatting>
  <conditionalFormatting sqref="BF182:BH182">
    <cfRule type="expression" dxfId="3278" priority="3279">
      <formula>$A$182="Ñ Plan s/desc"</formula>
    </cfRule>
  </conditionalFormatting>
  <conditionalFormatting sqref="BF182:BH182">
    <cfRule type="expression" dxfId="3277" priority="3278">
      <formula>$A$182="Advindo"</formula>
    </cfRule>
  </conditionalFormatting>
  <conditionalFormatting sqref="BF182:BH182">
    <cfRule type="expression" dxfId="3276" priority="3277">
      <formula>$A$182="Ñ Plan c/desc"</formula>
    </cfRule>
  </conditionalFormatting>
  <conditionalFormatting sqref="BF182:BH182">
    <cfRule type="expression" dxfId="3275" priority="3276">
      <formula>$A$182="Família"</formula>
    </cfRule>
  </conditionalFormatting>
  <conditionalFormatting sqref="BF183:BH183">
    <cfRule type="expression" dxfId="3274" priority="3275">
      <formula>$A$183="Planilhado"</formula>
    </cfRule>
  </conditionalFormatting>
  <conditionalFormatting sqref="BF183:BH183">
    <cfRule type="expression" dxfId="3273" priority="3274">
      <formula>$A$183="Ñ Plan s/desc"</formula>
    </cfRule>
  </conditionalFormatting>
  <conditionalFormatting sqref="BF183:BH183">
    <cfRule type="expression" dxfId="3272" priority="3273">
      <formula>$A$183="Advindo"</formula>
    </cfRule>
  </conditionalFormatting>
  <conditionalFormatting sqref="BF183:BH183">
    <cfRule type="expression" dxfId="3271" priority="3272">
      <formula>$A$183="Ñ Plan c/desc"</formula>
    </cfRule>
  </conditionalFormatting>
  <conditionalFormatting sqref="BF183:BH183">
    <cfRule type="expression" dxfId="3270" priority="3271">
      <formula>$A$183="Família"</formula>
    </cfRule>
  </conditionalFormatting>
  <conditionalFormatting sqref="BF184:BH184">
    <cfRule type="expression" dxfId="3269" priority="3270">
      <formula>$A$184="Planilhado"</formula>
    </cfRule>
  </conditionalFormatting>
  <conditionalFormatting sqref="BF184:BH184">
    <cfRule type="expression" dxfId="3268" priority="3269">
      <formula>$A$184="Ñ Plan s/desc"</formula>
    </cfRule>
  </conditionalFormatting>
  <conditionalFormatting sqref="BF184:BH184">
    <cfRule type="expression" dxfId="3267" priority="3268">
      <formula>$A$184="Advindo"</formula>
    </cfRule>
  </conditionalFormatting>
  <conditionalFormatting sqref="BF184:BH184">
    <cfRule type="expression" dxfId="3266" priority="3267">
      <formula>$A$184="Ñ Plan c/desc"</formula>
    </cfRule>
  </conditionalFormatting>
  <conditionalFormatting sqref="BF184:BH184">
    <cfRule type="expression" dxfId="3265" priority="3266">
      <formula>$A$184="Família"</formula>
    </cfRule>
  </conditionalFormatting>
  <conditionalFormatting sqref="BF185:BH185">
    <cfRule type="expression" dxfId="3264" priority="3265">
      <formula>$A$185="Planilhado"</formula>
    </cfRule>
  </conditionalFormatting>
  <conditionalFormatting sqref="BF185:BH185">
    <cfRule type="expression" dxfId="3263" priority="3264">
      <formula>$A$185="Ñ Plan s/desc"</formula>
    </cfRule>
  </conditionalFormatting>
  <conditionalFormatting sqref="BF185:BH185">
    <cfRule type="expression" dxfId="3262" priority="3263">
      <formula>$A$185="Advindo"</formula>
    </cfRule>
  </conditionalFormatting>
  <conditionalFormatting sqref="BF185:BH185">
    <cfRule type="expression" dxfId="3261" priority="3262">
      <formula>$A$185="Ñ Plan c/desc"</formula>
    </cfRule>
  </conditionalFormatting>
  <conditionalFormatting sqref="BF185:BH185">
    <cfRule type="expression" dxfId="3260" priority="3261">
      <formula>$A$185="Família"</formula>
    </cfRule>
  </conditionalFormatting>
  <conditionalFormatting sqref="BF186:BH186">
    <cfRule type="expression" dxfId="3259" priority="3260">
      <formula>$A$186="Planilhado"</formula>
    </cfRule>
  </conditionalFormatting>
  <conditionalFormatting sqref="BF186:BH186">
    <cfRule type="expression" dxfId="3258" priority="3259">
      <formula>$A$186="Ñ Plan s/desc"</formula>
    </cfRule>
  </conditionalFormatting>
  <conditionalFormatting sqref="BF186:BH186">
    <cfRule type="expression" dxfId="3257" priority="3258">
      <formula>$A$186="Advindo"</formula>
    </cfRule>
  </conditionalFormatting>
  <conditionalFormatting sqref="BF186:BH186">
    <cfRule type="expression" dxfId="3256" priority="3257">
      <formula>$A$186="Ñ Plan c/desc"</formula>
    </cfRule>
  </conditionalFormatting>
  <conditionalFormatting sqref="BF186:BH186">
    <cfRule type="expression" dxfId="3255" priority="3256">
      <formula>$A$186="Família"</formula>
    </cfRule>
  </conditionalFormatting>
  <conditionalFormatting sqref="BF187:BH187">
    <cfRule type="expression" dxfId="3254" priority="3255">
      <formula>$A$187="Planilhado"</formula>
    </cfRule>
  </conditionalFormatting>
  <conditionalFormatting sqref="BF187:BH187">
    <cfRule type="expression" dxfId="3253" priority="3254">
      <formula>$A$187="Ñ Plan s/desc"</formula>
    </cfRule>
  </conditionalFormatting>
  <conditionalFormatting sqref="BF187:BH187">
    <cfRule type="expression" dxfId="3252" priority="3253">
      <formula>$A$187="Advindo"</formula>
    </cfRule>
  </conditionalFormatting>
  <conditionalFormatting sqref="BF187:BH187">
    <cfRule type="expression" dxfId="3251" priority="3252">
      <formula>$A$187="Ñ Plan c/desc"</formula>
    </cfRule>
  </conditionalFormatting>
  <conditionalFormatting sqref="BF187:BH187">
    <cfRule type="expression" dxfId="3250" priority="3251">
      <formula>$A$187="Família"</formula>
    </cfRule>
  </conditionalFormatting>
  <conditionalFormatting sqref="BF188:BH188">
    <cfRule type="expression" dxfId="3249" priority="3250">
      <formula>$A$188="Planilhado"</formula>
    </cfRule>
  </conditionalFormatting>
  <conditionalFormatting sqref="BF188:BH188">
    <cfRule type="expression" dxfId="3248" priority="3249">
      <formula>$A$188="Ñ Plan s/desc"</formula>
    </cfRule>
  </conditionalFormatting>
  <conditionalFormatting sqref="BF188:BH188">
    <cfRule type="expression" dxfId="3247" priority="3248">
      <formula>$A$188="Advindo"</formula>
    </cfRule>
  </conditionalFormatting>
  <conditionalFormatting sqref="BF188:BH188">
    <cfRule type="expression" dxfId="3246" priority="3247">
      <formula>$A$188="Ñ Plan c/desc"</formula>
    </cfRule>
  </conditionalFormatting>
  <conditionalFormatting sqref="BF188:BH188">
    <cfRule type="expression" dxfId="3245" priority="3246">
      <formula>$A$188="Família"</formula>
    </cfRule>
  </conditionalFormatting>
  <conditionalFormatting sqref="BF189:BH189">
    <cfRule type="expression" dxfId="3244" priority="3245">
      <formula>$A$189="Planilhado"</formula>
    </cfRule>
  </conditionalFormatting>
  <conditionalFormatting sqref="BF189:BH189">
    <cfRule type="expression" dxfId="3243" priority="3244">
      <formula>$A$189="Ñ Plan s/desc"</formula>
    </cfRule>
  </conditionalFormatting>
  <conditionalFormatting sqref="BF189:BH189">
    <cfRule type="expression" dxfId="3242" priority="3243">
      <formula>$A$189="Advindo"</formula>
    </cfRule>
  </conditionalFormatting>
  <conditionalFormatting sqref="BF189:BH189">
    <cfRule type="expression" dxfId="3241" priority="3242">
      <formula>$A$189="Ñ Plan c/desc"</formula>
    </cfRule>
  </conditionalFormatting>
  <conditionalFormatting sqref="BF189:BH189">
    <cfRule type="expression" dxfId="3240" priority="3241">
      <formula>$A$189="Família"</formula>
    </cfRule>
  </conditionalFormatting>
  <conditionalFormatting sqref="BF190:BH190">
    <cfRule type="expression" dxfId="3239" priority="3240">
      <formula>$A$190="Planilhado"</formula>
    </cfRule>
  </conditionalFormatting>
  <conditionalFormatting sqref="BF190:BH190">
    <cfRule type="expression" dxfId="3238" priority="3239">
      <formula>$A$190="Ñ Plan s/desc"</formula>
    </cfRule>
  </conditionalFormatting>
  <conditionalFormatting sqref="BF190:BH190">
    <cfRule type="expression" dxfId="3237" priority="3238">
      <formula>$A$190="Advindo"</formula>
    </cfRule>
  </conditionalFormatting>
  <conditionalFormatting sqref="BF190:BH190">
    <cfRule type="expression" dxfId="3236" priority="3237">
      <formula>$A$190="Ñ Plan c/desc"</formula>
    </cfRule>
  </conditionalFormatting>
  <conditionalFormatting sqref="BF190:BH190">
    <cfRule type="expression" dxfId="3235" priority="3236">
      <formula>$A$190="Família"</formula>
    </cfRule>
  </conditionalFormatting>
  <conditionalFormatting sqref="BF191:BH191">
    <cfRule type="expression" dxfId="3234" priority="3235">
      <formula>$A$191="Planilhado"</formula>
    </cfRule>
  </conditionalFormatting>
  <conditionalFormatting sqref="BF191:BH191">
    <cfRule type="expression" dxfId="3233" priority="3234">
      <formula>$A$191="Ñ Plan s/desc"</formula>
    </cfRule>
  </conditionalFormatting>
  <conditionalFormatting sqref="BF191:BH191">
    <cfRule type="expression" dxfId="3232" priority="3233">
      <formula>$A$191="Advindo"</formula>
    </cfRule>
  </conditionalFormatting>
  <conditionalFormatting sqref="BF191:BH191">
    <cfRule type="expression" dxfId="3231" priority="3232">
      <formula>$A$191="Ñ Plan c/desc"</formula>
    </cfRule>
  </conditionalFormatting>
  <conditionalFormatting sqref="BF191:BH191">
    <cfRule type="expression" dxfId="3230" priority="3231">
      <formula>$A$191="Família"</formula>
    </cfRule>
  </conditionalFormatting>
  <conditionalFormatting sqref="BF192:BH192">
    <cfRule type="expression" dxfId="3229" priority="3230">
      <formula>$A$192="Planilhado"</formula>
    </cfRule>
  </conditionalFormatting>
  <conditionalFormatting sqref="BF192:BH192">
    <cfRule type="expression" dxfId="3228" priority="3229">
      <formula>$A$192="Ñ Plan s/desc"</formula>
    </cfRule>
  </conditionalFormatting>
  <conditionalFormatting sqref="BF192:BH192">
    <cfRule type="expression" dxfId="3227" priority="3228">
      <formula>$A$192="Advindo"</formula>
    </cfRule>
  </conditionalFormatting>
  <conditionalFormatting sqref="BF192:BH192">
    <cfRule type="expression" dxfId="3226" priority="3227">
      <formula>$A$192="Ñ Plan c/desc"</formula>
    </cfRule>
  </conditionalFormatting>
  <conditionalFormatting sqref="BF192:BH192">
    <cfRule type="expression" dxfId="3225" priority="3226">
      <formula>$A$192="Família"</formula>
    </cfRule>
  </conditionalFormatting>
  <conditionalFormatting sqref="BF193:BH193">
    <cfRule type="expression" dxfId="3224" priority="3225">
      <formula>$A$193="Planilhado"</formula>
    </cfRule>
  </conditionalFormatting>
  <conditionalFormatting sqref="BF193:BH193">
    <cfRule type="expression" dxfId="3223" priority="3224">
      <formula>$A$193="Ñ Plan s/desc"</formula>
    </cfRule>
  </conditionalFormatting>
  <conditionalFormatting sqref="BF193:BH193">
    <cfRule type="expression" dxfId="3222" priority="3223">
      <formula>$A$193="Advindo"</formula>
    </cfRule>
  </conditionalFormatting>
  <conditionalFormatting sqref="BF193:BH193">
    <cfRule type="expression" dxfId="3221" priority="3222">
      <formula>$A$193="Ñ Plan c/desc"</formula>
    </cfRule>
  </conditionalFormatting>
  <conditionalFormatting sqref="BF193:BH193">
    <cfRule type="expression" dxfId="3220" priority="3221">
      <formula>$A$193="Família"</formula>
    </cfRule>
  </conditionalFormatting>
  <conditionalFormatting sqref="BF194:BH194">
    <cfRule type="expression" dxfId="3219" priority="3220">
      <formula>$A$194="Planilhado"</formula>
    </cfRule>
  </conditionalFormatting>
  <conditionalFormatting sqref="BF194:BH194">
    <cfRule type="expression" dxfId="3218" priority="3219">
      <formula>$A$194="Ñ Plan s/desc"</formula>
    </cfRule>
  </conditionalFormatting>
  <conditionalFormatting sqref="BF194:BH194">
    <cfRule type="expression" dxfId="3217" priority="3218">
      <formula>$A$194="Advindo"</formula>
    </cfRule>
  </conditionalFormatting>
  <conditionalFormatting sqref="BF194:BH194">
    <cfRule type="expression" dxfId="3216" priority="3217">
      <formula>$A$194="Ñ Plan c/desc"</formula>
    </cfRule>
  </conditionalFormatting>
  <conditionalFormatting sqref="BF194:BH194">
    <cfRule type="expression" dxfId="3215" priority="3216">
      <formula>$A$194="Família"</formula>
    </cfRule>
  </conditionalFormatting>
  <conditionalFormatting sqref="BF195:BH195">
    <cfRule type="expression" dxfId="3214" priority="3215">
      <formula>$A$195="Planilhado"</formula>
    </cfRule>
  </conditionalFormatting>
  <conditionalFormatting sqref="BF195:BH195">
    <cfRule type="expression" dxfId="3213" priority="3214">
      <formula>$A$195="Ñ Plan s/desc"</formula>
    </cfRule>
  </conditionalFormatting>
  <conditionalFormatting sqref="BF195:BH195">
    <cfRule type="expression" dxfId="3212" priority="3213">
      <formula>$A$195="Advindo"</formula>
    </cfRule>
  </conditionalFormatting>
  <conditionalFormatting sqref="BF195:BH195">
    <cfRule type="expression" dxfId="3211" priority="3212">
      <formula>$A$195="Ñ Plan c/desc"</formula>
    </cfRule>
  </conditionalFormatting>
  <conditionalFormatting sqref="BF195:BH195">
    <cfRule type="expression" dxfId="3210" priority="3211">
      <formula>$A$195="Família"</formula>
    </cfRule>
  </conditionalFormatting>
  <conditionalFormatting sqref="BF196:BH196">
    <cfRule type="expression" dxfId="3209" priority="3210">
      <formula>$A$196="Planilhado"</formula>
    </cfRule>
  </conditionalFormatting>
  <conditionalFormatting sqref="BF196:BH196">
    <cfRule type="expression" dxfId="3208" priority="3209">
      <formula>$A$196="Ñ Plan s/desc"</formula>
    </cfRule>
  </conditionalFormatting>
  <conditionalFormatting sqref="BF196:BH196">
    <cfRule type="expression" dxfId="3207" priority="3208">
      <formula>$A$196="Advindo"</formula>
    </cfRule>
  </conditionalFormatting>
  <conditionalFormatting sqref="BF196:BH196">
    <cfRule type="expression" dxfId="3206" priority="3207">
      <formula>$A$196="Ñ Plan c/desc"</formula>
    </cfRule>
  </conditionalFormatting>
  <conditionalFormatting sqref="BF196:BH196">
    <cfRule type="expression" dxfId="3205" priority="3206">
      <formula>$A$196="Família"</formula>
    </cfRule>
  </conditionalFormatting>
  <conditionalFormatting sqref="BF197:BH197">
    <cfRule type="expression" dxfId="3204" priority="3205">
      <formula>$A$197="Planilhado"</formula>
    </cfRule>
  </conditionalFormatting>
  <conditionalFormatting sqref="BF197:BH197">
    <cfRule type="expression" dxfId="3203" priority="3204">
      <formula>$A$197="Ñ Plan s/desc"</formula>
    </cfRule>
  </conditionalFormatting>
  <conditionalFormatting sqref="BF197:BH197">
    <cfRule type="expression" dxfId="3202" priority="3203">
      <formula>$A$197="Advindo"</formula>
    </cfRule>
  </conditionalFormatting>
  <conditionalFormatting sqref="BF197:BH197">
    <cfRule type="expression" dxfId="3201" priority="3202">
      <formula>$A$197="Ñ Plan c/desc"</formula>
    </cfRule>
  </conditionalFormatting>
  <conditionalFormatting sqref="BF197:BH197">
    <cfRule type="expression" dxfId="3200" priority="3201">
      <formula>$A$197="Família"</formula>
    </cfRule>
  </conditionalFormatting>
  <conditionalFormatting sqref="BF198:BH198">
    <cfRule type="expression" dxfId="3199" priority="3200">
      <formula>$A$198="Planilhado"</formula>
    </cfRule>
  </conditionalFormatting>
  <conditionalFormatting sqref="BF198:BH198">
    <cfRule type="expression" dxfId="3198" priority="3199">
      <formula>$A$198="Ñ Plan s/desc"</formula>
    </cfRule>
  </conditionalFormatting>
  <conditionalFormatting sqref="BF198:BH198">
    <cfRule type="expression" dxfId="3197" priority="3198">
      <formula>$A$198="Advindo"</formula>
    </cfRule>
  </conditionalFormatting>
  <conditionalFormatting sqref="BF198:BH198">
    <cfRule type="expression" dxfId="3196" priority="3197">
      <formula>$A$198="Ñ Plan c/desc"</formula>
    </cfRule>
  </conditionalFormatting>
  <conditionalFormatting sqref="BF198:BH198">
    <cfRule type="expression" dxfId="3195" priority="3196">
      <formula>$A$198="Família"</formula>
    </cfRule>
  </conditionalFormatting>
  <conditionalFormatting sqref="BF199:BH199">
    <cfRule type="expression" dxfId="3194" priority="3195">
      <formula>$A$199="Planilhado"</formula>
    </cfRule>
  </conditionalFormatting>
  <conditionalFormatting sqref="BF199:BH199">
    <cfRule type="expression" dxfId="3193" priority="3194">
      <formula>$A$199="Ñ Plan s/desc"</formula>
    </cfRule>
  </conditionalFormatting>
  <conditionalFormatting sqref="BF199:BH199">
    <cfRule type="expression" dxfId="3192" priority="3193">
      <formula>$A$199="Advindo"</formula>
    </cfRule>
  </conditionalFormatting>
  <conditionalFormatting sqref="BF199:BH199">
    <cfRule type="expression" dxfId="3191" priority="3192">
      <formula>$A$199="Ñ Plan c/desc"</formula>
    </cfRule>
  </conditionalFormatting>
  <conditionalFormatting sqref="BF199:BH199">
    <cfRule type="expression" dxfId="3190" priority="3191">
      <formula>$A$199="Família"</formula>
    </cfRule>
  </conditionalFormatting>
  <conditionalFormatting sqref="BF200:BH200">
    <cfRule type="expression" dxfId="3189" priority="3190">
      <formula>$A$200="Planilhado"</formula>
    </cfRule>
  </conditionalFormatting>
  <conditionalFormatting sqref="BF200:BH200">
    <cfRule type="expression" dxfId="3188" priority="3189">
      <formula>$A$200="Ñ Plan s/desc"</formula>
    </cfRule>
  </conditionalFormatting>
  <conditionalFormatting sqref="BF200:BH200">
    <cfRule type="expression" dxfId="3187" priority="3188">
      <formula>$A$200="Advindo"</formula>
    </cfRule>
  </conditionalFormatting>
  <conditionalFormatting sqref="BF200:BH200">
    <cfRule type="expression" dxfId="3186" priority="3187">
      <formula>$A$200="Ñ Plan c/desc"</formula>
    </cfRule>
  </conditionalFormatting>
  <conditionalFormatting sqref="BF200:BH200">
    <cfRule type="expression" dxfId="3185" priority="3186">
      <formula>$A$200="Família"</formula>
    </cfRule>
  </conditionalFormatting>
  <conditionalFormatting sqref="BF201:BH201">
    <cfRule type="expression" dxfId="3184" priority="3185">
      <formula>$A$201="Planilhado"</formula>
    </cfRule>
  </conditionalFormatting>
  <conditionalFormatting sqref="BF201:BH201">
    <cfRule type="expression" dxfId="3183" priority="3184">
      <formula>$A$201="Ñ Plan s/desc"</formula>
    </cfRule>
  </conditionalFormatting>
  <conditionalFormatting sqref="BF201:BH201">
    <cfRule type="expression" dxfId="3182" priority="3183">
      <formula>$A$201="Advindo"</formula>
    </cfRule>
  </conditionalFormatting>
  <conditionalFormatting sqref="BF201:BH201">
    <cfRule type="expression" dxfId="3181" priority="3182">
      <formula>$A$201="Ñ Plan c/desc"</formula>
    </cfRule>
  </conditionalFormatting>
  <conditionalFormatting sqref="BF201:BH201">
    <cfRule type="expression" dxfId="3180" priority="3181">
      <formula>$A$201="Família"</formula>
    </cfRule>
  </conditionalFormatting>
  <conditionalFormatting sqref="BF202:BH202">
    <cfRule type="expression" dxfId="3179" priority="3180">
      <formula>$A$202="Planilhado"</formula>
    </cfRule>
  </conditionalFormatting>
  <conditionalFormatting sqref="BF202:BH202">
    <cfRule type="expression" dxfId="3178" priority="3179">
      <formula>$A$202="Ñ Plan s/desc"</formula>
    </cfRule>
  </conditionalFormatting>
  <conditionalFormatting sqref="BF202:BH202">
    <cfRule type="expression" dxfId="3177" priority="3178">
      <formula>$A$202="Advindo"</formula>
    </cfRule>
  </conditionalFormatting>
  <conditionalFormatting sqref="BF202:BH202">
    <cfRule type="expression" dxfId="3176" priority="3177">
      <formula>$A$202="Ñ Plan c/desc"</formula>
    </cfRule>
  </conditionalFormatting>
  <conditionalFormatting sqref="BF202:BH202">
    <cfRule type="expression" dxfId="3175" priority="3176">
      <formula>$A$202="Família"</formula>
    </cfRule>
  </conditionalFormatting>
  <conditionalFormatting sqref="BF203:BH203">
    <cfRule type="expression" dxfId="3174" priority="3175">
      <formula>$A$203="Planilhado"</formula>
    </cfRule>
  </conditionalFormatting>
  <conditionalFormatting sqref="BF203:BH203">
    <cfRule type="expression" dxfId="3173" priority="3174">
      <formula>$A$203="Ñ Plan s/desc"</formula>
    </cfRule>
  </conditionalFormatting>
  <conditionalFormatting sqref="BF203:BH203">
    <cfRule type="expression" dxfId="3172" priority="3173">
      <formula>$A$203="Advindo"</formula>
    </cfRule>
  </conditionalFormatting>
  <conditionalFormatting sqref="BF203:BH203">
    <cfRule type="expression" dxfId="3171" priority="3172">
      <formula>$A$203="Ñ Plan c/desc"</formula>
    </cfRule>
  </conditionalFormatting>
  <conditionalFormatting sqref="BF203:BH203">
    <cfRule type="expression" dxfId="3170" priority="3171">
      <formula>$A$203="Família"</formula>
    </cfRule>
  </conditionalFormatting>
  <conditionalFormatting sqref="BF204:BH204">
    <cfRule type="expression" dxfId="3169" priority="3170">
      <formula>$A$204="Planilhado"</formula>
    </cfRule>
  </conditionalFormatting>
  <conditionalFormatting sqref="BF204:BH204">
    <cfRule type="expression" dxfId="3168" priority="3169">
      <formula>$A$204="Ñ Plan s/desc"</formula>
    </cfRule>
  </conditionalFormatting>
  <conditionalFormatting sqref="BF204:BH204">
    <cfRule type="expression" dxfId="3167" priority="3168">
      <formula>$A$204="Advindo"</formula>
    </cfRule>
  </conditionalFormatting>
  <conditionalFormatting sqref="BF204:BH204">
    <cfRule type="expression" dxfId="3166" priority="3167">
      <formula>$A$204="Ñ Plan c/desc"</formula>
    </cfRule>
  </conditionalFormatting>
  <conditionalFormatting sqref="BF204:BH204">
    <cfRule type="expression" dxfId="3165" priority="3166">
      <formula>$A$204="Família"</formula>
    </cfRule>
  </conditionalFormatting>
  <conditionalFormatting sqref="BF205:BH205">
    <cfRule type="expression" dxfId="3164" priority="3165">
      <formula>$A$205="Planilhado"</formula>
    </cfRule>
  </conditionalFormatting>
  <conditionalFormatting sqref="BF205:BH205">
    <cfRule type="expression" dxfId="3163" priority="3164">
      <formula>$A$205="Ñ Plan s/desc"</formula>
    </cfRule>
  </conditionalFormatting>
  <conditionalFormatting sqref="BF205:BH205">
    <cfRule type="expression" dxfId="3162" priority="3163">
      <formula>$A$205="Advindo"</formula>
    </cfRule>
  </conditionalFormatting>
  <conditionalFormatting sqref="BF205:BH205">
    <cfRule type="expression" dxfId="3161" priority="3162">
      <formula>$A$205="Ñ Plan c/desc"</formula>
    </cfRule>
  </conditionalFormatting>
  <conditionalFormatting sqref="BF205:BH205">
    <cfRule type="expression" dxfId="3160" priority="3161">
      <formula>$A$205="Família"</formula>
    </cfRule>
  </conditionalFormatting>
  <conditionalFormatting sqref="BF206:BH206">
    <cfRule type="expression" dxfId="3159" priority="3160">
      <formula>$A$206="Planilhado"</formula>
    </cfRule>
  </conditionalFormatting>
  <conditionalFormatting sqref="BF206:BH206">
    <cfRule type="expression" dxfId="3158" priority="3159">
      <formula>$A$206="Ñ Plan s/desc"</formula>
    </cfRule>
  </conditionalFormatting>
  <conditionalFormatting sqref="BF206:BH206">
    <cfRule type="expression" dxfId="3157" priority="3158">
      <formula>$A$206="Advindo"</formula>
    </cfRule>
  </conditionalFormatting>
  <conditionalFormatting sqref="BF206:BH206">
    <cfRule type="expression" dxfId="3156" priority="3157">
      <formula>$A$206="Ñ Plan c/desc"</formula>
    </cfRule>
  </conditionalFormatting>
  <conditionalFormatting sqref="BF206:BH206">
    <cfRule type="expression" dxfId="3155" priority="3156">
      <formula>$A$206="Família"</formula>
    </cfRule>
  </conditionalFormatting>
  <conditionalFormatting sqref="BF207:BH207">
    <cfRule type="expression" dxfId="3154" priority="3155">
      <formula>$A$207="Planilhado"</formula>
    </cfRule>
  </conditionalFormatting>
  <conditionalFormatting sqref="BF207:BH207">
    <cfRule type="expression" dxfId="3153" priority="3154">
      <formula>$A$207="Ñ Plan s/desc"</formula>
    </cfRule>
  </conditionalFormatting>
  <conditionalFormatting sqref="BF207:BH207">
    <cfRule type="expression" dxfId="3152" priority="3153">
      <formula>$A$207="Advindo"</formula>
    </cfRule>
  </conditionalFormatting>
  <conditionalFormatting sqref="BF207:BH207">
    <cfRule type="expression" dxfId="3151" priority="3152">
      <formula>$A$207="Ñ Plan c/desc"</formula>
    </cfRule>
  </conditionalFormatting>
  <conditionalFormatting sqref="BF207:BH207">
    <cfRule type="expression" dxfId="3150" priority="3151">
      <formula>$A$207="Família"</formula>
    </cfRule>
  </conditionalFormatting>
  <conditionalFormatting sqref="BF208:BH208">
    <cfRule type="expression" dxfId="3149" priority="3150">
      <formula>$A$208="Planilhado"</formula>
    </cfRule>
  </conditionalFormatting>
  <conditionalFormatting sqref="BF208:BH208">
    <cfRule type="expression" dxfId="3148" priority="3149">
      <formula>$A$208="Ñ Plan s/desc"</formula>
    </cfRule>
  </conditionalFormatting>
  <conditionalFormatting sqref="BF208:BH208">
    <cfRule type="expression" dxfId="3147" priority="3148">
      <formula>$A$208="Advindo"</formula>
    </cfRule>
  </conditionalFormatting>
  <conditionalFormatting sqref="BF208:BH208">
    <cfRule type="expression" dxfId="3146" priority="3147">
      <formula>$A$208="Ñ Plan c/desc"</formula>
    </cfRule>
  </conditionalFormatting>
  <conditionalFormatting sqref="BF208:BH208">
    <cfRule type="expression" dxfId="3145" priority="3146">
      <formula>$A$208="Família"</formula>
    </cfRule>
  </conditionalFormatting>
  <conditionalFormatting sqref="BF209:BH209">
    <cfRule type="expression" dxfId="3144" priority="3145">
      <formula>$A$209="Planilhado"</formula>
    </cfRule>
  </conditionalFormatting>
  <conditionalFormatting sqref="BF209:BH209">
    <cfRule type="expression" dxfId="3143" priority="3144">
      <formula>$A$209="Ñ Plan s/desc"</formula>
    </cfRule>
  </conditionalFormatting>
  <conditionalFormatting sqref="BF209:BH209">
    <cfRule type="expression" dxfId="3142" priority="3143">
      <formula>$A$209="Advindo"</formula>
    </cfRule>
  </conditionalFormatting>
  <conditionalFormatting sqref="BF209:BH209">
    <cfRule type="expression" dxfId="3141" priority="3142">
      <formula>$A$209="Ñ Plan c/desc"</formula>
    </cfRule>
  </conditionalFormatting>
  <conditionalFormatting sqref="BF209:BH209">
    <cfRule type="expression" dxfId="3140" priority="3141">
      <formula>$A$209="Família"</formula>
    </cfRule>
  </conditionalFormatting>
  <conditionalFormatting sqref="BF210:BH210">
    <cfRule type="expression" dxfId="3139" priority="3140">
      <formula>$A$210="Planilhado"</formula>
    </cfRule>
  </conditionalFormatting>
  <conditionalFormatting sqref="BF210:BH210">
    <cfRule type="expression" dxfId="3138" priority="3139">
      <formula>$A$210="Ñ Plan s/desc"</formula>
    </cfRule>
  </conditionalFormatting>
  <conditionalFormatting sqref="BF210:BH210">
    <cfRule type="expression" dxfId="3137" priority="3138">
      <formula>$A$210="Advindo"</formula>
    </cfRule>
  </conditionalFormatting>
  <conditionalFormatting sqref="BF210:BH210">
    <cfRule type="expression" dxfId="3136" priority="3137">
      <formula>$A$210="Ñ Plan c/desc"</formula>
    </cfRule>
  </conditionalFormatting>
  <conditionalFormatting sqref="BF210:BH210">
    <cfRule type="expression" dxfId="3135" priority="3136">
      <formula>$A$210="Família"</formula>
    </cfRule>
  </conditionalFormatting>
  <conditionalFormatting sqref="BF211:BH211">
    <cfRule type="expression" dxfId="3134" priority="3135">
      <formula>$A$211="Planilhado"</formula>
    </cfRule>
  </conditionalFormatting>
  <conditionalFormatting sqref="BF211:BH211">
    <cfRule type="expression" dxfId="3133" priority="3134">
      <formula>$A$211="Ñ Plan s/desc"</formula>
    </cfRule>
  </conditionalFormatting>
  <conditionalFormatting sqref="BF211:BH211">
    <cfRule type="expression" dxfId="3132" priority="3133">
      <formula>$A$211="Advindo"</formula>
    </cfRule>
  </conditionalFormatting>
  <conditionalFormatting sqref="BF211:BH211">
    <cfRule type="expression" dxfId="3131" priority="3132">
      <formula>$A$211="Ñ Plan c/desc"</formula>
    </cfRule>
  </conditionalFormatting>
  <conditionalFormatting sqref="BF211:BH211">
    <cfRule type="expression" dxfId="3130" priority="3131">
      <formula>$A$211="Família"</formula>
    </cfRule>
  </conditionalFormatting>
  <conditionalFormatting sqref="BF212:BH212">
    <cfRule type="expression" dxfId="3129" priority="3130">
      <formula>$A$212="Planilhado"</formula>
    </cfRule>
  </conditionalFormatting>
  <conditionalFormatting sqref="BF212:BH212">
    <cfRule type="expression" dxfId="3128" priority="3129">
      <formula>$A$212="Ñ Plan s/desc"</formula>
    </cfRule>
  </conditionalFormatting>
  <conditionalFormatting sqref="BF212:BH212">
    <cfRule type="expression" dxfId="3127" priority="3128">
      <formula>$A$212="Advindo"</formula>
    </cfRule>
  </conditionalFormatting>
  <conditionalFormatting sqref="BF212:BH212">
    <cfRule type="expression" dxfId="3126" priority="3127">
      <formula>$A$212="Ñ Plan c/desc"</formula>
    </cfRule>
  </conditionalFormatting>
  <conditionalFormatting sqref="BF212:BH212">
    <cfRule type="expression" dxfId="3125" priority="3126">
      <formula>$A$212="Família"</formula>
    </cfRule>
  </conditionalFormatting>
  <conditionalFormatting sqref="BF213:BH213">
    <cfRule type="expression" dxfId="3124" priority="3125">
      <formula>$A$213="Planilhado"</formula>
    </cfRule>
  </conditionalFormatting>
  <conditionalFormatting sqref="BF213:BH213">
    <cfRule type="expression" dxfId="3123" priority="3124">
      <formula>$A$213="Ñ Plan s/desc"</formula>
    </cfRule>
  </conditionalFormatting>
  <conditionalFormatting sqref="BF213:BH213">
    <cfRule type="expression" dxfId="3122" priority="3123">
      <formula>$A$213="Advindo"</formula>
    </cfRule>
  </conditionalFormatting>
  <conditionalFormatting sqref="BF213:BH213">
    <cfRule type="expression" dxfId="3121" priority="3122">
      <formula>$A$213="Ñ Plan c/desc"</formula>
    </cfRule>
  </conditionalFormatting>
  <conditionalFormatting sqref="BF213:BH213">
    <cfRule type="expression" dxfId="3120" priority="3121">
      <formula>$A$213="Família"</formula>
    </cfRule>
  </conditionalFormatting>
  <conditionalFormatting sqref="BF214:BH214">
    <cfRule type="expression" dxfId="3119" priority="3120">
      <formula>$A$214="Planilhado"</formula>
    </cfRule>
  </conditionalFormatting>
  <conditionalFormatting sqref="BF214:BH214">
    <cfRule type="expression" dxfId="3118" priority="3119">
      <formula>$A$214="Ñ Plan s/desc"</formula>
    </cfRule>
  </conditionalFormatting>
  <conditionalFormatting sqref="BF214:BH214">
    <cfRule type="expression" dxfId="3117" priority="3118">
      <formula>$A$214="Advindo"</formula>
    </cfRule>
  </conditionalFormatting>
  <conditionalFormatting sqref="BF214:BH214">
    <cfRule type="expression" dxfId="3116" priority="3117">
      <formula>$A$214="Ñ Plan c/desc"</formula>
    </cfRule>
  </conditionalFormatting>
  <conditionalFormatting sqref="BF214:BH214">
    <cfRule type="expression" dxfId="3115" priority="3116">
      <formula>$A$214="Família"</formula>
    </cfRule>
  </conditionalFormatting>
  <conditionalFormatting sqref="BF215:BH215">
    <cfRule type="expression" dxfId="3114" priority="3115">
      <formula>$A$215="Planilhado"</formula>
    </cfRule>
  </conditionalFormatting>
  <conditionalFormatting sqref="BF215:BH215">
    <cfRule type="expression" dxfId="3113" priority="3114">
      <formula>$A$215="Ñ Plan s/desc"</formula>
    </cfRule>
  </conditionalFormatting>
  <conditionalFormatting sqref="BF215:BH215">
    <cfRule type="expression" dxfId="3112" priority="3113">
      <formula>$A$215="Advindo"</formula>
    </cfRule>
  </conditionalFormatting>
  <conditionalFormatting sqref="BF215:BH215">
    <cfRule type="expression" dxfId="3111" priority="3112">
      <formula>$A$215="Ñ Plan c/desc"</formula>
    </cfRule>
  </conditionalFormatting>
  <conditionalFormatting sqref="BF215:BH215">
    <cfRule type="expression" dxfId="3110" priority="3111">
      <formula>$A$215="Família"</formula>
    </cfRule>
  </conditionalFormatting>
  <conditionalFormatting sqref="BF216:BH216">
    <cfRule type="expression" dxfId="3109" priority="3110">
      <formula>$A$216="Planilhado"</formula>
    </cfRule>
  </conditionalFormatting>
  <conditionalFormatting sqref="BF216:BH216">
    <cfRule type="expression" dxfId="3108" priority="3109">
      <formula>$A$216="Ñ Plan s/desc"</formula>
    </cfRule>
  </conditionalFormatting>
  <conditionalFormatting sqref="BF216:BH216">
    <cfRule type="expression" dxfId="3107" priority="3108">
      <formula>$A$216="Advindo"</formula>
    </cfRule>
  </conditionalFormatting>
  <conditionalFormatting sqref="BF216:BH216">
    <cfRule type="expression" dxfId="3106" priority="3107">
      <formula>$A$216="Ñ Plan c/desc"</formula>
    </cfRule>
  </conditionalFormatting>
  <conditionalFormatting sqref="BF216:BH216">
    <cfRule type="expression" dxfId="3105" priority="3106">
      <formula>$A$216="Família"</formula>
    </cfRule>
  </conditionalFormatting>
  <conditionalFormatting sqref="BF217:BH217">
    <cfRule type="expression" dxfId="3104" priority="3105">
      <formula>$A$217="Planilhado"</formula>
    </cfRule>
  </conditionalFormatting>
  <conditionalFormatting sqref="BF217:BH217">
    <cfRule type="expression" dxfId="3103" priority="3104">
      <formula>$A$217="Ñ Plan s/desc"</formula>
    </cfRule>
  </conditionalFormatting>
  <conditionalFormatting sqref="BF217:BH217">
    <cfRule type="expression" dxfId="3102" priority="3103">
      <formula>$A$217="Advindo"</formula>
    </cfRule>
  </conditionalFormatting>
  <conditionalFormatting sqref="BF217:BH217">
    <cfRule type="expression" dxfId="3101" priority="3102">
      <formula>$A$217="Ñ Plan c/desc"</formula>
    </cfRule>
  </conditionalFormatting>
  <conditionalFormatting sqref="BF217:BH217">
    <cfRule type="expression" dxfId="3100" priority="3101">
      <formula>$A$217="Família"</formula>
    </cfRule>
  </conditionalFormatting>
  <conditionalFormatting sqref="BF218:BH218">
    <cfRule type="expression" dxfId="3099" priority="3100">
      <formula>$A$218="Planilhado"</formula>
    </cfRule>
  </conditionalFormatting>
  <conditionalFormatting sqref="BF218:BH218">
    <cfRule type="expression" dxfId="3098" priority="3099">
      <formula>$A$218="Ñ Plan s/desc"</formula>
    </cfRule>
  </conditionalFormatting>
  <conditionalFormatting sqref="BF218:BH218">
    <cfRule type="expression" dxfId="3097" priority="3098">
      <formula>$A$218="Advindo"</formula>
    </cfRule>
  </conditionalFormatting>
  <conditionalFormatting sqref="BF218:BH218">
    <cfRule type="expression" dxfId="3096" priority="3097">
      <formula>$A$218="Ñ Plan c/desc"</formula>
    </cfRule>
  </conditionalFormatting>
  <conditionalFormatting sqref="BF218:BH218">
    <cfRule type="expression" dxfId="3095" priority="3096">
      <formula>$A$218="Família"</formula>
    </cfRule>
  </conditionalFormatting>
  <conditionalFormatting sqref="BF219:BH219">
    <cfRule type="expression" dxfId="3094" priority="3095">
      <formula>$A$219="Planilhado"</formula>
    </cfRule>
  </conditionalFormatting>
  <conditionalFormatting sqref="BF219:BH219">
    <cfRule type="expression" dxfId="3093" priority="3094">
      <formula>$A$219="Ñ Plan s/desc"</formula>
    </cfRule>
  </conditionalFormatting>
  <conditionalFormatting sqref="BF219:BH219">
    <cfRule type="expression" dxfId="3092" priority="3093">
      <formula>$A$219="Advindo"</formula>
    </cfRule>
  </conditionalFormatting>
  <conditionalFormatting sqref="BF219:BH219">
    <cfRule type="expression" dxfId="3091" priority="3092">
      <formula>$A$219="Ñ Plan c/desc"</formula>
    </cfRule>
  </conditionalFormatting>
  <conditionalFormatting sqref="BF219:BH219">
    <cfRule type="expression" dxfId="3090" priority="3091">
      <formula>$A$219="Família"</formula>
    </cfRule>
  </conditionalFormatting>
  <conditionalFormatting sqref="BF220:BH220">
    <cfRule type="expression" dxfId="3089" priority="3090">
      <formula>$A$220="Planilhado"</formula>
    </cfRule>
  </conditionalFormatting>
  <conditionalFormatting sqref="BF220:BH220">
    <cfRule type="expression" dxfId="3088" priority="3089">
      <formula>$A$220="Ñ Plan s/desc"</formula>
    </cfRule>
  </conditionalFormatting>
  <conditionalFormatting sqref="BF220:BH220">
    <cfRule type="expression" dxfId="3087" priority="3088">
      <formula>$A$220="Advindo"</formula>
    </cfRule>
  </conditionalFormatting>
  <conditionalFormatting sqref="BF220:BH220">
    <cfRule type="expression" dxfId="3086" priority="3087">
      <formula>$A$220="Ñ Plan c/desc"</formula>
    </cfRule>
  </conditionalFormatting>
  <conditionalFormatting sqref="BF220:BH220">
    <cfRule type="expression" dxfId="3085" priority="3086">
      <formula>$A$220="Família"</formula>
    </cfRule>
  </conditionalFormatting>
  <conditionalFormatting sqref="BF221:BH221">
    <cfRule type="expression" dxfId="3084" priority="3085">
      <formula>$A$221="Planilhado"</formula>
    </cfRule>
  </conditionalFormatting>
  <conditionalFormatting sqref="BF221:BH221">
    <cfRule type="expression" dxfId="3083" priority="3084">
      <formula>$A$221="Ñ Plan s/desc"</formula>
    </cfRule>
  </conditionalFormatting>
  <conditionalFormatting sqref="BF221:BH221">
    <cfRule type="expression" dxfId="3082" priority="3083">
      <formula>$A$221="Advindo"</formula>
    </cfRule>
  </conditionalFormatting>
  <conditionalFormatting sqref="BF221:BH221">
    <cfRule type="expression" dxfId="3081" priority="3082">
      <formula>$A$221="Ñ Plan c/desc"</formula>
    </cfRule>
  </conditionalFormatting>
  <conditionalFormatting sqref="BF221:BH221">
    <cfRule type="expression" dxfId="3080" priority="3081">
      <formula>$A$221="Família"</formula>
    </cfRule>
  </conditionalFormatting>
  <conditionalFormatting sqref="BF222:BH222">
    <cfRule type="expression" dxfId="3079" priority="3080">
      <formula>$A$222="Planilhado"</formula>
    </cfRule>
  </conditionalFormatting>
  <conditionalFormatting sqref="BF222:BH222">
    <cfRule type="expression" dxfId="3078" priority="3079">
      <formula>$A$222="Ñ Plan s/desc"</formula>
    </cfRule>
  </conditionalFormatting>
  <conditionalFormatting sqref="BF222:BH222">
    <cfRule type="expression" dxfId="3077" priority="3078">
      <formula>$A$222="Advindo"</formula>
    </cfRule>
  </conditionalFormatting>
  <conditionalFormatting sqref="BF222:BH222">
    <cfRule type="expression" dxfId="3076" priority="3077">
      <formula>$A$222="Ñ Plan c/desc"</formula>
    </cfRule>
  </conditionalFormatting>
  <conditionalFormatting sqref="BF222:BH222">
    <cfRule type="expression" dxfId="3075" priority="3076">
      <formula>$A$222="Família"</formula>
    </cfRule>
  </conditionalFormatting>
  <conditionalFormatting sqref="BF223:BH223">
    <cfRule type="expression" dxfId="3074" priority="3075">
      <formula>$A$223="Planilhado"</formula>
    </cfRule>
  </conditionalFormatting>
  <conditionalFormatting sqref="BF223:BH223">
    <cfRule type="expression" dxfId="3073" priority="3074">
      <formula>$A$223="Ñ Plan s/desc"</formula>
    </cfRule>
  </conditionalFormatting>
  <conditionalFormatting sqref="BF223:BH223">
    <cfRule type="expression" dxfId="3072" priority="3073">
      <formula>$A$223="Advindo"</formula>
    </cfRule>
  </conditionalFormatting>
  <conditionalFormatting sqref="BF223:BH223">
    <cfRule type="expression" dxfId="3071" priority="3072">
      <formula>$A$223="Ñ Plan c/desc"</formula>
    </cfRule>
  </conditionalFormatting>
  <conditionalFormatting sqref="BF223:BH223">
    <cfRule type="expression" dxfId="3070" priority="3071">
      <formula>$A$223="Família"</formula>
    </cfRule>
  </conditionalFormatting>
  <conditionalFormatting sqref="BF224:BH224">
    <cfRule type="expression" dxfId="3069" priority="3070">
      <formula>$A$224="Planilhado"</formula>
    </cfRule>
  </conditionalFormatting>
  <conditionalFormatting sqref="BF224:BH224">
    <cfRule type="expression" dxfId="3068" priority="3069">
      <formula>$A$224="Ñ Plan s/desc"</formula>
    </cfRule>
  </conditionalFormatting>
  <conditionalFormatting sqref="BF224:BH224">
    <cfRule type="expression" dxfId="3067" priority="3068">
      <formula>$A$224="Advindo"</formula>
    </cfRule>
  </conditionalFormatting>
  <conditionalFormatting sqref="BF224:BH224">
    <cfRule type="expression" dxfId="3066" priority="3067">
      <formula>$A$224="Ñ Plan c/desc"</formula>
    </cfRule>
  </conditionalFormatting>
  <conditionalFormatting sqref="BF224:BH224">
    <cfRule type="expression" dxfId="3065" priority="3066">
      <formula>$A$224="Família"</formula>
    </cfRule>
  </conditionalFormatting>
  <conditionalFormatting sqref="BF225:BH225">
    <cfRule type="expression" dxfId="3064" priority="3065">
      <formula>$A$225="Planilhado"</formula>
    </cfRule>
  </conditionalFormatting>
  <conditionalFormatting sqref="BF225:BH225">
    <cfRule type="expression" dxfId="3063" priority="3064">
      <formula>$A$225="Ñ Plan s/desc"</formula>
    </cfRule>
  </conditionalFormatting>
  <conditionalFormatting sqref="BF225:BH225">
    <cfRule type="expression" dxfId="3062" priority="3063">
      <formula>$A$225="Advindo"</formula>
    </cfRule>
  </conditionalFormatting>
  <conditionalFormatting sqref="BF225:BH225">
    <cfRule type="expression" dxfId="3061" priority="3062">
      <formula>$A$225="Ñ Plan c/desc"</formula>
    </cfRule>
  </conditionalFormatting>
  <conditionalFormatting sqref="BF225:BH225">
    <cfRule type="expression" dxfId="3060" priority="3061">
      <formula>$A$225="Família"</formula>
    </cfRule>
  </conditionalFormatting>
  <conditionalFormatting sqref="BF226:BH226">
    <cfRule type="expression" dxfId="3059" priority="3060">
      <formula>$A$226="Planilhado"</formula>
    </cfRule>
  </conditionalFormatting>
  <conditionalFormatting sqref="BF226:BH226">
    <cfRule type="expression" dxfId="3058" priority="3059">
      <formula>$A$226="Ñ Plan s/desc"</formula>
    </cfRule>
  </conditionalFormatting>
  <conditionalFormatting sqref="BF226:BH226">
    <cfRule type="expression" dxfId="3057" priority="3058">
      <formula>$A$226="Advindo"</formula>
    </cfRule>
  </conditionalFormatting>
  <conditionalFormatting sqref="BF226:BH226">
    <cfRule type="expression" dxfId="3056" priority="3057">
      <formula>$A$226="Ñ Plan c/desc"</formula>
    </cfRule>
  </conditionalFormatting>
  <conditionalFormatting sqref="BF226:BH226">
    <cfRule type="expression" dxfId="3055" priority="3056">
      <formula>$A$226="Família"</formula>
    </cfRule>
  </conditionalFormatting>
  <conditionalFormatting sqref="BF227:BH227">
    <cfRule type="expression" dxfId="3054" priority="3055">
      <formula>$A$227="Planilhado"</formula>
    </cfRule>
  </conditionalFormatting>
  <conditionalFormatting sqref="BF227:BH227">
    <cfRule type="expression" dxfId="3053" priority="3054">
      <formula>$A$227="Ñ Plan s/desc"</formula>
    </cfRule>
  </conditionalFormatting>
  <conditionalFormatting sqref="BF227:BH227">
    <cfRule type="expression" dxfId="3052" priority="3053">
      <formula>$A$227="Advindo"</formula>
    </cfRule>
  </conditionalFormatting>
  <conditionalFormatting sqref="BF227:BH227">
    <cfRule type="expression" dxfId="3051" priority="3052">
      <formula>$A$227="Ñ Plan c/desc"</formula>
    </cfRule>
  </conditionalFormatting>
  <conditionalFormatting sqref="BF227:BH227">
    <cfRule type="expression" dxfId="3050" priority="3051">
      <formula>$A$227="Família"</formula>
    </cfRule>
  </conditionalFormatting>
  <conditionalFormatting sqref="BF228:BH228">
    <cfRule type="expression" dxfId="3049" priority="3050">
      <formula>$A$228="Planilhado"</formula>
    </cfRule>
  </conditionalFormatting>
  <conditionalFormatting sqref="BF228:BH228">
    <cfRule type="expression" dxfId="3048" priority="3049">
      <formula>$A$228="Ñ Plan s/desc"</formula>
    </cfRule>
  </conditionalFormatting>
  <conditionalFormatting sqref="BF228:BH228">
    <cfRule type="expression" dxfId="3047" priority="3048">
      <formula>$A$228="Advindo"</formula>
    </cfRule>
  </conditionalFormatting>
  <conditionalFormatting sqref="BF228:BH228">
    <cfRule type="expression" dxfId="3046" priority="3047">
      <formula>$A$228="Ñ Plan c/desc"</formula>
    </cfRule>
  </conditionalFormatting>
  <conditionalFormatting sqref="BF228:BH228">
    <cfRule type="expression" dxfId="3045" priority="3046">
      <formula>$A$228="Família"</formula>
    </cfRule>
  </conditionalFormatting>
  <conditionalFormatting sqref="BF229:BH229">
    <cfRule type="expression" dxfId="3044" priority="3045">
      <formula>$A$229="Planilhado"</formula>
    </cfRule>
  </conditionalFormatting>
  <conditionalFormatting sqref="BF229:BH229">
    <cfRule type="expression" dxfId="3043" priority="3044">
      <formula>$A$229="Ñ Plan s/desc"</formula>
    </cfRule>
  </conditionalFormatting>
  <conditionalFormatting sqref="BF229:BH229">
    <cfRule type="expression" dxfId="3042" priority="3043">
      <formula>$A$229="Advindo"</formula>
    </cfRule>
  </conditionalFormatting>
  <conditionalFormatting sqref="BF229:BH229">
    <cfRule type="expression" dxfId="3041" priority="3042">
      <formula>$A$229="Ñ Plan c/desc"</formula>
    </cfRule>
  </conditionalFormatting>
  <conditionalFormatting sqref="BF229:BH229">
    <cfRule type="expression" dxfId="3040" priority="3041">
      <formula>$A$229="Família"</formula>
    </cfRule>
  </conditionalFormatting>
  <conditionalFormatting sqref="BF230:BH230">
    <cfRule type="expression" dxfId="3039" priority="3040">
      <formula>$A$230="Planilhado"</formula>
    </cfRule>
  </conditionalFormatting>
  <conditionalFormatting sqref="BF230:BH230">
    <cfRule type="expression" dxfId="3038" priority="3039">
      <formula>$A$230="Ñ Plan s/desc"</formula>
    </cfRule>
  </conditionalFormatting>
  <conditionalFormatting sqref="BF230:BH230">
    <cfRule type="expression" dxfId="3037" priority="3038">
      <formula>$A$230="Advindo"</formula>
    </cfRule>
  </conditionalFormatting>
  <conditionalFormatting sqref="BF230:BH230">
    <cfRule type="expression" dxfId="3036" priority="3037">
      <formula>$A$230="Ñ Plan c/desc"</formula>
    </cfRule>
  </conditionalFormatting>
  <conditionalFormatting sqref="BF230:BH230">
    <cfRule type="expression" dxfId="3035" priority="3036">
      <formula>$A$230="Família"</formula>
    </cfRule>
  </conditionalFormatting>
  <conditionalFormatting sqref="BF231:BH231">
    <cfRule type="expression" dxfId="3034" priority="3035">
      <formula>$A$231="Planilhado"</formula>
    </cfRule>
  </conditionalFormatting>
  <conditionalFormatting sqref="BF231:BH231">
    <cfRule type="expression" dxfId="3033" priority="3034">
      <formula>$A$231="Ñ Plan s/desc"</formula>
    </cfRule>
  </conditionalFormatting>
  <conditionalFormatting sqref="BF231:BH231">
    <cfRule type="expression" dxfId="3032" priority="3033">
      <formula>$A$231="Advindo"</formula>
    </cfRule>
  </conditionalFormatting>
  <conditionalFormatting sqref="BF231:BH231">
    <cfRule type="expression" dxfId="3031" priority="3032">
      <formula>$A$231="Ñ Plan c/desc"</formula>
    </cfRule>
  </conditionalFormatting>
  <conditionalFormatting sqref="BF231:BH231">
    <cfRule type="expression" dxfId="3030" priority="3031">
      <formula>$A$231="Família"</formula>
    </cfRule>
  </conditionalFormatting>
  <conditionalFormatting sqref="BF232:BH232">
    <cfRule type="expression" dxfId="3029" priority="3030">
      <formula>$A$232="Planilhado"</formula>
    </cfRule>
  </conditionalFormatting>
  <conditionalFormatting sqref="BF232:BH232">
    <cfRule type="expression" dxfId="3028" priority="3029">
      <formula>$A$232="Ñ Plan s/desc"</formula>
    </cfRule>
  </conditionalFormatting>
  <conditionalFormatting sqref="BF232:BH232">
    <cfRule type="expression" dxfId="3027" priority="3028">
      <formula>$A$232="Advindo"</formula>
    </cfRule>
  </conditionalFormatting>
  <conditionalFormatting sqref="BF232:BH232">
    <cfRule type="expression" dxfId="3026" priority="3027">
      <formula>$A$232="Ñ Plan c/desc"</formula>
    </cfRule>
  </conditionalFormatting>
  <conditionalFormatting sqref="BF232:BH232">
    <cfRule type="expression" dxfId="3025" priority="3026">
      <formula>$A$232="Família"</formula>
    </cfRule>
  </conditionalFormatting>
  <conditionalFormatting sqref="BF233:BH233">
    <cfRule type="expression" dxfId="3024" priority="3025">
      <formula>$A$233="Planilhado"</formula>
    </cfRule>
  </conditionalFormatting>
  <conditionalFormatting sqref="BF233:BH233">
    <cfRule type="expression" dxfId="3023" priority="3024">
      <formula>$A$233="Ñ Plan s/desc"</formula>
    </cfRule>
  </conditionalFormatting>
  <conditionalFormatting sqref="BF233:BH233">
    <cfRule type="expression" dxfId="3022" priority="3023">
      <formula>$A$233="Advindo"</formula>
    </cfRule>
  </conditionalFormatting>
  <conditionalFormatting sqref="BF233:BH233">
    <cfRule type="expression" dxfId="3021" priority="3022">
      <formula>$A$233="Ñ Plan c/desc"</formula>
    </cfRule>
  </conditionalFormatting>
  <conditionalFormatting sqref="BF233:BH233">
    <cfRule type="expression" dxfId="3020" priority="3021">
      <formula>$A$233="Família"</formula>
    </cfRule>
  </conditionalFormatting>
  <conditionalFormatting sqref="BF234:BH234">
    <cfRule type="expression" dxfId="3019" priority="3020">
      <formula>$A$234="Planilhado"</formula>
    </cfRule>
  </conditionalFormatting>
  <conditionalFormatting sqref="BF234:BH234">
    <cfRule type="expression" dxfId="3018" priority="3019">
      <formula>$A$234="Ñ Plan s/desc"</formula>
    </cfRule>
  </conditionalFormatting>
  <conditionalFormatting sqref="BF234:BH234">
    <cfRule type="expression" dxfId="3017" priority="3018">
      <formula>$A$234="Advindo"</formula>
    </cfRule>
  </conditionalFormatting>
  <conditionalFormatting sqref="BF234:BH234">
    <cfRule type="expression" dxfId="3016" priority="3017">
      <formula>$A$234="Ñ Plan c/desc"</formula>
    </cfRule>
  </conditionalFormatting>
  <conditionalFormatting sqref="BF234:BH234">
    <cfRule type="expression" dxfId="3015" priority="3016">
      <formula>$A$234="Família"</formula>
    </cfRule>
  </conditionalFormatting>
  <conditionalFormatting sqref="BF235:BH235">
    <cfRule type="expression" dxfId="3014" priority="3015">
      <formula>$A$235="Planilhado"</formula>
    </cfRule>
  </conditionalFormatting>
  <conditionalFormatting sqref="BF235:BH235">
    <cfRule type="expression" dxfId="3013" priority="3014">
      <formula>$A$235="Ñ Plan s/desc"</formula>
    </cfRule>
  </conditionalFormatting>
  <conditionalFormatting sqref="BF235:BH235">
    <cfRule type="expression" dxfId="3012" priority="3013">
      <formula>$A$235="Advindo"</formula>
    </cfRule>
  </conditionalFormatting>
  <conditionalFormatting sqref="BF235:BH235">
    <cfRule type="expression" dxfId="3011" priority="3012">
      <formula>$A$235="Ñ Plan c/desc"</formula>
    </cfRule>
  </conditionalFormatting>
  <conditionalFormatting sqref="BF235:BH235">
    <cfRule type="expression" dxfId="3010" priority="3011">
      <formula>$A$235="Família"</formula>
    </cfRule>
  </conditionalFormatting>
  <conditionalFormatting sqref="BF236:BH236">
    <cfRule type="expression" dxfId="3009" priority="3010">
      <formula>$A$236="Planilhado"</formula>
    </cfRule>
  </conditionalFormatting>
  <conditionalFormatting sqref="BF236:BH236">
    <cfRule type="expression" dxfId="3008" priority="3009">
      <formula>$A$236="Ñ Plan s/desc"</formula>
    </cfRule>
  </conditionalFormatting>
  <conditionalFormatting sqref="BF236:BH236">
    <cfRule type="expression" dxfId="3007" priority="3008">
      <formula>$A$236="Advindo"</formula>
    </cfRule>
  </conditionalFormatting>
  <conditionalFormatting sqref="BF236:BH236">
    <cfRule type="expression" dxfId="3006" priority="3007">
      <formula>$A$236="Ñ Plan c/desc"</formula>
    </cfRule>
  </conditionalFormatting>
  <conditionalFormatting sqref="BF236:BH236">
    <cfRule type="expression" dxfId="3005" priority="3006">
      <formula>$A$236="Família"</formula>
    </cfRule>
  </conditionalFormatting>
  <conditionalFormatting sqref="BF237:BH237">
    <cfRule type="expression" dxfId="3004" priority="3005">
      <formula>$A$237="Planilhado"</formula>
    </cfRule>
  </conditionalFormatting>
  <conditionalFormatting sqref="BF237:BH237">
    <cfRule type="expression" dxfId="3003" priority="3004">
      <formula>$A$237="Ñ Plan s/desc"</formula>
    </cfRule>
  </conditionalFormatting>
  <conditionalFormatting sqref="BF237:BH237">
    <cfRule type="expression" dxfId="3002" priority="3003">
      <formula>$A$237="Advindo"</formula>
    </cfRule>
  </conditionalFormatting>
  <conditionalFormatting sqref="BF237:BH237">
    <cfRule type="expression" dxfId="3001" priority="3002">
      <formula>$A$237="Ñ Plan c/desc"</formula>
    </cfRule>
  </conditionalFormatting>
  <conditionalFormatting sqref="BF237:BH237">
    <cfRule type="expression" dxfId="3000" priority="3001">
      <formula>$A$237="Família"</formula>
    </cfRule>
  </conditionalFormatting>
  <conditionalFormatting sqref="BF238:BH238">
    <cfRule type="expression" dxfId="2999" priority="3000">
      <formula>$A$238="Planilhado"</formula>
    </cfRule>
  </conditionalFormatting>
  <conditionalFormatting sqref="BF238:BH238">
    <cfRule type="expression" dxfId="2998" priority="2999">
      <formula>$A$238="Ñ Plan s/desc"</formula>
    </cfRule>
  </conditionalFormatting>
  <conditionalFormatting sqref="BF238:BH238">
    <cfRule type="expression" dxfId="2997" priority="2998">
      <formula>$A$238="Advindo"</formula>
    </cfRule>
  </conditionalFormatting>
  <conditionalFormatting sqref="BF238:BH238">
    <cfRule type="expression" dxfId="2996" priority="2997">
      <formula>$A$238="Ñ Plan c/desc"</formula>
    </cfRule>
  </conditionalFormatting>
  <conditionalFormatting sqref="BF238:BH238">
    <cfRule type="expression" dxfId="2995" priority="2996">
      <formula>$A$238="Família"</formula>
    </cfRule>
  </conditionalFormatting>
  <conditionalFormatting sqref="BF239:BH239">
    <cfRule type="expression" dxfId="2994" priority="2995">
      <formula>$A$239="Planilhado"</formula>
    </cfRule>
  </conditionalFormatting>
  <conditionalFormatting sqref="BF239:BH239">
    <cfRule type="expression" dxfId="2993" priority="2994">
      <formula>$A$239="Ñ Plan s/desc"</formula>
    </cfRule>
  </conditionalFormatting>
  <conditionalFormatting sqref="BF239:BH239">
    <cfRule type="expression" dxfId="2992" priority="2993">
      <formula>$A$239="Advindo"</formula>
    </cfRule>
  </conditionalFormatting>
  <conditionalFormatting sqref="BF239:BH239">
    <cfRule type="expression" dxfId="2991" priority="2992">
      <formula>$A$239="Ñ Plan c/desc"</formula>
    </cfRule>
  </conditionalFormatting>
  <conditionalFormatting sqref="BF239:BH239">
    <cfRule type="expression" dxfId="2990" priority="2991">
      <formula>$A$239="Família"</formula>
    </cfRule>
  </conditionalFormatting>
  <conditionalFormatting sqref="BF240:BH240">
    <cfRule type="expression" dxfId="2989" priority="2990">
      <formula>$A$240="Planilhado"</formula>
    </cfRule>
  </conditionalFormatting>
  <conditionalFormatting sqref="BF240:BH240">
    <cfRule type="expression" dxfId="2988" priority="2989">
      <formula>$A$240="Ñ Plan s/desc"</formula>
    </cfRule>
  </conditionalFormatting>
  <conditionalFormatting sqref="BF240:BH240">
    <cfRule type="expression" dxfId="2987" priority="2988">
      <formula>$A$240="Advindo"</formula>
    </cfRule>
  </conditionalFormatting>
  <conditionalFormatting sqref="BF240:BH240">
    <cfRule type="expression" dxfId="2986" priority="2987">
      <formula>$A$240="Ñ Plan c/desc"</formula>
    </cfRule>
  </conditionalFormatting>
  <conditionalFormatting sqref="BF240:BH240">
    <cfRule type="expression" dxfId="2985" priority="2986">
      <formula>$A$240="Família"</formula>
    </cfRule>
  </conditionalFormatting>
  <conditionalFormatting sqref="BF241:BH241">
    <cfRule type="expression" dxfId="2984" priority="2985">
      <formula>$A$241="Planilhado"</formula>
    </cfRule>
  </conditionalFormatting>
  <conditionalFormatting sqref="BF241:BH241">
    <cfRule type="expression" dxfId="2983" priority="2984">
      <formula>$A$241="Ñ Plan s/desc"</formula>
    </cfRule>
  </conditionalFormatting>
  <conditionalFormatting sqref="BF241:BH241">
    <cfRule type="expression" dxfId="2982" priority="2983">
      <formula>$A$241="Advindo"</formula>
    </cfRule>
  </conditionalFormatting>
  <conditionalFormatting sqref="BF241:BH241">
    <cfRule type="expression" dxfId="2981" priority="2982">
      <formula>$A$241="Ñ Plan c/desc"</formula>
    </cfRule>
  </conditionalFormatting>
  <conditionalFormatting sqref="BF241:BH241">
    <cfRule type="expression" dxfId="2980" priority="2981">
      <formula>$A$241="Família"</formula>
    </cfRule>
  </conditionalFormatting>
  <conditionalFormatting sqref="BF242:BH242">
    <cfRule type="expression" dxfId="2979" priority="2980">
      <formula>$A$242="Planilhado"</formula>
    </cfRule>
  </conditionalFormatting>
  <conditionalFormatting sqref="BF242:BH242">
    <cfRule type="expression" dxfId="2978" priority="2979">
      <formula>$A$242="Ñ Plan s/desc"</formula>
    </cfRule>
  </conditionalFormatting>
  <conditionalFormatting sqref="BF242:BH242">
    <cfRule type="expression" dxfId="2977" priority="2978">
      <formula>$A$242="Advindo"</formula>
    </cfRule>
  </conditionalFormatting>
  <conditionalFormatting sqref="BF242:BH242">
    <cfRule type="expression" dxfId="2976" priority="2977">
      <formula>$A$242="Ñ Plan c/desc"</formula>
    </cfRule>
  </conditionalFormatting>
  <conditionalFormatting sqref="BF242:BH242">
    <cfRule type="expression" dxfId="2975" priority="2976">
      <formula>$A$242="Família"</formula>
    </cfRule>
  </conditionalFormatting>
  <conditionalFormatting sqref="BF243:BH243">
    <cfRule type="expression" dxfId="2974" priority="2975">
      <formula>$A$243="Planilhado"</formula>
    </cfRule>
  </conditionalFormatting>
  <conditionalFormatting sqref="BF243:BH243">
    <cfRule type="expression" dxfId="2973" priority="2974">
      <formula>$A$243="Ñ Plan s/desc"</formula>
    </cfRule>
  </conditionalFormatting>
  <conditionalFormatting sqref="BF243:BH243">
    <cfRule type="expression" dxfId="2972" priority="2973">
      <formula>$A$243="Advindo"</formula>
    </cfRule>
  </conditionalFormatting>
  <conditionalFormatting sqref="BF243:BH243">
    <cfRule type="expression" dxfId="2971" priority="2972">
      <formula>$A$243="Ñ Plan c/desc"</formula>
    </cfRule>
  </conditionalFormatting>
  <conditionalFormatting sqref="BF243:BH243">
    <cfRule type="expression" dxfId="2970" priority="2971">
      <formula>$A$243="Família"</formula>
    </cfRule>
  </conditionalFormatting>
  <conditionalFormatting sqref="BF244:BH244">
    <cfRule type="expression" dxfId="2969" priority="2970">
      <formula>$A$244="Planilhado"</formula>
    </cfRule>
  </conditionalFormatting>
  <conditionalFormatting sqref="BF244:BH244">
    <cfRule type="expression" dxfId="2968" priority="2969">
      <formula>$A$244="Ñ Plan s/desc"</formula>
    </cfRule>
  </conditionalFormatting>
  <conditionalFormatting sqref="BF244:BH244">
    <cfRule type="expression" dxfId="2967" priority="2968">
      <formula>$A$244="Advindo"</formula>
    </cfRule>
  </conditionalFormatting>
  <conditionalFormatting sqref="BF244:BH244">
    <cfRule type="expression" dxfId="2966" priority="2967">
      <formula>$A$244="Ñ Plan c/desc"</formula>
    </cfRule>
  </conditionalFormatting>
  <conditionalFormatting sqref="BF244:BH244">
    <cfRule type="expression" dxfId="2965" priority="2966">
      <formula>$A$244="Família"</formula>
    </cfRule>
  </conditionalFormatting>
  <conditionalFormatting sqref="BF245:BH245">
    <cfRule type="expression" dxfId="2964" priority="2965">
      <formula>$A$245="Planilhado"</formula>
    </cfRule>
  </conditionalFormatting>
  <conditionalFormatting sqref="BF245:BH245">
    <cfRule type="expression" dxfId="2963" priority="2964">
      <formula>$A$245="Ñ Plan s/desc"</formula>
    </cfRule>
  </conditionalFormatting>
  <conditionalFormatting sqref="BF245:BH245">
    <cfRule type="expression" dxfId="2962" priority="2963">
      <formula>$A$245="Advindo"</formula>
    </cfRule>
  </conditionalFormatting>
  <conditionalFormatting sqref="BF245:BH245">
    <cfRule type="expression" dxfId="2961" priority="2962">
      <formula>$A$245="Ñ Plan c/desc"</formula>
    </cfRule>
  </conditionalFormatting>
  <conditionalFormatting sqref="BF245:BH245">
    <cfRule type="expression" dxfId="2960" priority="2961">
      <formula>$A$245="Família"</formula>
    </cfRule>
  </conditionalFormatting>
  <conditionalFormatting sqref="BF246:BH246">
    <cfRule type="expression" dxfId="2959" priority="2960">
      <formula>$A$246="Planilhado"</formula>
    </cfRule>
  </conditionalFormatting>
  <conditionalFormatting sqref="BF246:BH246">
    <cfRule type="expression" dxfId="2958" priority="2959">
      <formula>$A$246="Ñ Plan s/desc"</formula>
    </cfRule>
  </conditionalFormatting>
  <conditionalFormatting sqref="BF246:BH246">
    <cfRule type="expression" dxfId="2957" priority="2958">
      <formula>$A$246="Advindo"</formula>
    </cfRule>
  </conditionalFormatting>
  <conditionalFormatting sqref="BF246:BH246">
    <cfRule type="expression" dxfId="2956" priority="2957">
      <formula>$A$246="Ñ Plan c/desc"</formula>
    </cfRule>
  </conditionalFormatting>
  <conditionalFormatting sqref="BF246:BH246">
    <cfRule type="expression" dxfId="2955" priority="2956">
      <formula>$A$246="Família"</formula>
    </cfRule>
  </conditionalFormatting>
  <conditionalFormatting sqref="BF247:BH247">
    <cfRule type="expression" dxfId="2954" priority="2955">
      <formula>$A$247="Planilhado"</formula>
    </cfRule>
  </conditionalFormatting>
  <conditionalFormatting sqref="BF247:BH247">
    <cfRule type="expression" dxfId="2953" priority="2954">
      <formula>$A$247="Ñ Plan s/desc"</formula>
    </cfRule>
  </conditionalFormatting>
  <conditionalFormatting sqref="BF247:BH247">
    <cfRule type="expression" dxfId="2952" priority="2953">
      <formula>$A$247="Advindo"</formula>
    </cfRule>
  </conditionalFormatting>
  <conditionalFormatting sqref="BF247:BH247">
    <cfRule type="expression" dxfId="2951" priority="2952">
      <formula>$A$247="Ñ Plan c/desc"</formula>
    </cfRule>
  </conditionalFormatting>
  <conditionalFormatting sqref="BF247:BH247">
    <cfRule type="expression" dxfId="2950" priority="2951">
      <formula>$A$247="Família"</formula>
    </cfRule>
  </conditionalFormatting>
  <conditionalFormatting sqref="BF248:BH248">
    <cfRule type="expression" dxfId="2949" priority="2950">
      <formula>$A$248="Planilhado"</formula>
    </cfRule>
  </conditionalFormatting>
  <conditionalFormatting sqref="BF248:BH248">
    <cfRule type="expression" dxfId="2948" priority="2949">
      <formula>$A$248="Ñ Plan s/desc"</formula>
    </cfRule>
  </conditionalFormatting>
  <conditionalFormatting sqref="BF248:BH248">
    <cfRule type="expression" dxfId="2947" priority="2948">
      <formula>$A$248="Advindo"</formula>
    </cfRule>
  </conditionalFormatting>
  <conditionalFormatting sqref="BF248:BH248">
    <cfRule type="expression" dxfId="2946" priority="2947">
      <formula>$A$248="Ñ Plan c/desc"</formula>
    </cfRule>
  </conditionalFormatting>
  <conditionalFormatting sqref="BF248:BH248">
    <cfRule type="expression" dxfId="2945" priority="2946">
      <formula>$A$248="Família"</formula>
    </cfRule>
  </conditionalFormatting>
  <conditionalFormatting sqref="BF249:BH249">
    <cfRule type="expression" dxfId="2944" priority="2945">
      <formula>$A$249="Planilhado"</formula>
    </cfRule>
  </conditionalFormatting>
  <conditionalFormatting sqref="BF249:BH249">
    <cfRule type="expression" dxfId="2943" priority="2944">
      <formula>$A$249="Ñ Plan s/desc"</formula>
    </cfRule>
  </conditionalFormatting>
  <conditionalFormatting sqref="BF249:BH249">
    <cfRule type="expression" dxfId="2942" priority="2943">
      <formula>$A$249="Advindo"</formula>
    </cfRule>
  </conditionalFormatting>
  <conditionalFormatting sqref="BF249:BH249">
    <cfRule type="expression" dxfId="2941" priority="2942">
      <formula>$A$249="Ñ Plan c/desc"</formula>
    </cfRule>
  </conditionalFormatting>
  <conditionalFormatting sqref="BF249:BH249">
    <cfRule type="expression" dxfId="2940" priority="2941">
      <formula>$A$249="Família"</formula>
    </cfRule>
  </conditionalFormatting>
  <conditionalFormatting sqref="BF250:BH250">
    <cfRule type="expression" dxfId="2939" priority="2940">
      <formula>$A$250="Planilhado"</formula>
    </cfRule>
  </conditionalFormatting>
  <conditionalFormatting sqref="BF250:BH250">
    <cfRule type="expression" dxfId="2938" priority="2939">
      <formula>$A$250="Ñ Plan s/desc"</formula>
    </cfRule>
  </conditionalFormatting>
  <conditionalFormatting sqref="BF250:BH250">
    <cfRule type="expression" dxfId="2937" priority="2938">
      <formula>$A$250="Advindo"</formula>
    </cfRule>
  </conditionalFormatting>
  <conditionalFormatting sqref="BF250:BH250">
    <cfRule type="expression" dxfId="2936" priority="2937">
      <formula>$A$250="Ñ Plan c/desc"</formula>
    </cfRule>
  </conditionalFormatting>
  <conditionalFormatting sqref="BF250:BH250">
    <cfRule type="expression" dxfId="2935" priority="2936">
      <formula>$A$250="Família"</formula>
    </cfRule>
  </conditionalFormatting>
  <conditionalFormatting sqref="BF251:BH251">
    <cfRule type="expression" dxfId="2934" priority="2935">
      <formula>$A$251="Planilhado"</formula>
    </cfRule>
  </conditionalFormatting>
  <conditionalFormatting sqref="BF251:BH251">
    <cfRule type="expression" dxfId="2933" priority="2934">
      <formula>$A$251="Ñ Plan s/desc"</formula>
    </cfRule>
  </conditionalFormatting>
  <conditionalFormatting sqref="BF251:BH251">
    <cfRule type="expression" dxfId="2932" priority="2933">
      <formula>$A$251="Advindo"</formula>
    </cfRule>
  </conditionalFormatting>
  <conditionalFormatting sqref="BF251:BH251">
    <cfRule type="expression" dxfId="2931" priority="2932">
      <formula>$A$251="Ñ Plan c/desc"</formula>
    </cfRule>
  </conditionalFormatting>
  <conditionalFormatting sqref="BF251:BH251">
    <cfRule type="expression" dxfId="2930" priority="2931">
      <formula>$A$251="Família"</formula>
    </cfRule>
  </conditionalFormatting>
  <conditionalFormatting sqref="BF252:BH252">
    <cfRule type="expression" dxfId="2929" priority="2930">
      <formula>$A$252="Planilhado"</formula>
    </cfRule>
  </conditionalFormatting>
  <conditionalFormatting sqref="BF252:BH252">
    <cfRule type="expression" dxfId="2928" priority="2929">
      <formula>$A$252="Ñ Plan s/desc"</formula>
    </cfRule>
  </conditionalFormatting>
  <conditionalFormatting sqref="BF252:BH252">
    <cfRule type="expression" dxfId="2927" priority="2928">
      <formula>$A$252="Advindo"</formula>
    </cfRule>
  </conditionalFormatting>
  <conditionalFormatting sqref="BF252:BH252">
    <cfRule type="expression" dxfId="2926" priority="2927">
      <formula>$A$252="Ñ Plan c/desc"</formula>
    </cfRule>
  </conditionalFormatting>
  <conditionalFormatting sqref="BF252:BH252">
    <cfRule type="expression" dxfId="2925" priority="2926">
      <formula>$A$252="Família"</formula>
    </cfRule>
  </conditionalFormatting>
  <conditionalFormatting sqref="BF253:BH253">
    <cfRule type="expression" dxfId="2924" priority="2925">
      <formula>$A$253="Planilhado"</formula>
    </cfRule>
  </conditionalFormatting>
  <conditionalFormatting sqref="BF253:BH253">
    <cfRule type="expression" dxfId="2923" priority="2924">
      <formula>$A$253="Ñ Plan s/desc"</formula>
    </cfRule>
  </conditionalFormatting>
  <conditionalFormatting sqref="BF253:BH253">
    <cfRule type="expression" dxfId="2922" priority="2923">
      <formula>$A$253="Advindo"</formula>
    </cfRule>
  </conditionalFormatting>
  <conditionalFormatting sqref="BF253:BH253">
    <cfRule type="expression" dxfId="2921" priority="2922">
      <formula>$A$253="Ñ Plan c/desc"</formula>
    </cfRule>
  </conditionalFormatting>
  <conditionalFormatting sqref="BF253:BH253">
    <cfRule type="expression" dxfId="2920" priority="2921">
      <formula>$A$253="Família"</formula>
    </cfRule>
  </conditionalFormatting>
  <conditionalFormatting sqref="BF254:BH254">
    <cfRule type="expression" dxfId="2919" priority="2920">
      <formula>$A$254="Planilhado"</formula>
    </cfRule>
  </conditionalFormatting>
  <conditionalFormatting sqref="BF254:BH254">
    <cfRule type="expression" dxfId="2918" priority="2919">
      <formula>$A$254="Ñ Plan s/desc"</formula>
    </cfRule>
  </conditionalFormatting>
  <conditionalFormatting sqref="BF254:BH254">
    <cfRule type="expression" dxfId="2917" priority="2918">
      <formula>$A$254="Advindo"</formula>
    </cfRule>
  </conditionalFormatting>
  <conditionalFormatting sqref="BF254:BH254">
    <cfRule type="expression" dxfId="2916" priority="2917">
      <formula>$A$254="Ñ Plan c/desc"</formula>
    </cfRule>
  </conditionalFormatting>
  <conditionalFormatting sqref="BF254:BH254">
    <cfRule type="expression" dxfId="2915" priority="2916">
      <formula>$A$254="Família"</formula>
    </cfRule>
  </conditionalFormatting>
  <conditionalFormatting sqref="BF255:BH255">
    <cfRule type="expression" dxfId="2914" priority="2915">
      <formula>$A$255="Planilhado"</formula>
    </cfRule>
  </conditionalFormatting>
  <conditionalFormatting sqref="BF255:BH255">
    <cfRule type="expression" dxfId="2913" priority="2914">
      <formula>$A$255="Ñ Plan s/desc"</formula>
    </cfRule>
  </conditionalFormatting>
  <conditionalFormatting sqref="BF255:BH255">
    <cfRule type="expression" dxfId="2912" priority="2913">
      <formula>$A$255="Advindo"</formula>
    </cfRule>
  </conditionalFormatting>
  <conditionalFormatting sqref="BF255:BH255">
    <cfRule type="expression" dxfId="2911" priority="2912">
      <formula>$A$255="Ñ Plan c/desc"</formula>
    </cfRule>
  </conditionalFormatting>
  <conditionalFormatting sqref="BF255:BH255">
    <cfRule type="expression" dxfId="2910" priority="2911">
      <formula>$A$255="Família"</formula>
    </cfRule>
  </conditionalFormatting>
  <conditionalFormatting sqref="BF256:BH256">
    <cfRule type="expression" dxfId="2909" priority="2910">
      <formula>$A$256="Planilhado"</formula>
    </cfRule>
  </conditionalFormatting>
  <conditionalFormatting sqref="BF256:BH256">
    <cfRule type="expression" dxfId="2908" priority="2909">
      <formula>$A$256="Ñ Plan s/desc"</formula>
    </cfRule>
  </conditionalFormatting>
  <conditionalFormatting sqref="BF256:BH256">
    <cfRule type="expression" dxfId="2907" priority="2908">
      <formula>$A$256="Advindo"</formula>
    </cfRule>
  </conditionalFormatting>
  <conditionalFormatting sqref="BF256:BH256">
    <cfRule type="expression" dxfId="2906" priority="2907">
      <formula>$A$256="Ñ Plan c/desc"</formula>
    </cfRule>
  </conditionalFormatting>
  <conditionalFormatting sqref="BF256:BH256">
    <cfRule type="expression" dxfId="2905" priority="2906">
      <formula>$A$256="Família"</formula>
    </cfRule>
  </conditionalFormatting>
  <conditionalFormatting sqref="BF257:BH257">
    <cfRule type="expression" dxfId="2904" priority="2905">
      <formula>$A$257="Planilhado"</formula>
    </cfRule>
  </conditionalFormatting>
  <conditionalFormatting sqref="BF257:BH257">
    <cfRule type="expression" dxfId="2903" priority="2904">
      <formula>$A$257="Ñ Plan s/desc"</formula>
    </cfRule>
  </conditionalFormatting>
  <conditionalFormatting sqref="BF257:BH257">
    <cfRule type="expression" dxfId="2902" priority="2903">
      <formula>$A$257="Advindo"</formula>
    </cfRule>
  </conditionalFormatting>
  <conditionalFormatting sqref="BF257:BH257">
    <cfRule type="expression" dxfId="2901" priority="2902">
      <formula>$A$257="Ñ Plan c/desc"</formula>
    </cfRule>
  </conditionalFormatting>
  <conditionalFormatting sqref="BF257:BH257">
    <cfRule type="expression" dxfId="2900" priority="2901">
      <formula>$A$257="Família"</formula>
    </cfRule>
  </conditionalFormatting>
  <conditionalFormatting sqref="BF258:BH258">
    <cfRule type="expression" dxfId="2899" priority="2900">
      <formula>$A$258="Planilhado"</formula>
    </cfRule>
  </conditionalFormatting>
  <conditionalFormatting sqref="BF258:BH258">
    <cfRule type="expression" dxfId="2898" priority="2899">
      <formula>$A$258="Ñ Plan s/desc"</formula>
    </cfRule>
  </conditionalFormatting>
  <conditionalFormatting sqref="BF258:BH258">
    <cfRule type="expression" dxfId="2897" priority="2898">
      <formula>$A$258="Advindo"</formula>
    </cfRule>
  </conditionalFormatting>
  <conditionalFormatting sqref="BF258:BH258">
    <cfRule type="expression" dxfId="2896" priority="2897">
      <formula>$A$258="Ñ Plan c/desc"</formula>
    </cfRule>
  </conditionalFormatting>
  <conditionalFormatting sqref="BF258:BH258">
    <cfRule type="expression" dxfId="2895" priority="2896">
      <formula>$A$258="Família"</formula>
    </cfRule>
  </conditionalFormatting>
  <conditionalFormatting sqref="BF259:BH259">
    <cfRule type="expression" dxfId="2894" priority="2895">
      <formula>$A$259="Planilhado"</formula>
    </cfRule>
  </conditionalFormatting>
  <conditionalFormatting sqref="BF259:BH259">
    <cfRule type="expression" dxfId="2893" priority="2894">
      <formula>$A$259="Ñ Plan s/desc"</formula>
    </cfRule>
  </conditionalFormatting>
  <conditionalFormatting sqref="BF259:BH259">
    <cfRule type="expression" dxfId="2892" priority="2893">
      <formula>$A$259="Advindo"</formula>
    </cfRule>
  </conditionalFormatting>
  <conditionalFormatting sqref="BF259:BH259">
    <cfRule type="expression" dxfId="2891" priority="2892">
      <formula>$A$259="Ñ Plan c/desc"</formula>
    </cfRule>
  </conditionalFormatting>
  <conditionalFormatting sqref="BF259:BH259">
    <cfRule type="expression" dxfId="2890" priority="2891">
      <formula>$A$259="Família"</formula>
    </cfRule>
  </conditionalFormatting>
  <conditionalFormatting sqref="BF260:BH260">
    <cfRule type="expression" dxfId="2889" priority="2890">
      <formula>$A$260="Planilhado"</formula>
    </cfRule>
  </conditionalFormatting>
  <conditionalFormatting sqref="BF260:BH260">
    <cfRule type="expression" dxfId="2888" priority="2889">
      <formula>$A$260="Ñ Plan s/desc"</formula>
    </cfRule>
  </conditionalFormatting>
  <conditionalFormatting sqref="BF260:BH260">
    <cfRule type="expression" dxfId="2887" priority="2888">
      <formula>$A$260="Advindo"</formula>
    </cfRule>
  </conditionalFormatting>
  <conditionalFormatting sqref="BF260:BH260">
    <cfRule type="expression" dxfId="2886" priority="2887">
      <formula>$A$260="Ñ Plan c/desc"</formula>
    </cfRule>
  </conditionalFormatting>
  <conditionalFormatting sqref="BF260:BH260">
    <cfRule type="expression" dxfId="2885" priority="2886">
      <formula>$A$260="Família"</formula>
    </cfRule>
  </conditionalFormatting>
  <conditionalFormatting sqref="BF261:BH261">
    <cfRule type="expression" dxfId="2884" priority="2885">
      <formula>$A$261="Planilhado"</formula>
    </cfRule>
  </conditionalFormatting>
  <conditionalFormatting sqref="BF261:BH261">
    <cfRule type="expression" dxfId="2883" priority="2884">
      <formula>$A$261="Ñ Plan s/desc"</formula>
    </cfRule>
  </conditionalFormatting>
  <conditionalFormatting sqref="BF261:BH261">
    <cfRule type="expression" dxfId="2882" priority="2883">
      <formula>$A$261="Advindo"</formula>
    </cfRule>
  </conditionalFormatting>
  <conditionalFormatting sqref="BF261:BH261">
    <cfRule type="expression" dxfId="2881" priority="2882">
      <formula>$A$261="Ñ Plan c/desc"</formula>
    </cfRule>
  </conditionalFormatting>
  <conditionalFormatting sqref="BF261:BH261">
    <cfRule type="expression" dxfId="2880" priority="2881">
      <formula>$A$261="Família"</formula>
    </cfRule>
  </conditionalFormatting>
  <conditionalFormatting sqref="BF262:BH262">
    <cfRule type="expression" dxfId="2879" priority="2880">
      <formula>$A$262="Planilhado"</formula>
    </cfRule>
  </conditionalFormatting>
  <conditionalFormatting sqref="BF262:BH262">
    <cfRule type="expression" dxfId="2878" priority="2879">
      <formula>$A$262="Ñ Plan s/desc"</formula>
    </cfRule>
  </conditionalFormatting>
  <conditionalFormatting sqref="BF262:BH262">
    <cfRule type="expression" dxfId="2877" priority="2878">
      <formula>$A$262="Advindo"</formula>
    </cfRule>
  </conditionalFormatting>
  <conditionalFormatting sqref="BF262:BH262">
    <cfRule type="expression" dxfId="2876" priority="2877">
      <formula>$A$262="Ñ Plan c/desc"</formula>
    </cfRule>
  </conditionalFormatting>
  <conditionalFormatting sqref="BF262:BH262">
    <cfRule type="expression" dxfId="2875" priority="2876">
      <formula>$A$262="Família"</formula>
    </cfRule>
  </conditionalFormatting>
  <conditionalFormatting sqref="BF263:BH263">
    <cfRule type="expression" dxfId="2874" priority="2875">
      <formula>$A$263="Planilhado"</formula>
    </cfRule>
  </conditionalFormatting>
  <conditionalFormatting sqref="BF263:BH263">
    <cfRule type="expression" dxfId="2873" priority="2874">
      <formula>$A$263="Ñ Plan s/desc"</formula>
    </cfRule>
  </conditionalFormatting>
  <conditionalFormatting sqref="BF263:BH263">
    <cfRule type="expression" dxfId="2872" priority="2873">
      <formula>$A$263="Advindo"</formula>
    </cfRule>
  </conditionalFormatting>
  <conditionalFormatting sqref="BF263:BH263">
    <cfRule type="expression" dxfId="2871" priority="2872">
      <formula>$A$263="Ñ Plan c/desc"</formula>
    </cfRule>
  </conditionalFormatting>
  <conditionalFormatting sqref="BF263:BH263">
    <cfRule type="expression" dxfId="2870" priority="2871">
      <formula>$A$263="Família"</formula>
    </cfRule>
  </conditionalFormatting>
  <conditionalFormatting sqref="BF264:BH264">
    <cfRule type="expression" dxfId="2869" priority="2870">
      <formula>$A$264="Planilhado"</formula>
    </cfRule>
  </conditionalFormatting>
  <conditionalFormatting sqref="BF264:BH264">
    <cfRule type="expression" dxfId="2868" priority="2869">
      <formula>$A$264="Ñ Plan s/desc"</formula>
    </cfRule>
  </conditionalFormatting>
  <conditionalFormatting sqref="BF264:BH264">
    <cfRule type="expression" dxfId="2867" priority="2868">
      <formula>$A$264="Advindo"</formula>
    </cfRule>
  </conditionalFormatting>
  <conditionalFormatting sqref="BF264:BH264">
    <cfRule type="expression" dxfId="2866" priority="2867">
      <formula>$A$264="Ñ Plan c/desc"</formula>
    </cfRule>
  </conditionalFormatting>
  <conditionalFormatting sqref="BF264:BH264">
    <cfRule type="expression" dxfId="2865" priority="2866">
      <formula>$A$264="Família"</formula>
    </cfRule>
  </conditionalFormatting>
  <conditionalFormatting sqref="BF265:BH265">
    <cfRule type="expression" dxfId="2864" priority="2865">
      <formula>$A$265="Planilhado"</formula>
    </cfRule>
  </conditionalFormatting>
  <conditionalFormatting sqref="BF265:BH265">
    <cfRule type="expression" dxfId="2863" priority="2864">
      <formula>$A$265="Ñ Plan s/desc"</formula>
    </cfRule>
  </conditionalFormatting>
  <conditionalFormatting sqref="BF265:BH265">
    <cfRule type="expression" dxfId="2862" priority="2863">
      <formula>$A$265="Advindo"</formula>
    </cfRule>
  </conditionalFormatting>
  <conditionalFormatting sqref="BF265:BH265">
    <cfRule type="expression" dxfId="2861" priority="2862">
      <formula>$A$265="Ñ Plan c/desc"</formula>
    </cfRule>
  </conditionalFormatting>
  <conditionalFormatting sqref="BF265:BH265">
    <cfRule type="expression" dxfId="2860" priority="2861">
      <formula>$A$265="Família"</formula>
    </cfRule>
  </conditionalFormatting>
  <conditionalFormatting sqref="BF266:BH266">
    <cfRule type="expression" dxfId="2859" priority="2860">
      <formula>$A$266="Planilhado"</formula>
    </cfRule>
  </conditionalFormatting>
  <conditionalFormatting sqref="BF266:BH266">
    <cfRule type="expression" dxfId="2858" priority="2859">
      <formula>$A$266="Ñ Plan s/desc"</formula>
    </cfRule>
  </conditionalFormatting>
  <conditionalFormatting sqref="BF266:BH266">
    <cfRule type="expression" dxfId="2857" priority="2858">
      <formula>$A$266="Advindo"</formula>
    </cfRule>
  </conditionalFormatting>
  <conditionalFormatting sqref="BF266:BH266">
    <cfRule type="expression" dxfId="2856" priority="2857">
      <formula>$A$266="Ñ Plan c/desc"</formula>
    </cfRule>
  </conditionalFormatting>
  <conditionalFormatting sqref="BF266:BH266">
    <cfRule type="expression" dxfId="2855" priority="2856">
      <formula>$A$266="Família"</formula>
    </cfRule>
  </conditionalFormatting>
  <conditionalFormatting sqref="BF267:BH267">
    <cfRule type="expression" dxfId="2854" priority="2855">
      <formula>$A$267="Planilhado"</formula>
    </cfRule>
  </conditionalFormatting>
  <conditionalFormatting sqref="BF267:BH267">
    <cfRule type="expression" dxfId="2853" priority="2854">
      <formula>$A$267="Ñ Plan s/desc"</formula>
    </cfRule>
  </conditionalFormatting>
  <conditionalFormatting sqref="BF267:BH267">
    <cfRule type="expression" dxfId="2852" priority="2853">
      <formula>$A$267="Advindo"</formula>
    </cfRule>
  </conditionalFormatting>
  <conditionalFormatting sqref="BF267:BH267">
    <cfRule type="expression" dxfId="2851" priority="2852">
      <formula>$A$267="Ñ Plan c/desc"</formula>
    </cfRule>
  </conditionalFormatting>
  <conditionalFormatting sqref="BF267:BH267">
    <cfRule type="expression" dxfId="2850" priority="2851">
      <formula>$A$267="Família"</formula>
    </cfRule>
  </conditionalFormatting>
  <conditionalFormatting sqref="BF268:BH268">
    <cfRule type="expression" dxfId="2849" priority="2850">
      <formula>$A$268="Planilhado"</formula>
    </cfRule>
  </conditionalFormatting>
  <conditionalFormatting sqref="BF268:BH268">
    <cfRule type="expression" dxfId="2848" priority="2849">
      <formula>$A$268="Ñ Plan s/desc"</formula>
    </cfRule>
  </conditionalFormatting>
  <conditionalFormatting sqref="BF268:BH268">
    <cfRule type="expression" dxfId="2847" priority="2848">
      <formula>$A$268="Advindo"</formula>
    </cfRule>
  </conditionalFormatting>
  <conditionalFormatting sqref="BF268:BH268">
    <cfRule type="expression" dxfId="2846" priority="2847">
      <formula>$A$268="Ñ Plan c/desc"</formula>
    </cfRule>
  </conditionalFormatting>
  <conditionalFormatting sqref="BF268:BH268">
    <cfRule type="expression" dxfId="2845" priority="2846">
      <formula>$A$268="Família"</formula>
    </cfRule>
  </conditionalFormatting>
  <conditionalFormatting sqref="BF269:BH269">
    <cfRule type="expression" dxfId="2844" priority="2845">
      <formula>$A$269="Planilhado"</formula>
    </cfRule>
  </conditionalFormatting>
  <conditionalFormatting sqref="BF269:BH269">
    <cfRule type="expression" dxfId="2843" priority="2844">
      <formula>$A$269="Ñ Plan s/desc"</formula>
    </cfRule>
  </conditionalFormatting>
  <conditionalFormatting sqref="BF269:BH269">
    <cfRule type="expression" dxfId="2842" priority="2843">
      <formula>$A$269="Advindo"</formula>
    </cfRule>
  </conditionalFormatting>
  <conditionalFormatting sqref="BF269:BH269">
    <cfRule type="expression" dxfId="2841" priority="2842">
      <formula>$A$269="Ñ Plan c/desc"</formula>
    </cfRule>
  </conditionalFormatting>
  <conditionalFormatting sqref="BF269:BH269">
    <cfRule type="expression" dxfId="2840" priority="2841">
      <formula>$A$269="Família"</formula>
    </cfRule>
  </conditionalFormatting>
  <conditionalFormatting sqref="BF270:BH270">
    <cfRule type="expression" dxfId="2839" priority="2840">
      <formula>$A$270="Planilhado"</formula>
    </cfRule>
  </conditionalFormatting>
  <conditionalFormatting sqref="BF270:BH270">
    <cfRule type="expression" dxfId="2838" priority="2839">
      <formula>$A$270="Ñ Plan s/desc"</formula>
    </cfRule>
  </conditionalFormatting>
  <conditionalFormatting sqref="BF270:BH270">
    <cfRule type="expression" dxfId="2837" priority="2838">
      <formula>$A$270="Advindo"</formula>
    </cfRule>
  </conditionalFormatting>
  <conditionalFormatting sqref="BF270:BH270">
    <cfRule type="expression" dxfId="2836" priority="2837">
      <formula>$A$270="Ñ Plan c/desc"</formula>
    </cfRule>
  </conditionalFormatting>
  <conditionalFormatting sqref="BF270:BH270">
    <cfRule type="expression" dxfId="2835" priority="2836">
      <formula>$A$270="Família"</formula>
    </cfRule>
  </conditionalFormatting>
  <conditionalFormatting sqref="BF271:BH271">
    <cfRule type="expression" dxfId="2834" priority="2835">
      <formula>$A$271="Planilhado"</formula>
    </cfRule>
  </conditionalFormatting>
  <conditionalFormatting sqref="BF271:BH271">
    <cfRule type="expression" dxfId="2833" priority="2834">
      <formula>$A$271="Ñ Plan s/desc"</formula>
    </cfRule>
  </conditionalFormatting>
  <conditionalFormatting sqref="BF271:BH271">
    <cfRule type="expression" dxfId="2832" priority="2833">
      <formula>$A$271="Advindo"</formula>
    </cfRule>
  </conditionalFormatting>
  <conditionalFormatting sqref="BF271:BH271">
    <cfRule type="expression" dxfId="2831" priority="2832">
      <formula>$A$271="Ñ Plan c/desc"</formula>
    </cfRule>
  </conditionalFormatting>
  <conditionalFormatting sqref="BF271:BH271">
    <cfRule type="expression" dxfId="2830" priority="2831">
      <formula>$A$271="Família"</formula>
    </cfRule>
  </conditionalFormatting>
  <conditionalFormatting sqref="BF272:BH272">
    <cfRule type="expression" dxfId="2829" priority="2830">
      <formula>$A$272="Planilhado"</formula>
    </cfRule>
  </conditionalFormatting>
  <conditionalFormatting sqref="BF272:BH272">
    <cfRule type="expression" dxfId="2828" priority="2829">
      <formula>$A$272="Ñ Plan s/desc"</formula>
    </cfRule>
  </conditionalFormatting>
  <conditionalFormatting sqref="BF272:BH272">
    <cfRule type="expression" dxfId="2827" priority="2828">
      <formula>$A$272="Advindo"</formula>
    </cfRule>
  </conditionalFormatting>
  <conditionalFormatting sqref="BF272:BH272">
    <cfRule type="expression" dxfId="2826" priority="2827">
      <formula>$A$272="Ñ Plan c/desc"</formula>
    </cfRule>
  </conditionalFormatting>
  <conditionalFormatting sqref="BF272:BH272">
    <cfRule type="expression" dxfId="2825" priority="2826">
      <formula>$A$272="Família"</formula>
    </cfRule>
  </conditionalFormatting>
  <conditionalFormatting sqref="BF273:BH273">
    <cfRule type="expression" dxfId="2824" priority="2825">
      <formula>$A$273="Planilhado"</formula>
    </cfRule>
  </conditionalFormatting>
  <conditionalFormatting sqref="BF273:BH273">
    <cfRule type="expression" dxfId="2823" priority="2824">
      <formula>$A$273="Ñ Plan s/desc"</formula>
    </cfRule>
  </conditionalFormatting>
  <conditionalFormatting sqref="BF273:BH273">
    <cfRule type="expression" dxfId="2822" priority="2823">
      <formula>$A$273="Advindo"</formula>
    </cfRule>
  </conditionalFormatting>
  <conditionalFormatting sqref="BF273:BH273">
    <cfRule type="expression" dxfId="2821" priority="2822">
      <formula>$A$273="Ñ Plan c/desc"</formula>
    </cfRule>
  </conditionalFormatting>
  <conditionalFormatting sqref="BF273:BH273">
    <cfRule type="expression" dxfId="2820" priority="2821">
      <formula>$A$273="Família"</formula>
    </cfRule>
  </conditionalFormatting>
  <conditionalFormatting sqref="BF274:BH274">
    <cfRule type="expression" dxfId="2819" priority="2820">
      <formula>$A$274="Planilhado"</formula>
    </cfRule>
  </conditionalFormatting>
  <conditionalFormatting sqref="BF274:BH274">
    <cfRule type="expression" dxfId="2818" priority="2819">
      <formula>$A$274="Ñ Plan s/desc"</formula>
    </cfRule>
  </conditionalFormatting>
  <conditionalFormatting sqref="BF274:BH274">
    <cfRule type="expression" dxfId="2817" priority="2818">
      <formula>$A$274="Advindo"</formula>
    </cfRule>
  </conditionalFormatting>
  <conditionalFormatting sqref="BF274:BH274">
    <cfRule type="expression" dxfId="2816" priority="2817">
      <formula>$A$274="Ñ Plan c/desc"</formula>
    </cfRule>
  </conditionalFormatting>
  <conditionalFormatting sqref="BF274:BH274">
    <cfRule type="expression" dxfId="2815" priority="2816">
      <formula>$A$274="Família"</formula>
    </cfRule>
  </conditionalFormatting>
  <conditionalFormatting sqref="BF275:BH275">
    <cfRule type="expression" dxfId="2814" priority="2815">
      <formula>$A$275="Planilhado"</formula>
    </cfRule>
  </conditionalFormatting>
  <conditionalFormatting sqref="BF275:BH275">
    <cfRule type="expression" dxfId="2813" priority="2814">
      <formula>$A$275="Ñ Plan s/desc"</formula>
    </cfRule>
  </conditionalFormatting>
  <conditionalFormatting sqref="BF275:BH275">
    <cfRule type="expression" dxfId="2812" priority="2813">
      <formula>$A$275="Advindo"</formula>
    </cfRule>
  </conditionalFormatting>
  <conditionalFormatting sqref="BF275:BH275">
    <cfRule type="expression" dxfId="2811" priority="2812">
      <formula>$A$275="Ñ Plan c/desc"</formula>
    </cfRule>
  </conditionalFormatting>
  <conditionalFormatting sqref="BF275:BH275">
    <cfRule type="expression" dxfId="2810" priority="2811">
      <formula>$A$275="Família"</formula>
    </cfRule>
  </conditionalFormatting>
  <conditionalFormatting sqref="BF276:BH276">
    <cfRule type="expression" dxfId="2809" priority="2810">
      <formula>$A$276="Planilhado"</formula>
    </cfRule>
  </conditionalFormatting>
  <conditionalFormatting sqref="BF276:BH276">
    <cfRule type="expression" dxfId="2808" priority="2809">
      <formula>$A$276="Ñ Plan s/desc"</formula>
    </cfRule>
  </conditionalFormatting>
  <conditionalFormatting sqref="BF276:BH276">
    <cfRule type="expression" dxfId="2807" priority="2808">
      <formula>$A$276="Advindo"</formula>
    </cfRule>
  </conditionalFormatting>
  <conditionalFormatting sqref="BF276:BH276">
    <cfRule type="expression" dxfId="2806" priority="2807">
      <formula>$A$276="Ñ Plan c/desc"</formula>
    </cfRule>
  </conditionalFormatting>
  <conditionalFormatting sqref="BF276:BH276">
    <cfRule type="expression" dxfId="2805" priority="2806">
      <formula>$A$276="Família"</formula>
    </cfRule>
  </conditionalFormatting>
  <conditionalFormatting sqref="BF277:BH277">
    <cfRule type="expression" dxfId="2804" priority="2805">
      <formula>$A$277="Planilhado"</formula>
    </cfRule>
  </conditionalFormatting>
  <conditionalFormatting sqref="BF277:BH277">
    <cfRule type="expression" dxfId="2803" priority="2804">
      <formula>$A$277="Ñ Plan s/desc"</formula>
    </cfRule>
  </conditionalFormatting>
  <conditionalFormatting sqref="BF277:BH277">
    <cfRule type="expression" dxfId="2802" priority="2803">
      <formula>$A$277="Advindo"</formula>
    </cfRule>
  </conditionalFormatting>
  <conditionalFormatting sqref="BF277:BH277">
    <cfRule type="expression" dxfId="2801" priority="2802">
      <formula>$A$277="Ñ Plan c/desc"</formula>
    </cfRule>
  </conditionalFormatting>
  <conditionalFormatting sqref="BF277:BH277">
    <cfRule type="expression" dxfId="2800" priority="2801">
      <formula>$A$277="Família"</formula>
    </cfRule>
  </conditionalFormatting>
  <conditionalFormatting sqref="BF278:BH278">
    <cfRule type="expression" dxfId="2799" priority="2800">
      <formula>$A$278="Planilhado"</formula>
    </cfRule>
  </conditionalFormatting>
  <conditionalFormatting sqref="BF278:BH278">
    <cfRule type="expression" dxfId="2798" priority="2799">
      <formula>$A$278="Ñ Plan s/desc"</formula>
    </cfRule>
  </conditionalFormatting>
  <conditionalFormatting sqref="BF278:BH278">
    <cfRule type="expression" dxfId="2797" priority="2798">
      <formula>$A$278="Advindo"</formula>
    </cfRule>
  </conditionalFormatting>
  <conditionalFormatting sqref="BF278:BH278">
    <cfRule type="expression" dxfId="2796" priority="2797">
      <formula>$A$278="Ñ Plan c/desc"</formula>
    </cfRule>
  </conditionalFormatting>
  <conditionalFormatting sqref="BF278:BH278">
    <cfRule type="expression" dxfId="2795" priority="2796">
      <formula>$A$278="Família"</formula>
    </cfRule>
  </conditionalFormatting>
  <conditionalFormatting sqref="BF279:BH279">
    <cfRule type="expression" dxfId="2794" priority="2795">
      <formula>$A$279="Planilhado"</formula>
    </cfRule>
  </conditionalFormatting>
  <conditionalFormatting sqref="BF279:BH279">
    <cfRule type="expression" dxfId="2793" priority="2794">
      <formula>$A$279="Ñ Plan s/desc"</formula>
    </cfRule>
  </conditionalFormatting>
  <conditionalFormatting sqref="BF279:BH279">
    <cfRule type="expression" dxfId="2792" priority="2793">
      <formula>$A$279="Advindo"</formula>
    </cfRule>
  </conditionalFormatting>
  <conditionalFormatting sqref="BF279:BH279">
    <cfRule type="expression" dxfId="2791" priority="2792">
      <formula>$A$279="Ñ Plan c/desc"</formula>
    </cfRule>
  </conditionalFormatting>
  <conditionalFormatting sqref="BF279:BH279">
    <cfRule type="expression" dxfId="2790" priority="2791">
      <formula>$A$279="Família"</formula>
    </cfRule>
  </conditionalFormatting>
  <conditionalFormatting sqref="BF280:BH280">
    <cfRule type="expression" dxfId="2789" priority="2790">
      <formula>$A$280="Planilhado"</formula>
    </cfRule>
  </conditionalFormatting>
  <conditionalFormatting sqref="BF280:BH280">
    <cfRule type="expression" dxfId="2788" priority="2789">
      <formula>$A$280="Ñ Plan s/desc"</formula>
    </cfRule>
  </conditionalFormatting>
  <conditionalFormatting sqref="BF280:BH280">
    <cfRule type="expression" dxfId="2787" priority="2788">
      <formula>$A$280="Advindo"</formula>
    </cfRule>
  </conditionalFormatting>
  <conditionalFormatting sqref="BF280:BH280">
    <cfRule type="expression" dxfId="2786" priority="2787">
      <formula>$A$280="Ñ Plan c/desc"</formula>
    </cfRule>
  </conditionalFormatting>
  <conditionalFormatting sqref="BF280:BH280">
    <cfRule type="expression" dxfId="2785" priority="2786">
      <formula>$A$280="Família"</formula>
    </cfRule>
  </conditionalFormatting>
  <conditionalFormatting sqref="BF281:BH281">
    <cfRule type="expression" dxfId="2784" priority="2785">
      <formula>$A$281="Planilhado"</formula>
    </cfRule>
  </conditionalFormatting>
  <conditionalFormatting sqref="BF281:BH281">
    <cfRule type="expression" dxfId="2783" priority="2784">
      <formula>$A$281="Ñ Plan s/desc"</formula>
    </cfRule>
  </conditionalFormatting>
  <conditionalFormatting sqref="BF281:BH281">
    <cfRule type="expression" dxfId="2782" priority="2783">
      <formula>$A$281="Advindo"</formula>
    </cfRule>
  </conditionalFormatting>
  <conditionalFormatting sqref="BF281:BH281">
    <cfRule type="expression" dxfId="2781" priority="2782">
      <formula>$A$281="Ñ Plan c/desc"</formula>
    </cfRule>
  </conditionalFormatting>
  <conditionalFormatting sqref="BF281:BH281">
    <cfRule type="expression" dxfId="2780" priority="2781">
      <formula>$A$281="Família"</formula>
    </cfRule>
  </conditionalFormatting>
  <conditionalFormatting sqref="BF282:BH282">
    <cfRule type="expression" dxfId="2779" priority="2780">
      <formula>$A$282="Planilhado"</formula>
    </cfRule>
  </conditionalFormatting>
  <conditionalFormatting sqref="BF282:BH282">
    <cfRule type="expression" dxfId="2778" priority="2779">
      <formula>$A$282="Ñ Plan s/desc"</formula>
    </cfRule>
  </conditionalFormatting>
  <conditionalFormatting sqref="BF282:BH282">
    <cfRule type="expression" dxfId="2777" priority="2778">
      <formula>$A$282="Advindo"</formula>
    </cfRule>
  </conditionalFormatting>
  <conditionalFormatting sqref="BF282:BH282">
    <cfRule type="expression" dxfId="2776" priority="2777">
      <formula>$A$282="Ñ Plan c/desc"</formula>
    </cfRule>
  </conditionalFormatting>
  <conditionalFormatting sqref="BF282:BH282">
    <cfRule type="expression" dxfId="2775" priority="2776">
      <formula>$A$282="Família"</formula>
    </cfRule>
  </conditionalFormatting>
  <conditionalFormatting sqref="BF283:BH283">
    <cfRule type="expression" dxfId="2774" priority="2775">
      <formula>$A$283="Planilhado"</formula>
    </cfRule>
  </conditionalFormatting>
  <conditionalFormatting sqref="BF283:BH283">
    <cfRule type="expression" dxfId="2773" priority="2774">
      <formula>$A$283="Ñ Plan s/desc"</formula>
    </cfRule>
  </conditionalFormatting>
  <conditionalFormatting sqref="BF283:BH283">
    <cfRule type="expression" dxfId="2772" priority="2773">
      <formula>$A$283="Advindo"</formula>
    </cfRule>
  </conditionalFormatting>
  <conditionalFormatting sqref="BF283:BH283">
    <cfRule type="expression" dxfId="2771" priority="2772">
      <formula>$A$283="Ñ Plan c/desc"</formula>
    </cfRule>
  </conditionalFormatting>
  <conditionalFormatting sqref="BF283:BH283">
    <cfRule type="expression" dxfId="2770" priority="2771">
      <formula>$A$283="Família"</formula>
    </cfRule>
  </conditionalFormatting>
  <conditionalFormatting sqref="BF284:BH284">
    <cfRule type="expression" dxfId="2769" priority="2770">
      <formula>$A$284="Planilhado"</formula>
    </cfRule>
  </conditionalFormatting>
  <conditionalFormatting sqref="BF284:BH284">
    <cfRule type="expression" dxfId="2768" priority="2769">
      <formula>$A$284="Ñ Plan s/desc"</formula>
    </cfRule>
  </conditionalFormatting>
  <conditionalFormatting sqref="BF284:BH284">
    <cfRule type="expression" dxfId="2767" priority="2768">
      <formula>$A$284="Advindo"</formula>
    </cfRule>
  </conditionalFormatting>
  <conditionalFormatting sqref="BF284:BH284">
    <cfRule type="expression" dxfId="2766" priority="2767">
      <formula>$A$284="Ñ Plan c/desc"</formula>
    </cfRule>
  </conditionalFormatting>
  <conditionalFormatting sqref="BF284:BH284">
    <cfRule type="expression" dxfId="2765" priority="2766">
      <formula>$A$284="Família"</formula>
    </cfRule>
  </conditionalFormatting>
  <conditionalFormatting sqref="BF285:BH285">
    <cfRule type="expression" dxfId="2764" priority="2765">
      <formula>$A$285="Planilhado"</formula>
    </cfRule>
  </conditionalFormatting>
  <conditionalFormatting sqref="BF285:BH285">
    <cfRule type="expression" dxfId="2763" priority="2764">
      <formula>$A$285="Ñ Plan s/desc"</formula>
    </cfRule>
  </conditionalFormatting>
  <conditionalFormatting sqref="BF285:BH285">
    <cfRule type="expression" dxfId="2762" priority="2763">
      <formula>$A$285="Advindo"</formula>
    </cfRule>
  </conditionalFormatting>
  <conditionalFormatting sqref="BF285:BH285">
    <cfRule type="expression" dxfId="2761" priority="2762">
      <formula>$A$285="Ñ Plan c/desc"</formula>
    </cfRule>
  </conditionalFormatting>
  <conditionalFormatting sqref="BF285:BH285">
    <cfRule type="expression" dxfId="2760" priority="2761">
      <formula>$A$285="Família"</formula>
    </cfRule>
  </conditionalFormatting>
  <conditionalFormatting sqref="BF286:BH286">
    <cfRule type="expression" dxfId="2759" priority="2760">
      <formula>$A$286="Planilhado"</formula>
    </cfRule>
  </conditionalFormatting>
  <conditionalFormatting sqref="BF286:BH286">
    <cfRule type="expression" dxfId="2758" priority="2759">
      <formula>$A$286="Ñ Plan s/desc"</formula>
    </cfRule>
  </conditionalFormatting>
  <conditionalFormatting sqref="BF286:BH286">
    <cfRule type="expression" dxfId="2757" priority="2758">
      <formula>$A$286="Advindo"</formula>
    </cfRule>
  </conditionalFormatting>
  <conditionalFormatting sqref="BF286:BH286">
    <cfRule type="expression" dxfId="2756" priority="2757">
      <formula>$A$286="Ñ Plan c/desc"</formula>
    </cfRule>
  </conditionalFormatting>
  <conditionalFormatting sqref="BF286:BH286">
    <cfRule type="expression" dxfId="2755" priority="2756">
      <formula>$A$286="Família"</formula>
    </cfRule>
  </conditionalFormatting>
  <conditionalFormatting sqref="I213:J214">
    <cfRule type="expression" dxfId="2754" priority="2755">
      <formula>$A$33="Planilhado"</formula>
    </cfRule>
  </conditionalFormatting>
  <conditionalFormatting sqref="I213:J214">
    <cfRule type="expression" dxfId="2753" priority="2754">
      <formula>$A$33="Ñ Plan s/desc"</formula>
    </cfRule>
  </conditionalFormatting>
  <conditionalFormatting sqref="I213:J214">
    <cfRule type="expression" dxfId="2752" priority="2753">
      <formula>$A$33="Advindo"</formula>
    </cfRule>
  </conditionalFormatting>
  <conditionalFormatting sqref="I213:J214">
    <cfRule type="expression" dxfId="2751" priority="2752">
      <formula>$A$33="Ñ Plan c/desc"</formula>
    </cfRule>
  </conditionalFormatting>
  <conditionalFormatting sqref="I213:J214">
    <cfRule type="expression" dxfId="2750" priority="2751">
      <formula>$A$33="Família"</formula>
    </cfRule>
  </conditionalFormatting>
  <conditionalFormatting sqref="I222:J222">
    <cfRule type="expression" dxfId="2749" priority="2750">
      <formula>$A$33="Planilhado"</formula>
    </cfRule>
  </conditionalFormatting>
  <conditionalFormatting sqref="I222:J222">
    <cfRule type="expression" dxfId="2748" priority="2749">
      <formula>$A$33="Ñ Plan s/desc"</formula>
    </cfRule>
  </conditionalFormatting>
  <conditionalFormatting sqref="I222:J222">
    <cfRule type="expression" dxfId="2747" priority="2748">
      <formula>$A$33="Advindo"</formula>
    </cfRule>
  </conditionalFormatting>
  <conditionalFormatting sqref="I222:J222">
    <cfRule type="expression" dxfId="2746" priority="2747">
      <formula>$A$33="Ñ Plan c/desc"</formula>
    </cfRule>
  </conditionalFormatting>
  <conditionalFormatting sqref="I222:J222">
    <cfRule type="expression" dxfId="2745" priority="2746">
      <formula>$A$33="Família"</formula>
    </cfRule>
  </conditionalFormatting>
  <conditionalFormatting sqref="BI13:BK13">
    <cfRule type="expression" dxfId="2744" priority="2741">
      <formula>$A$13="Família"</formula>
    </cfRule>
    <cfRule type="expression" dxfId="2743" priority="2742">
      <formula>$A$13="Ñ Plan c/desc"</formula>
    </cfRule>
    <cfRule type="expression" dxfId="2742" priority="2743">
      <formula>$A$13="Advindo"</formula>
    </cfRule>
    <cfRule type="expression" dxfId="2741" priority="2744">
      <formula>$A$13="Ñ Plan s/desc"</formula>
    </cfRule>
    <cfRule type="expression" dxfId="2740" priority="2745">
      <formula>$A$13="Planilhado"</formula>
    </cfRule>
  </conditionalFormatting>
  <conditionalFormatting sqref="BI14:BK14">
    <cfRule type="expression" dxfId="2739" priority="2736">
      <formula>$A$14="Família"</formula>
    </cfRule>
    <cfRule type="expression" dxfId="2738" priority="2737">
      <formula>$A$14="Ñ Plan c/desc"</formula>
    </cfRule>
    <cfRule type="expression" dxfId="2737" priority="2738">
      <formula>$A$14="Advindo"</formula>
    </cfRule>
    <cfRule type="expression" dxfId="2736" priority="2739">
      <formula>$A$14="Ñ Plan s/desc"</formula>
    </cfRule>
    <cfRule type="expression" dxfId="2735" priority="2740">
      <formula>$A$14="Planilhado"</formula>
    </cfRule>
  </conditionalFormatting>
  <conditionalFormatting sqref="BI15:BK15">
    <cfRule type="expression" dxfId="2734" priority="2731">
      <formula>$A$15="Família"</formula>
    </cfRule>
    <cfRule type="expression" dxfId="2733" priority="2732">
      <formula>$A$15="Ñ Plan c/desc"</formula>
    </cfRule>
    <cfRule type="expression" dxfId="2732" priority="2733">
      <formula>$A$15="Advindo"</formula>
    </cfRule>
    <cfRule type="expression" dxfId="2731" priority="2734">
      <formula>$A$15="Ñ Plan s/desc"</formula>
    </cfRule>
    <cfRule type="expression" dxfId="2730" priority="2735">
      <formula>$A$15="Planilhado"</formula>
    </cfRule>
  </conditionalFormatting>
  <conditionalFormatting sqref="BI16:BK16">
    <cfRule type="expression" dxfId="2729" priority="2726">
      <formula>$A$16="Família"</formula>
    </cfRule>
    <cfRule type="expression" dxfId="2728" priority="2727">
      <formula>$A$16="Ñ Plan c/desc"</formula>
    </cfRule>
    <cfRule type="expression" dxfId="2727" priority="2728">
      <formula>$A$16="Advindo"</formula>
    </cfRule>
    <cfRule type="expression" dxfId="2726" priority="2729">
      <formula>$A$16="Ñ Plan s/desc"</formula>
    </cfRule>
    <cfRule type="expression" dxfId="2725" priority="2730">
      <formula>$A$16="Planilhado"</formula>
    </cfRule>
  </conditionalFormatting>
  <conditionalFormatting sqref="BI17:BK17">
    <cfRule type="expression" dxfId="2724" priority="2721">
      <formula>$A$17="Família"</formula>
    </cfRule>
    <cfRule type="expression" dxfId="2723" priority="2722">
      <formula>$A$17="Ñ Plan c/desc"</formula>
    </cfRule>
    <cfRule type="expression" dxfId="2722" priority="2723">
      <formula>$A$17="Advindo"</formula>
    </cfRule>
    <cfRule type="expression" dxfId="2721" priority="2724">
      <formula>$A$17="Ñ Plan s/desc"</formula>
    </cfRule>
    <cfRule type="expression" dxfId="2720" priority="2725">
      <formula>$A$17="Planilhado"</formula>
    </cfRule>
  </conditionalFormatting>
  <conditionalFormatting sqref="BI18:BK18">
    <cfRule type="expression" dxfId="2719" priority="2716">
      <formula>$A$18="Família"</formula>
    </cfRule>
    <cfRule type="expression" dxfId="2718" priority="2717">
      <formula>$A$18="Ñ Plan c/desc"</formula>
    </cfRule>
    <cfRule type="expression" dxfId="2717" priority="2718">
      <formula>$A$18="Advindo"</formula>
    </cfRule>
    <cfRule type="expression" dxfId="2716" priority="2719">
      <formula>$A$18="Ñ Plan s/desc"</formula>
    </cfRule>
    <cfRule type="expression" dxfId="2715" priority="2720">
      <formula>$A$18="Planilhado"</formula>
    </cfRule>
  </conditionalFormatting>
  <conditionalFormatting sqref="BI19:BK19">
    <cfRule type="expression" dxfId="2714" priority="2711">
      <formula>$A$19="Família"</formula>
    </cfRule>
    <cfRule type="expression" dxfId="2713" priority="2712">
      <formula>$A$19="Ñ Plan c/desc"</formula>
    </cfRule>
    <cfRule type="expression" dxfId="2712" priority="2713">
      <formula>$A$19="Advindo"</formula>
    </cfRule>
    <cfRule type="expression" dxfId="2711" priority="2714">
      <formula>$A$19="Ñ Plan s/desc"</formula>
    </cfRule>
    <cfRule type="expression" dxfId="2710" priority="2715">
      <formula>$A$19="Planilhado"</formula>
    </cfRule>
  </conditionalFormatting>
  <conditionalFormatting sqref="BI20:BK20">
    <cfRule type="expression" dxfId="2709" priority="2706">
      <formula>$A$20="Família"</formula>
    </cfRule>
    <cfRule type="expression" dxfId="2708" priority="2707">
      <formula>$A$20="Ñ Plan c/desc"</formula>
    </cfRule>
    <cfRule type="expression" dxfId="2707" priority="2708">
      <formula>$A$20="Advindo"</formula>
    </cfRule>
    <cfRule type="expression" dxfId="2706" priority="2709">
      <formula>$A$20="Ñ Plan s/desc"</formula>
    </cfRule>
    <cfRule type="expression" dxfId="2705" priority="2710">
      <formula>$A$20="Planilhado"</formula>
    </cfRule>
  </conditionalFormatting>
  <conditionalFormatting sqref="BI21:BK21">
    <cfRule type="expression" dxfId="2704" priority="2701">
      <formula>$A$21="Família"</formula>
    </cfRule>
    <cfRule type="expression" dxfId="2703" priority="2702">
      <formula>$A$21="Ñ Plan c/desc"</formula>
    </cfRule>
    <cfRule type="expression" dxfId="2702" priority="2703">
      <formula>$A$21="Advindo"</formula>
    </cfRule>
    <cfRule type="expression" dxfId="2701" priority="2704">
      <formula>$A$21="Ñ Plan s/desc"</formula>
    </cfRule>
    <cfRule type="expression" dxfId="2700" priority="2705">
      <formula>$A$21="Planilhado"</formula>
    </cfRule>
  </conditionalFormatting>
  <conditionalFormatting sqref="BI22:BK22">
    <cfRule type="expression" dxfId="2699" priority="2696">
      <formula>$A$22="Família"</formula>
    </cfRule>
    <cfRule type="expression" dxfId="2698" priority="2697">
      <formula>$A$22="Ñ Plan c/desc"</formula>
    </cfRule>
    <cfRule type="expression" dxfId="2697" priority="2698">
      <formula>$A$22="Advindo"</formula>
    </cfRule>
    <cfRule type="expression" dxfId="2696" priority="2699">
      <formula>$A$22="Ñ Plan s/desc"</formula>
    </cfRule>
    <cfRule type="expression" dxfId="2695" priority="2700">
      <formula>$A$22="Planilhado"</formula>
    </cfRule>
  </conditionalFormatting>
  <conditionalFormatting sqref="BI23:BK23">
    <cfRule type="expression" dxfId="2694" priority="2691">
      <formula>$A$23="Família"</formula>
    </cfRule>
    <cfRule type="expression" dxfId="2693" priority="2692">
      <formula>$A$23="Ñ Plan c/desc"</formula>
    </cfRule>
    <cfRule type="expression" dxfId="2692" priority="2693">
      <formula>$A$23="Advindo"</formula>
    </cfRule>
    <cfRule type="expression" dxfId="2691" priority="2694">
      <formula>$A$23="Ñ Plan s/desc"</formula>
    </cfRule>
    <cfRule type="expression" dxfId="2690" priority="2695">
      <formula>$A$23="Planilhado"</formula>
    </cfRule>
  </conditionalFormatting>
  <conditionalFormatting sqref="BI24:BK24">
    <cfRule type="expression" dxfId="2689" priority="2686">
      <formula>$A$24="Família"</formula>
    </cfRule>
    <cfRule type="expression" dxfId="2688" priority="2687">
      <formula>$A$24="Ñ Plan c/desc"</formula>
    </cfRule>
    <cfRule type="expression" dxfId="2687" priority="2688">
      <formula>$A$24="Advindo"</formula>
    </cfRule>
    <cfRule type="expression" dxfId="2686" priority="2689">
      <formula>$A$24="Ñ Plan s/desc"</formula>
    </cfRule>
    <cfRule type="expression" dxfId="2685" priority="2690">
      <formula>$A$24="Planilhado"</formula>
    </cfRule>
  </conditionalFormatting>
  <conditionalFormatting sqref="BI25:BK25">
    <cfRule type="expression" dxfId="2684" priority="2681">
      <formula>$A$25="Família"</formula>
    </cfRule>
    <cfRule type="expression" dxfId="2683" priority="2682">
      <formula>$A$25="Ñ Plan c/desc"</formula>
    </cfRule>
    <cfRule type="expression" dxfId="2682" priority="2683">
      <formula>$A$25="Advindo"</formula>
    </cfRule>
    <cfRule type="expression" dxfId="2681" priority="2684">
      <formula>$A$25="Ñ Plan s/desc"</formula>
    </cfRule>
    <cfRule type="expression" dxfId="2680" priority="2685">
      <formula>$A$25="Planilhado"</formula>
    </cfRule>
  </conditionalFormatting>
  <conditionalFormatting sqref="BI26:BK26">
    <cfRule type="expression" dxfId="2679" priority="2680">
      <formula>$A$26="Planilhado"</formula>
    </cfRule>
  </conditionalFormatting>
  <conditionalFormatting sqref="BI26:BK26">
    <cfRule type="expression" dxfId="2678" priority="2679">
      <formula>$A$26="Ñ Plan s/desc"</formula>
    </cfRule>
  </conditionalFormatting>
  <conditionalFormatting sqref="BI26:BK26">
    <cfRule type="expression" dxfId="2677" priority="2678">
      <formula>$A$26="Advindo"</formula>
    </cfRule>
  </conditionalFormatting>
  <conditionalFormatting sqref="BI26:BK26">
    <cfRule type="expression" dxfId="2676" priority="2677">
      <formula>$A$26="Ñ Plan c/desc"</formula>
    </cfRule>
  </conditionalFormatting>
  <conditionalFormatting sqref="BI26:BK26">
    <cfRule type="expression" dxfId="2675" priority="2676">
      <formula>$A$26="Família"</formula>
    </cfRule>
  </conditionalFormatting>
  <conditionalFormatting sqref="BI27:BK27">
    <cfRule type="expression" dxfId="2674" priority="2675">
      <formula>$A$27="Planilhado"</formula>
    </cfRule>
  </conditionalFormatting>
  <conditionalFormatting sqref="BI27:BK27">
    <cfRule type="expression" dxfId="2673" priority="2674">
      <formula>$A$27="Ñ Plan s/desc"</formula>
    </cfRule>
  </conditionalFormatting>
  <conditionalFormatting sqref="BI27:BK27">
    <cfRule type="expression" dxfId="2672" priority="2673">
      <formula>$A$27="Advindo"</formula>
    </cfRule>
  </conditionalFormatting>
  <conditionalFormatting sqref="BI27:BK27">
    <cfRule type="expression" dxfId="2671" priority="2672">
      <formula>$A$27="Ñ Plan c/desc"</formula>
    </cfRule>
  </conditionalFormatting>
  <conditionalFormatting sqref="BI27:BK27">
    <cfRule type="expression" dxfId="2670" priority="2671">
      <formula>$A$27="Família"</formula>
    </cfRule>
  </conditionalFormatting>
  <conditionalFormatting sqref="BI28:BK28">
    <cfRule type="expression" dxfId="2669" priority="2670">
      <formula>$A$28="Planilhado"</formula>
    </cfRule>
  </conditionalFormatting>
  <conditionalFormatting sqref="BI28:BK28">
    <cfRule type="expression" dxfId="2668" priority="2669">
      <formula>$A$28="Ñ Plan s/desc"</formula>
    </cfRule>
  </conditionalFormatting>
  <conditionalFormatting sqref="BI28:BK28">
    <cfRule type="expression" dxfId="2667" priority="2668">
      <formula>$A$28="Advindo"</formula>
    </cfRule>
  </conditionalFormatting>
  <conditionalFormatting sqref="BI28:BK28">
    <cfRule type="expression" dxfId="2666" priority="2667">
      <formula>$A$28="Ñ Plan c/desc"</formula>
    </cfRule>
  </conditionalFormatting>
  <conditionalFormatting sqref="BI28:BK28">
    <cfRule type="expression" dxfId="2665" priority="2666">
      <formula>$A$28="Família"</formula>
    </cfRule>
  </conditionalFormatting>
  <conditionalFormatting sqref="BI29:BK29">
    <cfRule type="expression" dxfId="2664" priority="2665">
      <formula>$A$29="Planilhado"</formula>
    </cfRule>
  </conditionalFormatting>
  <conditionalFormatting sqref="BI29:BK29">
    <cfRule type="expression" dxfId="2663" priority="2664">
      <formula>$A$29="Ñ Plan s/desc"</formula>
    </cfRule>
  </conditionalFormatting>
  <conditionalFormatting sqref="BI29:BK29">
    <cfRule type="expression" dxfId="2662" priority="2663">
      <formula>$A$29="Advindo"</formula>
    </cfRule>
  </conditionalFormatting>
  <conditionalFormatting sqref="BI29:BK29">
    <cfRule type="expression" dxfId="2661" priority="2662">
      <formula>$A$29="Ñ Plan c/desc"</formula>
    </cfRule>
  </conditionalFormatting>
  <conditionalFormatting sqref="BI29:BK29">
    <cfRule type="expression" dxfId="2660" priority="2661">
      <formula>$A$29="Família"</formula>
    </cfRule>
  </conditionalFormatting>
  <conditionalFormatting sqref="BI30:BK30">
    <cfRule type="expression" dxfId="2659" priority="2660">
      <formula>$A$30="Planilhado"</formula>
    </cfRule>
  </conditionalFormatting>
  <conditionalFormatting sqref="BI30:BK30">
    <cfRule type="expression" dxfId="2658" priority="2659">
      <formula>$A$30="Ñ Plan s/desc"</formula>
    </cfRule>
  </conditionalFormatting>
  <conditionalFormatting sqref="BI30:BK30">
    <cfRule type="expression" dxfId="2657" priority="2658">
      <formula>$A$30="Advindo"</formula>
    </cfRule>
  </conditionalFormatting>
  <conditionalFormatting sqref="BI30:BK30">
    <cfRule type="expression" dxfId="2656" priority="2657">
      <formula>$A$30="Ñ Plan c/desc"</formula>
    </cfRule>
  </conditionalFormatting>
  <conditionalFormatting sqref="BI30:BK30">
    <cfRule type="expression" dxfId="2655" priority="2656">
      <formula>$A$30="Família"</formula>
    </cfRule>
  </conditionalFormatting>
  <conditionalFormatting sqref="BI31:BK31">
    <cfRule type="expression" dxfId="2654" priority="2655">
      <formula>$A$31="Planilhado"</formula>
    </cfRule>
  </conditionalFormatting>
  <conditionalFormatting sqref="BI31:BK31">
    <cfRule type="expression" dxfId="2653" priority="2654">
      <formula>$A$31="Ñ Plan s/desc"</formula>
    </cfRule>
  </conditionalFormatting>
  <conditionalFormatting sqref="BI31:BK31">
    <cfRule type="expression" dxfId="2652" priority="2653">
      <formula>$A$31="Advindo"</formula>
    </cfRule>
  </conditionalFormatting>
  <conditionalFormatting sqref="BI31:BK31">
    <cfRule type="expression" dxfId="2651" priority="2652">
      <formula>$A$31="Ñ Plan c/desc"</formula>
    </cfRule>
  </conditionalFormatting>
  <conditionalFormatting sqref="BI31:BK31">
    <cfRule type="expression" dxfId="2650" priority="2651">
      <formula>$A$31="Família"</formula>
    </cfRule>
  </conditionalFormatting>
  <conditionalFormatting sqref="BI32:BK32">
    <cfRule type="expression" dxfId="2649" priority="2650">
      <formula>$A$32="Planilhado"</formula>
    </cfRule>
  </conditionalFormatting>
  <conditionalFormatting sqref="BI32:BK32">
    <cfRule type="expression" dxfId="2648" priority="2649">
      <formula>$A$32="Ñ Plan s/desc"</formula>
    </cfRule>
  </conditionalFormatting>
  <conditionalFormatting sqref="BI32:BK32">
    <cfRule type="expression" dxfId="2647" priority="2648">
      <formula>$A$32="Advindo"</formula>
    </cfRule>
  </conditionalFormatting>
  <conditionalFormatting sqref="BI32:BK32">
    <cfRule type="expression" dxfId="2646" priority="2647">
      <formula>$A$32="Ñ Plan c/desc"</formula>
    </cfRule>
  </conditionalFormatting>
  <conditionalFormatting sqref="BI32:BK32">
    <cfRule type="expression" dxfId="2645" priority="2646">
      <formula>$A$32="Família"</formula>
    </cfRule>
  </conditionalFormatting>
  <conditionalFormatting sqref="BI33:BK33">
    <cfRule type="expression" dxfId="2644" priority="2645">
      <formula>$A$33="Planilhado"</formula>
    </cfRule>
  </conditionalFormatting>
  <conditionalFormatting sqref="BI33:BK33">
    <cfRule type="expression" dxfId="2643" priority="2644">
      <formula>$A$33="Ñ Plan s/desc"</formula>
    </cfRule>
  </conditionalFormatting>
  <conditionalFormatting sqref="BI33:BK33">
    <cfRule type="expression" dxfId="2642" priority="2643">
      <formula>$A$33="Advindo"</formula>
    </cfRule>
  </conditionalFormatting>
  <conditionalFormatting sqref="BI33:BK33">
    <cfRule type="expression" dxfId="2641" priority="2642">
      <formula>$A$33="Ñ Plan c/desc"</formula>
    </cfRule>
  </conditionalFormatting>
  <conditionalFormatting sqref="BI33:BK33">
    <cfRule type="expression" dxfId="2640" priority="2641">
      <formula>$A$33="Família"</formula>
    </cfRule>
  </conditionalFormatting>
  <conditionalFormatting sqref="BI34:BK34">
    <cfRule type="expression" dxfId="2639" priority="2640">
      <formula>$A$34="Planilhado"</formula>
    </cfRule>
  </conditionalFormatting>
  <conditionalFormatting sqref="BI34:BK34">
    <cfRule type="expression" dxfId="2638" priority="2639">
      <formula>$A$34="Ñ Plan s/desc"</formula>
    </cfRule>
  </conditionalFormatting>
  <conditionalFormatting sqref="BI34:BK34">
    <cfRule type="expression" dxfId="2637" priority="2638">
      <formula>$A$34="Advindo"</formula>
    </cfRule>
  </conditionalFormatting>
  <conditionalFormatting sqref="BI34:BK34">
    <cfRule type="expression" dxfId="2636" priority="2637">
      <formula>$A$34="Ñ Plan c/desc"</formula>
    </cfRule>
  </conditionalFormatting>
  <conditionalFormatting sqref="BI34:BK34">
    <cfRule type="expression" dxfId="2635" priority="2636">
      <formula>$A$34="Família"</formula>
    </cfRule>
  </conditionalFormatting>
  <conditionalFormatting sqref="BI35:BK35">
    <cfRule type="expression" dxfId="2634" priority="2635">
      <formula>$A$35="Planilhado"</formula>
    </cfRule>
  </conditionalFormatting>
  <conditionalFormatting sqref="BI35:BK35">
    <cfRule type="expression" dxfId="2633" priority="2634">
      <formula>$A$35="Ñ Plan s/desc"</formula>
    </cfRule>
  </conditionalFormatting>
  <conditionalFormatting sqref="BI35:BK35">
    <cfRule type="expression" dxfId="2632" priority="2633">
      <formula>$A$35="Advindo"</formula>
    </cfRule>
  </conditionalFormatting>
  <conditionalFormatting sqref="BI35:BK35">
    <cfRule type="expression" dxfId="2631" priority="2632">
      <formula>$A$35="Ñ Plan c/desc"</formula>
    </cfRule>
  </conditionalFormatting>
  <conditionalFormatting sqref="BI35:BK35">
    <cfRule type="expression" dxfId="2630" priority="2631">
      <formula>$A$35="Família"</formula>
    </cfRule>
  </conditionalFormatting>
  <conditionalFormatting sqref="BI36:BK36">
    <cfRule type="expression" dxfId="2629" priority="2630">
      <formula>$A$36="Planilhado"</formula>
    </cfRule>
  </conditionalFormatting>
  <conditionalFormatting sqref="BI36:BK36">
    <cfRule type="expression" dxfId="2628" priority="2629">
      <formula>$A$36="Ñ Plan s/desc"</formula>
    </cfRule>
  </conditionalFormatting>
  <conditionalFormatting sqref="BI36:BK36">
    <cfRule type="expression" dxfId="2627" priority="2628">
      <formula>$A$36="Advindo"</formula>
    </cfRule>
  </conditionalFormatting>
  <conditionalFormatting sqref="BI36:BK36">
    <cfRule type="expression" dxfId="2626" priority="2627">
      <formula>$A$36="Ñ Plan c/desc"</formula>
    </cfRule>
  </conditionalFormatting>
  <conditionalFormatting sqref="BI36:BK36">
    <cfRule type="expression" dxfId="2625" priority="2626">
      <formula>$A$36="Família"</formula>
    </cfRule>
  </conditionalFormatting>
  <conditionalFormatting sqref="BI37:BK37">
    <cfRule type="expression" dxfId="2624" priority="2625">
      <formula>$A$37="Planilhado"</formula>
    </cfRule>
  </conditionalFormatting>
  <conditionalFormatting sqref="BI37:BK37">
    <cfRule type="expression" dxfId="2623" priority="2624">
      <formula>$A$37="Ñ Plan s/desc"</formula>
    </cfRule>
  </conditionalFormatting>
  <conditionalFormatting sqref="BI37:BK37">
    <cfRule type="expression" dxfId="2622" priority="2623">
      <formula>$A$37="Advindo"</formula>
    </cfRule>
  </conditionalFormatting>
  <conditionalFormatting sqref="BI37:BK37">
    <cfRule type="expression" dxfId="2621" priority="2622">
      <formula>$A$37="Ñ Plan c/desc"</formula>
    </cfRule>
  </conditionalFormatting>
  <conditionalFormatting sqref="BI37:BK37">
    <cfRule type="expression" dxfId="2620" priority="2621">
      <formula>$A$37="Família"</formula>
    </cfRule>
  </conditionalFormatting>
  <conditionalFormatting sqref="BI38:BK38">
    <cfRule type="expression" dxfId="2619" priority="2620">
      <formula>$A$38="Planilhado"</formula>
    </cfRule>
  </conditionalFormatting>
  <conditionalFormatting sqref="BI38:BK38">
    <cfRule type="expression" dxfId="2618" priority="2619">
      <formula>$A$38="Ñ Plan s/desc"</formula>
    </cfRule>
  </conditionalFormatting>
  <conditionalFormatting sqref="BI38:BK38">
    <cfRule type="expression" dxfId="2617" priority="2618">
      <formula>$A$38="Advindo"</formula>
    </cfRule>
  </conditionalFormatting>
  <conditionalFormatting sqref="BI38:BK38">
    <cfRule type="expression" dxfId="2616" priority="2617">
      <formula>$A$38="Ñ Plan c/desc"</formula>
    </cfRule>
  </conditionalFormatting>
  <conditionalFormatting sqref="BI38:BK38">
    <cfRule type="expression" dxfId="2615" priority="2616">
      <formula>$A$38="Família"</formula>
    </cfRule>
  </conditionalFormatting>
  <conditionalFormatting sqref="BI39:BK39">
    <cfRule type="expression" dxfId="2614" priority="2615">
      <formula>$A$39="Planilhado"</formula>
    </cfRule>
  </conditionalFormatting>
  <conditionalFormatting sqref="BI39:BK39">
    <cfRule type="expression" dxfId="2613" priority="2614">
      <formula>$A$39="Ñ Plan s/desc"</formula>
    </cfRule>
  </conditionalFormatting>
  <conditionalFormatting sqref="BI39:BK39">
    <cfRule type="expression" dxfId="2612" priority="2613">
      <formula>$A$39="Advindo"</formula>
    </cfRule>
  </conditionalFormatting>
  <conditionalFormatting sqref="BI39:BK39">
    <cfRule type="expression" dxfId="2611" priority="2612">
      <formula>$A$39="Ñ Plan c/desc"</formula>
    </cfRule>
  </conditionalFormatting>
  <conditionalFormatting sqref="BI39:BK39">
    <cfRule type="expression" dxfId="2610" priority="2611">
      <formula>$A$39="Família"</formula>
    </cfRule>
  </conditionalFormatting>
  <conditionalFormatting sqref="BI40:BK40">
    <cfRule type="expression" dxfId="2609" priority="2610">
      <formula>$A$40="Planilhado"</formula>
    </cfRule>
  </conditionalFormatting>
  <conditionalFormatting sqref="BI40:BK40">
    <cfRule type="expression" dxfId="2608" priority="2609">
      <formula>$A$40="Ñ Plan s/desc"</formula>
    </cfRule>
  </conditionalFormatting>
  <conditionalFormatting sqref="BI40:BK40">
    <cfRule type="expression" dxfId="2607" priority="2608">
      <formula>$A$40="Advindo"</formula>
    </cfRule>
  </conditionalFormatting>
  <conditionalFormatting sqref="BI40:BK40">
    <cfRule type="expression" dxfId="2606" priority="2607">
      <formula>$A$40="Ñ Plan c/desc"</formula>
    </cfRule>
  </conditionalFormatting>
  <conditionalFormatting sqref="BI40:BK40">
    <cfRule type="expression" dxfId="2605" priority="2606">
      <formula>$A$40="Família"</formula>
    </cfRule>
  </conditionalFormatting>
  <conditionalFormatting sqref="BI41:BK41">
    <cfRule type="expression" dxfId="2604" priority="2605">
      <formula>$A$41="Planilhado"</formula>
    </cfRule>
  </conditionalFormatting>
  <conditionalFormatting sqref="BI41:BK41">
    <cfRule type="expression" dxfId="2603" priority="2604">
      <formula>$A$41="Ñ Plan s/desc"</formula>
    </cfRule>
  </conditionalFormatting>
  <conditionalFormatting sqref="BI41:BK41">
    <cfRule type="expression" dxfId="2602" priority="2603">
      <formula>$A$41="Advindo"</formula>
    </cfRule>
  </conditionalFormatting>
  <conditionalFormatting sqref="BI41:BK41">
    <cfRule type="expression" dxfId="2601" priority="2602">
      <formula>$A$41="Ñ Plan c/desc"</formula>
    </cfRule>
  </conditionalFormatting>
  <conditionalFormatting sqref="BI41:BK41">
    <cfRule type="expression" dxfId="2600" priority="2601">
      <formula>$A$41="Família"</formula>
    </cfRule>
  </conditionalFormatting>
  <conditionalFormatting sqref="BI42:BK42">
    <cfRule type="expression" dxfId="2599" priority="2600">
      <formula>$A$42="Planilhado"</formula>
    </cfRule>
  </conditionalFormatting>
  <conditionalFormatting sqref="BI42:BK42">
    <cfRule type="expression" dxfId="2598" priority="2599">
      <formula>$A$42="Ñ Plan s/desc"</formula>
    </cfRule>
  </conditionalFormatting>
  <conditionalFormatting sqref="BI42:BK42">
    <cfRule type="expression" dxfId="2597" priority="2598">
      <formula>$A$42="Advindo"</formula>
    </cfRule>
  </conditionalFormatting>
  <conditionalFormatting sqref="BI42:BK42">
    <cfRule type="expression" dxfId="2596" priority="2597">
      <formula>$A$42="Ñ Plan c/desc"</formula>
    </cfRule>
  </conditionalFormatting>
  <conditionalFormatting sqref="BI42:BK42">
    <cfRule type="expression" dxfId="2595" priority="2596">
      <formula>$A$42="Família"</formula>
    </cfRule>
  </conditionalFormatting>
  <conditionalFormatting sqref="BI43:BK43">
    <cfRule type="expression" dxfId="2594" priority="2595">
      <formula>$A$43="Planilhado"</formula>
    </cfRule>
  </conditionalFormatting>
  <conditionalFormatting sqref="BI43:BK43">
    <cfRule type="expression" dxfId="2593" priority="2594">
      <formula>$A$43="Ñ Plan s/desc"</formula>
    </cfRule>
  </conditionalFormatting>
  <conditionalFormatting sqref="BI43:BK43">
    <cfRule type="expression" dxfId="2592" priority="2593">
      <formula>$A$43="Advindo"</formula>
    </cfRule>
  </conditionalFormatting>
  <conditionalFormatting sqref="BI43:BK43">
    <cfRule type="expression" dxfId="2591" priority="2592">
      <formula>$A$43="Ñ Plan c/desc"</formula>
    </cfRule>
  </conditionalFormatting>
  <conditionalFormatting sqref="BI43:BK43">
    <cfRule type="expression" dxfId="2590" priority="2591">
      <formula>$A$43="Família"</formula>
    </cfRule>
  </conditionalFormatting>
  <conditionalFormatting sqref="BI44:BK44">
    <cfRule type="expression" dxfId="2589" priority="2590">
      <formula>$A$44="Planilhado"</formula>
    </cfRule>
  </conditionalFormatting>
  <conditionalFormatting sqref="BI44:BK44">
    <cfRule type="expression" dxfId="2588" priority="2589">
      <formula>$A$44="Ñ Plan s/desc"</formula>
    </cfRule>
  </conditionalFormatting>
  <conditionalFormatting sqref="BI44:BK44">
    <cfRule type="expression" dxfId="2587" priority="2588">
      <formula>$A$44="Advindo"</formula>
    </cfRule>
  </conditionalFormatting>
  <conditionalFormatting sqref="BI44:BK44">
    <cfRule type="expression" dxfId="2586" priority="2587">
      <formula>$A$44="Ñ Plan c/desc"</formula>
    </cfRule>
  </conditionalFormatting>
  <conditionalFormatting sqref="BI44:BK44">
    <cfRule type="expression" dxfId="2585" priority="2586">
      <formula>$A$44="Família"</formula>
    </cfRule>
  </conditionalFormatting>
  <conditionalFormatting sqref="BI45:BK45">
    <cfRule type="expression" dxfId="2584" priority="2585">
      <formula>$A$45="Planilhado"</formula>
    </cfRule>
  </conditionalFormatting>
  <conditionalFormatting sqref="BI45:BK45">
    <cfRule type="expression" dxfId="2583" priority="2584">
      <formula>$A$45="Ñ Plan s/desc"</formula>
    </cfRule>
  </conditionalFormatting>
  <conditionalFormatting sqref="BI45:BK45">
    <cfRule type="expression" dxfId="2582" priority="2583">
      <formula>$A$45="Advindo"</formula>
    </cfRule>
  </conditionalFormatting>
  <conditionalFormatting sqref="BI45:BK45">
    <cfRule type="expression" dxfId="2581" priority="2582">
      <formula>$A$45="Ñ Plan c/desc"</formula>
    </cfRule>
  </conditionalFormatting>
  <conditionalFormatting sqref="BI45:BK45">
    <cfRule type="expression" dxfId="2580" priority="2581">
      <formula>$A$45="Família"</formula>
    </cfRule>
  </conditionalFormatting>
  <conditionalFormatting sqref="BI46:BK46">
    <cfRule type="expression" dxfId="2579" priority="2580">
      <formula>$A$46="Planilhado"</formula>
    </cfRule>
  </conditionalFormatting>
  <conditionalFormatting sqref="BI46:BK46">
    <cfRule type="expression" dxfId="2578" priority="2579">
      <formula>$A$46="Ñ Plan s/desc"</formula>
    </cfRule>
  </conditionalFormatting>
  <conditionalFormatting sqref="BI46:BK46">
    <cfRule type="expression" dxfId="2577" priority="2578">
      <formula>$A$46="Advindo"</formula>
    </cfRule>
  </conditionalFormatting>
  <conditionalFormatting sqref="BI46:BK46">
    <cfRule type="expression" dxfId="2576" priority="2577">
      <formula>$A$46="Ñ Plan c/desc"</formula>
    </cfRule>
  </conditionalFormatting>
  <conditionalFormatting sqref="BI46:BK46">
    <cfRule type="expression" dxfId="2575" priority="2576">
      <formula>$A$46="Família"</formula>
    </cfRule>
  </conditionalFormatting>
  <conditionalFormatting sqref="BI47:BK47">
    <cfRule type="expression" dxfId="2574" priority="2575">
      <formula>$A$47="Planilhado"</formula>
    </cfRule>
  </conditionalFormatting>
  <conditionalFormatting sqref="BI47:BK47">
    <cfRule type="expression" dxfId="2573" priority="2574">
      <formula>$A$47="Ñ Plan s/desc"</formula>
    </cfRule>
  </conditionalFormatting>
  <conditionalFormatting sqref="BI47:BK47">
    <cfRule type="expression" dxfId="2572" priority="2573">
      <formula>$A$47="Advindo"</formula>
    </cfRule>
  </conditionalFormatting>
  <conditionalFormatting sqref="BI47:BK47">
    <cfRule type="expression" dxfId="2571" priority="2572">
      <formula>$A$47="Ñ Plan c/desc"</formula>
    </cfRule>
  </conditionalFormatting>
  <conditionalFormatting sqref="BI47:BK47">
    <cfRule type="expression" dxfId="2570" priority="2571">
      <formula>$A$47="Família"</formula>
    </cfRule>
  </conditionalFormatting>
  <conditionalFormatting sqref="BI48:BK48">
    <cfRule type="expression" dxfId="2569" priority="2570">
      <formula>$A$48="Planilhado"</formula>
    </cfRule>
  </conditionalFormatting>
  <conditionalFormatting sqref="BI48:BK48">
    <cfRule type="expression" dxfId="2568" priority="2569">
      <formula>$A$48="Ñ Plan s/desc"</formula>
    </cfRule>
  </conditionalFormatting>
  <conditionalFormatting sqref="BI48:BK48">
    <cfRule type="expression" dxfId="2567" priority="2568">
      <formula>$A$48="Advindo"</formula>
    </cfRule>
  </conditionalFormatting>
  <conditionalFormatting sqref="BI48:BK48">
    <cfRule type="expression" dxfId="2566" priority="2567">
      <formula>$A$48="Ñ Plan c/desc"</formula>
    </cfRule>
  </conditionalFormatting>
  <conditionalFormatting sqref="BI48:BK48">
    <cfRule type="expression" dxfId="2565" priority="2566">
      <formula>$A$48="Família"</formula>
    </cfRule>
  </conditionalFormatting>
  <conditionalFormatting sqref="BI49:BK49">
    <cfRule type="expression" dxfId="2564" priority="2565">
      <formula>$A$49="Planilhado"</formula>
    </cfRule>
  </conditionalFormatting>
  <conditionalFormatting sqref="BI49:BK49">
    <cfRule type="expression" dxfId="2563" priority="2564">
      <formula>$A$49="Ñ Plan s/desc"</formula>
    </cfRule>
  </conditionalFormatting>
  <conditionalFormatting sqref="BI49:BK49">
    <cfRule type="expression" dxfId="2562" priority="2563">
      <formula>$A$49="Advindo"</formula>
    </cfRule>
  </conditionalFormatting>
  <conditionalFormatting sqref="BI49:BK49">
    <cfRule type="expression" dxfId="2561" priority="2562">
      <formula>$A$49="Ñ Plan c/desc"</formula>
    </cfRule>
  </conditionalFormatting>
  <conditionalFormatting sqref="BI49:BK49">
    <cfRule type="expression" dxfId="2560" priority="2561">
      <formula>$A$49="Família"</formula>
    </cfRule>
  </conditionalFormatting>
  <conditionalFormatting sqref="BI50:BK50">
    <cfRule type="expression" dxfId="2559" priority="2560">
      <formula>$A$50="Planilhado"</formula>
    </cfRule>
  </conditionalFormatting>
  <conditionalFormatting sqref="BI50:BK50">
    <cfRule type="expression" dxfId="2558" priority="2559">
      <formula>$A$50="Ñ Plan s/desc"</formula>
    </cfRule>
  </conditionalFormatting>
  <conditionalFormatting sqref="BI50:BK50">
    <cfRule type="expression" dxfId="2557" priority="2558">
      <formula>$A$50="Advindo"</formula>
    </cfRule>
  </conditionalFormatting>
  <conditionalFormatting sqref="BI50:BK50">
    <cfRule type="expression" dxfId="2556" priority="2557">
      <formula>$A$50="Ñ Plan c/desc"</formula>
    </cfRule>
  </conditionalFormatting>
  <conditionalFormatting sqref="BI50:BK50">
    <cfRule type="expression" dxfId="2555" priority="2556">
      <formula>$A$50="Família"</formula>
    </cfRule>
  </conditionalFormatting>
  <conditionalFormatting sqref="BI51:BK51">
    <cfRule type="expression" dxfId="2554" priority="2555">
      <formula>$A$51="Planilhado"</formula>
    </cfRule>
  </conditionalFormatting>
  <conditionalFormatting sqref="BI51:BK51">
    <cfRule type="expression" dxfId="2553" priority="2554">
      <formula>$A$51="Ñ Plan s/desc"</formula>
    </cfRule>
  </conditionalFormatting>
  <conditionalFormatting sqref="BI51:BK51">
    <cfRule type="expression" dxfId="2552" priority="2553">
      <formula>$A$51="Advindo"</formula>
    </cfRule>
  </conditionalFormatting>
  <conditionalFormatting sqref="BI51:BK51">
    <cfRule type="expression" dxfId="2551" priority="2552">
      <formula>$A$51="Ñ Plan c/desc"</formula>
    </cfRule>
  </conditionalFormatting>
  <conditionalFormatting sqref="BI51:BK51">
    <cfRule type="expression" dxfId="2550" priority="2551">
      <formula>$A$51="Família"</formula>
    </cfRule>
  </conditionalFormatting>
  <conditionalFormatting sqref="BI52:BK52">
    <cfRule type="expression" dxfId="2549" priority="2550">
      <formula>$A$52="Planilhado"</formula>
    </cfRule>
  </conditionalFormatting>
  <conditionalFormatting sqref="BI52:BK52">
    <cfRule type="expression" dxfId="2548" priority="2549">
      <formula>$A$52="Ñ Plan s/desc"</formula>
    </cfRule>
  </conditionalFormatting>
  <conditionalFormatting sqref="BI52:BK52">
    <cfRule type="expression" dxfId="2547" priority="2548">
      <formula>$A$52="Advindo"</formula>
    </cfRule>
  </conditionalFormatting>
  <conditionalFormatting sqref="BI52:BK52">
    <cfRule type="expression" dxfId="2546" priority="2547">
      <formula>$A$52="Ñ Plan c/desc"</formula>
    </cfRule>
  </conditionalFormatting>
  <conditionalFormatting sqref="BI52:BK52">
    <cfRule type="expression" dxfId="2545" priority="2546">
      <formula>$A$52="Família"</formula>
    </cfRule>
  </conditionalFormatting>
  <conditionalFormatting sqref="BI53:BK53">
    <cfRule type="expression" dxfId="2544" priority="2545">
      <formula>$A$53="Planilhado"</formula>
    </cfRule>
  </conditionalFormatting>
  <conditionalFormatting sqref="BI53:BK53">
    <cfRule type="expression" dxfId="2543" priority="2544">
      <formula>$A$53="Ñ Plan s/desc"</formula>
    </cfRule>
  </conditionalFormatting>
  <conditionalFormatting sqref="BI53:BK53">
    <cfRule type="expression" dxfId="2542" priority="2543">
      <formula>$A$53="Advindo"</formula>
    </cfRule>
  </conditionalFormatting>
  <conditionalFormatting sqref="BI53:BK53">
    <cfRule type="expression" dxfId="2541" priority="2542">
      <formula>$A$53="Ñ Plan c/desc"</formula>
    </cfRule>
  </conditionalFormatting>
  <conditionalFormatting sqref="BI53:BK53">
    <cfRule type="expression" dxfId="2540" priority="2541">
      <formula>$A$53="Família"</formula>
    </cfRule>
  </conditionalFormatting>
  <conditionalFormatting sqref="BI54:BK54">
    <cfRule type="expression" dxfId="2539" priority="2540">
      <formula>$A$54="Planilhado"</formula>
    </cfRule>
  </conditionalFormatting>
  <conditionalFormatting sqref="BI54:BK54">
    <cfRule type="expression" dxfId="2538" priority="2539">
      <formula>$A$54="Ñ Plan s/desc"</formula>
    </cfRule>
  </conditionalFormatting>
  <conditionalFormatting sqref="BI54:BK54">
    <cfRule type="expression" dxfId="2537" priority="2538">
      <formula>$A$54="Advindo"</formula>
    </cfRule>
  </conditionalFormatting>
  <conditionalFormatting sqref="BI54:BK54">
    <cfRule type="expression" dxfId="2536" priority="2537">
      <formula>$A$54="Ñ Plan c/desc"</formula>
    </cfRule>
  </conditionalFormatting>
  <conditionalFormatting sqref="BI54:BK54">
    <cfRule type="expression" dxfId="2535" priority="2536">
      <formula>$A$54="Família"</formula>
    </cfRule>
  </conditionalFormatting>
  <conditionalFormatting sqref="BI55:BK55">
    <cfRule type="expression" dxfId="2534" priority="2535">
      <formula>$A$55="Planilhado"</formula>
    </cfRule>
  </conditionalFormatting>
  <conditionalFormatting sqref="BI55:BK55">
    <cfRule type="expression" dxfId="2533" priority="2534">
      <formula>$A$55="Ñ Plan s/desc"</formula>
    </cfRule>
  </conditionalFormatting>
  <conditionalFormatting sqref="BI55:BK55">
    <cfRule type="expression" dxfId="2532" priority="2533">
      <formula>$A$55="Advindo"</formula>
    </cfRule>
  </conditionalFormatting>
  <conditionalFormatting sqref="BI55:BK55">
    <cfRule type="expression" dxfId="2531" priority="2532">
      <formula>$A$55="Ñ Plan c/desc"</formula>
    </cfRule>
  </conditionalFormatting>
  <conditionalFormatting sqref="BI55:BK55">
    <cfRule type="expression" dxfId="2530" priority="2531">
      <formula>$A$55="Família"</formula>
    </cfRule>
  </conditionalFormatting>
  <conditionalFormatting sqref="BI56:BK56">
    <cfRule type="expression" dxfId="2529" priority="2530">
      <formula>$A$56="Planilhado"</formula>
    </cfRule>
  </conditionalFormatting>
  <conditionalFormatting sqref="BI56:BK56">
    <cfRule type="expression" dxfId="2528" priority="2529">
      <formula>$A$56="Ñ Plan s/desc"</formula>
    </cfRule>
  </conditionalFormatting>
  <conditionalFormatting sqref="BI56:BK56">
    <cfRule type="expression" dxfId="2527" priority="2528">
      <formula>$A$56="Advindo"</formula>
    </cfRule>
  </conditionalFormatting>
  <conditionalFormatting sqref="BI56:BK56">
    <cfRule type="expression" dxfId="2526" priority="2527">
      <formula>$A$56="Ñ Plan c/desc"</formula>
    </cfRule>
  </conditionalFormatting>
  <conditionalFormatting sqref="BI56:BK56">
    <cfRule type="expression" dxfId="2525" priority="2526">
      <formula>$A$56="Família"</formula>
    </cfRule>
  </conditionalFormatting>
  <conditionalFormatting sqref="BI57:BK57">
    <cfRule type="expression" dxfId="2524" priority="2525">
      <formula>$A$57="Planilhado"</formula>
    </cfRule>
  </conditionalFormatting>
  <conditionalFormatting sqref="BI57:BK57">
    <cfRule type="expression" dxfId="2523" priority="2524">
      <formula>$A$57="Ñ Plan s/desc"</formula>
    </cfRule>
  </conditionalFormatting>
  <conditionalFormatting sqref="BI57:BK57">
    <cfRule type="expression" dxfId="2522" priority="2523">
      <formula>$A$57="Advindo"</formula>
    </cfRule>
  </conditionalFormatting>
  <conditionalFormatting sqref="BI57:BK57">
    <cfRule type="expression" dxfId="2521" priority="2522">
      <formula>$A$57="Ñ Plan c/desc"</formula>
    </cfRule>
  </conditionalFormatting>
  <conditionalFormatting sqref="BI57:BK57">
    <cfRule type="expression" dxfId="2520" priority="2521">
      <formula>$A$57="Família"</formula>
    </cfRule>
  </conditionalFormatting>
  <conditionalFormatting sqref="BI58:BK58">
    <cfRule type="expression" dxfId="2519" priority="2520">
      <formula>$A$58="Planilhado"</formula>
    </cfRule>
  </conditionalFormatting>
  <conditionalFormatting sqref="BI58:BK58">
    <cfRule type="expression" dxfId="2518" priority="2519">
      <formula>$A$58="Ñ Plan s/desc"</formula>
    </cfRule>
  </conditionalFormatting>
  <conditionalFormatting sqref="BI58:BK58">
    <cfRule type="expression" dxfId="2517" priority="2518">
      <formula>$A$58="Advindo"</formula>
    </cfRule>
  </conditionalFormatting>
  <conditionalFormatting sqref="BI58:BK58">
    <cfRule type="expression" dxfId="2516" priority="2517">
      <formula>$A$58="Ñ Plan c/desc"</formula>
    </cfRule>
  </conditionalFormatting>
  <conditionalFormatting sqref="BI58:BK58">
    <cfRule type="expression" dxfId="2515" priority="2516">
      <formula>$A$58="Família"</formula>
    </cfRule>
  </conditionalFormatting>
  <conditionalFormatting sqref="BI59:BK59">
    <cfRule type="expression" dxfId="2514" priority="2515">
      <formula>$A$59="Planilhado"</formula>
    </cfRule>
  </conditionalFormatting>
  <conditionalFormatting sqref="BI59:BK59">
    <cfRule type="expression" dxfId="2513" priority="2514">
      <formula>$A$59="Ñ Plan s/desc"</formula>
    </cfRule>
  </conditionalFormatting>
  <conditionalFormatting sqref="BI59:BK59">
    <cfRule type="expression" dxfId="2512" priority="2513">
      <formula>$A$59="Advindo"</formula>
    </cfRule>
  </conditionalFormatting>
  <conditionalFormatting sqref="BI59:BK59">
    <cfRule type="expression" dxfId="2511" priority="2512">
      <formula>$A$59="Ñ Plan c/desc"</formula>
    </cfRule>
  </conditionalFormatting>
  <conditionalFormatting sqref="BI59:BK59">
    <cfRule type="expression" dxfId="2510" priority="2511">
      <formula>$A$59="Família"</formula>
    </cfRule>
  </conditionalFormatting>
  <conditionalFormatting sqref="BI60:BK60">
    <cfRule type="expression" dxfId="2509" priority="2510">
      <formula>$A$60="Planilhado"</formula>
    </cfRule>
  </conditionalFormatting>
  <conditionalFormatting sqref="BI60:BK60">
    <cfRule type="expression" dxfId="2508" priority="2509">
      <formula>$A$60="Ñ Plan s/desc"</formula>
    </cfRule>
  </conditionalFormatting>
  <conditionalFormatting sqref="BI60:BK60">
    <cfRule type="expression" dxfId="2507" priority="2508">
      <formula>$A$60="Advindo"</formula>
    </cfRule>
  </conditionalFormatting>
  <conditionalFormatting sqref="BI60:BK60">
    <cfRule type="expression" dxfId="2506" priority="2507">
      <formula>$A$60="Ñ Plan c/desc"</formula>
    </cfRule>
  </conditionalFormatting>
  <conditionalFormatting sqref="BI60:BK60">
    <cfRule type="expression" dxfId="2505" priority="2506">
      <formula>$A$60="Família"</formula>
    </cfRule>
  </conditionalFormatting>
  <conditionalFormatting sqref="BI61:BK61">
    <cfRule type="expression" dxfId="2504" priority="2505">
      <formula>$A$61="Planilhado"</formula>
    </cfRule>
  </conditionalFormatting>
  <conditionalFormatting sqref="BI61:BK61">
    <cfRule type="expression" dxfId="2503" priority="2504">
      <formula>$A$61="Ñ Plan s/desc"</formula>
    </cfRule>
  </conditionalFormatting>
  <conditionalFormatting sqref="BI61:BK61">
    <cfRule type="expression" dxfId="2502" priority="2503">
      <formula>$A$61="Advindo"</formula>
    </cfRule>
  </conditionalFormatting>
  <conditionalFormatting sqref="BI61:BK61">
    <cfRule type="expression" dxfId="2501" priority="2502">
      <formula>$A$61="Ñ Plan c/desc"</formula>
    </cfRule>
  </conditionalFormatting>
  <conditionalFormatting sqref="BI61:BK61">
    <cfRule type="expression" dxfId="2500" priority="2501">
      <formula>$A$61="Família"</formula>
    </cfRule>
  </conditionalFormatting>
  <conditionalFormatting sqref="BI62:BK62">
    <cfRule type="expression" dxfId="2499" priority="2500">
      <formula>$A$62="Planilhado"</formula>
    </cfRule>
  </conditionalFormatting>
  <conditionalFormatting sqref="BI62:BK62">
    <cfRule type="expression" dxfId="2498" priority="2499">
      <formula>$A$62="Ñ Plan s/desc"</formula>
    </cfRule>
  </conditionalFormatting>
  <conditionalFormatting sqref="BI62:BK62">
    <cfRule type="expression" dxfId="2497" priority="2498">
      <formula>$A$62="Advindo"</formula>
    </cfRule>
  </conditionalFormatting>
  <conditionalFormatting sqref="BI62:BK62">
    <cfRule type="expression" dxfId="2496" priority="2497">
      <formula>$A$62="Ñ Plan c/desc"</formula>
    </cfRule>
  </conditionalFormatting>
  <conditionalFormatting sqref="BI62:BK62">
    <cfRule type="expression" dxfId="2495" priority="2496">
      <formula>$A$62="Família"</formula>
    </cfRule>
  </conditionalFormatting>
  <conditionalFormatting sqref="BI63:BK63">
    <cfRule type="expression" dxfId="2494" priority="2495">
      <formula>$A$63="Planilhado"</formula>
    </cfRule>
  </conditionalFormatting>
  <conditionalFormatting sqref="BI63:BK63">
    <cfRule type="expression" dxfId="2493" priority="2494">
      <formula>$A$63="Ñ Plan s/desc"</formula>
    </cfRule>
  </conditionalFormatting>
  <conditionalFormatting sqref="BI63:BK63">
    <cfRule type="expression" dxfId="2492" priority="2493">
      <formula>$A$63="Advindo"</formula>
    </cfRule>
  </conditionalFormatting>
  <conditionalFormatting sqref="BI63:BK63">
    <cfRule type="expression" dxfId="2491" priority="2492">
      <formula>$A$63="Ñ Plan c/desc"</formula>
    </cfRule>
  </conditionalFormatting>
  <conditionalFormatting sqref="BI63:BK63">
    <cfRule type="expression" dxfId="2490" priority="2491">
      <formula>$A$63="Família"</formula>
    </cfRule>
  </conditionalFormatting>
  <conditionalFormatting sqref="BI64:BK64">
    <cfRule type="expression" dxfId="2489" priority="2490">
      <formula>$A$64="Planilhado"</formula>
    </cfRule>
  </conditionalFormatting>
  <conditionalFormatting sqref="BI64:BK64">
    <cfRule type="expression" dxfId="2488" priority="2489">
      <formula>$A$64="Ñ Plan s/desc"</formula>
    </cfRule>
  </conditionalFormatting>
  <conditionalFormatting sqref="BI64:BK64">
    <cfRule type="expression" dxfId="2487" priority="2488">
      <formula>$A$64="Advindo"</formula>
    </cfRule>
  </conditionalFormatting>
  <conditionalFormatting sqref="BI64:BK64">
    <cfRule type="expression" dxfId="2486" priority="2487">
      <formula>$A$64="Ñ Plan c/desc"</formula>
    </cfRule>
  </conditionalFormatting>
  <conditionalFormatting sqref="BI64:BK64">
    <cfRule type="expression" dxfId="2485" priority="2486">
      <formula>$A$64="Família"</formula>
    </cfRule>
  </conditionalFormatting>
  <conditionalFormatting sqref="BI65:BK65">
    <cfRule type="expression" dxfId="2484" priority="2485">
      <formula>$A$65="Planilhado"</formula>
    </cfRule>
  </conditionalFormatting>
  <conditionalFormatting sqref="BI65:BK65">
    <cfRule type="expression" dxfId="2483" priority="2484">
      <formula>$A$65="Ñ Plan s/desc"</formula>
    </cfRule>
  </conditionalFormatting>
  <conditionalFormatting sqref="BI65:BK65">
    <cfRule type="expression" dxfId="2482" priority="2483">
      <formula>$A$65="Advindo"</formula>
    </cfRule>
  </conditionalFormatting>
  <conditionalFormatting sqref="BI65:BK65">
    <cfRule type="expression" dxfId="2481" priority="2482">
      <formula>$A$65="Ñ Plan c/desc"</formula>
    </cfRule>
  </conditionalFormatting>
  <conditionalFormatting sqref="BI65:BK65">
    <cfRule type="expression" dxfId="2480" priority="2481">
      <formula>$A$65="Família"</formula>
    </cfRule>
  </conditionalFormatting>
  <conditionalFormatting sqref="BI66:BK66">
    <cfRule type="expression" dxfId="2479" priority="2480">
      <formula>$A$66="Planilhado"</formula>
    </cfRule>
  </conditionalFormatting>
  <conditionalFormatting sqref="BI66:BK66">
    <cfRule type="expression" dxfId="2478" priority="2479">
      <formula>$A$66="Ñ Plan s/desc"</formula>
    </cfRule>
  </conditionalFormatting>
  <conditionalFormatting sqref="BI66:BK66">
    <cfRule type="expression" dxfId="2477" priority="2478">
      <formula>$A$66="Advindo"</formula>
    </cfRule>
  </conditionalFormatting>
  <conditionalFormatting sqref="BI66:BK66">
    <cfRule type="expression" dxfId="2476" priority="2477">
      <formula>$A$66="Ñ Plan c/desc"</formula>
    </cfRule>
  </conditionalFormatting>
  <conditionalFormatting sqref="BI66:BK66">
    <cfRule type="expression" dxfId="2475" priority="2476">
      <formula>$A$66="Família"</formula>
    </cfRule>
  </conditionalFormatting>
  <conditionalFormatting sqref="BI67:BK67">
    <cfRule type="expression" dxfId="2474" priority="2475">
      <formula>$A$67="Planilhado"</formula>
    </cfRule>
  </conditionalFormatting>
  <conditionalFormatting sqref="BI67:BK67">
    <cfRule type="expression" dxfId="2473" priority="2474">
      <formula>$A$67="Ñ Plan s/desc"</formula>
    </cfRule>
  </conditionalFormatting>
  <conditionalFormatting sqref="BI67:BK67">
    <cfRule type="expression" dxfId="2472" priority="2473">
      <formula>$A$67="Advindo"</formula>
    </cfRule>
  </conditionalFormatting>
  <conditionalFormatting sqref="BI67:BK67">
    <cfRule type="expression" dxfId="2471" priority="2472">
      <formula>$A$67="Ñ Plan c/desc"</formula>
    </cfRule>
  </conditionalFormatting>
  <conditionalFormatting sqref="BI67:BK67">
    <cfRule type="expression" dxfId="2470" priority="2471">
      <formula>$A$67="Família"</formula>
    </cfRule>
  </conditionalFormatting>
  <conditionalFormatting sqref="BI68:BK68">
    <cfRule type="expression" dxfId="2469" priority="2470">
      <formula>$A$68="Planilhado"</formula>
    </cfRule>
  </conditionalFormatting>
  <conditionalFormatting sqref="BI68:BK68">
    <cfRule type="expression" dxfId="2468" priority="2469">
      <formula>$A$68="Ñ Plan s/desc"</formula>
    </cfRule>
  </conditionalFormatting>
  <conditionalFormatting sqref="BI68:BK68">
    <cfRule type="expression" dxfId="2467" priority="2468">
      <formula>$A$68="Advindo"</formula>
    </cfRule>
  </conditionalFormatting>
  <conditionalFormatting sqref="BI68:BK68">
    <cfRule type="expression" dxfId="2466" priority="2467">
      <formula>$A$68="Ñ Plan c/desc"</formula>
    </cfRule>
  </conditionalFormatting>
  <conditionalFormatting sqref="BI68:BK68">
    <cfRule type="expression" dxfId="2465" priority="2466">
      <formula>$A$68="Família"</formula>
    </cfRule>
  </conditionalFormatting>
  <conditionalFormatting sqref="BI69:BK69">
    <cfRule type="expression" dxfId="2464" priority="2465">
      <formula>$A$69="Planilhado"</formula>
    </cfRule>
  </conditionalFormatting>
  <conditionalFormatting sqref="BI69:BK69">
    <cfRule type="expression" dxfId="2463" priority="2464">
      <formula>$A$69="Ñ Plan s/desc"</formula>
    </cfRule>
  </conditionalFormatting>
  <conditionalFormatting sqref="BI69:BK69">
    <cfRule type="expression" dxfId="2462" priority="2463">
      <formula>$A$69="Advindo"</formula>
    </cfRule>
  </conditionalFormatting>
  <conditionalFormatting sqref="BI69:BK69">
    <cfRule type="expression" dxfId="2461" priority="2462">
      <formula>$A$69="Ñ Plan c/desc"</formula>
    </cfRule>
  </conditionalFormatting>
  <conditionalFormatting sqref="BI69:BK69">
    <cfRule type="expression" dxfId="2460" priority="2461">
      <formula>$A$69="Família"</formula>
    </cfRule>
  </conditionalFormatting>
  <conditionalFormatting sqref="BI70:BK70">
    <cfRule type="expression" dxfId="2459" priority="2460">
      <formula>$A$70="Planilhado"</formula>
    </cfRule>
  </conditionalFormatting>
  <conditionalFormatting sqref="BI70:BK70">
    <cfRule type="expression" dxfId="2458" priority="2459">
      <formula>$A$70="Ñ Plan s/desc"</formula>
    </cfRule>
  </conditionalFormatting>
  <conditionalFormatting sqref="BI70:BK70">
    <cfRule type="expression" dxfId="2457" priority="2458">
      <formula>$A$70="Advindo"</formula>
    </cfRule>
  </conditionalFormatting>
  <conditionalFormatting sqref="BI70:BK70">
    <cfRule type="expression" dxfId="2456" priority="2457">
      <formula>$A$70="Ñ Plan c/desc"</formula>
    </cfRule>
  </conditionalFormatting>
  <conditionalFormatting sqref="BI70:BK70">
    <cfRule type="expression" dxfId="2455" priority="2456">
      <formula>$A$70="Família"</formula>
    </cfRule>
  </conditionalFormatting>
  <conditionalFormatting sqref="BI71:BK71">
    <cfRule type="expression" dxfId="2454" priority="2455">
      <formula>$A$71="Planilhado"</formula>
    </cfRule>
  </conditionalFormatting>
  <conditionalFormatting sqref="BI71:BK71">
    <cfRule type="expression" dxfId="2453" priority="2454">
      <formula>$A$71="Ñ Plan s/desc"</formula>
    </cfRule>
  </conditionalFormatting>
  <conditionalFormatting sqref="BI71:BK71">
    <cfRule type="expression" dxfId="2452" priority="2453">
      <formula>$A$71="Advindo"</formula>
    </cfRule>
  </conditionalFormatting>
  <conditionalFormatting sqref="BI71:BK71">
    <cfRule type="expression" dxfId="2451" priority="2452">
      <formula>$A$71="Ñ Plan c/desc"</formula>
    </cfRule>
  </conditionalFormatting>
  <conditionalFormatting sqref="BI71:BK71">
    <cfRule type="expression" dxfId="2450" priority="2451">
      <formula>$A$71="Família"</formula>
    </cfRule>
  </conditionalFormatting>
  <conditionalFormatting sqref="BI72:BK72">
    <cfRule type="expression" dxfId="2449" priority="2450">
      <formula>$A$72="Planilhado"</formula>
    </cfRule>
  </conditionalFormatting>
  <conditionalFormatting sqref="BI72:BK72">
    <cfRule type="expression" dxfId="2448" priority="2449">
      <formula>$A$72="Ñ Plan s/desc"</formula>
    </cfRule>
  </conditionalFormatting>
  <conditionalFormatting sqref="BI72:BK72">
    <cfRule type="expression" dxfId="2447" priority="2448">
      <formula>$A$72="Advindo"</formula>
    </cfRule>
  </conditionalFormatting>
  <conditionalFormatting sqref="BI72:BK72">
    <cfRule type="expression" dxfId="2446" priority="2447">
      <formula>$A$72="Ñ Plan c/desc"</formula>
    </cfRule>
  </conditionalFormatting>
  <conditionalFormatting sqref="BI72:BK72">
    <cfRule type="expression" dxfId="2445" priority="2446">
      <formula>$A$72="Família"</formula>
    </cfRule>
  </conditionalFormatting>
  <conditionalFormatting sqref="BI73:BK73">
    <cfRule type="expression" dxfId="2444" priority="2445">
      <formula>$A$73="Planilhado"</formula>
    </cfRule>
  </conditionalFormatting>
  <conditionalFormatting sqref="BI73:BK73">
    <cfRule type="expression" dxfId="2443" priority="2444">
      <formula>$A$73="Ñ Plan s/desc"</formula>
    </cfRule>
  </conditionalFormatting>
  <conditionalFormatting sqref="BI73:BK73">
    <cfRule type="expression" dxfId="2442" priority="2443">
      <formula>$A$73="Advindo"</formula>
    </cfRule>
  </conditionalFormatting>
  <conditionalFormatting sqref="BI73:BK73">
    <cfRule type="expression" dxfId="2441" priority="2442">
      <formula>$A$73="Ñ Plan c/desc"</formula>
    </cfRule>
  </conditionalFormatting>
  <conditionalFormatting sqref="BI73:BK73">
    <cfRule type="expression" dxfId="2440" priority="2441">
      <formula>$A$73="Família"</formula>
    </cfRule>
  </conditionalFormatting>
  <conditionalFormatting sqref="BI74:BK74">
    <cfRule type="expression" dxfId="2439" priority="2440">
      <formula>$A$74="Planilhado"</formula>
    </cfRule>
  </conditionalFormatting>
  <conditionalFormatting sqref="BI74:BK74">
    <cfRule type="expression" dxfId="2438" priority="2439">
      <formula>$A$74="Ñ Plan s/desc"</formula>
    </cfRule>
  </conditionalFormatting>
  <conditionalFormatting sqref="BI74:BK74">
    <cfRule type="expression" dxfId="2437" priority="2438">
      <formula>$A$74="Advindo"</formula>
    </cfRule>
  </conditionalFormatting>
  <conditionalFormatting sqref="BI74:BK74">
    <cfRule type="expression" dxfId="2436" priority="2437">
      <formula>$A$74="Ñ Plan c/desc"</formula>
    </cfRule>
  </conditionalFormatting>
  <conditionalFormatting sqref="BI74:BK74">
    <cfRule type="expression" dxfId="2435" priority="2436">
      <formula>$A$74="Família"</formula>
    </cfRule>
  </conditionalFormatting>
  <conditionalFormatting sqref="BI75:BK75">
    <cfRule type="expression" dxfId="2434" priority="2435">
      <formula>$A$75="Planilhado"</formula>
    </cfRule>
  </conditionalFormatting>
  <conditionalFormatting sqref="BI75:BK75">
    <cfRule type="expression" dxfId="2433" priority="2434">
      <formula>$A$75="Ñ Plan s/desc"</formula>
    </cfRule>
  </conditionalFormatting>
  <conditionalFormatting sqref="BI75:BK75">
    <cfRule type="expression" dxfId="2432" priority="2433">
      <formula>$A$75="Advindo"</formula>
    </cfRule>
  </conditionalFormatting>
  <conditionalFormatting sqref="BI75:BK75">
    <cfRule type="expression" dxfId="2431" priority="2432">
      <formula>$A$75="Ñ Plan c/desc"</formula>
    </cfRule>
  </conditionalFormatting>
  <conditionalFormatting sqref="BI75:BK75">
    <cfRule type="expression" dxfId="2430" priority="2431">
      <formula>$A$75="Família"</formula>
    </cfRule>
  </conditionalFormatting>
  <conditionalFormatting sqref="BI76:BK76">
    <cfRule type="expression" dxfId="2429" priority="2430">
      <formula>$A$76="Planilhado"</formula>
    </cfRule>
  </conditionalFormatting>
  <conditionalFormatting sqref="BI76:BK76">
    <cfRule type="expression" dxfId="2428" priority="2429">
      <formula>$A$76="Ñ Plan s/desc"</formula>
    </cfRule>
  </conditionalFormatting>
  <conditionalFormatting sqref="BI76:BK76">
    <cfRule type="expression" dxfId="2427" priority="2428">
      <formula>$A$76="Advindo"</formula>
    </cfRule>
  </conditionalFormatting>
  <conditionalFormatting sqref="BI76:BK76">
    <cfRule type="expression" dxfId="2426" priority="2427">
      <formula>$A$76="Ñ Plan c/desc"</formula>
    </cfRule>
  </conditionalFormatting>
  <conditionalFormatting sqref="BI76:BK76">
    <cfRule type="expression" dxfId="2425" priority="2426">
      <formula>$A$76="Família"</formula>
    </cfRule>
  </conditionalFormatting>
  <conditionalFormatting sqref="BI77:BK77">
    <cfRule type="expression" dxfId="2424" priority="2425">
      <formula>$A$77="Planilhado"</formula>
    </cfRule>
  </conditionalFormatting>
  <conditionalFormatting sqref="BI77:BK77">
    <cfRule type="expression" dxfId="2423" priority="2424">
      <formula>$A$77="Ñ Plan s/desc"</formula>
    </cfRule>
  </conditionalFormatting>
  <conditionalFormatting sqref="BI77:BK77">
    <cfRule type="expression" dxfId="2422" priority="2423">
      <formula>$A$77="Advindo"</formula>
    </cfRule>
  </conditionalFormatting>
  <conditionalFormatting sqref="BI77:BK77">
    <cfRule type="expression" dxfId="2421" priority="2422">
      <formula>$A$77="Ñ Plan c/desc"</formula>
    </cfRule>
  </conditionalFormatting>
  <conditionalFormatting sqref="BI77:BK77">
    <cfRule type="expression" dxfId="2420" priority="2421">
      <formula>$A$77="Família"</formula>
    </cfRule>
  </conditionalFormatting>
  <conditionalFormatting sqref="BI78:BK78">
    <cfRule type="expression" dxfId="2419" priority="2420">
      <formula>$A$78="Planilhado"</formula>
    </cfRule>
  </conditionalFormatting>
  <conditionalFormatting sqref="BI78:BK78">
    <cfRule type="expression" dxfId="2418" priority="2419">
      <formula>$A$78="Ñ Plan s/desc"</formula>
    </cfRule>
  </conditionalFormatting>
  <conditionalFormatting sqref="BI78:BK78">
    <cfRule type="expression" dxfId="2417" priority="2418">
      <formula>$A$78="Advindo"</formula>
    </cfRule>
  </conditionalFormatting>
  <conditionalFormatting sqref="BI78:BK78">
    <cfRule type="expression" dxfId="2416" priority="2417">
      <formula>$A$78="Ñ Plan c/desc"</formula>
    </cfRule>
  </conditionalFormatting>
  <conditionalFormatting sqref="BI78:BK78">
    <cfRule type="expression" dxfId="2415" priority="2416">
      <formula>$A$78="Família"</formula>
    </cfRule>
  </conditionalFormatting>
  <conditionalFormatting sqref="BI79:BK79">
    <cfRule type="expression" dxfId="2414" priority="2415">
      <formula>$A$79="Planilhado"</formula>
    </cfRule>
  </conditionalFormatting>
  <conditionalFormatting sqref="BI79:BK79">
    <cfRule type="expression" dxfId="2413" priority="2414">
      <formula>$A$79="Ñ Plan s/desc"</formula>
    </cfRule>
  </conditionalFormatting>
  <conditionalFormatting sqref="BI79:BK79">
    <cfRule type="expression" dxfId="2412" priority="2413">
      <formula>$A$79="Advindo"</formula>
    </cfRule>
  </conditionalFormatting>
  <conditionalFormatting sqref="BI79:BK79">
    <cfRule type="expression" dxfId="2411" priority="2412">
      <formula>$A$79="Ñ Plan c/desc"</formula>
    </cfRule>
  </conditionalFormatting>
  <conditionalFormatting sqref="BI79:BK79">
    <cfRule type="expression" dxfId="2410" priority="2411">
      <formula>$A$79="Família"</formula>
    </cfRule>
  </conditionalFormatting>
  <conditionalFormatting sqref="BI80:BK80">
    <cfRule type="expression" dxfId="2409" priority="2410">
      <formula>$A$80="Planilhado"</formula>
    </cfRule>
  </conditionalFormatting>
  <conditionalFormatting sqref="BI80:BK80">
    <cfRule type="expression" dxfId="2408" priority="2409">
      <formula>$A$80="Ñ Plan s/desc"</formula>
    </cfRule>
  </conditionalFormatting>
  <conditionalFormatting sqref="BI80:BK80">
    <cfRule type="expression" dxfId="2407" priority="2408">
      <formula>$A$80="Advindo"</formula>
    </cfRule>
  </conditionalFormatting>
  <conditionalFormatting sqref="BI80:BK80">
    <cfRule type="expression" dxfId="2406" priority="2407">
      <formula>$A$80="Ñ Plan c/desc"</formula>
    </cfRule>
  </conditionalFormatting>
  <conditionalFormatting sqref="BI80:BK80">
    <cfRule type="expression" dxfId="2405" priority="2406">
      <formula>$A$80="Família"</formula>
    </cfRule>
  </conditionalFormatting>
  <conditionalFormatting sqref="BI81:BK81">
    <cfRule type="expression" dxfId="2404" priority="2405">
      <formula>$A$81="Planilhado"</formula>
    </cfRule>
  </conditionalFormatting>
  <conditionalFormatting sqref="BI81:BK81">
    <cfRule type="expression" dxfId="2403" priority="2404">
      <formula>$A$81="Ñ Plan s/desc"</formula>
    </cfRule>
  </conditionalFormatting>
  <conditionalFormatting sqref="BI81:BK81">
    <cfRule type="expression" dxfId="2402" priority="2403">
      <formula>$A$81="Advindo"</formula>
    </cfRule>
  </conditionalFormatting>
  <conditionalFormatting sqref="BI81:BK81">
    <cfRule type="expression" dxfId="2401" priority="2402">
      <formula>$A$81="Ñ Plan c/desc"</formula>
    </cfRule>
  </conditionalFormatting>
  <conditionalFormatting sqref="BI81:BK81">
    <cfRule type="expression" dxfId="2400" priority="2401">
      <formula>$A$81="Família"</formula>
    </cfRule>
  </conditionalFormatting>
  <conditionalFormatting sqref="BI82:BK82">
    <cfRule type="expression" dxfId="2399" priority="2400">
      <formula>$A$82="Planilhado"</formula>
    </cfRule>
  </conditionalFormatting>
  <conditionalFormatting sqref="BI82:BK82">
    <cfRule type="expression" dxfId="2398" priority="2399">
      <formula>$A$82="Ñ Plan s/desc"</formula>
    </cfRule>
  </conditionalFormatting>
  <conditionalFormatting sqref="BI82:BK82">
    <cfRule type="expression" dxfId="2397" priority="2398">
      <formula>$A$82="Advindo"</formula>
    </cfRule>
  </conditionalFormatting>
  <conditionalFormatting sqref="BI82:BK82">
    <cfRule type="expression" dxfId="2396" priority="2397">
      <formula>$A$82="Ñ Plan c/desc"</formula>
    </cfRule>
  </conditionalFormatting>
  <conditionalFormatting sqref="BI82:BK82">
    <cfRule type="expression" dxfId="2395" priority="2396">
      <formula>$A$82="Família"</formula>
    </cfRule>
  </conditionalFormatting>
  <conditionalFormatting sqref="BI83:BK83">
    <cfRule type="expression" dxfId="2394" priority="2395">
      <formula>$A$83="Planilhado"</formula>
    </cfRule>
  </conditionalFormatting>
  <conditionalFormatting sqref="BI83:BK83">
    <cfRule type="expression" dxfId="2393" priority="2394">
      <formula>$A$83="Ñ Plan s/desc"</formula>
    </cfRule>
  </conditionalFormatting>
  <conditionalFormatting sqref="BI83:BK83">
    <cfRule type="expression" dxfId="2392" priority="2393">
      <formula>$A$83="Advindo"</formula>
    </cfRule>
  </conditionalFormatting>
  <conditionalFormatting sqref="BI83:BK83">
    <cfRule type="expression" dxfId="2391" priority="2392">
      <formula>$A$83="Ñ Plan c/desc"</formula>
    </cfRule>
  </conditionalFormatting>
  <conditionalFormatting sqref="BI83:BK83">
    <cfRule type="expression" dxfId="2390" priority="2391">
      <formula>$A$83="Família"</formula>
    </cfRule>
  </conditionalFormatting>
  <conditionalFormatting sqref="BI84:BK84">
    <cfRule type="expression" dxfId="2389" priority="2390">
      <formula>$A$84="Planilhado"</formula>
    </cfRule>
  </conditionalFormatting>
  <conditionalFormatting sqref="BI84:BK84">
    <cfRule type="expression" dxfId="2388" priority="2389">
      <formula>$A$84="Ñ Plan s/desc"</formula>
    </cfRule>
  </conditionalFormatting>
  <conditionalFormatting sqref="BI84:BK84">
    <cfRule type="expression" dxfId="2387" priority="2388">
      <formula>$A$84="Advindo"</formula>
    </cfRule>
  </conditionalFormatting>
  <conditionalFormatting sqref="BI84:BK84">
    <cfRule type="expression" dxfId="2386" priority="2387">
      <formula>$A$84="Ñ Plan c/desc"</formula>
    </cfRule>
  </conditionalFormatting>
  <conditionalFormatting sqref="BI84:BK84">
    <cfRule type="expression" dxfId="2385" priority="2386">
      <formula>$A$84="Família"</formula>
    </cfRule>
  </conditionalFormatting>
  <conditionalFormatting sqref="BI85:BK85">
    <cfRule type="expression" dxfId="2384" priority="2385">
      <formula>$A$85="Planilhado"</formula>
    </cfRule>
  </conditionalFormatting>
  <conditionalFormatting sqref="BI85:BK85">
    <cfRule type="expression" dxfId="2383" priority="2384">
      <formula>$A$85="Ñ Plan s/desc"</formula>
    </cfRule>
  </conditionalFormatting>
  <conditionalFormatting sqref="BI85:BK85">
    <cfRule type="expression" dxfId="2382" priority="2383">
      <formula>$A$85="Advindo"</formula>
    </cfRule>
  </conditionalFormatting>
  <conditionalFormatting sqref="BI85:BK85">
    <cfRule type="expression" dxfId="2381" priority="2382">
      <formula>$A$85="Ñ Plan c/desc"</formula>
    </cfRule>
  </conditionalFormatting>
  <conditionalFormatting sqref="BI85:BK85">
    <cfRule type="expression" dxfId="2380" priority="2381">
      <formula>$A$85="Família"</formula>
    </cfRule>
  </conditionalFormatting>
  <conditionalFormatting sqref="BI86:BK86">
    <cfRule type="expression" dxfId="2379" priority="2380">
      <formula>$A$86="Planilhado"</formula>
    </cfRule>
  </conditionalFormatting>
  <conditionalFormatting sqref="BI86:BK86">
    <cfRule type="expression" dxfId="2378" priority="2379">
      <formula>$A$86="Ñ Plan s/desc"</formula>
    </cfRule>
  </conditionalFormatting>
  <conditionalFormatting sqref="BI86:BK86">
    <cfRule type="expression" dxfId="2377" priority="2378">
      <formula>$A$86="Advindo"</formula>
    </cfRule>
  </conditionalFormatting>
  <conditionalFormatting sqref="BI86:BK86">
    <cfRule type="expression" dxfId="2376" priority="2377">
      <formula>$A$86="Ñ Plan c/desc"</formula>
    </cfRule>
  </conditionalFormatting>
  <conditionalFormatting sqref="BI86:BK86">
    <cfRule type="expression" dxfId="2375" priority="2376">
      <formula>$A$86="Família"</formula>
    </cfRule>
  </conditionalFormatting>
  <conditionalFormatting sqref="BI87:BK87">
    <cfRule type="expression" dxfId="2374" priority="2375">
      <formula>$A$87="Planilhado"</formula>
    </cfRule>
  </conditionalFormatting>
  <conditionalFormatting sqref="BI87:BK87">
    <cfRule type="expression" dxfId="2373" priority="2374">
      <formula>$A$87="Ñ Plan s/desc"</formula>
    </cfRule>
  </conditionalFormatting>
  <conditionalFormatting sqref="BI87:BK87">
    <cfRule type="expression" dxfId="2372" priority="2373">
      <formula>$A$87="Advindo"</formula>
    </cfRule>
  </conditionalFormatting>
  <conditionalFormatting sqref="BI87:BK87">
    <cfRule type="expression" dxfId="2371" priority="2372">
      <formula>$A$87="Ñ Plan c/desc"</formula>
    </cfRule>
  </conditionalFormatting>
  <conditionalFormatting sqref="BI87:BK87">
    <cfRule type="expression" dxfId="2370" priority="2371">
      <formula>$A$87="Família"</formula>
    </cfRule>
  </conditionalFormatting>
  <conditionalFormatting sqref="BI88:BK88">
    <cfRule type="expression" dxfId="2369" priority="2370">
      <formula>$A$88="Planilhado"</formula>
    </cfRule>
  </conditionalFormatting>
  <conditionalFormatting sqref="BI88:BK88">
    <cfRule type="expression" dxfId="2368" priority="2369">
      <formula>$A$88="Ñ Plan s/desc"</formula>
    </cfRule>
  </conditionalFormatting>
  <conditionalFormatting sqref="BI88:BK88">
    <cfRule type="expression" dxfId="2367" priority="2368">
      <formula>$A$88="Advindo"</formula>
    </cfRule>
  </conditionalFormatting>
  <conditionalFormatting sqref="BI88:BK88">
    <cfRule type="expression" dxfId="2366" priority="2367">
      <formula>$A$88="Ñ Plan c/desc"</formula>
    </cfRule>
  </conditionalFormatting>
  <conditionalFormatting sqref="BI88:BK88">
    <cfRule type="expression" dxfId="2365" priority="2366">
      <formula>$A$88="Família"</formula>
    </cfRule>
  </conditionalFormatting>
  <conditionalFormatting sqref="BI89:BK89">
    <cfRule type="expression" dxfId="2364" priority="2365">
      <formula>$A$89="Planilhado"</formula>
    </cfRule>
  </conditionalFormatting>
  <conditionalFormatting sqref="BI89:BK89">
    <cfRule type="expression" dxfId="2363" priority="2364">
      <formula>$A$89="Ñ Plan s/desc"</formula>
    </cfRule>
  </conditionalFormatting>
  <conditionalFormatting sqref="BI89:BK89">
    <cfRule type="expression" dxfId="2362" priority="2363">
      <formula>$A$89="Advindo"</formula>
    </cfRule>
  </conditionalFormatting>
  <conditionalFormatting sqref="BI89:BK89">
    <cfRule type="expression" dxfId="2361" priority="2362">
      <formula>$A$89="Ñ Plan c/desc"</formula>
    </cfRule>
  </conditionalFormatting>
  <conditionalFormatting sqref="BI89:BK89">
    <cfRule type="expression" dxfId="2360" priority="2361">
      <formula>$A$89="Família"</formula>
    </cfRule>
  </conditionalFormatting>
  <conditionalFormatting sqref="BI90:BK90">
    <cfRule type="expression" dxfId="2359" priority="2360">
      <formula>$A$90="Planilhado"</formula>
    </cfRule>
  </conditionalFormatting>
  <conditionalFormatting sqref="BI90:BK90">
    <cfRule type="expression" dxfId="2358" priority="2359">
      <formula>$A$90="Ñ Plan s/desc"</formula>
    </cfRule>
  </conditionalFormatting>
  <conditionalFormatting sqref="BI90:BK90">
    <cfRule type="expression" dxfId="2357" priority="2358">
      <formula>$A$90="Advindo"</formula>
    </cfRule>
  </conditionalFormatting>
  <conditionalFormatting sqref="BI90:BK90">
    <cfRule type="expression" dxfId="2356" priority="2357">
      <formula>$A$90="Ñ Plan c/desc"</formula>
    </cfRule>
  </conditionalFormatting>
  <conditionalFormatting sqref="BI90:BK90">
    <cfRule type="expression" dxfId="2355" priority="2356">
      <formula>$A$90="Família"</formula>
    </cfRule>
  </conditionalFormatting>
  <conditionalFormatting sqref="BI91:BK91">
    <cfRule type="expression" dxfId="2354" priority="2355">
      <formula>$A$91="Planilhado"</formula>
    </cfRule>
  </conditionalFormatting>
  <conditionalFormatting sqref="BI91:BK91">
    <cfRule type="expression" dxfId="2353" priority="2354">
      <formula>$A$91="Ñ Plan s/desc"</formula>
    </cfRule>
  </conditionalFormatting>
  <conditionalFormatting sqref="BI91:BK91">
    <cfRule type="expression" dxfId="2352" priority="2353">
      <formula>$A$91="Advindo"</formula>
    </cfRule>
  </conditionalFormatting>
  <conditionalFormatting sqref="BI91:BK91">
    <cfRule type="expression" dxfId="2351" priority="2352">
      <formula>$A$91="Ñ Plan c/desc"</formula>
    </cfRule>
  </conditionalFormatting>
  <conditionalFormatting sqref="BI91:BK91">
    <cfRule type="expression" dxfId="2350" priority="2351">
      <formula>$A$91="Família"</formula>
    </cfRule>
  </conditionalFormatting>
  <conditionalFormatting sqref="BI92:BK92">
    <cfRule type="expression" dxfId="2349" priority="2350">
      <formula>$A$92="Planilhado"</formula>
    </cfRule>
  </conditionalFormatting>
  <conditionalFormatting sqref="BI92:BK92">
    <cfRule type="expression" dxfId="2348" priority="2349">
      <formula>$A$92="Ñ Plan s/desc"</formula>
    </cfRule>
  </conditionalFormatting>
  <conditionalFormatting sqref="BI92:BK92">
    <cfRule type="expression" dxfId="2347" priority="2348">
      <formula>$A$92="Advindo"</formula>
    </cfRule>
  </conditionalFormatting>
  <conditionalFormatting sqref="BI92:BK92">
    <cfRule type="expression" dxfId="2346" priority="2347">
      <formula>$A$92="Ñ Plan c/desc"</formula>
    </cfRule>
  </conditionalFormatting>
  <conditionalFormatting sqref="BI92:BK92">
    <cfRule type="expression" dxfId="2345" priority="2346">
      <formula>$A$92="Família"</formula>
    </cfRule>
  </conditionalFormatting>
  <conditionalFormatting sqref="BI93:BK93">
    <cfRule type="expression" dxfId="2344" priority="2345">
      <formula>$A$93="Planilhado"</formula>
    </cfRule>
  </conditionalFormatting>
  <conditionalFormatting sqref="BI93:BK93">
    <cfRule type="expression" dxfId="2343" priority="2344">
      <formula>$A$93="Ñ Plan s/desc"</formula>
    </cfRule>
  </conditionalFormatting>
  <conditionalFormatting sqref="BI93:BK93">
    <cfRule type="expression" dxfId="2342" priority="2343">
      <formula>$A$93="Advindo"</formula>
    </cfRule>
  </conditionalFormatting>
  <conditionalFormatting sqref="BI93:BK93">
    <cfRule type="expression" dxfId="2341" priority="2342">
      <formula>$A$93="Ñ Plan c/desc"</formula>
    </cfRule>
  </conditionalFormatting>
  <conditionalFormatting sqref="BI93:BK93">
    <cfRule type="expression" dxfId="2340" priority="2341">
      <formula>$A$93="Família"</formula>
    </cfRule>
  </conditionalFormatting>
  <conditionalFormatting sqref="BI94:BK94">
    <cfRule type="expression" dxfId="2339" priority="2340">
      <formula>$A$94="Planilhado"</formula>
    </cfRule>
  </conditionalFormatting>
  <conditionalFormatting sqref="BI94:BK94">
    <cfRule type="expression" dxfId="2338" priority="2339">
      <formula>$A$94="Ñ Plan s/desc"</formula>
    </cfRule>
  </conditionalFormatting>
  <conditionalFormatting sqref="BI94:BK94">
    <cfRule type="expression" dxfId="2337" priority="2338">
      <formula>$A$94="Advindo"</formula>
    </cfRule>
  </conditionalFormatting>
  <conditionalFormatting sqref="BI94:BK94">
    <cfRule type="expression" dxfId="2336" priority="2337">
      <formula>$A$94="Ñ Plan c/desc"</formula>
    </cfRule>
  </conditionalFormatting>
  <conditionalFormatting sqref="BI94:BK94">
    <cfRule type="expression" dxfId="2335" priority="2336">
      <formula>$A$94="Família"</formula>
    </cfRule>
  </conditionalFormatting>
  <conditionalFormatting sqref="BI95:BK95">
    <cfRule type="expression" dxfId="2334" priority="2335">
      <formula>$A$95="Planilhado"</formula>
    </cfRule>
  </conditionalFormatting>
  <conditionalFormatting sqref="BI95:BK95">
    <cfRule type="expression" dxfId="2333" priority="2334">
      <formula>$A$95="Ñ Plan s/desc"</formula>
    </cfRule>
  </conditionalFormatting>
  <conditionalFormatting sqref="BI95:BK95">
    <cfRule type="expression" dxfId="2332" priority="2333">
      <formula>$A$95="Advindo"</formula>
    </cfRule>
  </conditionalFormatting>
  <conditionalFormatting sqref="BI95:BK95">
    <cfRule type="expression" dxfId="2331" priority="2332">
      <formula>$A$95="Ñ Plan c/desc"</formula>
    </cfRule>
  </conditionalFormatting>
  <conditionalFormatting sqref="BI95:BK95">
    <cfRule type="expression" dxfId="2330" priority="2331">
      <formula>$A$95="Família"</formula>
    </cfRule>
  </conditionalFormatting>
  <conditionalFormatting sqref="BI96:BK96">
    <cfRule type="expression" dxfId="2329" priority="2330">
      <formula>$A$96="Planilhado"</formula>
    </cfRule>
  </conditionalFormatting>
  <conditionalFormatting sqref="BI96:BK96">
    <cfRule type="expression" dxfId="2328" priority="2329">
      <formula>$A$96="Ñ Plan s/desc"</formula>
    </cfRule>
  </conditionalFormatting>
  <conditionalFormatting sqref="BI96:BK96">
    <cfRule type="expression" dxfId="2327" priority="2328">
      <formula>$A$96="Advindo"</formula>
    </cfRule>
  </conditionalFormatting>
  <conditionalFormatting sqref="BI96:BK96">
    <cfRule type="expression" dxfId="2326" priority="2327">
      <formula>$A$96="Ñ Plan c/desc"</formula>
    </cfRule>
  </conditionalFormatting>
  <conditionalFormatting sqref="BI96:BK96">
    <cfRule type="expression" dxfId="2325" priority="2326">
      <formula>$A$96="Família"</formula>
    </cfRule>
  </conditionalFormatting>
  <conditionalFormatting sqref="BI97:BK97">
    <cfRule type="expression" dxfId="2324" priority="2325">
      <formula>$A$97="Planilhado"</formula>
    </cfRule>
  </conditionalFormatting>
  <conditionalFormatting sqref="BI97:BK97">
    <cfRule type="expression" dxfId="2323" priority="2324">
      <formula>$A$97="Ñ Plan s/desc"</formula>
    </cfRule>
  </conditionalFormatting>
  <conditionalFormatting sqref="BI97:BK97">
    <cfRule type="expression" dxfId="2322" priority="2323">
      <formula>$A$97="Advindo"</formula>
    </cfRule>
  </conditionalFormatting>
  <conditionalFormatting sqref="BI97:BK97">
    <cfRule type="expression" dxfId="2321" priority="2322">
      <formula>$A$97="Ñ Plan c/desc"</formula>
    </cfRule>
  </conditionalFormatting>
  <conditionalFormatting sqref="BI97:BK97">
    <cfRule type="expression" dxfId="2320" priority="2321">
      <formula>$A$97="Família"</formula>
    </cfRule>
  </conditionalFormatting>
  <conditionalFormatting sqref="BI98:BK98">
    <cfRule type="expression" dxfId="2319" priority="2320">
      <formula>$A$98="Planilhado"</formula>
    </cfRule>
  </conditionalFormatting>
  <conditionalFormatting sqref="BI98:BK98">
    <cfRule type="expression" dxfId="2318" priority="2319">
      <formula>$A$98="Ñ Plan s/desc"</formula>
    </cfRule>
  </conditionalFormatting>
  <conditionalFormatting sqref="BI98:BK98">
    <cfRule type="expression" dxfId="2317" priority="2318">
      <formula>$A$98="Advindo"</formula>
    </cfRule>
  </conditionalFormatting>
  <conditionalFormatting sqref="BI98:BK98">
    <cfRule type="expression" dxfId="2316" priority="2317">
      <formula>$A$98="Ñ Plan c/desc"</formula>
    </cfRule>
  </conditionalFormatting>
  <conditionalFormatting sqref="BI98:BK98">
    <cfRule type="expression" dxfId="2315" priority="2316">
      <formula>$A$98="Família"</formula>
    </cfRule>
  </conditionalFormatting>
  <conditionalFormatting sqref="BI99:BK99">
    <cfRule type="expression" dxfId="2314" priority="2315">
      <formula>$A$99="Planilhado"</formula>
    </cfRule>
  </conditionalFormatting>
  <conditionalFormatting sqref="BI99:BK99">
    <cfRule type="expression" dxfId="2313" priority="2314">
      <formula>$A$99="Ñ Plan s/desc"</formula>
    </cfRule>
  </conditionalFormatting>
  <conditionalFormatting sqref="BI99:BK99">
    <cfRule type="expression" dxfId="2312" priority="2313">
      <formula>$A$99="Advindo"</formula>
    </cfRule>
  </conditionalFormatting>
  <conditionalFormatting sqref="BI99:BK99">
    <cfRule type="expression" dxfId="2311" priority="2312">
      <formula>$A$99="Ñ Plan c/desc"</formula>
    </cfRule>
  </conditionalFormatting>
  <conditionalFormatting sqref="BI99:BK99">
    <cfRule type="expression" dxfId="2310" priority="2311">
      <formula>$A$99="Família"</formula>
    </cfRule>
  </conditionalFormatting>
  <conditionalFormatting sqref="BI100:BK100">
    <cfRule type="expression" dxfId="2309" priority="2310">
      <formula>$A$100="Planilhado"</formula>
    </cfRule>
  </conditionalFormatting>
  <conditionalFormatting sqref="BI100:BK100">
    <cfRule type="expression" dxfId="2308" priority="2309">
      <formula>$A$100="Ñ Plan s/desc"</formula>
    </cfRule>
  </conditionalFormatting>
  <conditionalFormatting sqref="BI100:BK100">
    <cfRule type="expression" dxfId="2307" priority="2308">
      <formula>$A$100="Advindo"</formula>
    </cfRule>
  </conditionalFormatting>
  <conditionalFormatting sqref="BI100:BK100">
    <cfRule type="expression" dxfId="2306" priority="2307">
      <formula>$A$100="Ñ Plan c/desc"</formula>
    </cfRule>
  </conditionalFormatting>
  <conditionalFormatting sqref="BI100:BK100">
    <cfRule type="expression" dxfId="2305" priority="2306">
      <formula>$A$100="Família"</formula>
    </cfRule>
  </conditionalFormatting>
  <conditionalFormatting sqref="BI101:BK101">
    <cfRule type="expression" dxfId="2304" priority="2305">
      <formula>$A$101="Planilhado"</formula>
    </cfRule>
  </conditionalFormatting>
  <conditionalFormatting sqref="BI101:BK101">
    <cfRule type="expression" dxfId="2303" priority="2304">
      <formula>$A$101="Ñ Plan s/desc"</formula>
    </cfRule>
  </conditionalFormatting>
  <conditionalFormatting sqref="BI101:BK101">
    <cfRule type="expression" dxfId="2302" priority="2303">
      <formula>$A$101="Advindo"</formula>
    </cfRule>
  </conditionalFormatting>
  <conditionalFormatting sqref="BI101:BK101">
    <cfRule type="expression" dxfId="2301" priority="2302">
      <formula>$A$101="Ñ Plan c/desc"</formula>
    </cfRule>
  </conditionalFormatting>
  <conditionalFormatting sqref="BI101:BK101">
    <cfRule type="expression" dxfId="2300" priority="2301">
      <formula>$A$101="Família"</formula>
    </cfRule>
  </conditionalFormatting>
  <conditionalFormatting sqref="BI102:BK102">
    <cfRule type="expression" dxfId="2299" priority="2300">
      <formula>$A$102="Planilhado"</formula>
    </cfRule>
  </conditionalFormatting>
  <conditionalFormatting sqref="BI102:BK102">
    <cfRule type="expression" dxfId="2298" priority="2299">
      <formula>$A$102="Ñ Plan s/desc"</formula>
    </cfRule>
  </conditionalFormatting>
  <conditionalFormatting sqref="BI102:BK102">
    <cfRule type="expression" dxfId="2297" priority="2298">
      <formula>$A$102="Advindo"</formula>
    </cfRule>
  </conditionalFormatting>
  <conditionalFormatting sqref="BI102:BK102">
    <cfRule type="expression" dxfId="2296" priority="2297">
      <formula>$A$102="Ñ Plan c/desc"</formula>
    </cfRule>
  </conditionalFormatting>
  <conditionalFormatting sqref="BI102:BK102">
    <cfRule type="expression" dxfId="2295" priority="2296">
      <formula>$A$102="Família"</formula>
    </cfRule>
  </conditionalFormatting>
  <conditionalFormatting sqref="BI103:BK103">
    <cfRule type="expression" dxfId="2294" priority="2295">
      <formula>$A$103="Planilhado"</formula>
    </cfRule>
  </conditionalFormatting>
  <conditionalFormatting sqref="BI103:BK103">
    <cfRule type="expression" dxfId="2293" priority="2294">
      <formula>$A$103="Ñ Plan s/desc"</formula>
    </cfRule>
  </conditionalFormatting>
  <conditionalFormatting sqref="BI103:BK103">
    <cfRule type="expression" dxfId="2292" priority="2293">
      <formula>$A$103="Advindo"</formula>
    </cfRule>
  </conditionalFormatting>
  <conditionalFormatting sqref="BI103:BK103">
    <cfRule type="expression" dxfId="2291" priority="2292">
      <formula>$A$103="Ñ Plan c/desc"</formula>
    </cfRule>
  </conditionalFormatting>
  <conditionalFormatting sqref="BI103:BK103">
    <cfRule type="expression" dxfId="2290" priority="2291">
      <formula>$A$103="Família"</formula>
    </cfRule>
  </conditionalFormatting>
  <conditionalFormatting sqref="BI104:BK104">
    <cfRule type="expression" dxfId="2289" priority="2290">
      <formula>$A$104="Planilhado"</formula>
    </cfRule>
  </conditionalFormatting>
  <conditionalFormatting sqref="BI104:BK104">
    <cfRule type="expression" dxfId="2288" priority="2289">
      <formula>$A$104="Ñ Plan s/desc"</formula>
    </cfRule>
  </conditionalFormatting>
  <conditionalFormatting sqref="BI104:BK104">
    <cfRule type="expression" dxfId="2287" priority="2288">
      <formula>$A$104="Advindo"</formula>
    </cfRule>
  </conditionalFormatting>
  <conditionalFormatting sqref="BI104:BK104">
    <cfRule type="expression" dxfId="2286" priority="2287">
      <formula>$A$104="Ñ Plan c/desc"</formula>
    </cfRule>
  </conditionalFormatting>
  <conditionalFormatting sqref="BI104:BK104">
    <cfRule type="expression" dxfId="2285" priority="2286">
      <formula>$A$104="Família"</formula>
    </cfRule>
  </conditionalFormatting>
  <conditionalFormatting sqref="BI105:BK105">
    <cfRule type="expression" dxfId="2284" priority="2285">
      <formula>$A$105="Planilhado"</formula>
    </cfRule>
  </conditionalFormatting>
  <conditionalFormatting sqref="BI105:BK105">
    <cfRule type="expression" dxfId="2283" priority="2284">
      <formula>$A$105="Ñ Plan s/desc"</formula>
    </cfRule>
  </conditionalFormatting>
  <conditionalFormatting sqref="BI105:BK105">
    <cfRule type="expression" dxfId="2282" priority="2283">
      <formula>$A$105="Advindo"</formula>
    </cfRule>
  </conditionalFormatting>
  <conditionalFormatting sqref="BI105:BK105">
    <cfRule type="expression" dxfId="2281" priority="2282">
      <formula>$A$105="Ñ Plan c/desc"</formula>
    </cfRule>
  </conditionalFormatting>
  <conditionalFormatting sqref="BI105:BK105">
    <cfRule type="expression" dxfId="2280" priority="2281">
      <formula>$A$105="Família"</formula>
    </cfRule>
  </conditionalFormatting>
  <conditionalFormatting sqref="BI106:BK106">
    <cfRule type="expression" dxfId="2279" priority="2280">
      <formula>$A$106="Planilhado"</formula>
    </cfRule>
  </conditionalFormatting>
  <conditionalFormatting sqref="BI106:BK106">
    <cfRule type="expression" dxfId="2278" priority="2279">
      <formula>$A$106="Ñ Plan s/desc"</formula>
    </cfRule>
  </conditionalFormatting>
  <conditionalFormatting sqref="BI106:BK106">
    <cfRule type="expression" dxfId="2277" priority="2278">
      <formula>$A$106="Advindo"</formula>
    </cfRule>
  </conditionalFormatting>
  <conditionalFormatting sqref="BI106:BK106">
    <cfRule type="expression" dxfId="2276" priority="2277">
      <formula>$A$106="Ñ Plan c/desc"</formula>
    </cfRule>
  </conditionalFormatting>
  <conditionalFormatting sqref="BI106:BK106">
    <cfRule type="expression" dxfId="2275" priority="2276">
      <formula>$A$106="Família"</formula>
    </cfRule>
  </conditionalFormatting>
  <conditionalFormatting sqref="BI107:BK107">
    <cfRule type="expression" dxfId="2274" priority="2275">
      <formula>$A$107="Planilhado"</formula>
    </cfRule>
  </conditionalFormatting>
  <conditionalFormatting sqref="BI107:BK107">
    <cfRule type="expression" dxfId="2273" priority="2274">
      <formula>$A$107="Ñ Plan s/desc"</formula>
    </cfRule>
  </conditionalFormatting>
  <conditionalFormatting sqref="BI107:BK107">
    <cfRule type="expression" dxfId="2272" priority="2273">
      <formula>$A$107="Advindo"</formula>
    </cfRule>
  </conditionalFormatting>
  <conditionalFormatting sqref="BI107:BK107">
    <cfRule type="expression" dxfId="2271" priority="2272">
      <formula>$A$107="Ñ Plan c/desc"</formula>
    </cfRule>
  </conditionalFormatting>
  <conditionalFormatting sqref="BI107:BK107">
    <cfRule type="expression" dxfId="2270" priority="2271">
      <formula>$A$107="Família"</formula>
    </cfRule>
  </conditionalFormatting>
  <conditionalFormatting sqref="BI108:BK108">
    <cfRule type="expression" dxfId="2269" priority="2270">
      <formula>$A$108="Planilhado"</formula>
    </cfRule>
  </conditionalFormatting>
  <conditionalFormatting sqref="BI108:BK108">
    <cfRule type="expression" dxfId="2268" priority="2269">
      <formula>$A$108="Ñ Plan s/desc"</formula>
    </cfRule>
  </conditionalFormatting>
  <conditionalFormatting sqref="BI108:BK108">
    <cfRule type="expression" dxfId="2267" priority="2268">
      <formula>$A$108="Advindo"</formula>
    </cfRule>
  </conditionalFormatting>
  <conditionalFormatting sqref="BI108:BK108">
    <cfRule type="expression" dxfId="2266" priority="2267">
      <formula>$A$108="Ñ Plan c/desc"</formula>
    </cfRule>
  </conditionalFormatting>
  <conditionalFormatting sqref="BI108:BK108">
    <cfRule type="expression" dxfId="2265" priority="2266">
      <formula>$A$108="Família"</formula>
    </cfRule>
  </conditionalFormatting>
  <conditionalFormatting sqref="BI109:BK109">
    <cfRule type="expression" dxfId="2264" priority="2265">
      <formula>$A$109="Planilhado"</formula>
    </cfRule>
  </conditionalFormatting>
  <conditionalFormatting sqref="BI109:BK109">
    <cfRule type="expression" dxfId="2263" priority="2264">
      <formula>$A$109="Ñ Plan s/desc"</formula>
    </cfRule>
  </conditionalFormatting>
  <conditionalFormatting sqref="BI109:BK109">
    <cfRule type="expression" dxfId="2262" priority="2263">
      <formula>$A$109="Advindo"</formula>
    </cfRule>
  </conditionalFormatting>
  <conditionalFormatting sqref="BI109:BK109">
    <cfRule type="expression" dxfId="2261" priority="2262">
      <formula>$A$109="Ñ Plan c/desc"</formula>
    </cfRule>
  </conditionalFormatting>
  <conditionalFormatting sqref="BI109:BK109">
    <cfRule type="expression" dxfId="2260" priority="2261">
      <formula>$A$109="Família"</formula>
    </cfRule>
  </conditionalFormatting>
  <conditionalFormatting sqref="BI110:BK110">
    <cfRule type="expression" dxfId="2259" priority="2260">
      <formula>$A$110="Planilhado"</formula>
    </cfRule>
  </conditionalFormatting>
  <conditionalFormatting sqref="BI110:BK110">
    <cfRule type="expression" dxfId="2258" priority="2259">
      <formula>$A$110="Ñ Plan s/desc"</formula>
    </cfRule>
  </conditionalFormatting>
  <conditionalFormatting sqref="BI110:BK110">
    <cfRule type="expression" dxfId="2257" priority="2258">
      <formula>$A$110="Advindo"</formula>
    </cfRule>
  </conditionalFormatting>
  <conditionalFormatting sqref="BI110:BK110">
    <cfRule type="expression" dxfId="2256" priority="2257">
      <formula>$A$110="Ñ Plan c/desc"</formula>
    </cfRule>
  </conditionalFormatting>
  <conditionalFormatting sqref="BI110:BK110">
    <cfRule type="expression" dxfId="2255" priority="2256">
      <formula>$A$110="Família"</formula>
    </cfRule>
  </conditionalFormatting>
  <conditionalFormatting sqref="BI111:BK111">
    <cfRule type="expression" dxfId="2254" priority="2255">
      <formula>$A$111="Planilhado"</formula>
    </cfRule>
  </conditionalFormatting>
  <conditionalFormatting sqref="BI111:BK111">
    <cfRule type="expression" dxfId="2253" priority="2254">
      <formula>$A$111="Ñ Plan s/desc"</formula>
    </cfRule>
  </conditionalFormatting>
  <conditionalFormatting sqref="BI111:BK111">
    <cfRule type="expression" dxfId="2252" priority="2253">
      <formula>$A$111="Advindo"</formula>
    </cfRule>
  </conditionalFormatting>
  <conditionalFormatting sqref="BI111:BK111">
    <cfRule type="expression" dxfId="2251" priority="2252">
      <formula>$A$111="Ñ Plan c/desc"</formula>
    </cfRule>
  </conditionalFormatting>
  <conditionalFormatting sqref="BI111:BK111">
    <cfRule type="expression" dxfId="2250" priority="2251">
      <formula>$A$111="Família"</formula>
    </cfRule>
  </conditionalFormatting>
  <conditionalFormatting sqref="BI112:BK112">
    <cfRule type="expression" dxfId="2249" priority="2250">
      <formula>$A$112="Planilhado"</formula>
    </cfRule>
  </conditionalFormatting>
  <conditionalFormatting sqref="BI112:BK112">
    <cfRule type="expression" dxfId="2248" priority="2249">
      <formula>$A$112="Ñ Plan s/desc"</formula>
    </cfRule>
  </conditionalFormatting>
  <conditionalFormatting sqref="BI112:BK112">
    <cfRule type="expression" dxfId="2247" priority="2248">
      <formula>$A$112="Advindo"</formula>
    </cfRule>
  </conditionalFormatting>
  <conditionalFormatting sqref="BI112:BK112">
    <cfRule type="expression" dxfId="2246" priority="2247">
      <formula>$A$112="Ñ Plan c/desc"</formula>
    </cfRule>
  </conditionalFormatting>
  <conditionalFormatting sqref="BI112:BK112">
    <cfRule type="expression" dxfId="2245" priority="2246">
      <formula>$A$112="Família"</formula>
    </cfRule>
  </conditionalFormatting>
  <conditionalFormatting sqref="BI113:BK113">
    <cfRule type="expression" dxfId="2244" priority="2245">
      <formula>$A$113="Planilhado"</formula>
    </cfRule>
  </conditionalFormatting>
  <conditionalFormatting sqref="BI113:BK113">
    <cfRule type="expression" dxfId="2243" priority="2244">
      <formula>$A$113="Ñ Plan s/desc"</formula>
    </cfRule>
  </conditionalFormatting>
  <conditionalFormatting sqref="BI113:BK113">
    <cfRule type="expression" dxfId="2242" priority="2243">
      <formula>$A$113="Advindo"</formula>
    </cfRule>
  </conditionalFormatting>
  <conditionalFormatting sqref="BI113:BK113">
    <cfRule type="expression" dxfId="2241" priority="2242">
      <formula>$A$113="Ñ Plan c/desc"</formula>
    </cfRule>
  </conditionalFormatting>
  <conditionalFormatting sqref="BI113:BK113">
    <cfRule type="expression" dxfId="2240" priority="2241">
      <formula>$A$113="Família"</formula>
    </cfRule>
  </conditionalFormatting>
  <conditionalFormatting sqref="BI114:BK114">
    <cfRule type="expression" dxfId="2239" priority="2240">
      <formula>$A$114="Planilhado"</formula>
    </cfRule>
  </conditionalFormatting>
  <conditionalFormatting sqref="BI114:BK114">
    <cfRule type="expression" dxfId="2238" priority="2239">
      <formula>$A$114="Ñ Plan s/desc"</formula>
    </cfRule>
  </conditionalFormatting>
  <conditionalFormatting sqref="BI114:BK114">
    <cfRule type="expression" dxfId="2237" priority="2238">
      <formula>$A$114="Advindo"</formula>
    </cfRule>
  </conditionalFormatting>
  <conditionalFormatting sqref="BI114:BK114">
    <cfRule type="expression" dxfId="2236" priority="2237">
      <formula>$A$114="Ñ Plan c/desc"</formula>
    </cfRule>
  </conditionalFormatting>
  <conditionalFormatting sqref="BI114:BK114">
    <cfRule type="expression" dxfId="2235" priority="2236">
      <formula>$A$114="Família"</formula>
    </cfRule>
  </conditionalFormatting>
  <conditionalFormatting sqref="BI115:BK115">
    <cfRule type="expression" dxfId="2234" priority="2235">
      <formula>$A$115="Planilhado"</formula>
    </cfRule>
  </conditionalFormatting>
  <conditionalFormatting sqref="BI115:BK115">
    <cfRule type="expression" dxfId="2233" priority="2234">
      <formula>$A$115="Ñ Plan s/desc"</formula>
    </cfRule>
  </conditionalFormatting>
  <conditionalFormatting sqref="BI115:BK115">
    <cfRule type="expression" dxfId="2232" priority="2233">
      <formula>$A$115="Advindo"</formula>
    </cfRule>
  </conditionalFormatting>
  <conditionalFormatting sqref="BI115:BK115">
    <cfRule type="expression" dxfId="2231" priority="2232">
      <formula>$A$115="Ñ Plan c/desc"</formula>
    </cfRule>
  </conditionalFormatting>
  <conditionalFormatting sqref="BI115:BK115">
    <cfRule type="expression" dxfId="2230" priority="2231">
      <formula>$A$115="Família"</formula>
    </cfRule>
  </conditionalFormatting>
  <conditionalFormatting sqref="BI116:BK116">
    <cfRule type="expression" dxfId="2229" priority="2230">
      <formula>$A$116="Planilhado"</formula>
    </cfRule>
  </conditionalFormatting>
  <conditionalFormatting sqref="BI116:BK116">
    <cfRule type="expression" dxfId="2228" priority="2229">
      <formula>$A$116="Ñ Plan s/desc"</formula>
    </cfRule>
  </conditionalFormatting>
  <conditionalFormatting sqref="BI116:BK116">
    <cfRule type="expression" dxfId="2227" priority="2228">
      <formula>$A$116="Advindo"</formula>
    </cfRule>
  </conditionalFormatting>
  <conditionalFormatting sqref="BI116:BK116">
    <cfRule type="expression" dxfId="2226" priority="2227">
      <formula>$A$116="Ñ Plan c/desc"</formula>
    </cfRule>
  </conditionalFormatting>
  <conditionalFormatting sqref="BI116:BK116">
    <cfRule type="expression" dxfId="2225" priority="2226">
      <formula>$A$116="Família"</formula>
    </cfRule>
  </conditionalFormatting>
  <conditionalFormatting sqref="BI117:BK117">
    <cfRule type="expression" dxfId="2224" priority="2225">
      <formula>$A$117="Planilhado"</formula>
    </cfRule>
  </conditionalFormatting>
  <conditionalFormatting sqref="BI117:BK117">
    <cfRule type="expression" dxfId="2223" priority="2224">
      <formula>$A$117="Ñ Plan s/desc"</formula>
    </cfRule>
  </conditionalFormatting>
  <conditionalFormatting sqref="BI117:BK117">
    <cfRule type="expression" dxfId="2222" priority="2223">
      <formula>$A$117="Advindo"</formula>
    </cfRule>
  </conditionalFormatting>
  <conditionalFormatting sqref="BI117:BK117">
    <cfRule type="expression" dxfId="2221" priority="2222">
      <formula>$A$117="Ñ Plan c/desc"</formula>
    </cfRule>
  </conditionalFormatting>
  <conditionalFormatting sqref="BI117:BK117">
    <cfRule type="expression" dxfId="2220" priority="2221">
      <formula>$A$117="Família"</formula>
    </cfRule>
  </conditionalFormatting>
  <conditionalFormatting sqref="BI118:BK118">
    <cfRule type="expression" dxfId="2219" priority="2220">
      <formula>$A$118="Planilhado"</formula>
    </cfRule>
  </conditionalFormatting>
  <conditionalFormatting sqref="BI118:BK118">
    <cfRule type="expression" dxfId="2218" priority="2219">
      <formula>$A$118="Ñ Plan s/desc"</formula>
    </cfRule>
  </conditionalFormatting>
  <conditionalFormatting sqref="BI118:BK118">
    <cfRule type="expression" dxfId="2217" priority="2218">
      <formula>$A$118="Advindo"</formula>
    </cfRule>
  </conditionalFormatting>
  <conditionalFormatting sqref="BI118:BK118">
    <cfRule type="expression" dxfId="2216" priority="2217">
      <formula>$A$118="Ñ Plan c/desc"</formula>
    </cfRule>
  </conditionalFormatting>
  <conditionalFormatting sqref="BI118:BK118">
    <cfRule type="expression" dxfId="2215" priority="2216">
      <formula>$A$118="Família"</formula>
    </cfRule>
  </conditionalFormatting>
  <conditionalFormatting sqref="BI119:BK119">
    <cfRule type="expression" dxfId="2214" priority="2215">
      <formula>$A$119="Planilhado"</formula>
    </cfRule>
  </conditionalFormatting>
  <conditionalFormatting sqref="BI119:BK119">
    <cfRule type="expression" dxfId="2213" priority="2214">
      <formula>$A$119="Ñ Plan s/desc"</formula>
    </cfRule>
  </conditionalFormatting>
  <conditionalFormatting sqref="BI119:BK119">
    <cfRule type="expression" dxfId="2212" priority="2213">
      <formula>$A$119="Advindo"</formula>
    </cfRule>
  </conditionalFormatting>
  <conditionalFormatting sqref="BI119:BK119">
    <cfRule type="expression" dxfId="2211" priority="2212">
      <formula>$A$119="Ñ Plan c/desc"</formula>
    </cfRule>
  </conditionalFormatting>
  <conditionalFormatting sqref="BI119:BK119">
    <cfRule type="expression" dxfId="2210" priority="2211">
      <formula>$A$119="Família"</formula>
    </cfRule>
  </conditionalFormatting>
  <conditionalFormatting sqref="BI120:BK120">
    <cfRule type="expression" dxfId="2209" priority="2210">
      <formula>$A$120="Planilhado"</formula>
    </cfRule>
  </conditionalFormatting>
  <conditionalFormatting sqref="BI120:BK120">
    <cfRule type="expression" dxfId="2208" priority="2209">
      <formula>$A$120="Ñ Plan s/desc"</formula>
    </cfRule>
  </conditionalFormatting>
  <conditionalFormatting sqref="BI120:BK120">
    <cfRule type="expression" dxfId="2207" priority="2208">
      <formula>$A$120="Advindo"</formula>
    </cfRule>
  </conditionalFormatting>
  <conditionalFormatting sqref="BI120:BK120">
    <cfRule type="expression" dxfId="2206" priority="2207">
      <formula>$A$120="Ñ Plan c/desc"</formula>
    </cfRule>
  </conditionalFormatting>
  <conditionalFormatting sqref="BI120:BK120">
    <cfRule type="expression" dxfId="2205" priority="2206">
      <formula>$A$120="Família"</formula>
    </cfRule>
  </conditionalFormatting>
  <conditionalFormatting sqref="BI121:BK121">
    <cfRule type="expression" dxfId="2204" priority="2205">
      <formula>$A$121="Planilhado"</formula>
    </cfRule>
  </conditionalFormatting>
  <conditionalFormatting sqref="BI121:BK121">
    <cfRule type="expression" dxfId="2203" priority="2204">
      <formula>$A$121="Ñ Plan s/desc"</formula>
    </cfRule>
  </conditionalFormatting>
  <conditionalFormatting sqref="BI121:BK121">
    <cfRule type="expression" dxfId="2202" priority="2203">
      <formula>$A$121="Advindo"</formula>
    </cfRule>
  </conditionalFormatting>
  <conditionalFormatting sqref="BI121:BK121">
    <cfRule type="expression" dxfId="2201" priority="2202">
      <formula>$A$121="Ñ Plan c/desc"</formula>
    </cfRule>
  </conditionalFormatting>
  <conditionalFormatting sqref="BI121:BK121">
    <cfRule type="expression" dxfId="2200" priority="2201">
      <formula>$A$121="Família"</formula>
    </cfRule>
  </conditionalFormatting>
  <conditionalFormatting sqref="BI122:BK122">
    <cfRule type="expression" dxfId="2199" priority="2200">
      <formula>$A$122="Planilhado"</formula>
    </cfRule>
  </conditionalFormatting>
  <conditionalFormatting sqref="BI122:BK122">
    <cfRule type="expression" dxfId="2198" priority="2199">
      <formula>$A$122="Ñ Plan s/desc"</formula>
    </cfRule>
  </conditionalFormatting>
  <conditionalFormatting sqref="BI122:BK122">
    <cfRule type="expression" dxfId="2197" priority="2198">
      <formula>$A$122="Advindo"</formula>
    </cfRule>
  </conditionalFormatting>
  <conditionalFormatting sqref="BI122:BK122">
    <cfRule type="expression" dxfId="2196" priority="2197">
      <formula>$A$122="Ñ Plan c/desc"</formula>
    </cfRule>
  </conditionalFormatting>
  <conditionalFormatting sqref="BI122:BK122">
    <cfRule type="expression" dxfId="2195" priority="2196">
      <formula>$A$122="Família"</formula>
    </cfRule>
  </conditionalFormatting>
  <conditionalFormatting sqref="BI123:BK123">
    <cfRule type="expression" dxfId="2194" priority="2195">
      <formula>$A$123="Planilhado"</formula>
    </cfRule>
  </conditionalFormatting>
  <conditionalFormatting sqref="BI123:BK123">
    <cfRule type="expression" dxfId="2193" priority="2194">
      <formula>$A$123="Ñ Plan s/desc"</formula>
    </cfRule>
  </conditionalFormatting>
  <conditionalFormatting sqref="BI123:BK123">
    <cfRule type="expression" dxfId="2192" priority="2193">
      <formula>$A$123="Advindo"</formula>
    </cfRule>
  </conditionalFormatting>
  <conditionalFormatting sqref="BI123:BK123">
    <cfRule type="expression" dxfId="2191" priority="2192">
      <formula>$A$123="Ñ Plan c/desc"</formula>
    </cfRule>
  </conditionalFormatting>
  <conditionalFormatting sqref="BI123:BK123">
    <cfRule type="expression" dxfId="2190" priority="2191">
      <formula>$A$123="Família"</formula>
    </cfRule>
  </conditionalFormatting>
  <conditionalFormatting sqref="BI124:BK124">
    <cfRule type="expression" dxfId="2189" priority="2190">
      <formula>$A$124="Planilhado"</formula>
    </cfRule>
  </conditionalFormatting>
  <conditionalFormatting sqref="BI124:BK124">
    <cfRule type="expression" dxfId="2188" priority="2189">
      <formula>$A$124="Ñ Plan s/desc"</formula>
    </cfRule>
  </conditionalFormatting>
  <conditionalFormatting sqref="BI124:BK124">
    <cfRule type="expression" dxfId="2187" priority="2188">
      <formula>$A$124="Advindo"</formula>
    </cfRule>
  </conditionalFormatting>
  <conditionalFormatting sqref="BI124:BK124">
    <cfRule type="expression" dxfId="2186" priority="2187">
      <formula>$A$124="Ñ Plan c/desc"</formula>
    </cfRule>
  </conditionalFormatting>
  <conditionalFormatting sqref="BI124:BK124">
    <cfRule type="expression" dxfId="2185" priority="2186">
      <formula>$A$124="Família"</formula>
    </cfRule>
  </conditionalFormatting>
  <conditionalFormatting sqref="BI125:BK125">
    <cfRule type="expression" dxfId="2184" priority="2185">
      <formula>$A$125="Planilhado"</formula>
    </cfRule>
  </conditionalFormatting>
  <conditionalFormatting sqref="BI125:BK125">
    <cfRule type="expression" dxfId="2183" priority="2184">
      <formula>$A$125="Ñ Plan s/desc"</formula>
    </cfRule>
  </conditionalFormatting>
  <conditionalFormatting sqref="BI125:BK125">
    <cfRule type="expression" dxfId="2182" priority="2183">
      <formula>$A$125="Advindo"</formula>
    </cfRule>
  </conditionalFormatting>
  <conditionalFormatting sqref="BI125:BK125">
    <cfRule type="expression" dxfId="2181" priority="2182">
      <formula>$A$125="Ñ Plan c/desc"</formula>
    </cfRule>
  </conditionalFormatting>
  <conditionalFormatting sqref="BI125:BK125">
    <cfRule type="expression" dxfId="2180" priority="2181">
      <formula>$A$125="Família"</formula>
    </cfRule>
  </conditionalFormatting>
  <conditionalFormatting sqref="BI126:BK126">
    <cfRule type="expression" dxfId="2179" priority="2180">
      <formula>$A$126="Planilhado"</formula>
    </cfRule>
  </conditionalFormatting>
  <conditionalFormatting sqref="BI126:BK126">
    <cfRule type="expression" dxfId="2178" priority="2179">
      <formula>$A$126="Ñ Plan s/desc"</formula>
    </cfRule>
  </conditionalFormatting>
  <conditionalFormatting sqref="BI126:BK126">
    <cfRule type="expression" dxfId="2177" priority="2178">
      <formula>$A$126="Advindo"</formula>
    </cfRule>
  </conditionalFormatting>
  <conditionalFormatting sqref="BI126:BK126">
    <cfRule type="expression" dxfId="2176" priority="2177">
      <formula>$A$126="Ñ Plan c/desc"</formula>
    </cfRule>
  </conditionalFormatting>
  <conditionalFormatting sqref="BI126:BK126">
    <cfRule type="expression" dxfId="2175" priority="2176">
      <formula>$A$126="Família"</formula>
    </cfRule>
  </conditionalFormatting>
  <conditionalFormatting sqref="BI127:BK127">
    <cfRule type="expression" dxfId="2174" priority="2175">
      <formula>$A$127="Planilhado"</formula>
    </cfRule>
  </conditionalFormatting>
  <conditionalFormatting sqref="BI127:BK127">
    <cfRule type="expression" dxfId="2173" priority="2174">
      <formula>$A$127="Ñ Plan s/desc"</formula>
    </cfRule>
  </conditionalFormatting>
  <conditionalFormatting sqref="BI127:BK127">
    <cfRule type="expression" dxfId="2172" priority="2173">
      <formula>$A$127="Advindo"</formula>
    </cfRule>
  </conditionalFormatting>
  <conditionalFormatting sqref="BI127:BK127">
    <cfRule type="expression" dxfId="2171" priority="2172">
      <formula>$A$127="Ñ Plan c/desc"</formula>
    </cfRule>
  </conditionalFormatting>
  <conditionalFormatting sqref="BI127:BK127">
    <cfRule type="expression" dxfId="2170" priority="2171">
      <formula>$A$127="Família"</formula>
    </cfRule>
  </conditionalFormatting>
  <conditionalFormatting sqref="BI128:BK128">
    <cfRule type="expression" dxfId="2169" priority="2170">
      <formula>$A$128="Planilhado"</formula>
    </cfRule>
  </conditionalFormatting>
  <conditionalFormatting sqref="BI128:BK128">
    <cfRule type="expression" dxfId="2168" priority="2169">
      <formula>$A$128="Ñ Plan s/desc"</formula>
    </cfRule>
  </conditionalFormatting>
  <conditionalFormatting sqref="BI128:BK128">
    <cfRule type="expression" dxfId="2167" priority="2168">
      <formula>$A$128="Advindo"</formula>
    </cfRule>
  </conditionalFormatting>
  <conditionalFormatting sqref="BI128:BK128">
    <cfRule type="expression" dxfId="2166" priority="2167">
      <formula>$A$128="Ñ Plan c/desc"</formula>
    </cfRule>
  </conditionalFormatting>
  <conditionalFormatting sqref="BI128:BK128">
    <cfRule type="expression" dxfId="2165" priority="2166">
      <formula>$A$128="Família"</formula>
    </cfRule>
  </conditionalFormatting>
  <conditionalFormatting sqref="BI129:BK129">
    <cfRule type="expression" dxfId="2164" priority="2165">
      <formula>$A$129="Planilhado"</formula>
    </cfRule>
  </conditionalFormatting>
  <conditionalFormatting sqref="BI129:BK129">
    <cfRule type="expression" dxfId="2163" priority="2164">
      <formula>$A$129="Ñ Plan s/desc"</formula>
    </cfRule>
  </conditionalFormatting>
  <conditionalFormatting sqref="BI129:BK129">
    <cfRule type="expression" dxfId="2162" priority="2163">
      <formula>$A$129="Advindo"</formula>
    </cfRule>
  </conditionalFormatting>
  <conditionalFormatting sqref="BI129:BK129">
    <cfRule type="expression" dxfId="2161" priority="2162">
      <formula>$A$129="Ñ Plan c/desc"</formula>
    </cfRule>
  </conditionalFormatting>
  <conditionalFormatting sqref="BI129:BK129">
    <cfRule type="expression" dxfId="2160" priority="2161">
      <formula>$A$129="Família"</formula>
    </cfRule>
  </conditionalFormatting>
  <conditionalFormatting sqref="BI130:BK130">
    <cfRule type="expression" dxfId="2159" priority="2160">
      <formula>$A$130="Planilhado"</formula>
    </cfRule>
  </conditionalFormatting>
  <conditionalFormatting sqref="BI130:BK130">
    <cfRule type="expression" dxfId="2158" priority="2159">
      <formula>$A$130="Ñ Plan s/desc"</formula>
    </cfRule>
  </conditionalFormatting>
  <conditionalFormatting sqref="BI130:BK130">
    <cfRule type="expression" dxfId="2157" priority="2158">
      <formula>$A$130="Advindo"</formula>
    </cfRule>
  </conditionalFormatting>
  <conditionalFormatting sqref="BI130:BK130">
    <cfRule type="expression" dxfId="2156" priority="2157">
      <formula>$A$130="Ñ Plan c/desc"</formula>
    </cfRule>
  </conditionalFormatting>
  <conditionalFormatting sqref="BI130:BK130">
    <cfRule type="expression" dxfId="2155" priority="2156">
      <formula>$A$130="Família"</formula>
    </cfRule>
  </conditionalFormatting>
  <conditionalFormatting sqref="BI131:BK131">
    <cfRule type="expression" dxfId="2154" priority="2155">
      <formula>$A$131="Planilhado"</formula>
    </cfRule>
  </conditionalFormatting>
  <conditionalFormatting sqref="BI131:BK131">
    <cfRule type="expression" dxfId="2153" priority="2154">
      <formula>$A$131="Ñ Plan s/desc"</formula>
    </cfRule>
  </conditionalFormatting>
  <conditionalFormatting sqref="BI131:BK131">
    <cfRule type="expression" dxfId="2152" priority="2153">
      <formula>$A$131="Advindo"</formula>
    </cfRule>
  </conditionalFormatting>
  <conditionalFormatting sqref="BI131:BK131">
    <cfRule type="expression" dxfId="2151" priority="2152">
      <formula>$A$131="Ñ Plan c/desc"</formula>
    </cfRule>
  </conditionalFormatting>
  <conditionalFormatting sqref="BI131:BK131">
    <cfRule type="expression" dxfId="2150" priority="2151">
      <formula>$A$131="Família"</formula>
    </cfRule>
  </conditionalFormatting>
  <conditionalFormatting sqref="BI132:BK132">
    <cfRule type="expression" dxfId="2149" priority="2150">
      <formula>$A$132="Planilhado"</formula>
    </cfRule>
  </conditionalFormatting>
  <conditionalFormatting sqref="BI132:BK132">
    <cfRule type="expression" dxfId="2148" priority="2149">
      <formula>$A$132="Ñ Plan s/desc"</formula>
    </cfRule>
  </conditionalFormatting>
  <conditionalFormatting sqref="BI132:BK132">
    <cfRule type="expression" dxfId="2147" priority="2148">
      <formula>$A$132="Advindo"</formula>
    </cfRule>
  </conditionalFormatting>
  <conditionalFormatting sqref="BI132:BK132">
    <cfRule type="expression" dxfId="2146" priority="2147">
      <formula>$A$132="Ñ Plan c/desc"</formula>
    </cfRule>
  </conditionalFormatting>
  <conditionalFormatting sqref="BI132:BK132">
    <cfRule type="expression" dxfId="2145" priority="2146">
      <formula>$A$132="Família"</formula>
    </cfRule>
  </conditionalFormatting>
  <conditionalFormatting sqref="BI133:BK133">
    <cfRule type="expression" dxfId="2144" priority="2145">
      <formula>$A$133="Planilhado"</formula>
    </cfRule>
  </conditionalFormatting>
  <conditionalFormatting sqref="BI133:BK133">
    <cfRule type="expression" dxfId="2143" priority="2144">
      <formula>$A$133="Ñ Plan s/desc"</formula>
    </cfRule>
  </conditionalFormatting>
  <conditionalFormatting sqref="BI133:BK133">
    <cfRule type="expression" dxfId="2142" priority="2143">
      <formula>$A$133="Advindo"</formula>
    </cfRule>
  </conditionalFormatting>
  <conditionalFormatting sqref="BI133:BK133">
    <cfRule type="expression" dxfId="2141" priority="2142">
      <formula>$A$133="Ñ Plan c/desc"</formula>
    </cfRule>
  </conditionalFormatting>
  <conditionalFormatting sqref="BI133:BK133">
    <cfRule type="expression" dxfId="2140" priority="2141">
      <formula>$A$133="Família"</formula>
    </cfRule>
  </conditionalFormatting>
  <conditionalFormatting sqref="BI134:BK134">
    <cfRule type="expression" dxfId="2139" priority="2140">
      <formula>$A$134="Planilhado"</formula>
    </cfRule>
  </conditionalFormatting>
  <conditionalFormatting sqref="BI134:BK134">
    <cfRule type="expression" dxfId="2138" priority="2139">
      <formula>$A$134="Ñ Plan s/desc"</formula>
    </cfRule>
  </conditionalFormatting>
  <conditionalFormatting sqref="BI134:BK134">
    <cfRule type="expression" dxfId="2137" priority="2138">
      <formula>$A$134="Advindo"</formula>
    </cfRule>
  </conditionalFormatting>
  <conditionalFormatting sqref="BI134:BK134">
    <cfRule type="expression" dxfId="2136" priority="2137">
      <formula>$A$134="Ñ Plan c/desc"</formula>
    </cfRule>
  </conditionalFormatting>
  <conditionalFormatting sqref="BI134:BK134">
    <cfRule type="expression" dxfId="2135" priority="2136">
      <formula>$A$134="Família"</formula>
    </cfRule>
  </conditionalFormatting>
  <conditionalFormatting sqref="BI135:BK135">
    <cfRule type="expression" dxfId="2134" priority="2135">
      <formula>$A$135="Planilhado"</formula>
    </cfRule>
  </conditionalFormatting>
  <conditionalFormatting sqref="BI135:BK135">
    <cfRule type="expression" dxfId="2133" priority="2134">
      <formula>$A$135="Ñ Plan s/desc"</formula>
    </cfRule>
  </conditionalFormatting>
  <conditionalFormatting sqref="BI135:BK135">
    <cfRule type="expression" dxfId="2132" priority="2133">
      <formula>$A$135="Advindo"</formula>
    </cfRule>
  </conditionalFormatting>
  <conditionalFormatting sqref="BI135:BK135">
    <cfRule type="expression" dxfId="2131" priority="2132">
      <formula>$A$135="Ñ Plan c/desc"</formula>
    </cfRule>
  </conditionalFormatting>
  <conditionalFormatting sqref="BI135:BK135">
    <cfRule type="expression" dxfId="2130" priority="2131">
      <formula>$A$135="Família"</formula>
    </cfRule>
  </conditionalFormatting>
  <conditionalFormatting sqref="BI136:BK136">
    <cfRule type="expression" dxfId="2129" priority="2130">
      <formula>$A$136="Planilhado"</formula>
    </cfRule>
  </conditionalFormatting>
  <conditionalFormatting sqref="BI136:BK136">
    <cfRule type="expression" dxfId="2128" priority="2129">
      <formula>$A$136="Ñ Plan s/desc"</formula>
    </cfRule>
  </conditionalFormatting>
  <conditionalFormatting sqref="BI136:BK136">
    <cfRule type="expression" dxfId="2127" priority="2128">
      <formula>$A$136="Advindo"</formula>
    </cfRule>
  </conditionalFormatting>
  <conditionalFormatting sqref="BI136:BK136">
    <cfRule type="expression" dxfId="2126" priority="2127">
      <formula>$A$136="Ñ Plan c/desc"</formula>
    </cfRule>
  </conditionalFormatting>
  <conditionalFormatting sqref="BI136:BK136">
    <cfRule type="expression" dxfId="2125" priority="2126">
      <formula>$A$136="Família"</formula>
    </cfRule>
  </conditionalFormatting>
  <conditionalFormatting sqref="BI137:BK137">
    <cfRule type="expression" dxfId="2124" priority="2125">
      <formula>$A$137="Planilhado"</formula>
    </cfRule>
  </conditionalFormatting>
  <conditionalFormatting sqref="BI137:BK137">
    <cfRule type="expression" dxfId="2123" priority="2124">
      <formula>$A$137="Ñ Plan s/desc"</formula>
    </cfRule>
  </conditionalFormatting>
  <conditionalFormatting sqref="BI137:BK137">
    <cfRule type="expression" dxfId="2122" priority="2123">
      <formula>$A$137="Advindo"</formula>
    </cfRule>
  </conditionalFormatting>
  <conditionalFormatting sqref="BI137:BK137">
    <cfRule type="expression" dxfId="2121" priority="2122">
      <formula>$A$137="Ñ Plan c/desc"</formula>
    </cfRule>
  </conditionalFormatting>
  <conditionalFormatting sqref="BI137:BK137">
    <cfRule type="expression" dxfId="2120" priority="2121">
      <formula>$A$137="Família"</formula>
    </cfRule>
  </conditionalFormatting>
  <conditionalFormatting sqref="BI138:BK138">
    <cfRule type="expression" dxfId="2119" priority="2120">
      <formula>$A$138="Planilhado"</formula>
    </cfRule>
  </conditionalFormatting>
  <conditionalFormatting sqref="BI138:BK138">
    <cfRule type="expression" dxfId="2118" priority="2119">
      <formula>$A$138="Ñ Plan s/desc"</formula>
    </cfRule>
  </conditionalFormatting>
  <conditionalFormatting sqref="BI138:BK138">
    <cfRule type="expression" dxfId="2117" priority="2118">
      <formula>$A$138="Advindo"</formula>
    </cfRule>
  </conditionalFormatting>
  <conditionalFormatting sqref="BI138:BK138">
    <cfRule type="expression" dxfId="2116" priority="2117">
      <formula>$A$138="Ñ Plan c/desc"</formula>
    </cfRule>
  </conditionalFormatting>
  <conditionalFormatting sqref="BI138:BK138">
    <cfRule type="expression" dxfId="2115" priority="2116">
      <formula>$A$138="Família"</formula>
    </cfRule>
  </conditionalFormatting>
  <conditionalFormatting sqref="BI139:BK139">
    <cfRule type="expression" dxfId="2114" priority="2115">
      <formula>$A$139="Planilhado"</formula>
    </cfRule>
  </conditionalFormatting>
  <conditionalFormatting sqref="BI139:BK139">
    <cfRule type="expression" dxfId="2113" priority="2114">
      <formula>$A$139="Ñ Plan s/desc"</formula>
    </cfRule>
  </conditionalFormatting>
  <conditionalFormatting sqref="BI139:BK139">
    <cfRule type="expression" dxfId="2112" priority="2113">
      <formula>$A$139="Advindo"</formula>
    </cfRule>
  </conditionalFormatting>
  <conditionalFormatting sqref="BI139:BK139">
    <cfRule type="expression" dxfId="2111" priority="2112">
      <formula>$A$139="Ñ Plan c/desc"</formula>
    </cfRule>
  </conditionalFormatting>
  <conditionalFormatting sqref="BI139:BK139">
    <cfRule type="expression" dxfId="2110" priority="2111">
      <formula>$A$139="Família"</formula>
    </cfRule>
  </conditionalFormatting>
  <conditionalFormatting sqref="BI140:BK140">
    <cfRule type="expression" dxfId="2109" priority="2110">
      <formula>$A$140="Planilhado"</formula>
    </cfRule>
  </conditionalFormatting>
  <conditionalFormatting sqref="BI140:BK140">
    <cfRule type="expression" dxfId="2108" priority="2109">
      <formula>$A$140="Ñ Plan s/desc"</formula>
    </cfRule>
  </conditionalFormatting>
  <conditionalFormatting sqref="BI140:BK140">
    <cfRule type="expression" dxfId="2107" priority="2108">
      <formula>$A$140="Advindo"</formula>
    </cfRule>
  </conditionalFormatting>
  <conditionalFormatting sqref="BI140:BK140">
    <cfRule type="expression" dxfId="2106" priority="2107">
      <formula>$A$140="Ñ Plan c/desc"</formula>
    </cfRule>
  </conditionalFormatting>
  <conditionalFormatting sqref="BI140:BK140">
    <cfRule type="expression" dxfId="2105" priority="2106">
      <formula>$A$140="Família"</formula>
    </cfRule>
  </conditionalFormatting>
  <conditionalFormatting sqref="BI141:BK141">
    <cfRule type="expression" dxfId="2104" priority="2105">
      <formula>$A$141="Planilhado"</formula>
    </cfRule>
  </conditionalFormatting>
  <conditionalFormatting sqref="BI141:BK141">
    <cfRule type="expression" dxfId="2103" priority="2104">
      <formula>$A$141="Ñ Plan s/desc"</formula>
    </cfRule>
  </conditionalFormatting>
  <conditionalFormatting sqref="BI141:BK141">
    <cfRule type="expression" dxfId="2102" priority="2103">
      <formula>$A$141="Advindo"</formula>
    </cfRule>
  </conditionalFormatting>
  <conditionalFormatting sqref="BI141:BK141">
    <cfRule type="expression" dxfId="2101" priority="2102">
      <formula>$A$141="Ñ Plan c/desc"</formula>
    </cfRule>
  </conditionalFormatting>
  <conditionalFormatting sqref="BI141:BK141">
    <cfRule type="expression" dxfId="2100" priority="2101">
      <formula>$A$141="Família"</formula>
    </cfRule>
  </conditionalFormatting>
  <conditionalFormatting sqref="BI142:BK142">
    <cfRule type="expression" dxfId="2099" priority="2100">
      <formula>$A$142="Planilhado"</formula>
    </cfRule>
  </conditionalFormatting>
  <conditionalFormatting sqref="BI142:BK142">
    <cfRule type="expression" dxfId="2098" priority="2099">
      <formula>$A$142="Ñ Plan s/desc"</formula>
    </cfRule>
  </conditionalFormatting>
  <conditionalFormatting sqref="BI142:BK142">
    <cfRule type="expression" dxfId="2097" priority="2098">
      <formula>$A$142="Advindo"</formula>
    </cfRule>
  </conditionalFormatting>
  <conditionalFormatting sqref="BI142:BK142">
    <cfRule type="expression" dxfId="2096" priority="2097">
      <formula>$A$142="Ñ Plan c/desc"</formula>
    </cfRule>
  </conditionalFormatting>
  <conditionalFormatting sqref="BI142:BK142">
    <cfRule type="expression" dxfId="2095" priority="2096">
      <formula>$A$142="Família"</formula>
    </cfRule>
  </conditionalFormatting>
  <conditionalFormatting sqref="BI143:BK143">
    <cfRule type="expression" dxfId="2094" priority="2095">
      <formula>$A$143="Planilhado"</formula>
    </cfRule>
  </conditionalFormatting>
  <conditionalFormatting sqref="BI143:BK143">
    <cfRule type="expression" dxfId="2093" priority="2094">
      <formula>$A$143="Ñ Plan s/desc"</formula>
    </cfRule>
  </conditionalFormatting>
  <conditionalFormatting sqref="BI143:BK143">
    <cfRule type="expression" dxfId="2092" priority="2093">
      <formula>$A$143="Advindo"</formula>
    </cfRule>
  </conditionalFormatting>
  <conditionalFormatting sqref="BI143:BK143">
    <cfRule type="expression" dxfId="2091" priority="2092">
      <formula>$A$143="Ñ Plan c/desc"</formula>
    </cfRule>
  </conditionalFormatting>
  <conditionalFormatting sqref="BI143:BK143">
    <cfRule type="expression" dxfId="2090" priority="2091">
      <formula>$A$143="Família"</formula>
    </cfRule>
  </conditionalFormatting>
  <conditionalFormatting sqref="BI144:BK144">
    <cfRule type="expression" dxfId="2089" priority="2090">
      <formula>$A$144="Planilhado"</formula>
    </cfRule>
  </conditionalFormatting>
  <conditionalFormatting sqref="BI144:BK144">
    <cfRule type="expression" dxfId="2088" priority="2089">
      <formula>$A$144="Ñ Plan s/desc"</formula>
    </cfRule>
  </conditionalFormatting>
  <conditionalFormatting sqref="BI144:BK144">
    <cfRule type="expression" dxfId="2087" priority="2088">
      <formula>$A$144="Advindo"</formula>
    </cfRule>
  </conditionalFormatting>
  <conditionalFormatting sqref="BI144:BK144">
    <cfRule type="expression" dxfId="2086" priority="2087">
      <formula>$A$144="Ñ Plan c/desc"</formula>
    </cfRule>
  </conditionalFormatting>
  <conditionalFormatting sqref="BI144:BK144">
    <cfRule type="expression" dxfId="2085" priority="2086">
      <formula>$A$144="Família"</formula>
    </cfRule>
  </conditionalFormatting>
  <conditionalFormatting sqref="BI145:BK145">
    <cfRule type="expression" dxfId="2084" priority="2085">
      <formula>$A$145="Planilhado"</formula>
    </cfRule>
  </conditionalFormatting>
  <conditionalFormatting sqref="BI145:BK145">
    <cfRule type="expression" dxfId="2083" priority="2084">
      <formula>$A$145="Ñ Plan s/desc"</formula>
    </cfRule>
  </conditionalFormatting>
  <conditionalFormatting sqref="BI145:BK145">
    <cfRule type="expression" dxfId="2082" priority="2083">
      <formula>$A$145="Advindo"</formula>
    </cfRule>
  </conditionalFormatting>
  <conditionalFormatting sqref="BI145:BK145">
    <cfRule type="expression" dxfId="2081" priority="2082">
      <formula>$A$145="Ñ Plan c/desc"</formula>
    </cfRule>
  </conditionalFormatting>
  <conditionalFormatting sqref="BI145:BK145">
    <cfRule type="expression" dxfId="2080" priority="2081">
      <formula>$A$145="Família"</formula>
    </cfRule>
  </conditionalFormatting>
  <conditionalFormatting sqref="BI146:BK146">
    <cfRule type="expression" dxfId="2079" priority="2080">
      <formula>$A$146="Planilhado"</formula>
    </cfRule>
  </conditionalFormatting>
  <conditionalFormatting sqref="BI146:BK146">
    <cfRule type="expression" dxfId="2078" priority="2079">
      <formula>$A$146="Ñ Plan s/desc"</formula>
    </cfRule>
  </conditionalFormatting>
  <conditionalFormatting sqref="BI146:BK146">
    <cfRule type="expression" dxfId="2077" priority="2078">
      <formula>$A$146="Advindo"</formula>
    </cfRule>
  </conditionalFormatting>
  <conditionalFormatting sqref="BI146:BK146">
    <cfRule type="expression" dxfId="2076" priority="2077">
      <formula>$A$146="Ñ Plan c/desc"</formula>
    </cfRule>
  </conditionalFormatting>
  <conditionalFormatting sqref="BI146:BK146">
    <cfRule type="expression" dxfId="2075" priority="2076">
      <formula>$A$146="Família"</formula>
    </cfRule>
  </conditionalFormatting>
  <conditionalFormatting sqref="BI147:BK147">
    <cfRule type="expression" dxfId="2074" priority="2075">
      <formula>$A$147="Planilhado"</formula>
    </cfRule>
  </conditionalFormatting>
  <conditionalFormatting sqref="BI147:BK147">
    <cfRule type="expression" dxfId="2073" priority="2074">
      <formula>$A$147="Ñ Plan s/desc"</formula>
    </cfRule>
  </conditionalFormatting>
  <conditionalFormatting sqref="BI147:BK147">
    <cfRule type="expression" dxfId="2072" priority="2073">
      <formula>$A$147="Advindo"</formula>
    </cfRule>
  </conditionalFormatting>
  <conditionalFormatting sqref="BI147:BK147">
    <cfRule type="expression" dxfId="2071" priority="2072">
      <formula>$A$147="Ñ Plan c/desc"</formula>
    </cfRule>
  </conditionalFormatting>
  <conditionalFormatting sqref="BI147:BK147">
    <cfRule type="expression" dxfId="2070" priority="2071">
      <formula>$A$147="Família"</formula>
    </cfRule>
  </conditionalFormatting>
  <conditionalFormatting sqref="BI148:BK148">
    <cfRule type="expression" dxfId="2069" priority="2070">
      <formula>$A$148="Planilhado"</formula>
    </cfRule>
  </conditionalFormatting>
  <conditionalFormatting sqref="BI148:BK148">
    <cfRule type="expression" dxfId="2068" priority="2069">
      <formula>$A$148="Ñ Plan s/desc"</formula>
    </cfRule>
  </conditionalFormatting>
  <conditionalFormatting sqref="BI148:BK148">
    <cfRule type="expression" dxfId="2067" priority="2068">
      <formula>$A$148="Advindo"</formula>
    </cfRule>
  </conditionalFormatting>
  <conditionalFormatting sqref="BI148:BK148">
    <cfRule type="expression" dxfId="2066" priority="2067">
      <formula>$A$148="Ñ Plan c/desc"</formula>
    </cfRule>
  </conditionalFormatting>
  <conditionalFormatting sqref="BI148:BK148">
    <cfRule type="expression" dxfId="2065" priority="2066">
      <formula>$A$148="Família"</formula>
    </cfRule>
  </conditionalFormatting>
  <conditionalFormatting sqref="BI149:BK149">
    <cfRule type="expression" dxfId="2064" priority="2065">
      <formula>$A$149="Planilhado"</formula>
    </cfRule>
  </conditionalFormatting>
  <conditionalFormatting sqref="BI149:BK149">
    <cfRule type="expression" dxfId="2063" priority="2064">
      <formula>$A$149="Ñ Plan s/desc"</formula>
    </cfRule>
  </conditionalFormatting>
  <conditionalFormatting sqref="BI149:BK149">
    <cfRule type="expression" dxfId="2062" priority="2063">
      <formula>$A$149="Advindo"</formula>
    </cfRule>
  </conditionalFormatting>
  <conditionalFormatting sqref="BI149:BK149">
    <cfRule type="expression" dxfId="2061" priority="2062">
      <formula>$A$149="Ñ Plan c/desc"</formula>
    </cfRule>
  </conditionalFormatting>
  <conditionalFormatting sqref="BI149:BK149">
    <cfRule type="expression" dxfId="2060" priority="2061">
      <formula>$A$149="Família"</formula>
    </cfRule>
  </conditionalFormatting>
  <conditionalFormatting sqref="BI150:BK150">
    <cfRule type="expression" dxfId="2059" priority="2060">
      <formula>$A$150="Planilhado"</formula>
    </cfRule>
  </conditionalFormatting>
  <conditionalFormatting sqref="BI150:BK150">
    <cfRule type="expression" dxfId="2058" priority="2059">
      <formula>$A$150="Ñ Plan s/desc"</formula>
    </cfRule>
  </conditionalFormatting>
  <conditionalFormatting sqref="BI150:BK150">
    <cfRule type="expression" dxfId="2057" priority="2058">
      <formula>$A$150="Advindo"</formula>
    </cfRule>
  </conditionalFormatting>
  <conditionalFormatting sqref="BI150:BK150">
    <cfRule type="expression" dxfId="2056" priority="2057">
      <formula>$A$150="Ñ Plan c/desc"</formula>
    </cfRule>
  </conditionalFormatting>
  <conditionalFormatting sqref="BI150:BK150">
    <cfRule type="expression" dxfId="2055" priority="2056">
      <formula>$A$150="Família"</formula>
    </cfRule>
  </conditionalFormatting>
  <conditionalFormatting sqref="BI151:BK151">
    <cfRule type="expression" dxfId="2054" priority="2055">
      <formula>$A$151="Planilhado"</formula>
    </cfRule>
  </conditionalFormatting>
  <conditionalFormatting sqref="BI151:BK151">
    <cfRule type="expression" dxfId="2053" priority="2054">
      <formula>$A$151="Ñ Plan s/desc"</formula>
    </cfRule>
  </conditionalFormatting>
  <conditionalFormatting sqref="BI151:BK151">
    <cfRule type="expression" dxfId="2052" priority="2053">
      <formula>$A$151="Advindo"</formula>
    </cfRule>
  </conditionalFormatting>
  <conditionalFormatting sqref="BI151:BK151">
    <cfRule type="expression" dxfId="2051" priority="2052">
      <formula>$A$151="Ñ Plan c/desc"</formula>
    </cfRule>
  </conditionalFormatting>
  <conditionalFormatting sqref="BI151:BK151">
    <cfRule type="expression" dxfId="2050" priority="2051">
      <formula>$A$151="Família"</formula>
    </cfRule>
  </conditionalFormatting>
  <conditionalFormatting sqref="BI152:BK152">
    <cfRule type="expression" dxfId="2049" priority="2050">
      <formula>$A$152="Planilhado"</formula>
    </cfRule>
  </conditionalFormatting>
  <conditionalFormatting sqref="BI152:BK152">
    <cfRule type="expression" dxfId="2048" priority="2049">
      <formula>$A$152="Ñ Plan s/desc"</formula>
    </cfRule>
  </conditionalFormatting>
  <conditionalFormatting sqref="BI152:BK152">
    <cfRule type="expression" dxfId="2047" priority="2048">
      <formula>$A$152="Advindo"</formula>
    </cfRule>
  </conditionalFormatting>
  <conditionalFormatting sqref="BI152:BK152">
    <cfRule type="expression" dxfId="2046" priority="2047">
      <formula>$A$152="Ñ Plan c/desc"</formula>
    </cfRule>
  </conditionalFormatting>
  <conditionalFormatting sqref="BI152:BK152">
    <cfRule type="expression" dxfId="2045" priority="2046">
      <formula>$A$152="Família"</formula>
    </cfRule>
  </conditionalFormatting>
  <conditionalFormatting sqref="BI153:BK153">
    <cfRule type="expression" dxfId="2044" priority="2045">
      <formula>$A$153="Planilhado"</formula>
    </cfRule>
  </conditionalFormatting>
  <conditionalFormatting sqref="BI153:BK153">
    <cfRule type="expression" dxfId="2043" priority="2044">
      <formula>$A$153="Ñ Plan s/desc"</formula>
    </cfRule>
  </conditionalFormatting>
  <conditionalFormatting sqref="BI153:BK153">
    <cfRule type="expression" dxfId="2042" priority="2043">
      <formula>$A$153="Advindo"</formula>
    </cfRule>
  </conditionalFormatting>
  <conditionalFormatting sqref="BI153:BK153">
    <cfRule type="expression" dxfId="2041" priority="2042">
      <formula>$A$153="Ñ Plan c/desc"</formula>
    </cfRule>
  </conditionalFormatting>
  <conditionalFormatting sqref="BI153:BK153">
    <cfRule type="expression" dxfId="2040" priority="2041">
      <formula>$A$153="Família"</formula>
    </cfRule>
  </conditionalFormatting>
  <conditionalFormatting sqref="BI154:BK154">
    <cfRule type="expression" dxfId="2039" priority="2040">
      <formula>$A$154="Planilhado"</formula>
    </cfRule>
  </conditionalFormatting>
  <conditionalFormatting sqref="BI154:BK154">
    <cfRule type="expression" dxfId="2038" priority="2039">
      <formula>$A$154="Ñ Plan s/desc"</formula>
    </cfRule>
  </conditionalFormatting>
  <conditionalFormatting sqref="BI154:BK154">
    <cfRule type="expression" dxfId="2037" priority="2038">
      <formula>$A$154="Advindo"</formula>
    </cfRule>
  </conditionalFormatting>
  <conditionalFormatting sqref="BI154:BK154">
    <cfRule type="expression" dxfId="2036" priority="2037">
      <formula>$A$154="Ñ Plan c/desc"</formula>
    </cfRule>
  </conditionalFormatting>
  <conditionalFormatting sqref="BI154:BK154">
    <cfRule type="expression" dxfId="2035" priority="2036">
      <formula>$A$154="Família"</formula>
    </cfRule>
  </conditionalFormatting>
  <conditionalFormatting sqref="BI155:BK155">
    <cfRule type="expression" dxfId="2034" priority="2035">
      <formula>$A$155="Planilhado"</formula>
    </cfRule>
  </conditionalFormatting>
  <conditionalFormatting sqref="BI155:BK155">
    <cfRule type="expression" dxfId="2033" priority="2034">
      <formula>$A$155="Ñ Plan s/desc"</formula>
    </cfRule>
  </conditionalFormatting>
  <conditionalFormatting sqref="BI155:BK155">
    <cfRule type="expression" dxfId="2032" priority="2033">
      <formula>$A$155="Advindo"</formula>
    </cfRule>
  </conditionalFormatting>
  <conditionalFormatting sqref="BI155:BK155">
    <cfRule type="expression" dxfId="2031" priority="2032">
      <formula>$A$155="Ñ Plan c/desc"</formula>
    </cfRule>
  </conditionalFormatting>
  <conditionalFormatting sqref="BI155:BK155">
    <cfRule type="expression" dxfId="2030" priority="2031">
      <formula>$A$155="Família"</formula>
    </cfRule>
  </conditionalFormatting>
  <conditionalFormatting sqref="BI156:BK156">
    <cfRule type="expression" dxfId="2029" priority="2030">
      <formula>$A$156="Planilhado"</formula>
    </cfRule>
  </conditionalFormatting>
  <conditionalFormatting sqref="BI156:BK156">
    <cfRule type="expression" dxfId="2028" priority="2029">
      <formula>$A$156="Ñ Plan s/desc"</formula>
    </cfRule>
  </conditionalFormatting>
  <conditionalFormatting sqref="BI156:BK156">
    <cfRule type="expression" dxfId="2027" priority="2028">
      <formula>$A$156="Advindo"</formula>
    </cfRule>
  </conditionalFormatting>
  <conditionalFormatting sqref="BI156:BK156">
    <cfRule type="expression" dxfId="2026" priority="2027">
      <formula>$A$156="Ñ Plan c/desc"</formula>
    </cfRule>
  </conditionalFormatting>
  <conditionalFormatting sqref="BI156:BK156">
    <cfRule type="expression" dxfId="2025" priority="2026">
      <formula>$A$156="Família"</formula>
    </cfRule>
  </conditionalFormatting>
  <conditionalFormatting sqref="BI157:BK157">
    <cfRule type="expression" dxfId="2024" priority="2025">
      <formula>$A$157="Planilhado"</formula>
    </cfRule>
  </conditionalFormatting>
  <conditionalFormatting sqref="BI157:BK157">
    <cfRule type="expression" dxfId="2023" priority="2024">
      <formula>$A$157="Ñ Plan s/desc"</formula>
    </cfRule>
  </conditionalFormatting>
  <conditionalFormatting sqref="BI157:BK157">
    <cfRule type="expression" dxfId="2022" priority="2023">
      <formula>$A$157="Advindo"</formula>
    </cfRule>
  </conditionalFormatting>
  <conditionalFormatting sqref="BI157:BK157">
    <cfRule type="expression" dxfId="2021" priority="2022">
      <formula>$A$157="Ñ Plan c/desc"</formula>
    </cfRule>
  </conditionalFormatting>
  <conditionalFormatting sqref="BI157:BK157">
    <cfRule type="expression" dxfId="2020" priority="2021">
      <formula>$A$157="Família"</formula>
    </cfRule>
  </conditionalFormatting>
  <conditionalFormatting sqref="BI158:BK158">
    <cfRule type="expression" dxfId="2019" priority="2020">
      <formula>$A$158="Planilhado"</formula>
    </cfRule>
  </conditionalFormatting>
  <conditionalFormatting sqref="BI158:BK158">
    <cfRule type="expression" dxfId="2018" priority="2019">
      <formula>$A$158="Ñ Plan s/desc"</formula>
    </cfRule>
  </conditionalFormatting>
  <conditionalFormatting sqref="BI158:BK158">
    <cfRule type="expression" dxfId="2017" priority="2018">
      <formula>$A$158="Advindo"</formula>
    </cfRule>
  </conditionalFormatting>
  <conditionalFormatting sqref="BI158:BK158">
    <cfRule type="expression" dxfId="2016" priority="2017">
      <formula>$A$158="Ñ Plan c/desc"</formula>
    </cfRule>
  </conditionalFormatting>
  <conditionalFormatting sqref="BI158:BK158">
    <cfRule type="expression" dxfId="2015" priority="2016">
      <formula>$A$158="Família"</formula>
    </cfRule>
  </conditionalFormatting>
  <conditionalFormatting sqref="BI159:BK159">
    <cfRule type="expression" dxfId="2014" priority="2015">
      <formula>$A$159="Planilhado"</formula>
    </cfRule>
  </conditionalFormatting>
  <conditionalFormatting sqref="BI159:BK159">
    <cfRule type="expression" dxfId="2013" priority="2014">
      <formula>$A$159="Ñ Plan s/desc"</formula>
    </cfRule>
  </conditionalFormatting>
  <conditionalFormatting sqref="BI159:BK159">
    <cfRule type="expression" dxfId="2012" priority="2013">
      <formula>$A$159="Advindo"</formula>
    </cfRule>
  </conditionalFormatting>
  <conditionalFormatting sqref="BI159:BK159">
    <cfRule type="expression" dxfId="2011" priority="2012">
      <formula>$A$159="Ñ Plan c/desc"</formula>
    </cfRule>
  </conditionalFormatting>
  <conditionalFormatting sqref="BI159:BK159">
    <cfRule type="expression" dxfId="2010" priority="2011">
      <formula>$A$159="Família"</formula>
    </cfRule>
  </conditionalFormatting>
  <conditionalFormatting sqref="BI160:BK160">
    <cfRule type="expression" dxfId="2009" priority="2010">
      <formula>$A$160="Planilhado"</formula>
    </cfRule>
  </conditionalFormatting>
  <conditionalFormatting sqref="BI160:BK160">
    <cfRule type="expression" dxfId="2008" priority="2009">
      <formula>$A$160="Ñ Plan s/desc"</formula>
    </cfRule>
  </conditionalFormatting>
  <conditionalFormatting sqref="BI160:BK160">
    <cfRule type="expression" dxfId="2007" priority="2008">
      <formula>$A$160="Advindo"</formula>
    </cfRule>
  </conditionalFormatting>
  <conditionalFormatting sqref="BI160:BK160">
    <cfRule type="expression" dxfId="2006" priority="2007">
      <formula>$A$160="Ñ Plan c/desc"</formula>
    </cfRule>
  </conditionalFormatting>
  <conditionalFormatting sqref="BI160:BK160">
    <cfRule type="expression" dxfId="2005" priority="2006">
      <formula>$A$160="Família"</formula>
    </cfRule>
  </conditionalFormatting>
  <conditionalFormatting sqref="BI161:BK161">
    <cfRule type="expression" dxfId="2004" priority="2005">
      <formula>$A$161="Planilhado"</formula>
    </cfRule>
  </conditionalFormatting>
  <conditionalFormatting sqref="BI161:BK161">
    <cfRule type="expression" dxfId="2003" priority="2004">
      <formula>$A$161="Ñ Plan s/desc"</formula>
    </cfRule>
  </conditionalFormatting>
  <conditionalFormatting sqref="BI161:BK161">
    <cfRule type="expression" dxfId="2002" priority="2003">
      <formula>$A$161="Advindo"</formula>
    </cfRule>
  </conditionalFormatting>
  <conditionalFormatting sqref="BI161:BK161">
    <cfRule type="expression" dxfId="2001" priority="2002">
      <formula>$A$161="Ñ Plan c/desc"</formula>
    </cfRule>
  </conditionalFormatting>
  <conditionalFormatting sqref="BI161:BK161">
    <cfRule type="expression" dxfId="2000" priority="2001">
      <formula>$A$161="Família"</formula>
    </cfRule>
  </conditionalFormatting>
  <conditionalFormatting sqref="BI162:BK162">
    <cfRule type="expression" dxfId="1999" priority="2000">
      <formula>$A$162="Planilhado"</formula>
    </cfRule>
  </conditionalFormatting>
  <conditionalFormatting sqref="BI162:BK162">
    <cfRule type="expression" dxfId="1998" priority="1999">
      <formula>$A$162="Ñ Plan s/desc"</formula>
    </cfRule>
  </conditionalFormatting>
  <conditionalFormatting sqref="BI162:BK162">
    <cfRule type="expression" dxfId="1997" priority="1998">
      <formula>$A$162="Advindo"</formula>
    </cfRule>
  </conditionalFormatting>
  <conditionalFormatting sqref="BI162:BK162">
    <cfRule type="expression" dxfId="1996" priority="1997">
      <formula>$A$162="Ñ Plan c/desc"</formula>
    </cfRule>
  </conditionalFormatting>
  <conditionalFormatting sqref="BI162:BK162">
    <cfRule type="expression" dxfId="1995" priority="1996">
      <formula>$A$162="Família"</formula>
    </cfRule>
  </conditionalFormatting>
  <conditionalFormatting sqref="BI163:BK163">
    <cfRule type="expression" dxfId="1994" priority="1995">
      <formula>$A$163="Planilhado"</formula>
    </cfRule>
  </conditionalFormatting>
  <conditionalFormatting sqref="BI163:BK163">
    <cfRule type="expression" dxfId="1993" priority="1994">
      <formula>$A$163="Ñ Plan s/desc"</formula>
    </cfRule>
  </conditionalFormatting>
  <conditionalFormatting sqref="BI163:BK163">
    <cfRule type="expression" dxfId="1992" priority="1993">
      <formula>$A$163="Advindo"</formula>
    </cfRule>
  </conditionalFormatting>
  <conditionalFormatting sqref="BI163:BK163">
    <cfRule type="expression" dxfId="1991" priority="1992">
      <formula>$A$163="Ñ Plan c/desc"</formula>
    </cfRule>
  </conditionalFormatting>
  <conditionalFormatting sqref="BI163:BK163">
    <cfRule type="expression" dxfId="1990" priority="1991">
      <formula>$A$163="Família"</formula>
    </cfRule>
  </conditionalFormatting>
  <conditionalFormatting sqref="BI164:BK164">
    <cfRule type="expression" dxfId="1989" priority="1990">
      <formula>$A$164="Planilhado"</formula>
    </cfRule>
  </conditionalFormatting>
  <conditionalFormatting sqref="BI164:BK164">
    <cfRule type="expression" dxfId="1988" priority="1989">
      <formula>$A$164="Ñ Plan s/desc"</formula>
    </cfRule>
  </conditionalFormatting>
  <conditionalFormatting sqref="BI164:BK164">
    <cfRule type="expression" dxfId="1987" priority="1988">
      <formula>$A$164="Advindo"</formula>
    </cfRule>
  </conditionalFormatting>
  <conditionalFormatting sqref="BI164:BK164">
    <cfRule type="expression" dxfId="1986" priority="1987">
      <formula>$A$164="Ñ Plan c/desc"</formula>
    </cfRule>
  </conditionalFormatting>
  <conditionalFormatting sqref="BI164:BK164">
    <cfRule type="expression" dxfId="1985" priority="1986">
      <formula>$A$164="Família"</formula>
    </cfRule>
  </conditionalFormatting>
  <conditionalFormatting sqref="BI165:BK165">
    <cfRule type="expression" dxfId="1984" priority="1985">
      <formula>$A$165="Planilhado"</formula>
    </cfRule>
  </conditionalFormatting>
  <conditionalFormatting sqref="BI165:BK165">
    <cfRule type="expression" dxfId="1983" priority="1984">
      <formula>$A$165="Ñ Plan s/desc"</formula>
    </cfRule>
  </conditionalFormatting>
  <conditionalFormatting sqref="BI165:BK165">
    <cfRule type="expression" dxfId="1982" priority="1983">
      <formula>$A$165="Advindo"</formula>
    </cfRule>
  </conditionalFormatting>
  <conditionalFormatting sqref="BI165:BK165">
    <cfRule type="expression" dxfId="1981" priority="1982">
      <formula>$A$165="Ñ Plan c/desc"</formula>
    </cfRule>
  </conditionalFormatting>
  <conditionalFormatting sqref="BI165:BK165">
    <cfRule type="expression" dxfId="1980" priority="1981">
      <formula>$A$165="Família"</formula>
    </cfRule>
  </conditionalFormatting>
  <conditionalFormatting sqref="BI166:BK166">
    <cfRule type="expression" dxfId="1979" priority="1980">
      <formula>$A$166="Planilhado"</formula>
    </cfRule>
  </conditionalFormatting>
  <conditionalFormatting sqref="BI166:BK166">
    <cfRule type="expression" dxfId="1978" priority="1979">
      <formula>$A$166="Ñ Plan s/desc"</formula>
    </cfRule>
  </conditionalFormatting>
  <conditionalFormatting sqref="BI166:BK166">
    <cfRule type="expression" dxfId="1977" priority="1978">
      <formula>$A$166="Advindo"</formula>
    </cfRule>
  </conditionalFormatting>
  <conditionalFormatting sqref="BI166:BK166">
    <cfRule type="expression" dxfId="1976" priority="1977">
      <formula>$A$166="Ñ Plan c/desc"</formula>
    </cfRule>
  </conditionalFormatting>
  <conditionalFormatting sqref="BI166:BK166">
    <cfRule type="expression" dxfId="1975" priority="1976">
      <formula>$A$166="Família"</formula>
    </cfRule>
  </conditionalFormatting>
  <conditionalFormatting sqref="BI167:BK167">
    <cfRule type="expression" dxfId="1974" priority="1975">
      <formula>$A$167="Planilhado"</formula>
    </cfRule>
  </conditionalFormatting>
  <conditionalFormatting sqref="BI167:BK167">
    <cfRule type="expression" dxfId="1973" priority="1974">
      <formula>$A$167="Ñ Plan s/desc"</formula>
    </cfRule>
  </conditionalFormatting>
  <conditionalFormatting sqref="BI167:BK167">
    <cfRule type="expression" dxfId="1972" priority="1973">
      <formula>$A$167="Advindo"</formula>
    </cfRule>
  </conditionalFormatting>
  <conditionalFormatting sqref="BI167:BK167">
    <cfRule type="expression" dxfId="1971" priority="1972">
      <formula>$A$167="Ñ Plan c/desc"</formula>
    </cfRule>
  </conditionalFormatting>
  <conditionalFormatting sqref="BI167:BK167">
    <cfRule type="expression" dxfId="1970" priority="1971">
      <formula>$A$167="Família"</formula>
    </cfRule>
  </conditionalFormatting>
  <conditionalFormatting sqref="BI168:BK168">
    <cfRule type="expression" dxfId="1969" priority="1970">
      <formula>$A$168="Planilhado"</formula>
    </cfRule>
  </conditionalFormatting>
  <conditionalFormatting sqref="BI168:BK168">
    <cfRule type="expression" dxfId="1968" priority="1969">
      <formula>$A$168="Ñ Plan s/desc"</formula>
    </cfRule>
  </conditionalFormatting>
  <conditionalFormatting sqref="BI168:BK168">
    <cfRule type="expression" dxfId="1967" priority="1968">
      <formula>$A$168="Advindo"</formula>
    </cfRule>
  </conditionalFormatting>
  <conditionalFormatting sqref="BI168:BK168">
    <cfRule type="expression" dxfId="1966" priority="1967">
      <formula>$A$168="Ñ Plan c/desc"</formula>
    </cfRule>
  </conditionalFormatting>
  <conditionalFormatting sqref="BI168:BK168">
    <cfRule type="expression" dxfId="1965" priority="1966">
      <formula>$A$168="Família"</formula>
    </cfRule>
  </conditionalFormatting>
  <conditionalFormatting sqref="BI169:BK169">
    <cfRule type="expression" dxfId="1964" priority="1965">
      <formula>$A$169="Planilhado"</formula>
    </cfRule>
  </conditionalFormatting>
  <conditionalFormatting sqref="BI169:BK169">
    <cfRule type="expression" dxfId="1963" priority="1964">
      <formula>$A$169="Ñ Plan s/desc"</formula>
    </cfRule>
  </conditionalFormatting>
  <conditionalFormatting sqref="BI169:BK169">
    <cfRule type="expression" dxfId="1962" priority="1963">
      <formula>$A$169="Advindo"</formula>
    </cfRule>
  </conditionalFormatting>
  <conditionalFormatting sqref="BI169:BK169">
    <cfRule type="expression" dxfId="1961" priority="1962">
      <formula>$A$169="Ñ Plan c/desc"</formula>
    </cfRule>
  </conditionalFormatting>
  <conditionalFormatting sqref="BI169:BK169">
    <cfRule type="expression" dxfId="1960" priority="1961">
      <formula>$A$169="Família"</formula>
    </cfRule>
  </conditionalFormatting>
  <conditionalFormatting sqref="BI170:BK170">
    <cfRule type="expression" dxfId="1959" priority="1960">
      <formula>$A$170="Planilhado"</formula>
    </cfRule>
  </conditionalFormatting>
  <conditionalFormatting sqref="BI170:BK170">
    <cfRule type="expression" dxfId="1958" priority="1959">
      <formula>$A$170="Ñ Plan s/desc"</formula>
    </cfRule>
  </conditionalFormatting>
  <conditionalFormatting sqref="BI170:BK170">
    <cfRule type="expression" dxfId="1957" priority="1958">
      <formula>$A$170="Advindo"</formula>
    </cfRule>
  </conditionalFormatting>
  <conditionalFormatting sqref="BI170:BK170">
    <cfRule type="expression" dxfId="1956" priority="1957">
      <formula>$A$170="Ñ Plan c/desc"</formula>
    </cfRule>
  </conditionalFormatting>
  <conditionalFormatting sqref="BI170:BK170">
    <cfRule type="expression" dxfId="1955" priority="1956">
      <formula>$A$170="Família"</formula>
    </cfRule>
  </conditionalFormatting>
  <conditionalFormatting sqref="BI171:BK171">
    <cfRule type="expression" dxfId="1954" priority="1955">
      <formula>$A$171="Planilhado"</formula>
    </cfRule>
  </conditionalFormatting>
  <conditionalFormatting sqref="BI171:BK171">
    <cfRule type="expression" dxfId="1953" priority="1954">
      <formula>$A$171="Ñ Plan s/desc"</formula>
    </cfRule>
  </conditionalFormatting>
  <conditionalFormatting sqref="BI171:BK171">
    <cfRule type="expression" dxfId="1952" priority="1953">
      <formula>$A$171="Advindo"</formula>
    </cfRule>
  </conditionalFormatting>
  <conditionalFormatting sqref="BI171:BK171">
    <cfRule type="expression" dxfId="1951" priority="1952">
      <formula>$A$171="Ñ Plan c/desc"</formula>
    </cfRule>
  </conditionalFormatting>
  <conditionalFormatting sqref="BI171:BK171">
    <cfRule type="expression" dxfId="1950" priority="1951">
      <formula>$A$171="Família"</formula>
    </cfRule>
  </conditionalFormatting>
  <conditionalFormatting sqref="BI172:BK172">
    <cfRule type="expression" dxfId="1949" priority="1950">
      <formula>$A$172="Planilhado"</formula>
    </cfRule>
  </conditionalFormatting>
  <conditionalFormatting sqref="BI172:BK172">
    <cfRule type="expression" dxfId="1948" priority="1949">
      <formula>$A$172="Ñ Plan s/desc"</formula>
    </cfRule>
  </conditionalFormatting>
  <conditionalFormatting sqref="BI172:BK172">
    <cfRule type="expression" dxfId="1947" priority="1948">
      <formula>$A$172="Advindo"</formula>
    </cfRule>
  </conditionalFormatting>
  <conditionalFormatting sqref="BI172:BK172">
    <cfRule type="expression" dxfId="1946" priority="1947">
      <formula>$A$172="Ñ Plan c/desc"</formula>
    </cfRule>
  </conditionalFormatting>
  <conditionalFormatting sqref="BI172:BK172">
    <cfRule type="expression" dxfId="1945" priority="1946">
      <formula>$A$172="Família"</formula>
    </cfRule>
  </conditionalFormatting>
  <conditionalFormatting sqref="BI173:BK173">
    <cfRule type="expression" dxfId="1944" priority="1945">
      <formula>$A$173="Planilhado"</formula>
    </cfRule>
  </conditionalFormatting>
  <conditionalFormatting sqref="BI173:BK173">
    <cfRule type="expression" dxfId="1943" priority="1944">
      <formula>$A$173="Ñ Plan s/desc"</formula>
    </cfRule>
  </conditionalFormatting>
  <conditionalFormatting sqref="BI173:BK173">
    <cfRule type="expression" dxfId="1942" priority="1943">
      <formula>$A$173="Advindo"</formula>
    </cfRule>
  </conditionalFormatting>
  <conditionalFormatting sqref="BI173:BK173">
    <cfRule type="expression" dxfId="1941" priority="1942">
      <formula>$A$173="Ñ Plan c/desc"</formula>
    </cfRule>
  </conditionalFormatting>
  <conditionalFormatting sqref="BI173:BK173">
    <cfRule type="expression" dxfId="1940" priority="1941">
      <formula>$A$173="Família"</formula>
    </cfRule>
  </conditionalFormatting>
  <conditionalFormatting sqref="BI174:BK174">
    <cfRule type="expression" dxfId="1939" priority="1940">
      <formula>$A$174="Planilhado"</formula>
    </cfRule>
  </conditionalFormatting>
  <conditionalFormatting sqref="BI174:BK174">
    <cfRule type="expression" dxfId="1938" priority="1939">
      <formula>$A$174="Ñ Plan s/desc"</formula>
    </cfRule>
  </conditionalFormatting>
  <conditionalFormatting sqref="BI174:BK174">
    <cfRule type="expression" dxfId="1937" priority="1938">
      <formula>$A$174="Advindo"</formula>
    </cfRule>
  </conditionalFormatting>
  <conditionalFormatting sqref="BI174:BK174">
    <cfRule type="expression" dxfId="1936" priority="1937">
      <formula>$A$174="Ñ Plan c/desc"</formula>
    </cfRule>
  </conditionalFormatting>
  <conditionalFormatting sqref="BI174:BK174">
    <cfRule type="expression" dxfId="1935" priority="1936">
      <formula>$A$174="Família"</formula>
    </cfRule>
  </conditionalFormatting>
  <conditionalFormatting sqref="BI175:BK175">
    <cfRule type="expression" dxfId="1934" priority="1935">
      <formula>$A$175="Planilhado"</formula>
    </cfRule>
  </conditionalFormatting>
  <conditionalFormatting sqref="BI175:BK175">
    <cfRule type="expression" dxfId="1933" priority="1934">
      <formula>$A$175="Ñ Plan s/desc"</formula>
    </cfRule>
  </conditionalFormatting>
  <conditionalFormatting sqref="BI175:BK175">
    <cfRule type="expression" dxfId="1932" priority="1933">
      <formula>$A$175="Advindo"</formula>
    </cfRule>
  </conditionalFormatting>
  <conditionalFormatting sqref="BI175:BK175">
    <cfRule type="expression" dxfId="1931" priority="1932">
      <formula>$A$175="Ñ Plan c/desc"</formula>
    </cfRule>
  </conditionalFormatting>
  <conditionalFormatting sqref="BI175:BK175">
    <cfRule type="expression" dxfId="1930" priority="1931">
      <formula>$A$175="Família"</formula>
    </cfRule>
  </conditionalFormatting>
  <conditionalFormatting sqref="BI176:BK176">
    <cfRule type="expression" dxfId="1929" priority="1930">
      <formula>$A$176="Planilhado"</formula>
    </cfRule>
  </conditionalFormatting>
  <conditionalFormatting sqref="BI176:BK176">
    <cfRule type="expression" dxfId="1928" priority="1929">
      <formula>$A$176="Ñ Plan s/desc"</formula>
    </cfRule>
  </conditionalFormatting>
  <conditionalFormatting sqref="BI176:BK176">
    <cfRule type="expression" dxfId="1927" priority="1928">
      <formula>$A$176="Advindo"</formula>
    </cfRule>
  </conditionalFormatting>
  <conditionalFormatting sqref="BI176:BK176">
    <cfRule type="expression" dxfId="1926" priority="1927">
      <formula>$A$176="Ñ Plan c/desc"</formula>
    </cfRule>
  </conditionalFormatting>
  <conditionalFormatting sqref="BI176:BK176">
    <cfRule type="expression" dxfId="1925" priority="1926">
      <formula>$A$176="Família"</formula>
    </cfRule>
  </conditionalFormatting>
  <conditionalFormatting sqref="BI177">
    <cfRule type="expression" dxfId="1924" priority="1925">
      <formula>$A$177="Planilhado"</formula>
    </cfRule>
  </conditionalFormatting>
  <conditionalFormatting sqref="BI177">
    <cfRule type="expression" dxfId="1923" priority="1924">
      <formula>$A$177="Ñ Plan s/desc"</formula>
    </cfRule>
  </conditionalFormatting>
  <conditionalFormatting sqref="BI177">
    <cfRule type="expression" dxfId="1922" priority="1923">
      <formula>$A$177="Advindo"</formula>
    </cfRule>
  </conditionalFormatting>
  <conditionalFormatting sqref="BI177">
    <cfRule type="expression" dxfId="1921" priority="1922">
      <formula>$A$177="Ñ Plan c/desc"</formula>
    </cfRule>
  </conditionalFormatting>
  <conditionalFormatting sqref="BI177">
    <cfRule type="expression" dxfId="1920" priority="1921">
      <formula>$A$177="Família"</formula>
    </cfRule>
  </conditionalFormatting>
  <conditionalFormatting sqref="BI178:BK178">
    <cfRule type="expression" dxfId="1919" priority="1920">
      <formula>$A$178="Planilhado"</formula>
    </cfRule>
  </conditionalFormatting>
  <conditionalFormatting sqref="BI178:BK178">
    <cfRule type="expression" dxfId="1918" priority="1919">
      <formula>$A$178="Ñ Plan s/desc"</formula>
    </cfRule>
  </conditionalFormatting>
  <conditionalFormatting sqref="BI178:BK178">
    <cfRule type="expression" dxfId="1917" priority="1918">
      <formula>$A$178="Advindo"</formula>
    </cfRule>
  </conditionalFormatting>
  <conditionalFormatting sqref="BI178:BK178">
    <cfRule type="expression" dxfId="1916" priority="1917">
      <formula>$A$178="Ñ Plan c/desc"</formula>
    </cfRule>
  </conditionalFormatting>
  <conditionalFormatting sqref="BI178:BK178">
    <cfRule type="expression" dxfId="1915" priority="1916">
      <formula>$A$178="Família"</formula>
    </cfRule>
  </conditionalFormatting>
  <conditionalFormatting sqref="BI179:BK179">
    <cfRule type="expression" dxfId="1914" priority="1915">
      <formula>$A$179="Planilhado"</formula>
    </cfRule>
  </conditionalFormatting>
  <conditionalFormatting sqref="BI179:BK179">
    <cfRule type="expression" dxfId="1913" priority="1914">
      <formula>$A$179="Ñ Plan s/desc"</formula>
    </cfRule>
  </conditionalFormatting>
  <conditionalFormatting sqref="BI179:BK179">
    <cfRule type="expression" dxfId="1912" priority="1913">
      <formula>$A$179="Advindo"</formula>
    </cfRule>
  </conditionalFormatting>
  <conditionalFormatting sqref="BI179:BK179">
    <cfRule type="expression" dxfId="1911" priority="1912">
      <formula>$A$179="Ñ Plan c/desc"</formula>
    </cfRule>
  </conditionalFormatting>
  <conditionalFormatting sqref="BI179:BK179">
    <cfRule type="expression" dxfId="1910" priority="1911">
      <formula>$A$179="Família"</formula>
    </cfRule>
  </conditionalFormatting>
  <conditionalFormatting sqref="BI180:BK180">
    <cfRule type="expression" dxfId="1909" priority="1910">
      <formula>$A$180="Planilhado"</formula>
    </cfRule>
  </conditionalFormatting>
  <conditionalFormatting sqref="BI180:BK180">
    <cfRule type="expression" dxfId="1908" priority="1909">
      <formula>$A$180="Ñ Plan s/desc"</formula>
    </cfRule>
  </conditionalFormatting>
  <conditionalFormatting sqref="BI180:BK180">
    <cfRule type="expression" dxfId="1907" priority="1908">
      <formula>$A$180="Advindo"</formula>
    </cfRule>
  </conditionalFormatting>
  <conditionalFormatting sqref="BI180:BK180">
    <cfRule type="expression" dxfId="1906" priority="1907">
      <formula>$A$180="Ñ Plan c/desc"</formula>
    </cfRule>
  </conditionalFormatting>
  <conditionalFormatting sqref="BI180:BK180">
    <cfRule type="expression" dxfId="1905" priority="1906">
      <formula>$A$180="Família"</formula>
    </cfRule>
  </conditionalFormatting>
  <conditionalFormatting sqref="BI181:BK181">
    <cfRule type="expression" dxfId="1904" priority="1905">
      <formula>$A$181="Planilhado"</formula>
    </cfRule>
  </conditionalFormatting>
  <conditionalFormatting sqref="BI181:BK181">
    <cfRule type="expression" dxfId="1903" priority="1904">
      <formula>$A$181="Ñ Plan s/desc"</formula>
    </cfRule>
  </conditionalFormatting>
  <conditionalFormatting sqref="BI181:BK181">
    <cfRule type="expression" dxfId="1902" priority="1903">
      <formula>$A$181="Advindo"</formula>
    </cfRule>
  </conditionalFormatting>
  <conditionalFormatting sqref="BI181:BK181">
    <cfRule type="expression" dxfId="1901" priority="1902">
      <formula>$A$181="Ñ Plan c/desc"</formula>
    </cfRule>
  </conditionalFormatting>
  <conditionalFormatting sqref="BI181:BK181">
    <cfRule type="expression" dxfId="1900" priority="1901">
      <formula>$A$181="Família"</formula>
    </cfRule>
  </conditionalFormatting>
  <conditionalFormatting sqref="BI182:BK182">
    <cfRule type="expression" dxfId="1899" priority="1900">
      <formula>$A$182="Planilhado"</formula>
    </cfRule>
  </conditionalFormatting>
  <conditionalFormatting sqref="BI182:BK182">
    <cfRule type="expression" dxfId="1898" priority="1899">
      <formula>$A$182="Ñ Plan s/desc"</formula>
    </cfRule>
  </conditionalFormatting>
  <conditionalFormatting sqref="BI182:BK182">
    <cfRule type="expression" dxfId="1897" priority="1898">
      <formula>$A$182="Advindo"</formula>
    </cfRule>
  </conditionalFormatting>
  <conditionalFormatting sqref="BI182:BK182">
    <cfRule type="expression" dxfId="1896" priority="1897">
      <formula>$A$182="Ñ Plan c/desc"</formula>
    </cfRule>
  </conditionalFormatting>
  <conditionalFormatting sqref="BI182:BK182">
    <cfRule type="expression" dxfId="1895" priority="1896">
      <formula>$A$182="Família"</formula>
    </cfRule>
  </conditionalFormatting>
  <conditionalFormatting sqref="BI183:BK183">
    <cfRule type="expression" dxfId="1894" priority="1895">
      <formula>$A$183="Planilhado"</formula>
    </cfRule>
  </conditionalFormatting>
  <conditionalFormatting sqref="BI183:BK183">
    <cfRule type="expression" dxfId="1893" priority="1894">
      <formula>$A$183="Ñ Plan s/desc"</formula>
    </cfRule>
  </conditionalFormatting>
  <conditionalFormatting sqref="BI183:BK183">
    <cfRule type="expression" dxfId="1892" priority="1893">
      <formula>$A$183="Advindo"</formula>
    </cfRule>
  </conditionalFormatting>
  <conditionalFormatting sqref="BI183:BK183">
    <cfRule type="expression" dxfId="1891" priority="1892">
      <formula>$A$183="Ñ Plan c/desc"</formula>
    </cfRule>
  </conditionalFormatting>
  <conditionalFormatting sqref="BI183:BK183">
    <cfRule type="expression" dxfId="1890" priority="1891">
      <formula>$A$183="Família"</formula>
    </cfRule>
  </conditionalFormatting>
  <conditionalFormatting sqref="BI184:BK184">
    <cfRule type="expression" dxfId="1889" priority="1890">
      <formula>$A$184="Planilhado"</formula>
    </cfRule>
  </conditionalFormatting>
  <conditionalFormatting sqref="BI184:BK184">
    <cfRule type="expression" dxfId="1888" priority="1889">
      <formula>$A$184="Ñ Plan s/desc"</formula>
    </cfRule>
  </conditionalFormatting>
  <conditionalFormatting sqref="BI184:BK184">
    <cfRule type="expression" dxfId="1887" priority="1888">
      <formula>$A$184="Advindo"</formula>
    </cfRule>
  </conditionalFormatting>
  <conditionalFormatting sqref="BI184:BK184">
    <cfRule type="expression" dxfId="1886" priority="1887">
      <formula>$A$184="Ñ Plan c/desc"</formula>
    </cfRule>
  </conditionalFormatting>
  <conditionalFormatting sqref="BI184:BK184">
    <cfRule type="expression" dxfId="1885" priority="1886">
      <formula>$A$184="Família"</formula>
    </cfRule>
  </conditionalFormatting>
  <conditionalFormatting sqref="BI185:BK185">
    <cfRule type="expression" dxfId="1884" priority="1885">
      <formula>$A$185="Planilhado"</formula>
    </cfRule>
  </conditionalFormatting>
  <conditionalFormatting sqref="BI185:BK185">
    <cfRule type="expression" dxfId="1883" priority="1884">
      <formula>$A$185="Ñ Plan s/desc"</formula>
    </cfRule>
  </conditionalFormatting>
  <conditionalFormatting sqref="BI185:BK185">
    <cfRule type="expression" dxfId="1882" priority="1883">
      <formula>$A$185="Advindo"</formula>
    </cfRule>
  </conditionalFormatting>
  <conditionalFormatting sqref="BI185:BK185">
    <cfRule type="expression" dxfId="1881" priority="1882">
      <formula>$A$185="Ñ Plan c/desc"</formula>
    </cfRule>
  </conditionalFormatting>
  <conditionalFormatting sqref="BI185:BK185">
    <cfRule type="expression" dxfId="1880" priority="1881">
      <formula>$A$185="Família"</formula>
    </cfRule>
  </conditionalFormatting>
  <conditionalFormatting sqref="BI186:BK186">
    <cfRule type="expression" dxfId="1879" priority="1880">
      <formula>$A$186="Planilhado"</formula>
    </cfRule>
  </conditionalFormatting>
  <conditionalFormatting sqref="BI186:BK186">
    <cfRule type="expression" dxfId="1878" priority="1879">
      <formula>$A$186="Ñ Plan s/desc"</formula>
    </cfRule>
  </conditionalFormatting>
  <conditionalFormatting sqref="BI186:BK186">
    <cfRule type="expression" dxfId="1877" priority="1878">
      <formula>$A$186="Advindo"</formula>
    </cfRule>
  </conditionalFormatting>
  <conditionalFormatting sqref="BI186:BK186">
    <cfRule type="expression" dxfId="1876" priority="1877">
      <formula>$A$186="Ñ Plan c/desc"</formula>
    </cfRule>
  </conditionalFormatting>
  <conditionalFormatting sqref="BI186:BK186">
    <cfRule type="expression" dxfId="1875" priority="1876">
      <formula>$A$186="Família"</formula>
    </cfRule>
  </conditionalFormatting>
  <conditionalFormatting sqref="BI187:BK187">
    <cfRule type="expression" dxfId="1874" priority="1875">
      <formula>$A$187="Planilhado"</formula>
    </cfRule>
  </conditionalFormatting>
  <conditionalFormatting sqref="BI187:BK187">
    <cfRule type="expression" dxfId="1873" priority="1874">
      <formula>$A$187="Ñ Plan s/desc"</formula>
    </cfRule>
  </conditionalFormatting>
  <conditionalFormatting sqref="BI187:BK187">
    <cfRule type="expression" dxfId="1872" priority="1873">
      <formula>$A$187="Advindo"</formula>
    </cfRule>
  </conditionalFormatting>
  <conditionalFormatting sqref="BI187:BK187">
    <cfRule type="expression" dxfId="1871" priority="1872">
      <formula>$A$187="Ñ Plan c/desc"</formula>
    </cfRule>
  </conditionalFormatting>
  <conditionalFormatting sqref="BI187:BK187">
    <cfRule type="expression" dxfId="1870" priority="1871">
      <formula>$A$187="Família"</formula>
    </cfRule>
  </conditionalFormatting>
  <conditionalFormatting sqref="BI188:BK188">
    <cfRule type="expression" dxfId="1869" priority="1870">
      <formula>$A$188="Planilhado"</formula>
    </cfRule>
  </conditionalFormatting>
  <conditionalFormatting sqref="BI188:BK188">
    <cfRule type="expression" dxfId="1868" priority="1869">
      <formula>$A$188="Ñ Plan s/desc"</formula>
    </cfRule>
  </conditionalFormatting>
  <conditionalFormatting sqref="BI188:BK188">
    <cfRule type="expression" dxfId="1867" priority="1868">
      <formula>$A$188="Advindo"</formula>
    </cfRule>
  </conditionalFormatting>
  <conditionalFormatting sqref="BI188:BK188">
    <cfRule type="expression" dxfId="1866" priority="1867">
      <formula>$A$188="Ñ Plan c/desc"</formula>
    </cfRule>
  </conditionalFormatting>
  <conditionalFormatting sqref="BI188:BK188">
    <cfRule type="expression" dxfId="1865" priority="1866">
      <formula>$A$188="Família"</formula>
    </cfRule>
  </conditionalFormatting>
  <conditionalFormatting sqref="BI189:BK189">
    <cfRule type="expression" dxfId="1864" priority="1865">
      <formula>$A$189="Planilhado"</formula>
    </cfRule>
  </conditionalFormatting>
  <conditionalFormatting sqref="BI189:BK189">
    <cfRule type="expression" dxfId="1863" priority="1864">
      <formula>$A$189="Ñ Plan s/desc"</formula>
    </cfRule>
  </conditionalFormatting>
  <conditionalFormatting sqref="BI189:BK189">
    <cfRule type="expression" dxfId="1862" priority="1863">
      <formula>$A$189="Advindo"</formula>
    </cfRule>
  </conditionalFormatting>
  <conditionalFormatting sqref="BI189:BK189">
    <cfRule type="expression" dxfId="1861" priority="1862">
      <formula>$A$189="Ñ Plan c/desc"</formula>
    </cfRule>
  </conditionalFormatting>
  <conditionalFormatting sqref="BI189:BK189">
    <cfRule type="expression" dxfId="1860" priority="1861">
      <formula>$A$189="Família"</formula>
    </cfRule>
  </conditionalFormatting>
  <conditionalFormatting sqref="BI190:BK190">
    <cfRule type="expression" dxfId="1859" priority="1860">
      <formula>$A$190="Planilhado"</formula>
    </cfRule>
  </conditionalFormatting>
  <conditionalFormatting sqref="BI190:BK190">
    <cfRule type="expression" dxfId="1858" priority="1859">
      <formula>$A$190="Ñ Plan s/desc"</formula>
    </cfRule>
  </conditionalFormatting>
  <conditionalFormatting sqref="BI190:BK190">
    <cfRule type="expression" dxfId="1857" priority="1858">
      <formula>$A$190="Advindo"</formula>
    </cfRule>
  </conditionalFormatting>
  <conditionalFormatting sqref="BI190:BK190">
    <cfRule type="expression" dxfId="1856" priority="1857">
      <formula>$A$190="Ñ Plan c/desc"</formula>
    </cfRule>
  </conditionalFormatting>
  <conditionalFormatting sqref="BI190:BK190">
    <cfRule type="expression" dxfId="1855" priority="1856">
      <formula>$A$190="Família"</formula>
    </cfRule>
  </conditionalFormatting>
  <conditionalFormatting sqref="BI191:BK191">
    <cfRule type="expression" dxfId="1854" priority="1855">
      <formula>$A$191="Planilhado"</formula>
    </cfRule>
  </conditionalFormatting>
  <conditionalFormatting sqref="BI191:BK191">
    <cfRule type="expression" dxfId="1853" priority="1854">
      <formula>$A$191="Ñ Plan s/desc"</formula>
    </cfRule>
  </conditionalFormatting>
  <conditionalFormatting sqref="BI191:BK191">
    <cfRule type="expression" dxfId="1852" priority="1853">
      <formula>$A$191="Advindo"</formula>
    </cfRule>
  </conditionalFormatting>
  <conditionalFormatting sqref="BI191:BK191">
    <cfRule type="expression" dxfId="1851" priority="1852">
      <formula>$A$191="Ñ Plan c/desc"</formula>
    </cfRule>
  </conditionalFormatting>
  <conditionalFormatting sqref="BI191:BK191">
    <cfRule type="expression" dxfId="1850" priority="1851">
      <formula>$A$191="Família"</formula>
    </cfRule>
  </conditionalFormatting>
  <conditionalFormatting sqref="BI192:BK192">
    <cfRule type="expression" dxfId="1849" priority="1850">
      <formula>$A$192="Planilhado"</formula>
    </cfRule>
  </conditionalFormatting>
  <conditionalFormatting sqref="BI192:BK192">
    <cfRule type="expression" dxfId="1848" priority="1849">
      <formula>$A$192="Ñ Plan s/desc"</formula>
    </cfRule>
  </conditionalFormatting>
  <conditionalFormatting sqref="BI192:BK192">
    <cfRule type="expression" dxfId="1847" priority="1848">
      <formula>$A$192="Advindo"</formula>
    </cfRule>
  </conditionalFormatting>
  <conditionalFormatting sqref="BI192:BK192">
    <cfRule type="expression" dxfId="1846" priority="1847">
      <formula>$A$192="Ñ Plan c/desc"</formula>
    </cfRule>
  </conditionalFormatting>
  <conditionalFormatting sqref="BI192:BK192">
    <cfRule type="expression" dxfId="1845" priority="1846">
      <formula>$A$192="Família"</formula>
    </cfRule>
  </conditionalFormatting>
  <conditionalFormatting sqref="BI193:BK193">
    <cfRule type="expression" dxfId="1844" priority="1845">
      <formula>$A$193="Planilhado"</formula>
    </cfRule>
  </conditionalFormatting>
  <conditionalFormatting sqref="BI193:BK193">
    <cfRule type="expression" dxfId="1843" priority="1844">
      <formula>$A$193="Ñ Plan s/desc"</formula>
    </cfRule>
  </conditionalFormatting>
  <conditionalFormatting sqref="BI193:BK193">
    <cfRule type="expression" dxfId="1842" priority="1843">
      <formula>$A$193="Advindo"</formula>
    </cfRule>
  </conditionalFormatting>
  <conditionalFormatting sqref="BI193:BK193">
    <cfRule type="expression" dxfId="1841" priority="1842">
      <formula>$A$193="Ñ Plan c/desc"</formula>
    </cfRule>
  </conditionalFormatting>
  <conditionalFormatting sqref="BI193:BK193">
    <cfRule type="expression" dxfId="1840" priority="1841">
      <formula>$A$193="Família"</formula>
    </cfRule>
  </conditionalFormatting>
  <conditionalFormatting sqref="BI194:BK194">
    <cfRule type="expression" dxfId="1839" priority="1840">
      <formula>$A$194="Planilhado"</formula>
    </cfRule>
  </conditionalFormatting>
  <conditionalFormatting sqref="BI194:BK194">
    <cfRule type="expression" dxfId="1838" priority="1839">
      <formula>$A$194="Ñ Plan s/desc"</formula>
    </cfRule>
  </conditionalFormatting>
  <conditionalFormatting sqref="BI194:BK194">
    <cfRule type="expression" dxfId="1837" priority="1838">
      <formula>$A$194="Advindo"</formula>
    </cfRule>
  </conditionalFormatting>
  <conditionalFormatting sqref="BI194:BK194">
    <cfRule type="expression" dxfId="1836" priority="1837">
      <formula>$A$194="Ñ Plan c/desc"</formula>
    </cfRule>
  </conditionalFormatting>
  <conditionalFormatting sqref="BI194:BK194">
    <cfRule type="expression" dxfId="1835" priority="1836">
      <formula>$A$194="Família"</formula>
    </cfRule>
  </conditionalFormatting>
  <conditionalFormatting sqref="BI195:BK195">
    <cfRule type="expression" dxfId="1834" priority="1835">
      <formula>$A$195="Planilhado"</formula>
    </cfRule>
  </conditionalFormatting>
  <conditionalFormatting sqref="BI195:BK195">
    <cfRule type="expression" dxfId="1833" priority="1834">
      <formula>$A$195="Ñ Plan s/desc"</formula>
    </cfRule>
  </conditionalFormatting>
  <conditionalFormatting sqref="BI195:BK195">
    <cfRule type="expression" dxfId="1832" priority="1833">
      <formula>$A$195="Advindo"</formula>
    </cfRule>
  </conditionalFormatting>
  <conditionalFormatting sqref="BI195:BK195">
    <cfRule type="expression" dxfId="1831" priority="1832">
      <formula>$A$195="Ñ Plan c/desc"</formula>
    </cfRule>
  </conditionalFormatting>
  <conditionalFormatting sqref="BI195:BK195">
    <cfRule type="expression" dxfId="1830" priority="1831">
      <formula>$A$195="Família"</formula>
    </cfRule>
  </conditionalFormatting>
  <conditionalFormatting sqref="BI196:BK196">
    <cfRule type="expression" dxfId="1829" priority="1830">
      <formula>$A$196="Planilhado"</formula>
    </cfRule>
  </conditionalFormatting>
  <conditionalFormatting sqref="BI196:BK196">
    <cfRule type="expression" dxfId="1828" priority="1829">
      <formula>$A$196="Ñ Plan s/desc"</formula>
    </cfRule>
  </conditionalFormatting>
  <conditionalFormatting sqref="BI196:BK196">
    <cfRule type="expression" dxfId="1827" priority="1828">
      <formula>$A$196="Advindo"</formula>
    </cfRule>
  </conditionalFormatting>
  <conditionalFormatting sqref="BI196:BK196">
    <cfRule type="expression" dxfId="1826" priority="1827">
      <formula>$A$196="Ñ Plan c/desc"</formula>
    </cfRule>
  </conditionalFormatting>
  <conditionalFormatting sqref="BI196:BK196">
    <cfRule type="expression" dxfId="1825" priority="1826">
      <formula>$A$196="Família"</formula>
    </cfRule>
  </conditionalFormatting>
  <conditionalFormatting sqref="BI197:BK197">
    <cfRule type="expression" dxfId="1824" priority="1825">
      <formula>$A$197="Planilhado"</formula>
    </cfRule>
  </conditionalFormatting>
  <conditionalFormatting sqref="BI197:BK197">
    <cfRule type="expression" dxfId="1823" priority="1824">
      <formula>$A$197="Ñ Plan s/desc"</formula>
    </cfRule>
  </conditionalFormatting>
  <conditionalFormatting sqref="BI197:BK197">
    <cfRule type="expression" dxfId="1822" priority="1823">
      <formula>$A$197="Advindo"</formula>
    </cfRule>
  </conditionalFormatting>
  <conditionalFormatting sqref="BI197:BK197">
    <cfRule type="expression" dxfId="1821" priority="1822">
      <formula>$A$197="Ñ Plan c/desc"</formula>
    </cfRule>
  </conditionalFormatting>
  <conditionalFormatting sqref="BI197:BK197">
    <cfRule type="expression" dxfId="1820" priority="1821">
      <formula>$A$197="Família"</formula>
    </cfRule>
  </conditionalFormatting>
  <conditionalFormatting sqref="BI198:BK198">
    <cfRule type="expression" dxfId="1819" priority="1820">
      <formula>$A$198="Planilhado"</formula>
    </cfRule>
  </conditionalFormatting>
  <conditionalFormatting sqref="BI198:BK198">
    <cfRule type="expression" dxfId="1818" priority="1819">
      <formula>$A$198="Ñ Plan s/desc"</formula>
    </cfRule>
  </conditionalFormatting>
  <conditionalFormatting sqref="BI198:BK198">
    <cfRule type="expression" dxfId="1817" priority="1818">
      <formula>$A$198="Advindo"</formula>
    </cfRule>
  </conditionalFormatting>
  <conditionalFormatting sqref="BI198:BK198">
    <cfRule type="expression" dxfId="1816" priority="1817">
      <formula>$A$198="Ñ Plan c/desc"</formula>
    </cfRule>
  </conditionalFormatting>
  <conditionalFormatting sqref="BI198:BK198">
    <cfRule type="expression" dxfId="1815" priority="1816">
      <formula>$A$198="Família"</formula>
    </cfRule>
  </conditionalFormatting>
  <conditionalFormatting sqref="BI199:BK199">
    <cfRule type="expression" dxfId="1814" priority="1815">
      <formula>$A$199="Planilhado"</formula>
    </cfRule>
  </conditionalFormatting>
  <conditionalFormatting sqref="BI199:BK199">
    <cfRule type="expression" dxfId="1813" priority="1814">
      <formula>$A$199="Ñ Plan s/desc"</formula>
    </cfRule>
  </conditionalFormatting>
  <conditionalFormatting sqref="BI199:BK199">
    <cfRule type="expression" dxfId="1812" priority="1813">
      <formula>$A$199="Advindo"</formula>
    </cfRule>
  </conditionalFormatting>
  <conditionalFormatting sqref="BI199:BK199">
    <cfRule type="expression" dxfId="1811" priority="1812">
      <formula>$A$199="Ñ Plan c/desc"</formula>
    </cfRule>
  </conditionalFormatting>
  <conditionalFormatting sqref="BI199:BK199">
    <cfRule type="expression" dxfId="1810" priority="1811">
      <formula>$A$199="Família"</formula>
    </cfRule>
  </conditionalFormatting>
  <conditionalFormatting sqref="BI200:BK200">
    <cfRule type="expression" dxfId="1809" priority="1810">
      <formula>$A$200="Planilhado"</formula>
    </cfRule>
  </conditionalFormatting>
  <conditionalFormatting sqref="BI200:BK200">
    <cfRule type="expression" dxfId="1808" priority="1809">
      <formula>$A$200="Ñ Plan s/desc"</formula>
    </cfRule>
  </conditionalFormatting>
  <conditionalFormatting sqref="BI200:BK200">
    <cfRule type="expression" dxfId="1807" priority="1808">
      <formula>$A$200="Advindo"</formula>
    </cfRule>
  </conditionalFormatting>
  <conditionalFormatting sqref="BI200:BK200">
    <cfRule type="expression" dxfId="1806" priority="1807">
      <formula>$A$200="Ñ Plan c/desc"</formula>
    </cfRule>
  </conditionalFormatting>
  <conditionalFormatting sqref="BI200:BK200">
    <cfRule type="expression" dxfId="1805" priority="1806">
      <formula>$A$200="Família"</formula>
    </cfRule>
  </conditionalFormatting>
  <conditionalFormatting sqref="BI201:BK201">
    <cfRule type="expression" dxfId="1804" priority="1805">
      <formula>$A$201="Planilhado"</formula>
    </cfRule>
  </conditionalFormatting>
  <conditionalFormatting sqref="BI201:BK201">
    <cfRule type="expression" dxfId="1803" priority="1804">
      <formula>$A$201="Ñ Plan s/desc"</formula>
    </cfRule>
  </conditionalFormatting>
  <conditionalFormatting sqref="BI201:BK201">
    <cfRule type="expression" dxfId="1802" priority="1803">
      <formula>$A$201="Advindo"</formula>
    </cfRule>
  </conditionalFormatting>
  <conditionalFormatting sqref="BI201:BK201">
    <cfRule type="expression" dxfId="1801" priority="1802">
      <formula>$A$201="Ñ Plan c/desc"</formula>
    </cfRule>
  </conditionalFormatting>
  <conditionalFormatting sqref="BI201:BK201">
    <cfRule type="expression" dxfId="1800" priority="1801">
      <formula>$A$201="Família"</formula>
    </cfRule>
  </conditionalFormatting>
  <conditionalFormatting sqref="BI202:BK202">
    <cfRule type="expression" dxfId="1799" priority="1800">
      <formula>$A$202="Planilhado"</formula>
    </cfRule>
  </conditionalFormatting>
  <conditionalFormatting sqref="BI202:BK202">
    <cfRule type="expression" dxfId="1798" priority="1799">
      <formula>$A$202="Ñ Plan s/desc"</formula>
    </cfRule>
  </conditionalFormatting>
  <conditionalFormatting sqref="BI202:BK202">
    <cfRule type="expression" dxfId="1797" priority="1798">
      <formula>$A$202="Advindo"</formula>
    </cfRule>
  </conditionalFormatting>
  <conditionalFormatting sqref="BI202:BK202">
    <cfRule type="expression" dxfId="1796" priority="1797">
      <formula>$A$202="Ñ Plan c/desc"</formula>
    </cfRule>
  </conditionalFormatting>
  <conditionalFormatting sqref="BI202:BK202">
    <cfRule type="expression" dxfId="1795" priority="1796">
      <formula>$A$202="Família"</formula>
    </cfRule>
  </conditionalFormatting>
  <conditionalFormatting sqref="BI203:BK203">
    <cfRule type="expression" dxfId="1794" priority="1795">
      <formula>$A$203="Planilhado"</formula>
    </cfRule>
  </conditionalFormatting>
  <conditionalFormatting sqref="BI203:BK203">
    <cfRule type="expression" dxfId="1793" priority="1794">
      <formula>$A$203="Ñ Plan s/desc"</formula>
    </cfRule>
  </conditionalFormatting>
  <conditionalFormatting sqref="BI203:BK203">
    <cfRule type="expression" dxfId="1792" priority="1793">
      <formula>$A$203="Advindo"</formula>
    </cfRule>
  </conditionalFormatting>
  <conditionalFormatting sqref="BI203:BK203">
    <cfRule type="expression" dxfId="1791" priority="1792">
      <formula>$A$203="Ñ Plan c/desc"</formula>
    </cfRule>
  </conditionalFormatting>
  <conditionalFormatting sqref="BI203:BK203">
    <cfRule type="expression" dxfId="1790" priority="1791">
      <formula>$A$203="Família"</formula>
    </cfRule>
  </conditionalFormatting>
  <conditionalFormatting sqref="BI204:BK204">
    <cfRule type="expression" dxfId="1789" priority="1790">
      <formula>$A$204="Planilhado"</formula>
    </cfRule>
  </conditionalFormatting>
  <conditionalFormatting sqref="BI204:BK204">
    <cfRule type="expression" dxfId="1788" priority="1789">
      <formula>$A$204="Ñ Plan s/desc"</formula>
    </cfRule>
  </conditionalFormatting>
  <conditionalFormatting sqref="BI204:BK204">
    <cfRule type="expression" dxfId="1787" priority="1788">
      <formula>$A$204="Advindo"</formula>
    </cfRule>
  </conditionalFormatting>
  <conditionalFormatting sqref="BI204:BK204">
    <cfRule type="expression" dxfId="1786" priority="1787">
      <formula>$A$204="Ñ Plan c/desc"</formula>
    </cfRule>
  </conditionalFormatting>
  <conditionalFormatting sqref="BI204:BK204">
    <cfRule type="expression" dxfId="1785" priority="1786">
      <formula>$A$204="Família"</formula>
    </cfRule>
  </conditionalFormatting>
  <conditionalFormatting sqref="BI205:BK205">
    <cfRule type="expression" dxfId="1784" priority="1785">
      <formula>$A$205="Planilhado"</formula>
    </cfRule>
  </conditionalFormatting>
  <conditionalFormatting sqref="BI205:BK205">
    <cfRule type="expression" dxfId="1783" priority="1784">
      <formula>$A$205="Ñ Plan s/desc"</formula>
    </cfRule>
  </conditionalFormatting>
  <conditionalFormatting sqref="BI205:BK205">
    <cfRule type="expression" dxfId="1782" priority="1783">
      <formula>$A$205="Advindo"</formula>
    </cfRule>
  </conditionalFormatting>
  <conditionalFormatting sqref="BI205:BK205">
    <cfRule type="expression" dxfId="1781" priority="1782">
      <formula>$A$205="Ñ Plan c/desc"</formula>
    </cfRule>
  </conditionalFormatting>
  <conditionalFormatting sqref="BI205:BK205">
    <cfRule type="expression" dxfId="1780" priority="1781">
      <formula>$A$205="Família"</formula>
    </cfRule>
  </conditionalFormatting>
  <conditionalFormatting sqref="BI206:BK206">
    <cfRule type="expression" dxfId="1779" priority="1780">
      <formula>$A$206="Planilhado"</formula>
    </cfRule>
  </conditionalFormatting>
  <conditionalFormatting sqref="BI206:BK206">
    <cfRule type="expression" dxfId="1778" priority="1779">
      <formula>$A$206="Ñ Plan s/desc"</formula>
    </cfRule>
  </conditionalFormatting>
  <conditionalFormatting sqref="BI206:BK206">
    <cfRule type="expression" dxfId="1777" priority="1778">
      <formula>$A$206="Advindo"</formula>
    </cfRule>
  </conditionalFormatting>
  <conditionalFormatting sqref="BI206:BK206">
    <cfRule type="expression" dxfId="1776" priority="1777">
      <formula>$A$206="Ñ Plan c/desc"</formula>
    </cfRule>
  </conditionalFormatting>
  <conditionalFormatting sqref="BI206:BK206">
    <cfRule type="expression" dxfId="1775" priority="1776">
      <formula>$A$206="Família"</formula>
    </cfRule>
  </conditionalFormatting>
  <conditionalFormatting sqref="BI207:BK207">
    <cfRule type="expression" dxfId="1774" priority="1775">
      <formula>$A$207="Planilhado"</formula>
    </cfRule>
  </conditionalFormatting>
  <conditionalFormatting sqref="BI207:BK207">
    <cfRule type="expression" dxfId="1773" priority="1774">
      <formula>$A$207="Ñ Plan s/desc"</formula>
    </cfRule>
  </conditionalFormatting>
  <conditionalFormatting sqref="BI207:BK207">
    <cfRule type="expression" dxfId="1772" priority="1773">
      <formula>$A$207="Advindo"</formula>
    </cfRule>
  </conditionalFormatting>
  <conditionalFormatting sqref="BI207:BK207">
    <cfRule type="expression" dxfId="1771" priority="1772">
      <formula>$A$207="Ñ Plan c/desc"</formula>
    </cfRule>
  </conditionalFormatting>
  <conditionalFormatting sqref="BI207:BK207">
    <cfRule type="expression" dxfId="1770" priority="1771">
      <formula>$A$207="Família"</formula>
    </cfRule>
  </conditionalFormatting>
  <conditionalFormatting sqref="BI208:BK208">
    <cfRule type="expression" dxfId="1769" priority="1770">
      <formula>$A$208="Planilhado"</formula>
    </cfRule>
  </conditionalFormatting>
  <conditionalFormatting sqref="BI208:BK208">
    <cfRule type="expression" dxfId="1768" priority="1769">
      <formula>$A$208="Ñ Plan s/desc"</formula>
    </cfRule>
  </conditionalFormatting>
  <conditionalFormatting sqref="BI208:BK208">
    <cfRule type="expression" dxfId="1767" priority="1768">
      <formula>$A$208="Advindo"</formula>
    </cfRule>
  </conditionalFormatting>
  <conditionalFormatting sqref="BI208:BK208">
    <cfRule type="expression" dxfId="1766" priority="1767">
      <formula>$A$208="Ñ Plan c/desc"</formula>
    </cfRule>
  </conditionalFormatting>
  <conditionalFormatting sqref="BI208:BK208">
    <cfRule type="expression" dxfId="1765" priority="1766">
      <formula>$A$208="Família"</formula>
    </cfRule>
  </conditionalFormatting>
  <conditionalFormatting sqref="BI209:BK209">
    <cfRule type="expression" dxfId="1764" priority="1765">
      <formula>$A$209="Planilhado"</formula>
    </cfRule>
  </conditionalFormatting>
  <conditionalFormatting sqref="BI209:BK209">
    <cfRule type="expression" dxfId="1763" priority="1764">
      <formula>$A$209="Ñ Plan s/desc"</formula>
    </cfRule>
  </conditionalFormatting>
  <conditionalFormatting sqref="BI209:BK209">
    <cfRule type="expression" dxfId="1762" priority="1763">
      <formula>$A$209="Advindo"</formula>
    </cfRule>
  </conditionalFormatting>
  <conditionalFormatting sqref="BI209:BK209">
    <cfRule type="expression" dxfId="1761" priority="1762">
      <formula>$A$209="Ñ Plan c/desc"</formula>
    </cfRule>
  </conditionalFormatting>
  <conditionalFormatting sqref="BI209:BK209">
    <cfRule type="expression" dxfId="1760" priority="1761">
      <formula>$A$209="Família"</formula>
    </cfRule>
  </conditionalFormatting>
  <conditionalFormatting sqref="BI210:BK210">
    <cfRule type="expression" dxfId="1759" priority="1760">
      <formula>$A$210="Planilhado"</formula>
    </cfRule>
  </conditionalFormatting>
  <conditionalFormatting sqref="BI210:BK210">
    <cfRule type="expression" dxfId="1758" priority="1759">
      <formula>$A$210="Ñ Plan s/desc"</formula>
    </cfRule>
  </conditionalFormatting>
  <conditionalFormatting sqref="BI210:BK210">
    <cfRule type="expression" dxfId="1757" priority="1758">
      <formula>$A$210="Advindo"</formula>
    </cfRule>
  </conditionalFormatting>
  <conditionalFormatting sqref="BI210:BK210">
    <cfRule type="expression" dxfId="1756" priority="1757">
      <formula>$A$210="Ñ Plan c/desc"</formula>
    </cfRule>
  </conditionalFormatting>
  <conditionalFormatting sqref="BI210:BK210">
    <cfRule type="expression" dxfId="1755" priority="1756">
      <formula>$A$210="Família"</formula>
    </cfRule>
  </conditionalFormatting>
  <conditionalFormatting sqref="BI211:BK211">
    <cfRule type="expression" dxfId="1754" priority="1755">
      <formula>$A$211="Planilhado"</formula>
    </cfRule>
  </conditionalFormatting>
  <conditionalFormatting sqref="BI211:BK211">
    <cfRule type="expression" dxfId="1753" priority="1754">
      <formula>$A$211="Ñ Plan s/desc"</formula>
    </cfRule>
  </conditionalFormatting>
  <conditionalFormatting sqref="BI211:BK211">
    <cfRule type="expression" dxfId="1752" priority="1753">
      <formula>$A$211="Advindo"</formula>
    </cfRule>
  </conditionalFormatting>
  <conditionalFormatting sqref="BI211:BK211">
    <cfRule type="expression" dxfId="1751" priority="1752">
      <formula>$A$211="Ñ Plan c/desc"</formula>
    </cfRule>
  </conditionalFormatting>
  <conditionalFormatting sqref="BI211:BK211">
    <cfRule type="expression" dxfId="1750" priority="1751">
      <formula>$A$211="Família"</formula>
    </cfRule>
  </conditionalFormatting>
  <conditionalFormatting sqref="BI212:BK212">
    <cfRule type="expression" dxfId="1749" priority="1750">
      <formula>$A$212="Planilhado"</formula>
    </cfRule>
  </conditionalFormatting>
  <conditionalFormatting sqref="BI212:BK212">
    <cfRule type="expression" dxfId="1748" priority="1749">
      <formula>$A$212="Ñ Plan s/desc"</formula>
    </cfRule>
  </conditionalFormatting>
  <conditionalFormatting sqref="BI212:BK212">
    <cfRule type="expression" dxfId="1747" priority="1748">
      <formula>$A$212="Advindo"</formula>
    </cfRule>
  </conditionalFormatting>
  <conditionalFormatting sqref="BI212:BK212">
    <cfRule type="expression" dxfId="1746" priority="1747">
      <formula>$A$212="Ñ Plan c/desc"</formula>
    </cfRule>
  </conditionalFormatting>
  <conditionalFormatting sqref="BI212:BK212">
    <cfRule type="expression" dxfId="1745" priority="1746">
      <formula>$A$212="Família"</formula>
    </cfRule>
  </conditionalFormatting>
  <conditionalFormatting sqref="BI213:BK213">
    <cfRule type="expression" dxfId="1744" priority="1745">
      <formula>$A$213="Planilhado"</formula>
    </cfRule>
  </conditionalFormatting>
  <conditionalFormatting sqref="BI213:BK213">
    <cfRule type="expression" dxfId="1743" priority="1744">
      <formula>$A$213="Ñ Plan s/desc"</formula>
    </cfRule>
  </conditionalFormatting>
  <conditionalFormatting sqref="BI213:BK213">
    <cfRule type="expression" dxfId="1742" priority="1743">
      <formula>$A$213="Advindo"</formula>
    </cfRule>
  </conditionalFormatting>
  <conditionalFormatting sqref="BI213:BK213">
    <cfRule type="expression" dxfId="1741" priority="1742">
      <formula>$A$213="Ñ Plan c/desc"</formula>
    </cfRule>
  </conditionalFormatting>
  <conditionalFormatting sqref="BI213:BK213">
    <cfRule type="expression" dxfId="1740" priority="1741">
      <formula>$A$213="Família"</formula>
    </cfRule>
  </conditionalFormatting>
  <conditionalFormatting sqref="BI214:BK214">
    <cfRule type="expression" dxfId="1739" priority="1740">
      <formula>$A$214="Planilhado"</formula>
    </cfRule>
  </conditionalFormatting>
  <conditionalFormatting sqref="BI214:BK214">
    <cfRule type="expression" dxfId="1738" priority="1739">
      <formula>$A$214="Ñ Plan s/desc"</formula>
    </cfRule>
  </conditionalFormatting>
  <conditionalFormatting sqref="BI214:BK214">
    <cfRule type="expression" dxfId="1737" priority="1738">
      <formula>$A$214="Advindo"</formula>
    </cfRule>
  </conditionalFormatting>
  <conditionalFormatting sqref="BI214:BK214">
    <cfRule type="expression" dxfId="1736" priority="1737">
      <formula>$A$214="Ñ Plan c/desc"</formula>
    </cfRule>
  </conditionalFormatting>
  <conditionalFormatting sqref="BI214:BK214">
    <cfRule type="expression" dxfId="1735" priority="1736">
      <formula>$A$214="Família"</formula>
    </cfRule>
  </conditionalFormatting>
  <conditionalFormatting sqref="BI215:BK215">
    <cfRule type="expression" dxfId="1734" priority="1735">
      <formula>$A$215="Planilhado"</formula>
    </cfRule>
  </conditionalFormatting>
  <conditionalFormatting sqref="BI215:BK215">
    <cfRule type="expression" dxfId="1733" priority="1734">
      <formula>$A$215="Ñ Plan s/desc"</formula>
    </cfRule>
  </conditionalFormatting>
  <conditionalFormatting sqref="BI215:BK215">
    <cfRule type="expression" dxfId="1732" priority="1733">
      <formula>$A$215="Advindo"</formula>
    </cfRule>
  </conditionalFormatting>
  <conditionalFormatting sqref="BI215:BK215">
    <cfRule type="expression" dxfId="1731" priority="1732">
      <formula>$A$215="Ñ Plan c/desc"</formula>
    </cfRule>
  </conditionalFormatting>
  <conditionalFormatting sqref="BI215:BK215">
    <cfRule type="expression" dxfId="1730" priority="1731">
      <formula>$A$215="Família"</formula>
    </cfRule>
  </conditionalFormatting>
  <conditionalFormatting sqref="BI216:BK216">
    <cfRule type="expression" dxfId="1729" priority="1730">
      <formula>$A$216="Planilhado"</formula>
    </cfRule>
  </conditionalFormatting>
  <conditionalFormatting sqref="BI216:BK216">
    <cfRule type="expression" dxfId="1728" priority="1729">
      <formula>$A$216="Ñ Plan s/desc"</formula>
    </cfRule>
  </conditionalFormatting>
  <conditionalFormatting sqref="BI216:BK216">
    <cfRule type="expression" dxfId="1727" priority="1728">
      <formula>$A$216="Advindo"</formula>
    </cfRule>
  </conditionalFormatting>
  <conditionalFormatting sqref="BI216:BK216">
    <cfRule type="expression" dxfId="1726" priority="1727">
      <formula>$A$216="Ñ Plan c/desc"</formula>
    </cfRule>
  </conditionalFormatting>
  <conditionalFormatting sqref="BI216:BK216">
    <cfRule type="expression" dxfId="1725" priority="1726">
      <formula>$A$216="Família"</formula>
    </cfRule>
  </conditionalFormatting>
  <conditionalFormatting sqref="BI217:BK217">
    <cfRule type="expression" dxfId="1724" priority="1725">
      <formula>$A$217="Planilhado"</formula>
    </cfRule>
  </conditionalFormatting>
  <conditionalFormatting sqref="BI217:BK217">
    <cfRule type="expression" dxfId="1723" priority="1724">
      <formula>$A$217="Ñ Plan s/desc"</formula>
    </cfRule>
  </conditionalFormatting>
  <conditionalFormatting sqref="BI217:BK217">
    <cfRule type="expression" dxfId="1722" priority="1723">
      <formula>$A$217="Advindo"</formula>
    </cfRule>
  </conditionalFormatting>
  <conditionalFormatting sqref="BI217:BK217">
    <cfRule type="expression" dxfId="1721" priority="1722">
      <formula>$A$217="Ñ Plan c/desc"</formula>
    </cfRule>
  </conditionalFormatting>
  <conditionalFormatting sqref="BI217:BK217">
    <cfRule type="expression" dxfId="1720" priority="1721">
      <formula>$A$217="Família"</formula>
    </cfRule>
  </conditionalFormatting>
  <conditionalFormatting sqref="BI218:BK218">
    <cfRule type="expression" dxfId="1719" priority="1720">
      <formula>$A$218="Planilhado"</formula>
    </cfRule>
  </conditionalFormatting>
  <conditionalFormatting sqref="BI218:BK218">
    <cfRule type="expression" dxfId="1718" priority="1719">
      <formula>$A$218="Ñ Plan s/desc"</formula>
    </cfRule>
  </conditionalFormatting>
  <conditionalFormatting sqref="BI218:BK218">
    <cfRule type="expression" dxfId="1717" priority="1718">
      <formula>$A$218="Advindo"</formula>
    </cfRule>
  </conditionalFormatting>
  <conditionalFormatting sqref="BI218:BK218">
    <cfRule type="expression" dxfId="1716" priority="1717">
      <formula>$A$218="Ñ Plan c/desc"</formula>
    </cfRule>
  </conditionalFormatting>
  <conditionalFormatting sqref="BI218:BK218">
    <cfRule type="expression" dxfId="1715" priority="1716">
      <formula>$A$218="Família"</formula>
    </cfRule>
  </conditionalFormatting>
  <conditionalFormatting sqref="BI219:BK219">
    <cfRule type="expression" dxfId="1714" priority="1715">
      <formula>$A$219="Planilhado"</formula>
    </cfRule>
  </conditionalFormatting>
  <conditionalFormatting sqref="BI219:BK219">
    <cfRule type="expression" dxfId="1713" priority="1714">
      <formula>$A$219="Ñ Plan s/desc"</formula>
    </cfRule>
  </conditionalFormatting>
  <conditionalFormatting sqref="BI219:BK219">
    <cfRule type="expression" dxfId="1712" priority="1713">
      <formula>$A$219="Advindo"</formula>
    </cfRule>
  </conditionalFormatting>
  <conditionalFormatting sqref="BI219:BK219">
    <cfRule type="expression" dxfId="1711" priority="1712">
      <formula>$A$219="Ñ Plan c/desc"</formula>
    </cfRule>
  </conditionalFormatting>
  <conditionalFormatting sqref="BI219:BK219">
    <cfRule type="expression" dxfId="1710" priority="1711">
      <formula>$A$219="Família"</formula>
    </cfRule>
  </conditionalFormatting>
  <conditionalFormatting sqref="BI220:BK220">
    <cfRule type="expression" dxfId="1709" priority="1710">
      <formula>$A$220="Planilhado"</formula>
    </cfRule>
  </conditionalFormatting>
  <conditionalFormatting sqref="BI220:BK220">
    <cfRule type="expression" dxfId="1708" priority="1709">
      <formula>$A$220="Ñ Plan s/desc"</formula>
    </cfRule>
  </conditionalFormatting>
  <conditionalFormatting sqref="BI220:BK220">
    <cfRule type="expression" dxfId="1707" priority="1708">
      <formula>$A$220="Advindo"</formula>
    </cfRule>
  </conditionalFormatting>
  <conditionalFormatting sqref="BI220:BK220">
    <cfRule type="expression" dxfId="1706" priority="1707">
      <formula>$A$220="Ñ Plan c/desc"</formula>
    </cfRule>
  </conditionalFormatting>
  <conditionalFormatting sqref="BI220:BK220">
    <cfRule type="expression" dxfId="1705" priority="1706">
      <formula>$A$220="Família"</formula>
    </cfRule>
  </conditionalFormatting>
  <conditionalFormatting sqref="BI221:BK221">
    <cfRule type="expression" dxfId="1704" priority="1705">
      <formula>$A$221="Planilhado"</formula>
    </cfRule>
  </conditionalFormatting>
  <conditionalFormatting sqref="BI221:BK221">
    <cfRule type="expression" dxfId="1703" priority="1704">
      <formula>$A$221="Ñ Plan s/desc"</formula>
    </cfRule>
  </conditionalFormatting>
  <conditionalFormatting sqref="BI221:BK221">
    <cfRule type="expression" dxfId="1702" priority="1703">
      <formula>$A$221="Advindo"</formula>
    </cfRule>
  </conditionalFormatting>
  <conditionalFormatting sqref="BI221:BK221">
    <cfRule type="expression" dxfId="1701" priority="1702">
      <formula>$A$221="Ñ Plan c/desc"</formula>
    </cfRule>
  </conditionalFormatting>
  <conditionalFormatting sqref="BI221:BK221">
    <cfRule type="expression" dxfId="1700" priority="1701">
      <formula>$A$221="Família"</formula>
    </cfRule>
  </conditionalFormatting>
  <conditionalFormatting sqref="BI222:BK222">
    <cfRule type="expression" dxfId="1699" priority="1700">
      <formula>$A$222="Planilhado"</formula>
    </cfRule>
  </conditionalFormatting>
  <conditionalFormatting sqref="BI222:BK222">
    <cfRule type="expression" dxfId="1698" priority="1699">
      <formula>$A$222="Ñ Plan s/desc"</formula>
    </cfRule>
  </conditionalFormatting>
  <conditionalFormatting sqref="BI222:BK222">
    <cfRule type="expression" dxfId="1697" priority="1698">
      <formula>$A$222="Advindo"</formula>
    </cfRule>
  </conditionalFormatting>
  <conditionalFormatting sqref="BI222:BK222">
    <cfRule type="expression" dxfId="1696" priority="1697">
      <formula>$A$222="Ñ Plan c/desc"</formula>
    </cfRule>
  </conditionalFormatting>
  <conditionalFormatting sqref="BI222:BK222">
    <cfRule type="expression" dxfId="1695" priority="1696">
      <formula>$A$222="Família"</formula>
    </cfRule>
  </conditionalFormatting>
  <conditionalFormatting sqref="BI223:BK223">
    <cfRule type="expression" dxfId="1694" priority="1695">
      <formula>$A$223="Planilhado"</formula>
    </cfRule>
  </conditionalFormatting>
  <conditionalFormatting sqref="BI223:BK223">
    <cfRule type="expression" dxfId="1693" priority="1694">
      <formula>$A$223="Ñ Plan s/desc"</formula>
    </cfRule>
  </conditionalFormatting>
  <conditionalFormatting sqref="BI223:BK223">
    <cfRule type="expression" dxfId="1692" priority="1693">
      <formula>$A$223="Advindo"</formula>
    </cfRule>
  </conditionalFormatting>
  <conditionalFormatting sqref="BI223:BK223">
    <cfRule type="expression" dxfId="1691" priority="1692">
      <formula>$A$223="Ñ Plan c/desc"</formula>
    </cfRule>
  </conditionalFormatting>
  <conditionalFormatting sqref="BI223:BK223">
    <cfRule type="expression" dxfId="1690" priority="1691">
      <formula>$A$223="Família"</formula>
    </cfRule>
  </conditionalFormatting>
  <conditionalFormatting sqref="BI224:BK224">
    <cfRule type="expression" dxfId="1689" priority="1690">
      <formula>$A$224="Planilhado"</formula>
    </cfRule>
  </conditionalFormatting>
  <conditionalFormatting sqref="BI224:BK224">
    <cfRule type="expression" dxfId="1688" priority="1689">
      <formula>$A$224="Ñ Plan s/desc"</formula>
    </cfRule>
  </conditionalFormatting>
  <conditionalFormatting sqref="BI224:BK224">
    <cfRule type="expression" dxfId="1687" priority="1688">
      <formula>$A$224="Advindo"</formula>
    </cfRule>
  </conditionalFormatting>
  <conditionalFormatting sqref="BI224:BK224">
    <cfRule type="expression" dxfId="1686" priority="1687">
      <formula>$A$224="Ñ Plan c/desc"</formula>
    </cfRule>
  </conditionalFormatting>
  <conditionalFormatting sqref="BI224:BK224">
    <cfRule type="expression" dxfId="1685" priority="1686">
      <formula>$A$224="Família"</formula>
    </cfRule>
  </conditionalFormatting>
  <conditionalFormatting sqref="BI225:BK225">
    <cfRule type="expression" dxfId="1684" priority="1685">
      <formula>$A$225="Planilhado"</formula>
    </cfRule>
  </conditionalFormatting>
  <conditionalFormatting sqref="BI225:BK225">
    <cfRule type="expression" dxfId="1683" priority="1684">
      <formula>$A$225="Ñ Plan s/desc"</formula>
    </cfRule>
  </conditionalFormatting>
  <conditionalFormatting sqref="BI225:BK225">
    <cfRule type="expression" dxfId="1682" priority="1683">
      <formula>$A$225="Advindo"</formula>
    </cfRule>
  </conditionalFormatting>
  <conditionalFormatting sqref="BI225:BK225">
    <cfRule type="expression" dxfId="1681" priority="1682">
      <formula>$A$225="Ñ Plan c/desc"</formula>
    </cfRule>
  </conditionalFormatting>
  <conditionalFormatting sqref="BI225:BK225">
    <cfRule type="expression" dxfId="1680" priority="1681">
      <formula>$A$225="Família"</formula>
    </cfRule>
  </conditionalFormatting>
  <conditionalFormatting sqref="BI226:BK226">
    <cfRule type="expression" dxfId="1679" priority="1680">
      <formula>$A$226="Planilhado"</formula>
    </cfRule>
  </conditionalFormatting>
  <conditionalFormatting sqref="BI226:BK226">
    <cfRule type="expression" dxfId="1678" priority="1679">
      <formula>$A$226="Ñ Plan s/desc"</formula>
    </cfRule>
  </conditionalFormatting>
  <conditionalFormatting sqref="BI226:BK226">
    <cfRule type="expression" dxfId="1677" priority="1678">
      <formula>$A$226="Advindo"</formula>
    </cfRule>
  </conditionalFormatting>
  <conditionalFormatting sqref="BI226:BK226">
    <cfRule type="expression" dxfId="1676" priority="1677">
      <formula>$A$226="Ñ Plan c/desc"</formula>
    </cfRule>
  </conditionalFormatting>
  <conditionalFormatting sqref="BI226:BK226">
    <cfRule type="expression" dxfId="1675" priority="1676">
      <formula>$A$226="Família"</formula>
    </cfRule>
  </conditionalFormatting>
  <conditionalFormatting sqref="BI227:BK227">
    <cfRule type="expression" dxfId="1674" priority="1675">
      <formula>$A$227="Planilhado"</formula>
    </cfRule>
  </conditionalFormatting>
  <conditionalFormatting sqref="BI227:BK227">
    <cfRule type="expression" dxfId="1673" priority="1674">
      <formula>$A$227="Ñ Plan s/desc"</formula>
    </cfRule>
  </conditionalFormatting>
  <conditionalFormatting sqref="BI227:BK227">
    <cfRule type="expression" dxfId="1672" priority="1673">
      <formula>$A$227="Advindo"</formula>
    </cfRule>
  </conditionalFormatting>
  <conditionalFormatting sqref="BI227:BK227">
    <cfRule type="expression" dxfId="1671" priority="1672">
      <formula>$A$227="Ñ Plan c/desc"</formula>
    </cfRule>
  </conditionalFormatting>
  <conditionalFormatting sqref="BI227:BK227">
    <cfRule type="expression" dxfId="1670" priority="1671">
      <formula>$A$227="Família"</formula>
    </cfRule>
  </conditionalFormatting>
  <conditionalFormatting sqref="BI228:BK228">
    <cfRule type="expression" dxfId="1669" priority="1670">
      <formula>$A$228="Planilhado"</formula>
    </cfRule>
  </conditionalFormatting>
  <conditionalFormatting sqref="BI228:BK228">
    <cfRule type="expression" dxfId="1668" priority="1669">
      <formula>$A$228="Ñ Plan s/desc"</formula>
    </cfRule>
  </conditionalFormatting>
  <conditionalFormatting sqref="BI228:BK228">
    <cfRule type="expression" dxfId="1667" priority="1668">
      <formula>$A$228="Advindo"</formula>
    </cfRule>
  </conditionalFormatting>
  <conditionalFormatting sqref="BI228:BK228">
    <cfRule type="expression" dxfId="1666" priority="1667">
      <formula>$A$228="Ñ Plan c/desc"</formula>
    </cfRule>
  </conditionalFormatting>
  <conditionalFormatting sqref="BI228:BK228">
    <cfRule type="expression" dxfId="1665" priority="1666">
      <formula>$A$228="Família"</formula>
    </cfRule>
  </conditionalFormatting>
  <conditionalFormatting sqref="BI229:BK229">
    <cfRule type="expression" dxfId="1664" priority="1665">
      <formula>$A$229="Planilhado"</formula>
    </cfRule>
  </conditionalFormatting>
  <conditionalFormatting sqref="BI229:BK229">
    <cfRule type="expression" dxfId="1663" priority="1664">
      <formula>$A$229="Ñ Plan s/desc"</formula>
    </cfRule>
  </conditionalFormatting>
  <conditionalFormatting sqref="BI229:BK229">
    <cfRule type="expression" dxfId="1662" priority="1663">
      <formula>$A$229="Advindo"</formula>
    </cfRule>
  </conditionalFormatting>
  <conditionalFormatting sqref="BI229:BK229">
    <cfRule type="expression" dxfId="1661" priority="1662">
      <formula>$A$229="Ñ Plan c/desc"</formula>
    </cfRule>
  </conditionalFormatting>
  <conditionalFormatting sqref="BI229:BK229">
    <cfRule type="expression" dxfId="1660" priority="1661">
      <formula>$A$229="Família"</formula>
    </cfRule>
  </conditionalFormatting>
  <conditionalFormatting sqref="BI230:BK230">
    <cfRule type="expression" dxfId="1659" priority="1660">
      <formula>$A$230="Planilhado"</formula>
    </cfRule>
  </conditionalFormatting>
  <conditionalFormatting sqref="BI230:BK230">
    <cfRule type="expression" dxfId="1658" priority="1659">
      <formula>$A$230="Ñ Plan s/desc"</formula>
    </cfRule>
  </conditionalFormatting>
  <conditionalFormatting sqref="BI230:BK230">
    <cfRule type="expression" dxfId="1657" priority="1658">
      <formula>$A$230="Advindo"</formula>
    </cfRule>
  </conditionalFormatting>
  <conditionalFormatting sqref="BI230:BK230">
    <cfRule type="expression" dxfId="1656" priority="1657">
      <formula>$A$230="Ñ Plan c/desc"</formula>
    </cfRule>
  </conditionalFormatting>
  <conditionalFormatting sqref="BI230:BK230">
    <cfRule type="expression" dxfId="1655" priority="1656">
      <formula>$A$230="Família"</formula>
    </cfRule>
  </conditionalFormatting>
  <conditionalFormatting sqref="BI231:BK231">
    <cfRule type="expression" dxfId="1654" priority="1655">
      <formula>$A$231="Planilhado"</formula>
    </cfRule>
  </conditionalFormatting>
  <conditionalFormatting sqref="BI231:BK231">
    <cfRule type="expression" dxfId="1653" priority="1654">
      <formula>$A$231="Ñ Plan s/desc"</formula>
    </cfRule>
  </conditionalFormatting>
  <conditionalFormatting sqref="BI231:BK231">
    <cfRule type="expression" dxfId="1652" priority="1653">
      <formula>$A$231="Advindo"</formula>
    </cfRule>
  </conditionalFormatting>
  <conditionalFormatting sqref="BI231:BK231">
    <cfRule type="expression" dxfId="1651" priority="1652">
      <formula>$A$231="Ñ Plan c/desc"</formula>
    </cfRule>
  </conditionalFormatting>
  <conditionalFormatting sqref="BI231:BK231">
    <cfRule type="expression" dxfId="1650" priority="1651">
      <formula>$A$231="Família"</formula>
    </cfRule>
  </conditionalFormatting>
  <conditionalFormatting sqref="BI232:BK232">
    <cfRule type="expression" dxfId="1649" priority="1650">
      <formula>$A$232="Planilhado"</formula>
    </cfRule>
  </conditionalFormatting>
  <conditionalFormatting sqref="BI232:BK232">
    <cfRule type="expression" dxfId="1648" priority="1649">
      <formula>$A$232="Ñ Plan s/desc"</formula>
    </cfRule>
  </conditionalFormatting>
  <conditionalFormatting sqref="BI232:BK232">
    <cfRule type="expression" dxfId="1647" priority="1648">
      <formula>$A$232="Advindo"</formula>
    </cfRule>
  </conditionalFormatting>
  <conditionalFormatting sqref="BI232:BK232">
    <cfRule type="expression" dxfId="1646" priority="1647">
      <formula>$A$232="Ñ Plan c/desc"</formula>
    </cfRule>
  </conditionalFormatting>
  <conditionalFormatting sqref="BI232:BK232">
    <cfRule type="expression" dxfId="1645" priority="1646">
      <formula>$A$232="Família"</formula>
    </cfRule>
  </conditionalFormatting>
  <conditionalFormatting sqref="BI233:BK233">
    <cfRule type="expression" dxfId="1644" priority="1645">
      <formula>$A$233="Planilhado"</formula>
    </cfRule>
  </conditionalFormatting>
  <conditionalFormatting sqref="BI233:BK233">
    <cfRule type="expression" dxfId="1643" priority="1644">
      <formula>$A$233="Ñ Plan s/desc"</formula>
    </cfRule>
  </conditionalFormatting>
  <conditionalFormatting sqref="BI233:BK233">
    <cfRule type="expression" dxfId="1642" priority="1643">
      <formula>$A$233="Advindo"</formula>
    </cfRule>
  </conditionalFormatting>
  <conditionalFormatting sqref="BI233:BK233">
    <cfRule type="expression" dxfId="1641" priority="1642">
      <formula>$A$233="Ñ Plan c/desc"</formula>
    </cfRule>
  </conditionalFormatting>
  <conditionalFormatting sqref="BI233:BK233">
    <cfRule type="expression" dxfId="1640" priority="1641">
      <formula>$A$233="Família"</formula>
    </cfRule>
  </conditionalFormatting>
  <conditionalFormatting sqref="BI234:BK234">
    <cfRule type="expression" dxfId="1639" priority="1640">
      <formula>$A$234="Planilhado"</formula>
    </cfRule>
  </conditionalFormatting>
  <conditionalFormatting sqref="BI234:BK234">
    <cfRule type="expression" dxfId="1638" priority="1639">
      <formula>$A$234="Ñ Plan s/desc"</formula>
    </cfRule>
  </conditionalFormatting>
  <conditionalFormatting sqref="BI234:BK234">
    <cfRule type="expression" dxfId="1637" priority="1638">
      <formula>$A$234="Advindo"</formula>
    </cfRule>
  </conditionalFormatting>
  <conditionalFormatting sqref="BI234:BK234">
    <cfRule type="expression" dxfId="1636" priority="1637">
      <formula>$A$234="Ñ Plan c/desc"</formula>
    </cfRule>
  </conditionalFormatting>
  <conditionalFormatting sqref="BI234:BK234">
    <cfRule type="expression" dxfId="1635" priority="1636">
      <formula>$A$234="Família"</formula>
    </cfRule>
  </conditionalFormatting>
  <conditionalFormatting sqref="BI235:BK235">
    <cfRule type="expression" dxfId="1634" priority="1635">
      <formula>$A$235="Planilhado"</formula>
    </cfRule>
  </conditionalFormatting>
  <conditionalFormatting sqref="BI235:BK235">
    <cfRule type="expression" dxfId="1633" priority="1634">
      <formula>$A$235="Ñ Plan s/desc"</formula>
    </cfRule>
  </conditionalFormatting>
  <conditionalFormatting sqref="BI235:BK235">
    <cfRule type="expression" dxfId="1632" priority="1633">
      <formula>$A$235="Advindo"</formula>
    </cfRule>
  </conditionalFormatting>
  <conditionalFormatting sqref="BI235:BK235">
    <cfRule type="expression" dxfId="1631" priority="1632">
      <formula>$A$235="Ñ Plan c/desc"</formula>
    </cfRule>
  </conditionalFormatting>
  <conditionalFormatting sqref="BI235:BK235">
    <cfRule type="expression" dxfId="1630" priority="1631">
      <formula>$A$235="Família"</formula>
    </cfRule>
  </conditionalFormatting>
  <conditionalFormatting sqref="BI236:BK236">
    <cfRule type="expression" dxfId="1629" priority="1630">
      <formula>$A$236="Planilhado"</formula>
    </cfRule>
  </conditionalFormatting>
  <conditionalFormatting sqref="BI236:BK236">
    <cfRule type="expression" dxfId="1628" priority="1629">
      <formula>$A$236="Ñ Plan s/desc"</formula>
    </cfRule>
  </conditionalFormatting>
  <conditionalFormatting sqref="BI236:BK236">
    <cfRule type="expression" dxfId="1627" priority="1628">
      <formula>$A$236="Advindo"</formula>
    </cfRule>
  </conditionalFormatting>
  <conditionalFormatting sqref="BI236:BK236">
    <cfRule type="expression" dxfId="1626" priority="1627">
      <formula>$A$236="Ñ Plan c/desc"</formula>
    </cfRule>
  </conditionalFormatting>
  <conditionalFormatting sqref="BI236:BK236">
    <cfRule type="expression" dxfId="1625" priority="1626">
      <formula>$A$236="Família"</formula>
    </cfRule>
  </conditionalFormatting>
  <conditionalFormatting sqref="BI237:BK237">
    <cfRule type="expression" dxfId="1624" priority="1625">
      <formula>$A$237="Planilhado"</formula>
    </cfRule>
  </conditionalFormatting>
  <conditionalFormatting sqref="BI237:BK237">
    <cfRule type="expression" dxfId="1623" priority="1624">
      <formula>$A$237="Ñ Plan s/desc"</formula>
    </cfRule>
  </conditionalFormatting>
  <conditionalFormatting sqref="BI237:BK237">
    <cfRule type="expression" dxfId="1622" priority="1623">
      <formula>$A$237="Advindo"</formula>
    </cfRule>
  </conditionalFormatting>
  <conditionalFormatting sqref="BI237:BK237">
    <cfRule type="expression" dxfId="1621" priority="1622">
      <formula>$A$237="Ñ Plan c/desc"</formula>
    </cfRule>
  </conditionalFormatting>
  <conditionalFormatting sqref="BI237:BK237">
    <cfRule type="expression" dxfId="1620" priority="1621">
      <formula>$A$237="Família"</formula>
    </cfRule>
  </conditionalFormatting>
  <conditionalFormatting sqref="BI238:BK238">
    <cfRule type="expression" dxfId="1619" priority="1620">
      <formula>$A$238="Planilhado"</formula>
    </cfRule>
  </conditionalFormatting>
  <conditionalFormatting sqref="BI238:BK238">
    <cfRule type="expression" dxfId="1618" priority="1619">
      <formula>$A$238="Ñ Plan s/desc"</formula>
    </cfRule>
  </conditionalFormatting>
  <conditionalFormatting sqref="BI238:BK238">
    <cfRule type="expression" dxfId="1617" priority="1618">
      <formula>$A$238="Advindo"</formula>
    </cfRule>
  </conditionalFormatting>
  <conditionalFormatting sqref="BI238:BK238">
    <cfRule type="expression" dxfId="1616" priority="1617">
      <formula>$A$238="Ñ Plan c/desc"</formula>
    </cfRule>
  </conditionalFormatting>
  <conditionalFormatting sqref="BI238:BK238">
    <cfRule type="expression" dxfId="1615" priority="1616">
      <formula>$A$238="Família"</formula>
    </cfRule>
  </conditionalFormatting>
  <conditionalFormatting sqref="BI239:BK239">
    <cfRule type="expression" dxfId="1614" priority="1615">
      <formula>$A$239="Planilhado"</formula>
    </cfRule>
  </conditionalFormatting>
  <conditionalFormatting sqref="BI239:BK239">
    <cfRule type="expression" dxfId="1613" priority="1614">
      <formula>$A$239="Ñ Plan s/desc"</formula>
    </cfRule>
  </conditionalFormatting>
  <conditionalFormatting sqref="BI239:BK239">
    <cfRule type="expression" dxfId="1612" priority="1613">
      <formula>$A$239="Advindo"</formula>
    </cfRule>
  </conditionalFormatting>
  <conditionalFormatting sqref="BI239:BK239">
    <cfRule type="expression" dxfId="1611" priority="1612">
      <formula>$A$239="Ñ Plan c/desc"</formula>
    </cfRule>
  </conditionalFormatting>
  <conditionalFormatting sqref="BI239:BK239">
    <cfRule type="expression" dxfId="1610" priority="1611">
      <formula>$A$239="Família"</formula>
    </cfRule>
  </conditionalFormatting>
  <conditionalFormatting sqref="BI240:BK240">
    <cfRule type="expression" dxfId="1609" priority="1610">
      <formula>$A$240="Planilhado"</formula>
    </cfRule>
  </conditionalFormatting>
  <conditionalFormatting sqref="BI240:BK240">
    <cfRule type="expression" dxfId="1608" priority="1609">
      <formula>$A$240="Ñ Plan s/desc"</formula>
    </cfRule>
  </conditionalFormatting>
  <conditionalFormatting sqref="BI240:BK240">
    <cfRule type="expression" dxfId="1607" priority="1608">
      <formula>$A$240="Advindo"</formula>
    </cfRule>
  </conditionalFormatting>
  <conditionalFormatting sqref="BI240:BK240">
    <cfRule type="expression" dxfId="1606" priority="1607">
      <formula>$A$240="Ñ Plan c/desc"</formula>
    </cfRule>
  </conditionalFormatting>
  <conditionalFormatting sqref="BI240:BK240">
    <cfRule type="expression" dxfId="1605" priority="1606">
      <formula>$A$240="Família"</formula>
    </cfRule>
  </conditionalFormatting>
  <conditionalFormatting sqref="BI241:BK241">
    <cfRule type="expression" dxfId="1604" priority="1605">
      <formula>$A$241="Planilhado"</formula>
    </cfRule>
  </conditionalFormatting>
  <conditionalFormatting sqref="BI241:BK241">
    <cfRule type="expression" dxfId="1603" priority="1604">
      <formula>$A$241="Ñ Plan s/desc"</formula>
    </cfRule>
  </conditionalFormatting>
  <conditionalFormatting sqref="BI241:BK241">
    <cfRule type="expression" dxfId="1602" priority="1603">
      <formula>$A$241="Advindo"</formula>
    </cfRule>
  </conditionalFormatting>
  <conditionalFormatting sqref="BI241:BK241">
    <cfRule type="expression" dxfId="1601" priority="1602">
      <formula>$A$241="Ñ Plan c/desc"</formula>
    </cfRule>
  </conditionalFormatting>
  <conditionalFormatting sqref="BI241:BK241">
    <cfRule type="expression" dxfId="1600" priority="1601">
      <formula>$A$241="Família"</formula>
    </cfRule>
  </conditionalFormatting>
  <conditionalFormatting sqref="BI242:BK242">
    <cfRule type="expression" dxfId="1599" priority="1600">
      <formula>$A$242="Planilhado"</formula>
    </cfRule>
  </conditionalFormatting>
  <conditionalFormatting sqref="BI242:BK242">
    <cfRule type="expression" dxfId="1598" priority="1599">
      <formula>$A$242="Ñ Plan s/desc"</formula>
    </cfRule>
  </conditionalFormatting>
  <conditionalFormatting sqref="BI242:BK242">
    <cfRule type="expression" dxfId="1597" priority="1598">
      <formula>$A$242="Advindo"</formula>
    </cfRule>
  </conditionalFormatting>
  <conditionalFormatting sqref="BI242:BK242">
    <cfRule type="expression" dxfId="1596" priority="1597">
      <formula>$A$242="Ñ Plan c/desc"</formula>
    </cfRule>
  </conditionalFormatting>
  <conditionalFormatting sqref="BI242:BK242">
    <cfRule type="expression" dxfId="1595" priority="1596">
      <formula>$A$242="Família"</formula>
    </cfRule>
  </conditionalFormatting>
  <conditionalFormatting sqref="BI243:BK243">
    <cfRule type="expression" dxfId="1594" priority="1595">
      <formula>$A$243="Planilhado"</formula>
    </cfRule>
  </conditionalFormatting>
  <conditionalFormatting sqref="BI243:BK243">
    <cfRule type="expression" dxfId="1593" priority="1594">
      <formula>$A$243="Ñ Plan s/desc"</formula>
    </cfRule>
  </conditionalFormatting>
  <conditionalFormatting sqref="BI243:BK243">
    <cfRule type="expression" dxfId="1592" priority="1593">
      <formula>$A$243="Advindo"</formula>
    </cfRule>
  </conditionalFormatting>
  <conditionalFormatting sqref="BI243:BK243">
    <cfRule type="expression" dxfId="1591" priority="1592">
      <formula>$A$243="Ñ Plan c/desc"</formula>
    </cfRule>
  </conditionalFormatting>
  <conditionalFormatting sqref="BI243:BK243">
    <cfRule type="expression" dxfId="1590" priority="1591">
      <formula>$A$243="Família"</formula>
    </cfRule>
  </conditionalFormatting>
  <conditionalFormatting sqref="BI244:BK244">
    <cfRule type="expression" dxfId="1589" priority="1590">
      <formula>$A$244="Planilhado"</formula>
    </cfRule>
  </conditionalFormatting>
  <conditionalFormatting sqref="BI244:BK244">
    <cfRule type="expression" dxfId="1588" priority="1589">
      <formula>$A$244="Ñ Plan s/desc"</formula>
    </cfRule>
  </conditionalFormatting>
  <conditionalFormatting sqref="BI244:BK244">
    <cfRule type="expression" dxfId="1587" priority="1588">
      <formula>$A$244="Advindo"</formula>
    </cfRule>
  </conditionalFormatting>
  <conditionalFormatting sqref="BI244:BK244">
    <cfRule type="expression" dxfId="1586" priority="1587">
      <formula>$A$244="Ñ Plan c/desc"</formula>
    </cfRule>
  </conditionalFormatting>
  <conditionalFormatting sqref="BI244:BK244">
    <cfRule type="expression" dxfId="1585" priority="1586">
      <formula>$A$244="Família"</formula>
    </cfRule>
  </conditionalFormatting>
  <conditionalFormatting sqref="BI245:BK245">
    <cfRule type="expression" dxfId="1584" priority="1585">
      <formula>$A$245="Planilhado"</formula>
    </cfRule>
  </conditionalFormatting>
  <conditionalFormatting sqref="BI245:BK245">
    <cfRule type="expression" dxfId="1583" priority="1584">
      <formula>$A$245="Ñ Plan s/desc"</formula>
    </cfRule>
  </conditionalFormatting>
  <conditionalFormatting sqref="BI245:BK245">
    <cfRule type="expression" dxfId="1582" priority="1583">
      <formula>$A$245="Advindo"</formula>
    </cfRule>
  </conditionalFormatting>
  <conditionalFormatting sqref="BI245:BK245">
    <cfRule type="expression" dxfId="1581" priority="1582">
      <formula>$A$245="Ñ Plan c/desc"</formula>
    </cfRule>
  </conditionalFormatting>
  <conditionalFormatting sqref="BI245:BK245">
    <cfRule type="expression" dxfId="1580" priority="1581">
      <formula>$A$245="Família"</formula>
    </cfRule>
  </conditionalFormatting>
  <conditionalFormatting sqref="BI246:BK246">
    <cfRule type="expression" dxfId="1579" priority="1580">
      <formula>$A$246="Planilhado"</formula>
    </cfRule>
  </conditionalFormatting>
  <conditionalFormatting sqref="BI246:BK246">
    <cfRule type="expression" dxfId="1578" priority="1579">
      <formula>$A$246="Ñ Plan s/desc"</formula>
    </cfRule>
  </conditionalFormatting>
  <conditionalFormatting sqref="BI246:BK246">
    <cfRule type="expression" dxfId="1577" priority="1578">
      <formula>$A$246="Advindo"</formula>
    </cfRule>
  </conditionalFormatting>
  <conditionalFormatting sqref="BI246:BK246">
    <cfRule type="expression" dxfId="1576" priority="1577">
      <formula>$A$246="Ñ Plan c/desc"</formula>
    </cfRule>
  </conditionalFormatting>
  <conditionalFormatting sqref="BI246:BK246">
    <cfRule type="expression" dxfId="1575" priority="1576">
      <formula>$A$246="Família"</formula>
    </cfRule>
  </conditionalFormatting>
  <conditionalFormatting sqref="BI247:BK247">
    <cfRule type="expression" dxfId="1574" priority="1575">
      <formula>$A$247="Planilhado"</formula>
    </cfRule>
  </conditionalFormatting>
  <conditionalFormatting sqref="BI247:BK247">
    <cfRule type="expression" dxfId="1573" priority="1574">
      <formula>$A$247="Ñ Plan s/desc"</formula>
    </cfRule>
  </conditionalFormatting>
  <conditionalFormatting sqref="BI247:BK247">
    <cfRule type="expression" dxfId="1572" priority="1573">
      <formula>$A$247="Advindo"</formula>
    </cfRule>
  </conditionalFormatting>
  <conditionalFormatting sqref="BI247:BK247">
    <cfRule type="expression" dxfId="1571" priority="1572">
      <formula>$A$247="Ñ Plan c/desc"</formula>
    </cfRule>
  </conditionalFormatting>
  <conditionalFormatting sqref="BI247:BK247">
    <cfRule type="expression" dxfId="1570" priority="1571">
      <formula>$A$247="Família"</formula>
    </cfRule>
  </conditionalFormatting>
  <conditionalFormatting sqref="BI248:BK248">
    <cfRule type="expression" dxfId="1569" priority="1570">
      <formula>$A$248="Planilhado"</formula>
    </cfRule>
  </conditionalFormatting>
  <conditionalFormatting sqref="BI248:BK248">
    <cfRule type="expression" dxfId="1568" priority="1569">
      <formula>$A$248="Ñ Plan s/desc"</formula>
    </cfRule>
  </conditionalFormatting>
  <conditionalFormatting sqref="BI248:BK248">
    <cfRule type="expression" dxfId="1567" priority="1568">
      <formula>$A$248="Advindo"</formula>
    </cfRule>
  </conditionalFormatting>
  <conditionalFormatting sqref="BI248:BK248">
    <cfRule type="expression" dxfId="1566" priority="1567">
      <formula>$A$248="Ñ Plan c/desc"</formula>
    </cfRule>
  </conditionalFormatting>
  <conditionalFormatting sqref="BI248:BK248">
    <cfRule type="expression" dxfId="1565" priority="1566">
      <formula>$A$248="Família"</formula>
    </cfRule>
  </conditionalFormatting>
  <conditionalFormatting sqref="BI249:BK249">
    <cfRule type="expression" dxfId="1564" priority="1565">
      <formula>$A$249="Planilhado"</formula>
    </cfRule>
  </conditionalFormatting>
  <conditionalFormatting sqref="BI249:BK249">
    <cfRule type="expression" dxfId="1563" priority="1564">
      <formula>$A$249="Ñ Plan s/desc"</formula>
    </cfRule>
  </conditionalFormatting>
  <conditionalFormatting sqref="BI249:BK249">
    <cfRule type="expression" dxfId="1562" priority="1563">
      <formula>$A$249="Advindo"</formula>
    </cfRule>
  </conditionalFormatting>
  <conditionalFormatting sqref="BI249:BK249">
    <cfRule type="expression" dxfId="1561" priority="1562">
      <formula>$A$249="Ñ Plan c/desc"</formula>
    </cfRule>
  </conditionalFormatting>
  <conditionalFormatting sqref="BI249:BK249">
    <cfRule type="expression" dxfId="1560" priority="1561">
      <formula>$A$249="Família"</formula>
    </cfRule>
  </conditionalFormatting>
  <conditionalFormatting sqref="BI250:BK250">
    <cfRule type="expression" dxfId="1559" priority="1560">
      <formula>$A$250="Planilhado"</formula>
    </cfRule>
  </conditionalFormatting>
  <conditionalFormatting sqref="BI250:BK250">
    <cfRule type="expression" dxfId="1558" priority="1559">
      <formula>$A$250="Ñ Plan s/desc"</formula>
    </cfRule>
  </conditionalFormatting>
  <conditionalFormatting sqref="BI250:BK250">
    <cfRule type="expression" dxfId="1557" priority="1558">
      <formula>$A$250="Advindo"</formula>
    </cfRule>
  </conditionalFormatting>
  <conditionalFormatting sqref="BI250:BK250">
    <cfRule type="expression" dxfId="1556" priority="1557">
      <formula>$A$250="Ñ Plan c/desc"</formula>
    </cfRule>
  </conditionalFormatting>
  <conditionalFormatting sqref="BI250:BK250">
    <cfRule type="expression" dxfId="1555" priority="1556">
      <formula>$A$250="Família"</formula>
    </cfRule>
  </conditionalFormatting>
  <conditionalFormatting sqref="BI251:BK251">
    <cfRule type="expression" dxfId="1554" priority="1555">
      <formula>$A$251="Planilhado"</formula>
    </cfRule>
  </conditionalFormatting>
  <conditionalFormatting sqref="BI251:BK251">
    <cfRule type="expression" dxfId="1553" priority="1554">
      <formula>$A$251="Ñ Plan s/desc"</formula>
    </cfRule>
  </conditionalFormatting>
  <conditionalFormatting sqref="BI251:BK251">
    <cfRule type="expression" dxfId="1552" priority="1553">
      <formula>$A$251="Advindo"</formula>
    </cfRule>
  </conditionalFormatting>
  <conditionalFormatting sqref="BI251:BK251">
    <cfRule type="expression" dxfId="1551" priority="1552">
      <formula>$A$251="Ñ Plan c/desc"</formula>
    </cfRule>
  </conditionalFormatting>
  <conditionalFormatting sqref="BI251:BK251">
    <cfRule type="expression" dxfId="1550" priority="1551">
      <formula>$A$251="Família"</formula>
    </cfRule>
  </conditionalFormatting>
  <conditionalFormatting sqref="BI252:BK252">
    <cfRule type="expression" dxfId="1549" priority="1550">
      <formula>$A$252="Planilhado"</formula>
    </cfRule>
  </conditionalFormatting>
  <conditionalFormatting sqref="BI252:BK252">
    <cfRule type="expression" dxfId="1548" priority="1549">
      <formula>$A$252="Ñ Plan s/desc"</formula>
    </cfRule>
  </conditionalFormatting>
  <conditionalFormatting sqref="BI252:BK252">
    <cfRule type="expression" dxfId="1547" priority="1548">
      <formula>$A$252="Advindo"</formula>
    </cfRule>
  </conditionalFormatting>
  <conditionalFormatting sqref="BI252:BK252">
    <cfRule type="expression" dxfId="1546" priority="1547">
      <formula>$A$252="Ñ Plan c/desc"</formula>
    </cfRule>
  </conditionalFormatting>
  <conditionalFormatting sqref="BI252:BK252">
    <cfRule type="expression" dxfId="1545" priority="1546">
      <formula>$A$252="Família"</formula>
    </cfRule>
  </conditionalFormatting>
  <conditionalFormatting sqref="BI253:BK253">
    <cfRule type="expression" dxfId="1544" priority="1545">
      <formula>$A$253="Planilhado"</formula>
    </cfRule>
  </conditionalFormatting>
  <conditionalFormatting sqref="BI253:BK253">
    <cfRule type="expression" dxfId="1543" priority="1544">
      <formula>$A$253="Ñ Plan s/desc"</formula>
    </cfRule>
  </conditionalFormatting>
  <conditionalFormatting sqref="BI253:BK253">
    <cfRule type="expression" dxfId="1542" priority="1543">
      <formula>$A$253="Advindo"</formula>
    </cfRule>
  </conditionalFormatting>
  <conditionalFormatting sqref="BI253:BK253">
    <cfRule type="expression" dxfId="1541" priority="1542">
      <formula>$A$253="Ñ Plan c/desc"</formula>
    </cfRule>
  </conditionalFormatting>
  <conditionalFormatting sqref="BI253:BK253">
    <cfRule type="expression" dxfId="1540" priority="1541">
      <formula>$A$253="Família"</formula>
    </cfRule>
  </conditionalFormatting>
  <conditionalFormatting sqref="BI254:BK254">
    <cfRule type="expression" dxfId="1539" priority="1540">
      <formula>$A$254="Planilhado"</formula>
    </cfRule>
  </conditionalFormatting>
  <conditionalFormatting sqref="BI254:BK254">
    <cfRule type="expression" dxfId="1538" priority="1539">
      <formula>$A$254="Ñ Plan s/desc"</formula>
    </cfRule>
  </conditionalFormatting>
  <conditionalFormatting sqref="BI254:BK254">
    <cfRule type="expression" dxfId="1537" priority="1538">
      <formula>$A$254="Advindo"</formula>
    </cfRule>
  </conditionalFormatting>
  <conditionalFormatting sqref="BI254:BK254">
    <cfRule type="expression" dxfId="1536" priority="1537">
      <formula>$A$254="Ñ Plan c/desc"</formula>
    </cfRule>
  </conditionalFormatting>
  <conditionalFormatting sqref="BI254:BK254">
    <cfRule type="expression" dxfId="1535" priority="1536">
      <formula>$A$254="Família"</formula>
    </cfRule>
  </conditionalFormatting>
  <conditionalFormatting sqref="BI255:BK255">
    <cfRule type="expression" dxfId="1534" priority="1535">
      <formula>$A$255="Planilhado"</formula>
    </cfRule>
  </conditionalFormatting>
  <conditionalFormatting sqref="BI255:BK255">
    <cfRule type="expression" dxfId="1533" priority="1534">
      <formula>$A$255="Ñ Plan s/desc"</formula>
    </cfRule>
  </conditionalFormatting>
  <conditionalFormatting sqref="BI255:BK255">
    <cfRule type="expression" dxfId="1532" priority="1533">
      <formula>$A$255="Advindo"</formula>
    </cfRule>
  </conditionalFormatting>
  <conditionalFormatting sqref="BI255:BK255">
    <cfRule type="expression" dxfId="1531" priority="1532">
      <formula>$A$255="Ñ Plan c/desc"</formula>
    </cfRule>
  </conditionalFormatting>
  <conditionalFormatting sqref="BI255:BK255">
    <cfRule type="expression" dxfId="1530" priority="1531">
      <formula>$A$255="Família"</formula>
    </cfRule>
  </conditionalFormatting>
  <conditionalFormatting sqref="BI256:BK256">
    <cfRule type="expression" dxfId="1529" priority="1530">
      <formula>$A$256="Planilhado"</formula>
    </cfRule>
  </conditionalFormatting>
  <conditionalFormatting sqref="BI256:BK256">
    <cfRule type="expression" dxfId="1528" priority="1529">
      <formula>$A$256="Ñ Plan s/desc"</formula>
    </cfRule>
  </conditionalFormatting>
  <conditionalFormatting sqref="BI256:BK256">
    <cfRule type="expression" dxfId="1527" priority="1528">
      <formula>$A$256="Advindo"</formula>
    </cfRule>
  </conditionalFormatting>
  <conditionalFormatting sqref="BI256:BK256">
    <cfRule type="expression" dxfId="1526" priority="1527">
      <formula>$A$256="Ñ Plan c/desc"</formula>
    </cfRule>
  </conditionalFormatting>
  <conditionalFormatting sqref="BI256:BK256">
    <cfRule type="expression" dxfId="1525" priority="1526">
      <formula>$A$256="Família"</formula>
    </cfRule>
  </conditionalFormatting>
  <conditionalFormatting sqref="BI257:BK257">
    <cfRule type="expression" dxfId="1524" priority="1525">
      <formula>$A$257="Planilhado"</formula>
    </cfRule>
  </conditionalFormatting>
  <conditionalFormatting sqref="BI257:BK257">
    <cfRule type="expression" dxfId="1523" priority="1524">
      <formula>$A$257="Ñ Plan s/desc"</formula>
    </cfRule>
  </conditionalFormatting>
  <conditionalFormatting sqref="BI257:BK257">
    <cfRule type="expression" dxfId="1522" priority="1523">
      <formula>$A$257="Advindo"</formula>
    </cfRule>
  </conditionalFormatting>
  <conditionalFormatting sqref="BI257:BK257">
    <cfRule type="expression" dxfId="1521" priority="1522">
      <formula>$A$257="Ñ Plan c/desc"</formula>
    </cfRule>
  </conditionalFormatting>
  <conditionalFormatting sqref="BI257:BK257">
    <cfRule type="expression" dxfId="1520" priority="1521">
      <formula>$A$257="Família"</formula>
    </cfRule>
  </conditionalFormatting>
  <conditionalFormatting sqref="BI258:BK258">
    <cfRule type="expression" dxfId="1519" priority="1520">
      <formula>$A$258="Planilhado"</formula>
    </cfRule>
  </conditionalFormatting>
  <conditionalFormatting sqref="BI258:BK258">
    <cfRule type="expression" dxfId="1518" priority="1519">
      <formula>$A$258="Ñ Plan s/desc"</formula>
    </cfRule>
  </conditionalFormatting>
  <conditionalFormatting sqref="BI258:BK258">
    <cfRule type="expression" dxfId="1517" priority="1518">
      <formula>$A$258="Advindo"</formula>
    </cfRule>
  </conditionalFormatting>
  <conditionalFormatting sqref="BI258:BK258">
    <cfRule type="expression" dxfId="1516" priority="1517">
      <formula>$A$258="Ñ Plan c/desc"</formula>
    </cfRule>
  </conditionalFormatting>
  <conditionalFormatting sqref="BI258:BK258">
    <cfRule type="expression" dxfId="1515" priority="1516">
      <formula>$A$258="Família"</formula>
    </cfRule>
  </conditionalFormatting>
  <conditionalFormatting sqref="BI259:BK259">
    <cfRule type="expression" dxfId="1514" priority="1515">
      <formula>$A$259="Planilhado"</formula>
    </cfRule>
  </conditionalFormatting>
  <conditionalFormatting sqref="BI259:BK259">
    <cfRule type="expression" dxfId="1513" priority="1514">
      <formula>$A$259="Ñ Plan s/desc"</formula>
    </cfRule>
  </conditionalFormatting>
  <conditionalFormatting sqref="BI259:BK259">
    <cfRule type="expression" dxfId="1512" priority="1513">
      <formula>$A$259="Advindo"</formula>
    </cfRule>
  </conditionalFormatting>
  <conditionalFormatting sqref="BI259:BK259">
    <cfRule type="expression" dxfId="1511" priority="1512">
      <formula>$A$259="Ñ Plan c/desc"</formula>
    </cfRule>
  </conditionalFormatting>
  <conditionalFormatting sqref="BI259:BK259">
    <cfRule type="expression" dxfId="1510" priority="1511">
      <formula>$A$259="Família"</formula>
    </cfRule>
  </conditionalFormatting>
  <conditionalFormatting sqref="BI260:BK260">
    <cfRule type="expression" dxfId="1509" priority="1510">
      <formula>$A$260="Planilhado"</formula>
    </cfRule>
  </conditionalFormatting>
  <conditionalFormatting sqref="BI260:BK260">
    <cfRule type="expression" dxfId="1508" priority="1509">
      <formula>$A$260="Ñ Plan s/desc"</formula>
    </cfRule>
  </conditionalFormatting>
  <conditionalFormatting sqref="BI260:BK260">
    <cfRule type="expression" dxfId="1507" priority="1508">
      <formula>$A$260="Advindo"</formula>
    </cfRule>
  </conditionalFormatting>
  <conditionalFormatting sqref="BI260:BK260">
    <cfRule type="expression" dxfId="1506" priority="1507">
      <formula>$A$260="Ñ Plan c/desc"</formula>
    </cfRule>
  </conditionalFormatting>
  <conditionalFormatting sqref="BI260:BK260">
    <cfRule type="expression" dxfId="1505" priority="1506">
      <formula>$A$260="Família"</formula>
    </cfRule>
  </conditionalFormatting>
  <conditionalFormatting sqref="BI261:BK261">
    <cfRule type="expression" dxfId="1504" priority="1505">
      <formula>$A$261="Planilhado"</formula>
    </cfRule>
  </conditionalFormatting>
  <conditionalFormatting sqref="BI261:BK261">
    <cfRule type="expression" dxfId="1503" priority="1504">
      <formula>$A$261="Ñ Plan s/desc"</formula>
    </cfRule>
  </conditionalFormatting>
  <conditionalFormatting sqref="BI261:BK261">
    <cfRule type="expression" dxfId="1502" priority="1503">
      <formula>$A$261="Advindo"</formula>
    </cfRule>
  </conditionalFormatting>
  <conditionalFormatting sqref="BI261:BK261">
    <cfRule type="expression" dxfId="1501" priority="1502">
      <formula>$A$261="Ñ Plan c/desc"</formula>
    </cfRule>
  </conditionalFormatting>
  <conditionalFormatting sqref="BI261:BK261">
    <cfRule type="expression" dxfId="1500" priority="1501">
      <formula>$A$261="Família"</formula>
    </cfRule>
  </conditionalFormatting>
  <conditionalFormatting sqref="BI262:BK262">
    <cfRule type="expression" dxfId="1499" priority="1500">
      <formula>$A$262="Planilhado"</formula>
    </cfRule>
  </conditionalFormatting>
  <conditionalFormatting sqref="BI262:BK262">
    <cfRule type="expression" dxfId="1498" priority="1499">
      <formula>$A$262="Ñ Plan s/desc"</formula>
    </cfRule>
  </conditionalFormatting>
  <conditionalFormatting sqref="BI262:BK262">
    <cfRule type="expression" dxfId="1497" priority="1498">
      <formula>$A$262="Advindo"</formula>
    </cfRule>
  </conditionalFormatting>
  <conditionalFormatting sqref="BI262:BK262">
    <cfRule type="expression" dxfId="1496" priority="1497">
      <formula>$A$262="Ñ Plan c/desc"</formula>
    </cfRule>
  </conditionalFormatting>
  <conditionalFormatting sqref="BI262:BK262">
    <cfRule type="expression" dxfId="1495" priority="1496">
      <formula>$A$262="Família"</formula>
    </cfRule>
  </conditionalFormatting>
  <conditionalFormatting sqref="BI263:BK263">
    <cfRule type="expression" dxfId="1494" priority="1495">
      <formula>$A$263="Planilhado"</formula>
    </cfRule>
  </conditionalFormatting>
  <conditionalFormatting sqref="BI263:BK263">
    <cfRule type="expression" dxfId="1493" priority="1494">
      <formula>$A$263="Ñ Plan s/desc"</formula>
    </cfRule>
  </conditionalFormatting>
  <conditionalFormatting sqref="BI263:BK263">
    <cfRule type="expression" dxfId="1492" priority="1493">
      <formula>$A$263="Advindo"</formula>
    </cfRule>
  </conditionalFormatting>
  <conditionalFormatting sqref="BI263:BK263">
    <cfRule type="expression" dxfId="1491" priority="1492">
      <formula>$A$263="Ñ Plan c/desc"</formula>
    </cfRule>
  </conditionalFormatting>
  <conditionalFormatting sqref="BI263:BK263">
    <cfRule type="expression" dxfId="1490" priority="1491">
      <formula>$A$263="Família"</formula>
    </cfRule>
  </conditionalFormatting>
  <conditionalFormatting sqref="BI264:BK264">
    <cfRule type="expression" dxfId="1489" priority="1490">
      <formula>$A$264="Planilhado"</formula>
    </cfRule>
  </conditionalFormatting>
  <conditionalFormatting sqref="BI264:BK264">
    <cfRule type="expression" dxfId="1488" priority="1489">
      <formula>$A$264="Ñ Plan s/desc"</formula>
    </cfRule>
  </conditionalFormatting>
  <conditionalFormatting sqref="BI264:BK264">
    <cfRule type="expression" dxfId="1487" priority="1488">
      <formula>$A$264="Advindo"</formula>
    </cfRule>
  </conditionalFormatting>
  <conditionalFormatting sqref="BI264:BK264">
    <cfRule type="expression" dxfId="1486" priority="1487">
      <formula>$A$264="Ñ Plan c/desc"</formula>
    </cfRule>
  </conditionalFormatting>
  <conditionalFormatting sqref="BI264:BK264">
    <cfRule type="expression" dxfId="1485" priority="1486">
      <formula>$A$264="Família"</formula>
    </cfRule>
  </conditionalFormatting>
  <conditionalFormatting sqref="BI265:BK265">
    <cfRule type="expression" dxfId="1484" priority="1485">
      <formula>$A$265="Planilhado"</formula>
    </cfRule>
  </conditionalFormatting>
  <conditionalFormatting sqref="BI265:BK265">
    <cfRule type="expression" dxfId="1483" priority="1484">
      <formula>$A$265="Ñ Plan s/desc"</formula>
    </cfRule>
  </conditionalFormatting>
  <conditionalFormatting sqref="BI265:BK265">
    <cfRule type="expression" dxfId="1482" priority="1483">
      <formula>$A$265="Advindo"</formula>
    </cfRule>
  </conditionalFormatting>
  <conditionalFormatting sqref="BI265:BK265">
    <cfRule type="expression" dxfId="1481" priority="1482">
      <formula>$A$265="Ñ Plan c/desc"</formula>
    </cfRule>
  </conditionalFormatting>
  <conditionalFormatting sqref="BI265:BK265">
    <cfRule type="expression" dxfId="1480" priority="1481">
      <formula>$A$265="Família"</formula>
    </cfRule>
  </conditionalFormatting>
  <conditionalFormatting sqref="BI266:BK266">
    <cfRule type="expression" dxfId="1479" priority="1480">
      <formula>$A$266="Planilhado"</formula>
    </cfRule>
  </conditionalFormatting>
  <conditionalFormatting sqref="BI266:BK266">
    <cfRule type="expression" dxfId="1478" priority="1479">
      <formula>$A$266="Ñ Plan s/desc"</formula>
    </cfRule>
  </conditionalFormatting>
  <conditionalFormatting sqref="BI266:BK266">
    <cfRule type="expression" dxfId="1477" priority="1478">
      <formula>$A$266="Advindo"</formula>
    </cfRule>
  </conditionalFormatting>
  <conditionalFormatting sqref="BI266:BK266">
    <cfRule type="expression" dxfId="1476" priority="1477">
      <formula>$A$266="Ñ Plan c/desc"</formula>
    </cfRule>
  </conditionalFormatting>
  <conditionalFormatting sqref="BI266:BK266">
    <cfRule type="expression" dxfId="1475" priority="1476">
      <formula>$A$266="Família"</formula>
    </cfRule>
  </conditionalFormatting>
  <conditionalFormatting sqref="BI267:BK267">
    <cfRule type="expression" dxfId="1474" priority="1475">
      <formula>$A$267="Planilhado"</formula>
    </cfRule>
  </conditionalFormatting>
  <conditionalFormatting sqref="BI267:BK267">
    <cfRule type="expression" dxfId="1473" priority="1474">
      <formula>$A$267="Ñ Plan s/desc"</formula>
    </cfRule>
  </conditionalFormatting>
  <conditionalFormatting sqref="BI267:BK267">
    <cfRule type="expression" dxfId="1472" priority="1473">
      <formula>$A$267="Advindo"</formula>
    </cfRule>
  </conditionalFormatting>
  <conditionalFormatting sqref="BI267:BK267">
    <cfRule type="expression" dxfId="1471" priority="1472">
      <formula>$A$267="Ñ Plan c/desc"</formula>
    </cfRule>
  </conditionalFormatting>
  <conditionalFormatting sqref="BI267:BK267">
    <cfRule type="expression" dxfId="1470" priority="1471">
      <formula>$A$267="Família"</formula>
    </cfRule>
  </conditionalFormatting>
  <conditionalFormatting sqref="BI268:BK268">
    <cfRule type="expression" dxfId="1469" priority="1470">
      <formula>$A$268="Planilhado"</formula>
    </cfRule>
  </conditionalFormatting>
  <conditionalFormatting sqref="BI268:BK268">
    <cfRule type="expression" dxfId="1468" priority="1469">
      <formula>$A$268="Ñ Plan s/desc"</formula>
    </cfRule>
  </conditionalFormatting>
  <conditionalFormatting sqref="BI268:BK268">
    <cfRule type="expression" dxfId="1467" priority="1468">
      <formula>$A$268="Advindo"</formula>
    </cfRule>
  </conditionalFormatting>
  <conditionalFormatting sqref="BI268:BK268">
    <cfRule type="expression" dxfId="1466" priority="1467">
      <formula>$A$268="Ñ Plan c/desc"</formula>
    </cfRule>
  </conditionalFormatting>
  <conditionalFormatting sqref="BI268:BK268">
    <cfRule type="expression" dxfId="1465" priority="1466">
      <formula>$A$268="Família"</formula>
    </cfRule>
  </conditionalFormatting>
  <conditionalFormatting sqref="BI269:BK269">
    <cfRule type="expression" dxfId="1464" priority="1465">
      <formula>$A$269="Planilhado"</formula>
    </cfRule>
  </conditionalFormatting>
  <conditionalFormatting sqref="BI269:BK269">
    <cfRule type="expression" dxfId="1463" priority="1464">
      <formula>$A$269="Ñ Plan s/desc"</formula>
    </cfRule>
  </conditionalFormatting>
  <conditionalFormatting sqref="BI269:BK269">
    <cfRule type="expression" dxfId="1462" priority="1463">
      <formula>$A$269="Advindo"</formula>
    </cfRule>
  </conditionalFormatting>
  <conditionalFormatting sqref="BI269:BK269">
    <cfRule type="expression" dxfId="1461" priority="1462">
      <formula>$A$269="Ñ Plan c/desc"</formula>
    </cfRule>
  </conditionalFormatting>
  <conditionalFormatting sqref="BI269:BK269">
    <cfRule type="expression" dxfId="1460" priority="1461">
      <formula>$A$269="Família"</formula>
    </cfRule>
  </conditionalFormatting>
  <conditionalFormatting sqref="BI270:BK270">
    <cfRule type="expression" dxfId="1459" priority="1460">
      <formula>$A$270="Planilhado"</formula>
    </cfRule>
  </conditionalFormatting>
  <conditionalFormatting sqref="BI270:BK270">
    <cfRule type="expression" dxfId="1458" priority="1459">
      <formula>$A$270="Ñ Plan s/desc"</formula>
    </cfRule>
  </conditionalFormatting>
  <conditionalFormatting sqref="BI270:BK270">
    <cfRule type="expression" dxfId="1457" priority="1458">
      <formula>$A$270="Advindo"</formula>
    </cfRule>
  </conditionalFormatting>
  <conditionalFormatting sqref="BI270:BK270">
    <cfRule type="expression" dxfId="1456" priority="1457">
      <formula>$A$270="Ñ Plan c/desc"</formula>
    </cfRule>
  </conditionalFormatting>
  <conditionalFormatting sqref="BI270:BK270">
    <cfRule type="expression" dxfId="1455" priority="1456">
      <formula>$A$270="Família"</formula>
    </cfRule>
  </conditionalFormatting>
  <conditionalFormatting sqref="BI271:BK271">
    <cfRule type="expression" dxfId="1454" priority="1455">
      <formula>$A$271="Planilhado"</formula>
    </cfRule>
  </conditionalFormatting>
  <conditionalFormatting sqref="BI271:BK271">
    <cfRule type="expression" dxfId="1453" priority="1454">
      <formula>$A$271="Ñ Plan s/desc"</formula>
    </cfRule>
  </conditionalFormatting>
  <conditionalFormatting sqref="BI271:BK271">
    <cfRule type="expression" dxfId="1452" priority="1453">
      <formula>$A$271="Advindo"</formula>
    </cfRule>
  </conditionalFormatting>
  <conditionalFormatting sqref="BI271:BK271">
    <cfRule type="expression" dxfId="1451" priority="1452">
      <formula>$A$271="Ñ Plan c/desc"</formula>
    </cfRule>
  </conditionalFormatting>
  <conditionalFormatting sqref="BI271:BK271">
    <cfRule type="expression" dxfId="1450" priority="1451">
      <formula>$A$271="Família"</formula>
    </cfRule>
  </conditionalFormatting>
  <conditionalFormatting sqref="BI272:BK272">
    <cfRule type="expression" dxfId="1449" priority="1450">
      <formula>$A$272="Planilhado"</formula>
    </cfRule>
  </conditionalFormatting>
  <conditionalFormatting sqref="BI272:BK272">
    <cfRule type="expression" dxfId="1448" priority="1449">
      <formula>$A$272="Ñ Plan s/desc"</formula>
    </cfRule>
  </conditionalFormatting>
  <conditionalFormatting sqref="BI272:BK272">
    <cfRule type="expression" dxfId="1447" priority="1448">
      <formula>$A$272="Advindo"</formula>
    </cfRule>
  </conditionalFormatting>
  <conditionalFormatting sqref="BI272:BK272">
    <cfRule type="expression" dxfId="1446" priority="1447">
      <formula>$A$272="Ñ Plan c/desc"</formula>
    </cfRule>
  </conditionalFormatting>
  <conditionalFormatting sqref="BI272:BK272">
    <cfRule type="expression" dxfId="1445" priority="1446">
      <formula>$A$272="Família"</formula>
    </cfRule>
  </conditionalFormatting>
  <conditionalFormatting sqref="BI273:BK273">
    <cfRule type="expression" dxfId="1444" priority="1445">
      <formula>$A$273="Planilhado"</formula>
    </cfRule>
  </conditionalFormatting>
  <conditionalFormatting sqref="BI273:BK273">
    <cfRule type="expression" dxfId="1443" priority="1444">
      <formula>$A$273="Ñ Plan s/desc"</formula>
    </cfRule>
  </conditionalFormatting>
  <conditionalFormatting sqref="BI273:BK273">
    <cfRule type="expression" dxfId="1442" priority="1443">
      <formula>$A$273="Advindo"</formula>
    </cfRule>
  </conditionalFormatting>
  <conditionalFormatting sqref="BI273:BK273">
    <cfRule type="expression" dxfId="1441" priority="1442">
      <formula>$A$273="Ñ Plan c/desc"</formula>
    </cfRule>
  </conditionalFormatting>
  <conditionalFormatting sqref="BI273:BK273">
    <cfRule type="expression" dxfId="1440" priority="1441">
      <formula>$A$273="Família"</formula>
    </cfRule>
  </conditionalFormatting>
  <conditionalFormatting sqref="BI274:BK274">
    <cfRule type="expression" dxfId="1439" priority="1440">
      <formula>$A$274="Planilhado"</formula>
    </cfRule>
  </conditionalFormatting>
  <conditionalFormatting sqref="BI274:BK274">
    <cfRule type="expression" dxfId="1438" priority="1439">
      <formula>$A$274="Ñ Plan s/desc"</formula>
    </cfRule>
  </conditionalFormatting>
  <conditionalFormatting sqref="BI274:BK274">
    <cfRule type="expression" dxfId="1437" priority="1438">
      <formula>$A$274="Advindo"</formula>
    </cfRule>
  </conditionalFormatting>
  <conditionalFormatting sqref="BI274:BK274">
    <cfRule type="expression" dxfId="1436" priority="1437">
      <formula>$A$274="Ñ Plan c/desc"</formula>
    </cfRule>
  </conditionalFormatting>
  <conditionalFormatting sqref="BI274:BK274">
    <cfRule type="expression" dxfId="1435" priority="1436">
      <formula>$A$274="Família"</formula>
    </cfRule>
  </conditionalFormatting>
  <conditionalFormatting sqref="BI275:BK275">
    <cfRule type="expression" dxfId="1434" priority="1435">
      <formula>$A$275="Planilhado"</formula>
    </cfRule>
  </conditionalFormatting>
  <conditionalFormatting sqref="BI275:BK275">
    <cfRule type="expression" dxfId="1433" priority="1434">
      <formula>$A$275="Ñ Plan s/desc"</formula>
    </cfRule>
  </conditionalFormatting>
  <conditionalFormatting sqref="BI275:BK275">
    <cfRule type="expression" dxfId="1432" priority="1433">
      <formula>$A$275="Advindo"</formula>
    </cfRule>
  </conditionalFormatting>
  <conditionalFormatting sqref="BI275:BK275">
    <cfRule type="expression" dxfId="1431" priority="1432">
      <formula>$A$275="Ñ Plan c/desc"</formula>
    </cfRule>
  </conditionalFormatting>
  <conditionalFormatting sqref="BI275:BK275">
    <cfRule type="expression" dxfId="1430" priority="1431">
      <formula>$A$275="Família"</formula>
    </cfRule>
  </conditionalFormatting>
  <conditionalFormatting sqref="BI276:BK276">
    <cfRule type="expression" dxfId="1429" priority="1430">
      <formula>$A$276="Planilhado"</formula>
    </cfRule>
  </conditionalFormatting>
  <conditionalFormatting sqref="BI276:BK276">
    <cfRule type="expression" dxfId="1428" priority="1429">
      <formula>$A$276="Ñ Plan s/desc"</formula>
    </cfRule>
  </conditionalFormatting>
  <conditionalFormatting sqref="BI276:BK276">
    <cfRule type="expression" dxfId="1427" priority="1428">
      <formula>$A$276="Advindo"</formula>
    </cfRule>
  </conditionalFormatting>
  <conditionalFormatting sqref="BI276:BK276">
    <cfRule type="expression" dxfId="1426" priority="1427">
      <formula>$A$276="Ñ Plan c/desc"</formula>
    </cfRule>
  </conditionalFormatting>
  <conditionalFormatting sqref="BI276:BK276">
    <cfRule type="expression" dxfId="1425" priority="1426">
      <formula>$A$276="Família"</formula>
    </cfRule>
  </conditionalFormatting>
  <conditionalFormatting sqref="BI277:BK277">
    <cfRule type="expression" dxfId="1424" priority="1425">
      <formula>$A$277="Planilhado"</formula>
    </cfRule>
  </conditionalFormatting>
  <conditionalFormatting sqref="BI277:BK277">
    <cfRule type="expression" dxfId="1423" priority="1424">
      <formula>$A$277="Ñ Plan s/desc"</formula>
    </cfRule>
  </conditionalFormatting>
  <conditionalFormatting sqref="BI277:BK277">
    <cfRule type="expression" dxfId="1422" priority="1423">
      <formula>$A$277="Advindo"</formula>
    </cfRule>
  </conditionalFormatting>
  <conditionalFormatting sqref="BI277:BK277">
    <cfRule type="expression" dxfId="1421" priority="1422">
      <formula>$A$277="Ñ Plan c/desc"</formula>
    </cfRule>
  </conditionalFormatting>
  <conditionalFormatting sqref="BI277:BK277">
    <cfRule type="expression" dxfId="1420" priority="1421">
      <formula>$A$277="Família"</formula>
    </cfRule>
  </conditionalFormatting>
  <conditionalFormatting sqref="BI278:BK278">
    <cfRule type="expression" dxfId="1419" priority="1420">
      <formula>$A$278="Planilhado"</formula>
    </cfRule>
  </conditionalFormatting>
  <conditionalFormatting sqref="BI278:BK278">
    <cfRule type="expression" dxfId="1418" priority="1419">
      <formula>$A$278="Ñ Plan s/desc"</formula>
    </cfRule>
  </conditionalFormatting>
  <conditionalFormatting sqref="BI278:BK278">
    <cfRule type="expression" dxfId="1417" priority="1418">
      <formula>$A$278="Advindo"</formula>
    </cfRule>
  </conditionalFormatting>
  <conditionalFormatting sqref="BI278:BK278">
    <cfRule type="expression" dxfId="1416" priority="1417">
      <formula>$A$278="Ñ Plan c/desc"</formula>
    </cfRule>
  </conditionalFormatting>
  <conditionalFormatting sqref="BI278:BK278">
    <cfRule type="expression" dxfId="1415" priority="1416">
      <formula>$A$278="Família"</formula>
    </cfRule>
  </conditionalFormatting>
  <conditionalFormatting sqref="BI279:BK279">
    <cfRule type="expression" dxfId="1414" priority="1415">
      <formula>$A$279="Planilhado"</formula>
    </cfRule>
  </conditionalFormatting>
  <conditionalFormatting sqref="BI279:BK279">
    <cfRule type="expression" dxfId="1413" priority="1414">
      <formula>$A$279="Ñ Plan s/desc"</formula>
    </cfRule>
  </conditionalFormatting>
  <conditionalFormatting sqref="BI279:BK279">
    <cfRule type="expression" dxfId="1412" priority="1413">
      <formula>$A$279="Advindo"</formula>
    </cfRule>
  </conditionalFormatting>
  <conditionalFormatting sqref="BI279:BK279">
    <cfRule type="expression" dxfId="1411" priority="1412">
      <formula>$A$279="Ñ Plan c/desc"</formula>
    </cfRule>
  </conditionalFormatting>
  <conditionalFormatting sqref="BI279:BK279">
    <cfRule type="expression" dxfId="1410" priority="1411">
      <formula>$A$279="Família"</formula>
    </cfRule>
  </conditionalFormatting>
  <conditionalFormatting sqref="BI280:BK280">
    <cfRule type="expression" dxfId="1409" priority="1410">
      <formula>$A$280="Planilhado"</formula>
    </cfRule>
  </conditionalFormatting>
  <conditionalFormatting sqref="BI280:BK280">
    <cfRule type="expression" dxfId="1408" priority="1409">
      <formula>$A$280="Ñ Plan s/desc"</formula>
    </cfRule>
  </conditionalFormatting>
  <conditionalFormatting sqref="BI280:BK280">
    <cfRule type="expression" dxfId="1407" priority="1408">
      <formula>$A$280="Advindo"</formula>
    </cfRule>
  </conditionalFormatting>
  <conditionalFormatting sqref="BI280:BK280">
    <cfRule type="expression" dxfId="1406" priority="1407">
      <formula>$A$280="Ñ Plan c/desc"</formula>
    </cfRule>
  </conditionalFormatting>
  <conditionalFormatting sqref="BI280:BK280">
    <cfRule type="expression" dxfId="1405" priority="1406">
      <formula>$A$280="Família"</formula>
    </cfRule>
  </conditionalFormatting>
  <conditionalFormatting sqref="BI281:BK281">
    <cfRule type="expression" dxfId="1404" priority="1405">
      <formula>$A$281="Planilhado"</formula>
    </cfRule>
  </conditionalFormatting>
  <conditionalFormatting sqref="BI281:BK281">
    <cfRule type="expression" dxfId="1403" priority="1404">
      <formula>$A$281="Ñ Plan s/desc"</formula>
    </cfRule>
  </conditionalFormatting>
  <conditionalFormatting sqref="BI281:BK281">
    <cfRule type="expression" dxfId="1402" priority="1403">
      <formula>$A$281="Advindo"</formula>
    </cfRule>
  </conditionalFormatting>
  <conditionalFormatting sqref="BI281:BK281">
    <cfRule type="expression" dxfId="1401" priority="1402">
      <formula>$A$281="Ñ Plan c/desc"</formula>
    </cfRule>
  </conditionalFormatting>
  <conditionalFormatting sqref="BI281:BK281">
    <cfRule type="expression" dxfId="1400" priority="1401">
      <formula>$A$281="Família"</formula>
    </cfRule>
  </conditionalFormatting>
  <conditionalFormatting sqref="BI282:BK282">
    <cfRule type="expression" dxfId="1399" priority="1400">
      <formula>$A$282="Planilhado"</formula>
    </cfRule>
  </conditionalFormatting>
  <conditionalFormatting sqref="BI282:BK282">
    <cfRule type="expression" dxfId="1398" priority="1399">
      <formula>$A$282="Ñ Plan s/desc"</formula>
    </cfRule>
  </conditionalFormatting>
  <conditionalFormatting sqref="BI282:BK282">
    <cfRule type="expression" dxfId="1397" priority="1398">
      <formula>$A$282="Advindo"</formula>
    </cfRule>
  </conditionalFormatting>
  <conditionalFormatting sqref="BI282:BK282">
    <cfRule type="expression" dxfId="1396" priority="1397">
      <formula>$A$282="Ñ Plan c/desc"</formula>
    </cfRule>
  </conditionalFormatting>
  <conditionalFormatting sqref="BI282:BK282">
    <cfRule type="expression" dxfId="1395" priority="1396">
      <formula>$A$282="Família"</formula>
    </cfRule>
  </conditionalFormatting>
  <conditionalFormatting sqref="BI283:BK283">
    <cfRule type="expression" dxfId="1394" priority="1395">
      <formula>$A$283="Planilhado"</formula>
    </cfRule>
  </conditionalFormatting>
  <conditionalFormatting sqref="BI283:BK283">
    <cfRule type="expression" dxfId="1393" priority="1394">
      <formula>$A$283="Ñ Plan s/desc"</formula>
    </cfRule>
  </conditionalFormatting>
  <conditionalFormatting sqref="BI283:BK283">
    <cfRule type="expression" dxfId="1392" priority="1393">
      <formula>$A$283="Advindo"</formula>
    </cfRule>
  </conditionalFormatting>
  <conditionalFormatting sqref="BI283:BK283">
    <cfRule type="expression" dxfId="1391" priority="1392">
      <formula>$A$283="Ñ Plan c/desc"</formula>
    </cfRule>
  </conditionalFormatting>
  <conditionalFormatting sqref="BI283:BK283">
    <cfRule type="expression" dxfId="1390" priority="1391">
      <formula>$A$283="Família"</formula>
    </cfRule>
  </conditionalFormatting>
  <conditionalFormatting sqref="BI284:BK284">
    <cfRule type="expression" dxfId="1389" priority="1390">
      <formula>$A$284="Planilhado"</formula>
    </cfRule>
  </conditionalFormatting>
  <conditionalFormatting sqref="BI284:BK284">
    <cfRule type="expression" dxfId="1388" priority="1389">
      <formula>$A$284="Ñ Plan s/desc"</formula>
    </cfRule>
  </conditionalFormatting>
  <conditionalFormatting sqref="BI284:BK284">
    <cfRule type="expression" dxfId="1387" priority="1388">
      <formula>$A$284="Advindo"</formula>
    </cfRule>
  </conditionalFormatting>
  <conditionalFormatting sqref="BI284:BK284">
    <cfRule type="expression" dxfId="1386" priority="1387">
      <formula>$A$284="Ñ Plan c/desc"</formula>
    </cfRule>
  </conditionalFormatting>
  <conditionalFormatting sqref="BI284:BK284">
    <cfRule type="expression" dxfId="1385" priority="1386">
      <formula>$A$284="Família"</formula>
    </cfRule>
  </conditionalFormatting>
  <conditionalFormatting sqref="BI285:BK285">
    <cfRule type="expression" dxfId="1384" priority="1385">
      <formula>$A$285="Planilhado"</formula>
    </cfRule>
  </conditionalFormatting>
  <conditionalFormatting sqref="BI285:BK285">
    <cfRule type="expression" dxfId="1383" priority="1384">
      <formula>$A$285="Ñ Plan s/desc"</formula>
    </cfRule>
  </conditionalFormatting>
  <conditionalFormatting sqref="BI285:BK285">
    <cfRule type="expression" dxfId="1382" priority="1383">
      <formula>$A$285="Advindo"</formula>
    </cfRule>
  </conditionalFormatting>
  <conditionalFormatting sqref="BI285:BK285">
    <cfRule type="expression" dxfId="1381" priority="1382">
      <formula>$A$285="Ñ Plan c/desc"</formula>
    </cfRule>
  </conditionalFormatting>
  <conditionalFormatting sqref="BI285:BK285">
    <cfRule type="expression" dxfId="1380" priority="1381">
      <formula>$A$285="Família"</formula>
    </cfRule>
  </conditionalFormatting>
  <conditionalFormatting sqref="BI286:BK286">
    <cfRule type="expression" dxfId="1379" priority="1380">
      <formula>$A$286="Planilhado"</formula>
    </cfRule>
  </conditionalFormatting>
  <conditionalFormatting sqref="BI286:BK286">
    <cfRule type="expression" dxfId="1378" priority="1379">
      <formula>$A$286="Ñ Plan s/desc"</formula>
    </cfRule>
  </conditionalFormatting>
  <conditionalFormatting sqref="BI286:BK286">
    <cfRule type="expression" dxfId="1377" priority="1378">
      <formula>$A$286="Advindo"</formula>
    </cfRule>
  </conditionalFormatting>
  <conditionalFormatting sqref="BI286:BK286">
    <cfRule type="expression" dxfId="1376" priority="1377">
      <formula>$A$286="Ñ Plan c/desc"</formula>
    </cfRule>
  </conditionalFormatting>
  <conditionalFormatting sqref="BI286:BK286">
    <cfRule type="expression" dxfId="1375" priority="1376">
      <formula>$A$286="Família"</formula>
    </cfRule>
  </conditionalFormatting>
  <conditionalFormatting sqref="BL13:BN13">
    <cfRule type="expression" dxfId="1374" priority="1371">
      <formula>$A$13="Família"</formula>
    </cfRule>
    <cfRule type="expression" dxfId="1373" priority="1372">
      <formula>$A$13="Ñ Plan c/desc"</formula>
    </cfRule>
    <cfRule type="expression" dxfId="1372" priority="1373">
      <formula>$A$13="Advindo"</formula>
    </cfRule>
    <cfRule type="expression" dxfId="1371" priority="1374">
      <formula>$A$13="Ñ Plan s/desc"</formula>
    </cfRule>
    <cfRule type="expression" dxfId="1370" priority="1375">
      <formula>$A$13="Planilhado"</formula>
    </cfRule>
  </conditionalFormatting>
  <conditionalFormatting sqref="BL14:BN14">
    <cfRule type="expression" dxfId="1369" priority="1366">
      <formula>$A$14="Família"</formula>
    </cfRule>
    <cfRule type="expression" dxfId="1368" priority="1367">
      <formula>$A$14="Ñ Plan c/desc"</formula>
    </cfRule>
    <cfRule type="expression" dxfId="1367" priority="1368">
      <formula>$A$14="Advindo"</formula>
    </cfRule>
    <cfRule type="expression" dxfId="1366" priority="1369">
      <formula>$A$14="Ñ Plan s/desc"</formula>
    </cfRule>
    <cfRule type="expression" dxfId="1365" priority="1370">
      <formula>$A$14="Planilhado"</formula>
    </cfRule>
  </conditionalFormatting>
  <conditionalFormatting sqref="BL15:BN15">
    <cfRule type="expression" dxfId="1364" priority="1361">
      <formula>$A$15="Família"</formula>
    </cfRule>
    <cfRule type="expression" dxfId="1363" priority="1362">
      <formula>$A$15="Ñ Plan c/desc"</formula>
    </cfRule>
    <cfRule type="expression" dxfId="1362" priority="1363">
      <formula>$A$15="Advindo"</formula>
    </cfRule>
    <cfRule type="expression" dxfId="1361" priority="1364">
      <formula>$A$15="Ñ Plan s/desc"</formula>
    </cfRule>
    <cfRule type="expression" dxfId="1360" priority="1365">
      <formula>$A$15="Planilhado"</formula>
    </cfRule>
  </conditionalFormatting>
  <conditionalFormatting sqref="BL16:BN16">
    <cfRule type="expression" dxfId="1359" priority="1356">
      <formula>$A$16="Família"</formula>
    </cfRule>
    <cfRule type="expression" dxfId="1358" priority="1357">
      <formula>$A$16="Ñ Plan c/desc"</formula>
    </cfRule>
    <cfRule type="expression" dxfId="1357" priority="1358">
      <formula>$A$16="Advindo"</formula>
    </cfRule>
    <cfRule type="expression" dxfId="1356" priority="1359">
      <formula>$A$16="Ñ Plan s/desc"</formula>
    </cfRule>
    <cfRule type="expression" dxfId="1355" priority="1360">
      <formula>$A$16="Planilhado"</formula>
    </cfRule>
  </conditionalFormatting>
  <conditionalFormatting sqref="BL17:BN17">
    <cfRule type="expression" dxfId="1354" priority="1351">
      <formula>$A$17="Família"</formula>
    </cfRule>
    <cfRule type="expression" dxfId="1353" priority="1352">
      <formula>$A$17="Ñ Plan c/desc"</formula>
    </cfRule>
    <cfRule type="expression" dxfId="1352" priority="1353">
      <formula>$A$17="Advindo"</formula>
    </cfRule>
    <cfRule type="expression" dxfId="1351" priority="1354">
      <formula>$A$17="Ñ Plan s/desc"</formula>
    </cfRule>
    <cfRule type="expression" dxfId="1350" priority="1355">
      <formula>$A$17="Planilhado"</formula>
    </cfRule>
  </conditionalFormatting>
  <conditionalFormatting sqref="BL18:BN18">
    <cfRule type="expression" dxfId="1349" priority="1346">
      <formula>$A$18="Família"</formula>
    </cfRule>
    <cfRule type="expression" dxfId="1348" priority="1347">
      <formula>$A$18="Ñ Plan c/desc"</formula>
    </cfRule>
    <cfRule type="expression" dxfId="1347" priority="1348">
      <formula>$A$18="Advindo"</formula>
    </cfRule>
    <cfRule type="expression" dxfId="1346" priority="1349">
      <formula>$A$18="Ñ Plan s/desc"</formula>
    </cfRule>
    <cfRule type="expression" dxfId="1345" priority="1350">
      <formula>$A$18="Planilhado"</formula>
    </cfRule>
  </conditionalFormatting>
  <conditionalFormatting sqref="BL19:BN19">
    <cfRule type="expression" dxfId="1344" priority="1341">
      <formula>$A$19="Família"</formula>
    </cfRule>
    <cfRule type="expression" dxfId="1343" priority="1342">
      <formula>$A$19="Ñ Plan c/desc"</formula>
    </cfRule>
    <cfRule type="expression" dxfId="1342" priority="1343">
      <formula>$A$19="Advindo"</formula>
    </cfRule>
    <cfRule type="expression" dxfId="1341" priority="1344">
      <formula>$A$19="Ñ Plan s/desc"</formula>
    </cfRule>
    <cfRule type="expression" dxfId="1340" priority="1345">
      <formula>$A$19="Planilhado"</formula>
    </cfRule>
  </conditionalFormatting>
  <conditionalFormatting sqref="BL20:BN20">
    <cfRule type="expression" dxfId="1339" priority="1336">
      <formula>$A$20="Família"</formula>
    </cfRule>
    <cfRule type="expression" dxfId="1338" priority="1337">
      <formula>$A$20="Ñ Plan c/desc"</formula>
    </cfRule>
    <cfRule type="expression" dxfId="1337" priority="1338">
      <formula>$A$20="Advindo"</formula>
    </cfRule>
    <cfRule type="expression" dxfId="1336" priority="1339">
      <formula>$A$20="Ñ Plan s/desc"</formula>
    </cfRule>
    <cfRule type="expression" dxfId="1335" priority="1340">
      <formula>$A$20="Planilhado"</formula>
    </cfRule>
  </conditionalFormatting>
  <conditionalFormatting sqref="BL21:BN21">
    <cfRule type="expression" dxfId="1334" priority="1331">
      <formula>$A$21="Família"</formula>
    </cfRule>
    <cfRule type="expression" dxfId="1333" priority="1332">
      <formula>$A$21="Ñ Plan c/desc"</formula>
    </cfRule>
    <cfRule type="expression" dxfId="1332" priority="1333">
      <formula>$A$21="Advindo"</formula>
    </cfRule>
    <cfRule type="expression" dxfId="1331" priority="1334">
      <formula>$A$21="Ñ Plan s/desc"</formula>
    </cfRule>
    <cfRule type="expression" dxfId="1330" priority="1335">
      <formula>$A$21="Planilhado"</formula>
    </cfRule>
  </conditionalFormatting>
  <conditionalFormatting sqref="BL22:BN22">
    <cfRule type="expression" dxfId="1329" priority="1326">
      <formula>$A$22="Família"</formula>
    </cfRule>
    <cfRule type="expression" dxfId="1328" priority="1327">
      <formula>$A$22="Ñ Plan c/desc"</formula>
    </cfRule>
    <cfRule type="expression" dxfId="1327" priority="1328">
      <formula>$A$22="Advindo"</formula>
    </cfRule>
    <cfRule type="expression" dxfId="1326" priority="1329">
      <formula>$A$22="Ñ Plan s/desc"</formula>
    </cfRule>
    <cfRule type="expression" dxfId="1325" priority="1330">
      <formula>$A$22="Planilhado"</formula>
    </cfRule>
  </conditionalFormatting>
  <conditionalFormatting sqref="BL23:BN23">
    <cfRule type="expression" dxfId="1324" priority="1321">
      <formula>$A$23="Família"</formula>
    </cfRule>
    <cfRule type="expression" dxfId="1323" priority="1322">
      <formula>$A$23="Ñ Plan c/desc"</formula>
    </cfRule>
    <cfRule type="expression" dxfId="1322" priority="1323">
      <formula>$A$23="Advindo"</formula>
    </cfRule>
    <cfRule type="expression" dxfId="1321" priority="1324">
      <formula>$A$23="Ñ Plan s/desc"</formula>
    </cfRule>
    <cfRule type="expression" dxfId="1320" priority="1325">
      <formula>$A$23="Planilhado"</formula>
    </cfRule>
  </conditionalFormatting>
  <conditionalFormatting sqref="BL24:BN24">
    <cfRule type="expression" dxfId="1319" priority="1316">
      <formula>$A$24="Família"</formula>
    </cfRule>
    <cfRule type="expression" dxfId="1318" priority="1317">
      <formula>$A$24="Ñ Plan c/desc"</formula>
    </cfRule>
    <cfRule type="expression" dxfId="1317" priority="1318">
      <formula>$A$24="Advindo"</formula>
    </cfRule>
    <cfRule type="expression" dxfId="1316" priority="1319">
      <formula>$A$24="Ñ Plan s/desc"</formula>
    </cfRule>
    <cfRule type="expression" dxfId="1315" priority="1320">
      <formula>$A$24="Planilhado"</formula>
    </cfRule>
  </conditionalFormatting>
  <conditionalFormatting sqref="BL25:BN25">
    <cfRule type="expression" dxfId="1314" priority="1311">
      <formula>$A$25="Família"</formula>
    </cfRule>
    <cfRule type="expression" dxfId="1313" priority="1312">
      <formula>$A$25="Ñ Plan c/desc"</formula>
    </cfRule>
    <cfRule type="expression" dxfId="1312" priority="1313">
      <formula>$A$25="Advindo"</formula>
    </cfRule>
    <cfRule type="expression" dxfId="1311" priority="1314">
      <formula>$A$25="Ñ Plan s/desc"</formula>
    </cfRule>
    <cfRule type="expression" dxfId="1310" priority="1315">
      <formula>$A$25="Planilhado"</formula>
    </cfRule>
  </conditionalFormatting>
  <conditionalFormatting sqref="BL26:BN26">
    <cfRule type="expression" dxfId="1309" priority="1310">
      <formula>$A$26="Planilhado"</formula>
    </cfRule>
  </conditionalFormatting>
  <conditionalFormatting sqref="BL26:BN26">
    <cfRule type="expression" dxfId="1308" priority="1309">
      <formula>$A$26="Ñ Plan s/desc"</formula>
    </cfRule>
  </conditionalFormatting>
  <conditionalFormatting sqref="BL26:BN26">
    <cfRule type="expression" dxfId="1307" priority="1308">
      <formula>$A$26="Advindo"</formula>
    </cfRule>
  </conditionalFormatting>
  <conditionalFormatting sqref="BL26:BN26">
    <cfRule type="expression" dxfId="1306" priority="1307">
      <formula>$A$26="Ñ Plan c/desc"</formula>
    </cfRule>
  </conditionalFormatting>
  <conditionalFormatting sqref="BL26:BN26">
    <cfRule type="expression" dxfId="1305" priority="1306">
      <formula>$A$26="Família"</formula>
    </cfRule>
  </conditionalFormatting>
  <conditionalFormatting sqref="BL27:BN27">
    <cfRule type="expression" dxfId="1304" priority="1305">
      <formula>$A$27="Planilhado"</formula>
    </cfRule>
  </conditionalFormatting>
  <conditionalFormatting sqref="BL27:BN27">
    <cfRule type="expression" dxfId="1303" priority="1304">
      <formula>$A$27="Ñ Plan s/desc"</formula>
    </cfRule>
  </conditionalFormatting>
  <conditionalFormatting sqref="BL27:BN27">
    <cfRule type="expression" dxfId="1302" priority="1303">
      <formula>$A$27="Advindo"</formula>
    </cfRule>
  </conditionalFormatting>
  <conditionalFormatting sqref="BL27:BN27">
    <cfRule type="expression" dxfId="1301" priority="1302">
      <formula>$A$27="Ñ Plan c/desc"</formula>
    </cfRule>
  </conditionalFormatting>
  <conditionalFormatting sqref="BL27:BN27">
    <cfRule type="expression" dxfId="1300" priority="1301">
      <formula>$A$27="Família"</formula>
    </cfRule>
  </conditionalFormatting>
  <conditionalFormatting sqref="BL28:BN28">
    <cfRule type="expression" dxfId="1299" priority="1300">
      <formula>$A$28="Planilhado"</formula>
    </cfRule>
  </conditionalFormatting>
  <conditionalFormatting sqref="BL28:BN28">
    <cfRule type="expression" dxfId="1298" priority="1299">
      <formula>$A$28="Ñ Plan s/desc"</formula>
    </cfRule>
  </conditionalFormatting>
  <conditionalFormatting sqref="BL28:BN28">
    <cfRule type="expression" dxfId="1297" priority="1298">
      <formula>$A$28="Advindo"</formula>
    </cfRule>
  </conditionalFormatting>
  <conditionalFormatting sqref="BL28:BN28">
    <cfRule type="expression" dxfId="1296" priority="1297">
      <formula>$A$28="Ñ Plan c/desc"</formula>
    </cfRule>
  </conditionalFormatting>
  <conditionalFormatting sqref="BL28:BN28">
    <cfRule type="expression" dxfId="1295" priority="1296">
      <formula>$A$28="Família"</formula>
    </cfRule>
  </conditionalFormatting>
  <conditionalFormatting sqref="BL29:BN29">
    <cfRule type="expression" dxfId="1294" priority="1295">
      <formula>$A$29="Planilhado"</formula>
    </cfRule>
  </conditionalFormatting>
  <conditionalFormatting sqref="BL29:BN29">
    <cfRule type="expression" dxfId="1293" priority="1294">
      <formula>$A$29="Ñ Plan s/desc"</formula>
    </cfRule>
  </conditionalFormatting>
  <conditionalFormatting sqref="BL29:BN29">
    <cfRule type="expression" dxfId="1292" priority="1293">
      <formula>$A$29="Advindo"</formula>
    </cfRule>
  </conditionalFormatting>
  <conditionalFormatting sqref="BL29:BN29">
    <cfRule type="expression" dxfId="1291" priority="1292">
      <formula>$A$29="Ñ Plan c/desc"</formula>
    </cfRule>
  </conditionalFormatting>
  <conditionalFormatting sqref="BL29:BN29">
    <cfRule type="expression" dxfId="1290" priority="1291">
      <formula>$A$29="Família"</formula>
    </cfRule>
  </conditionalFormatting>
  <conditionalFormatting sqref="BL30:BN30">
    <cfRule type="expression" dxfId="1289" priority="1290">
      <formula>$A$30="Planilhado"</formula>
    </cfRule>
  </conditionalFormatting>
  <conditionalFormatting sqref="BL30:BN30">
    <cfRule type="expression" dxfId="1288" priority="1289">
      <formula>$A$30="Ñ Plan s/desc"</formula>
    </cfRule>
  </conditionalFormatting>
  <conditionalFormatting sqref="BL30:BN30">
    <cfRule type="expression" dxfId="1287" priority="1288">
      <formula>$A$30="Advindo"</formula>
    </cfRule>
  </conditionalFormatting>
  <conditionalFormatting sqref="BL30:BN30">
    <cfRule type="expression" dxfId="1286" priority="1287">
      <formula>$A$30="Ñ Plan c/desc"</formula>
    </cfRule>
  </conditionalFormatting>
  <conditionalFormatting sqref="BL30:BN30">
    <cfRule type="expression" dxfId="1285" priority="1286">
      <formula>$A$30="Família"</formula>
    </cfRule>
  </conditionalFormatting>
  <conditionalFormatting sqref="BL31:BN31">
    <cfRule type="expression" dxfId="1284" priority="1285">
      <formula>$A$31="Planilhado"</formula>
    </cfRule>
  </conditionalFormatting>
  <conditionalFormatting sqref="BL31:BN31">
    <cfRule type="expression" dxfId="1283" priority="1284">
      <formula>$A$31="Ñ Plan s/desc"</formula>
    </cfRule>
  </conditionalFormatting>
  <conditionalFormatting sqref="BL31:BN31">
    <cfRule type="expression" dxfId="1282" priority="1283">
      <formula>$A$31="Advindo"</formula>
    </cfRule>
  </conditionalFormatting>
  <conditionalFormatting sqref="BL31:BN31">
    <cfRule type="expression" dxfId="1281" priority="1282">
      <formula>$A$31="Ñ Plan c/desc"</formula>
    </cfRule>
  </conditionalFormatting>
  <conditionalFormatting sqref="BL31:BN31">
    <cfRule type="expression" dxfId="1280" priority="1281">
      <formula>$A$31="Família"</formula>
    </cfRule>
  </conditionalFormatting>
  <conditionalFormatting sqref="BL32:BN32">
    <cfRule type="expression" dxfId="1279" priority="1280">
      <formula>$A$32="Planilhado"</formula>
    </cfRule>
  </conditionalFormatting>
  <conditionalFormatting sqref="BL32:BN32">
    <cfRule type="expression" dxfId="1278" priority="1279">
      <formula>$A$32="Ñ Plan s/desc"</formula>
    </cfRule>
  </conditionalFormatting>
  <conditionalFormatting sqref="BL32:BN32">
    <cfRule type="expression" dxfId="1277" priority="1278">
      <formula>$A$32="Advindo"</formula>
    </cfRule>
  </conditionalFormatting>
  <conditionalFormatting sqref="BL32:BN32">
    <cfRule type="expression" dxfId="1276" priority="1277">
      <formula>$A$32="Ñ Plan c/desc"</formula>
    </cfRule>
  </conditionalFormatting>
  <conditionalFormatting sqref="BL32:BN32">
    <cfRule type="expression" dxfId="1275" priority="1276">
      <formula>$A$32="Família"</formula>
    </cfRule>
  </conditionalFormatting>
  <conditionalFormatting sqref="BL33:BN33">
    <cfRule type="expression" dxfId="1274" priority="1275">
      <formula>$A$33="Planilhado"</formula>
    </cfRule>
  </conditionalFormatting>
  <conditionalFormatting sqref="BL33:BN33">
    <cfRule type="expression" dxfId="1273" priority="1274">
      <formula>$A$33="Ñ Plan s/desc"</formula>
    </cfRule>
  </conditionalFormatting>
  <conditionalFormatting sqref="BL33:BN33">
    <cfRule type="expression" dxfId="1272" priority="1273">
      <formula>$A$33="Advindo"</formula>
    </cfRule>
  </conditionalFormatting>
  <conditionalFormatting sqref="BL33:BN33">
    <cfRule type="expression" dxfId="1271" priority="1272">
      <formula>$A$33="Ñ Plan c/desc"</formula>
    </cfRule>
  </conditionalFormatting>
  <conditionalFormatting sqref="BL33:BN33">
    <cfRule type="expression" dxfId="1270" priority="1271">
      <formula>$A$33="Família"</formula>
    </cfRule>
  </conditionalFormatting>
  <conditionalFormatting sqref="BL34:BN34">
    <cfRule type="expression" dxfId="1269" priority="1270">
      <formula>$A$34="Planilhado"</formula>
    </cfRule>
  </conditionalFormatting>
  <conditionalFormatting sqref="BL34:BN34">
    <cfRule type="expression" dxfId="1268" priority="1269">
      <formula>$A$34="Ñ Plan s/desc"</formula>
    </cfRule>
  </conditionalFormatting>
  <conditionalFormatting sqref="BL34:BN34">
    <cfRule type="expression" dxfId="1267" priority="1268">
      <formula>$A$34="Advindo"</formula>
    </cfRule>
  </conditionalFormatting>
  <conditionalFormatting sqref="BL34:BN34">
    <cfRule type="expression" dxfId="1266" priority="1267">
      <formula>$A$34="Ñ Plan c/desc"</formula>
    </cfRule>
  </conditionalFormatting>
  <conditionalFormatting sqref="BL34:BN34">
    <cfRule type="expression" dxfId="1265" priority="1266">
      <formula>$A$34="Família"</formula>
    </cfRule>
  </conditionalFormatting>
  <conditionalFormatting sqref="BL35:BN35">
    <cfRule type="expression" dxfId="1264" priority="1265">
      <formula>$A$35="Planilhado"</formula>
    </cfRule>
  </conditionalFormatting>
  <conditionalFormatting sqref="BL35:BN35">
    <cfRule type="expression" dxfId="1263" priority="1264">
      <formula>$A$35="Ñ Plan s/desc"</formula>
    </cfRule>
  </conditionalFormatting>
  <conditionalFormatting sqref="BL35:BN35">
    <cfRule type="expression" dxfId="1262" priority="1263">
      <formula>$A$35="Advindo"</formula>
    </cfRule>
  </conditionalFormatting>
  <conditionalFormatting sqref="BL35:BN35">
    <cfRule type="expression" dxfId="1261" priority="1262">
      <formula>$A$35="Ñ Plan c/desc"</formula>
    </cfRule>
  </conditionalFormatting>
  <conditionalFormatting sqref="BL35:BN35">
    <cfRule type="expression" dxfId="1260" priority="1261">
      <formula>$A$35="Família"</formula>
    </cfRule>
  </conditionalFormatting>
  <conditionalFormatting sqref="BL36:BN36">
    <cfRule type="expression" dxfId="1259" priority="1260">
      <formula>$A$36="Planilhado"</formula>
    </cfRule>
  </conditionalFormatting>
  <conditionalFormatting sqref="BL36:BN36">
    <cfRule type="expression" dxfId="1258" priority="1259">
      <formula>$A$36="Ñ Plan s/desc"</formula>
    </cfRule>
  </conditionalFormatting>
  <conditionalFormatting sqref="BL36:BN36">
    <cfRule type="expression" dxfId="1257" priority="1258">
      <formula>$A$36="Advindo"</formula>
    </cfRule>
  </conditionalFormatting>
  <conditionalFormatting sqref="BL36:BN36">
    <cfRule type="expression" dxfId="1256" priority="1257">
      <formula>$A$36="Ñ Plan c/desc"</formula>
    </cfRule>
  </conditionalFormatting>
  <conditionalFormatting sqref="BL36:BN36">
    <cfRule type="expression" dxfId="1255" priority="1256">
      <formula>$A$36="Família"</formula>
    </cfRule>
  </conditionalFormatting>
  <conditionalFormatting sqref="BL37:BN37">
    <cfRule type="expression" dxfId="1254" priority="1255">
      <formula>$A$37="Planilhado"</formula>
    </cfRule>
  </conditionalFormatting>
  <conditionalFormatting sqref="BL37:BN37">
    <cfRule type="expression" dxfId="1253" priority="1254">
      <formula>$A$37="Ñ Plan s/desc"</formula>
    </cfRule>
  </conditionalFormatting>
  <conditionalFormatting sqref="BL37:BN37">
    <cfRule type="expression" dxfId="1252" priority="1253">
      <formula>$A$37="Advindo"</formula>
    </cfRule>
  </conditionalFormatting>
  <conditionalFormatting sqref="BL37:BN37">
    <cfRule type="expression" dxfId="1251" priority="1252">
      <formula>$A$37="Ñ Plan c/desc"</formula>
    </cfRule>
  </conditionalFormatting>
  <conditionalFormatting sqref="BL37:BN37">
    <cfRule type="expression" dxfId="1250" priority="1251">
      <formula>$A$37="Família"</formula>
    </cfRule>
  </conditionalFormatting>
  <conditionalFormatting sqref="BL38:BN38">
    <cfRule type="expression" dxfId="1249" priority="1250">
      <formula>$A$38="Planilhado"</formula>
    </cfRule>
  </conditionalFormatting>
  <conditionalFormatting sqref="BL38:BN38">
    <cfRule type="expression" dxfId="1248" priority="1249">
      <formula>$A$38="Ñ Plan s/desc"</formula>
    </cfRule>
  </conditionalFormatting>
  <conditionalFormatting sqref="BL38:BN38">
    <cfRule type="expression" dxfId="1247" priority="1248">
      <formula>$A$38="Advindo"</formula>
    </cfRule>
  </conditionalFormatting>
  <conditionalFormatting sqref="BL38:BN38">
    <cfRule type="expression" dxfId="1246" priority="1247">
      <formula>$A$38="Ñ Plan c/desc"</formula>
    </cfRule>
  </conditionalFormatting>
  <conditionalFormatting sqref="BL38:BN38">
    <cfRule type="expression" dxfId="1245" priority="1246">
      <formula>$A$38="Família"</formula>
    </cfRule>
  </conditionalFormatting>
  <conditionalFormatting sqref="BL39:BN39">
    <cfRule type="expression" dxfId="1244" priority="1245">
      <formula>$A$39="Planilhado"</formula>
    </cfRule>
  </conditionalFormatting>
  <conditionalFormatting sqref="BL39:BN39">
    <cfRule type="expression" dxfId="1243" priority="1244">
      <formula>$A$39="Ñ Plan s/desc"</formula>
    </cfRule>
  </conditionalFormatting>
  <conditionalFormatting sqref="BL39:BN39">
    <cfRule type="expression" dxfId="1242" priority="1243">
      <formula>$A$39="Advindo"</formula>
    </cfRule>
  </conditionalFormatting>
  <conditionalFormatting sqref="BL39:BN39">
    <cfRule type="expression" dxfId="1241" priority="1242">
      <formula>$A$39="Ñ Plan c/desc"</formula>
    </cfRule>
  </conditionalFormatting>
  <conditionalFormatting sqref="BL39:BN39">
    <cfRule type="expression" dxfId="1240" priority="1241">
      <formula>$A$39="Família"</formula>
    </cfRule>
  </conditionalFormatting>
  <conditionalFormatting sqref="BL40:BN40">
    <cfRule type="expression" dxfId="1239" priority="1240">
      <formula>$A$40="Planilhado"</formula>
    </cfRule>
  </conditionalFormatting>
  <conditionalFormatting sqref="BL40:BN40">
    <cfRule type="expression" dxfId="1238" priority="1239">
      <formula>$A$40="Ñ Plan s/desc"</formula>
    </cfRule>
  </conditionalFormatting>
  <conditionalFormatting sqref="BL40:BN40">
    <cfRule type="expression" dxfId="1237" priority="1238">
      <formula>$A$40="Advindo"</formula>
    </cfRule>
  </conditionalFormatting>
  <conditionalFormatting sqref="BL40:BN40">
    <cfRule type="expression" dxfId="1236" priority="1237">
      <formula>$A$40="Ñ Plan c/desc"</formula>
    </cfRule>
  </conditionalFormatting>
  <conditionalFormatting sqref="BL40:BN40">
    <cfRule type="expression" dxfId="1235" priority="1236">
      <formula>$A$40="Família"</formula>
    </cfRule>
  </conditionalFormatting>
  <conditionalFormatting sqref="BL41:BN41">
    <cfRule type="expression" dxfId="1234" priority="1235">
      <formula>$A$41="Planilhado"</formula>
    </cfRule>
  </conditionalFormatting>
  <conditionalFormatting sqref="BL41:BN41">
    <cfRule type="expression" dxfId="1233" priority="1234">
      <formula>$A$41="Ñ Plan s/desc"</formula>
    </cfRule>
  </conditionalFormatting>
  <conditionalFormatting sqref="BL41:BN41">
    <cfRule type="expression" dxfId="1232" priority="1233">
      <formula>$A$41="Advindo"</formula>
    </cfRule>
  </conditionalFormatting>
  <conditionalFormatting sqref="BL41:BN41">
    <cfRule type="expression" dxfId="1231" priority="1232">
      <formula>$A$41="Ñ Plan c/desc"</formula>
    </cfRule>
  </conditionalFormatting>
  <conditionalFormatting sqref="BL41:BN41">
    <cfRule type="expression" dxfId="1230" priority="1231">
      <formula>$A$41="Família"</formula>
    </cfRule>
  </conditionalFormatting>
  <conditionalFormatting sqref="BL42:BN42">
    <cfRule type="expression" dxfId="1229" priority="1230">
      <formula>$A$42="Planilhado"</formula>
    </cfRule>
  </conditionalFormatting>
  <conditionalFormatting sqref="BL42:BN42">
    <cfRule type="expression" dxfId="1228" priority="1229">
      <formula>$A$42="Ñ Plan s/desc"</formula>
    </cfRule>
  </conditionalFormatting>
  <conditionalFormatting sqref="BL42:BN42">
    <cfRule type="expression" dxfId="1227" priority="1228">
      <formula>$A$42="Advindo"</formula>
    </cfRule>
  </conditionalFormatting>
  <conditionalFormatting sqref="BL42:BN42">
    <cfRule type="expression" dxfId="1226" priority="1227">
      <formula>$A$42="Ñ Plan c/desc"</formula>
    </cfRule>
  </conditionalFormatting>
  <conditionalFormatting sqref="BL42:BN42">
    <cfRule type="expression" dxfId="1225" priority="1226">
      <formula>$A$42="Família"</formula>
    </cfRule>
  </conditionalFormatting>
  <conditionalFormatting sqref="BL43:BN43">
    <cfRule type="expression" dxfId="1224" priority="1225">
      <formula>$A$43="Planilhado"</formula>
    </cfRule>
  </conditionalFormatting>
  <conditionalFormatting sqref="BL43:BN43">
    <cfRule type="expression" dxfId="1223" priority="1224">
      <formula>$A$43="Ñ Plan s/desc"</formula>
    </cfRule>
  </conditionalFormatting>
  <conditionalFormatting sqref="BL43:BN43">
    <cfRule type="expression" dxfId="1222" priority="1223">
      <formula>$A$43="Advindo"</formula>
    </cfRule>
  </conditionalFormatting>
  <conditionalFormatting sqref="BL43:BN43">
    <cfRule type="expression" dxfId="1221" priority="1222">
      <formula>$A$43="Ñ Plan c/desc"</formula>
    </cfRule>
  </conditionalFormatting>
  <conditionalFormatting sqref="BL43:BN43">
    <cfRule type="expression" dxfId="1220" priority="1221">
      <formula>$A$43="Família"</formula>
    </cfRule>
  </conditionalFormatting>
  <conditionalFormatting sqref="BL44:BN44">
    <cfRule type="expression" dxfId="1219" priority="1220">
      <formula>$A$44="Planilhado"</formula>
    </cfRule>
  </conditionalFormatting>
  <conditionalFormatting sqref="BL44:BN44">
    <cfRule type="expression" dxfId="1218" priority="1219">
      <formula>$A$44="Ñ Plan s/desc"</formula>
    </cfRule>
  </conditionalFormatting>
  <conditionalFormatting sqref="BL44:BN44">
    <cfRule type="expression" dxfId="1217" priority="1218">
      <formula>$A$44="Advindo"</formula>
    </cfRule>
  </conditionalFormatting>
  <conditionalFormatting sqref="BL44:BN44">
    <cfRule type="expression" dxfId="1216" priority="1217">
      <formula>$A$44="Ñ Plan c/desc"</formula>
    </cfRule>
  </conditionalFormatting>
  <conditionalFormatting sqref="BL44:BN44">
    <cfRule type="expression" dxfId="1215" priority="1216">
      <formula>$A$44="Família"</formula>
    </cfRule>
  </conditionalFormatting>
  <conditionalFormatting sqref="BL45:BN45">
    <cfRule type="expression" dxfId="1214" priority="1215">
      <formula>$A$45="Planilhado"</formula>
    </cfRule>
  </conditionalFormatting>
  <conditionalFormatting sqref="BL45:BN45">
    <cfRule type="expression" dxfId="1213" priority="1214">
      <formula>$A$45="Ñ Plan s/desc"</formula>
    </cfRule>
  </conditionalFormatting>
  <conditionalFormatting sqref="BL45:BN45">
    <cfRule type="expression" dxfId="1212" priority="1213">
      <formula>$A$45="Advindo"</formula>
    </cfRule>
  </conditionalFormatting>
  <conditionalFormatting sqref="BL45:BN45">
    <cfRule type="expression" dxfId="1211" priority="1212">
      <formula>$A$45="Ñ Plan c/desc"</formula>
    </cfRule>
  </conditionalFormatting>
  <conditionalFormatting sqref="BL45:BN45">
    <cfRule type="expression" dxfId="1210" priority="1211">
      <formula>$A$45="Família"</formula>
    </cfRule>
  </conditionalFormatting>
  <conditionalFormatting sqref="BL46:BN46">
    <cfRule type="expression" dxfId="1209" priority="1210">
      <formula>$A$46="Planilhado"</formula>
    </cfRule>
  </conditionalFormatting>
  <conditionalFormatting sqref="BL46:BN46">
    <cfRule type="expression" dxfId="1208" priority="1209">
      <formula>$A$46="Ñ Plan s/desc"</formula>
    </cfRule>
  </conditionalFormatting>
  <conditionalFormatting sqref="BL46:BN46">
    <cfRule type="expression" dxfId="1207" priority="1208">
      <formula>$A$46="Advindo"</formula>
    </cfRule>
  </conditionalFormatting>
  <conditionalFormatting sqref="BL46:BN46">
    <cfRule type="expression" dxfId="1206" priority="1207">
      <formula>$A$46="Ñ Plan c/desc"</formula>
    </cfRule>
  </conditionalFormatting>
  <conditionalFormatting sqref="BL46:BN46">
    <cfRule type="expression" dxfId="1205" priority="1206">
      <formula>$A$46="Família"</formula>
    </cfRule>
  </conditionalFormatting>
  <conditionalFormatting sqref="BL47:BN47">
    <cfRule type="expression" dxfId="1204" priority="1205">
      <formula>$A$47="Planilhado"</formula>
    </cfRule>
  </conditionalFormatting>
  <conditionalFormatting sqref="BL47:BN47">
    <cfRule type="expression" dxfId="1203" priority="1204">
      <formula>$A$47="Ñ Plan s/desc"</formula>
    </cfRule>
  </conditionalFormatting>
  <conditionalFormatting sqref="BL47:BN47">
    <cfRule type="expression" dxfId="1202" priority="1203">
      <formula>$A$47="Advindo"</formula>
    </cfRule>
  </conditionalFormatting>
  <conditionalFormatting sqref="BL47:BN47">
    <cfRule type="expression" dxfId="1201" priority="1202">
      <formula>$A$47="Ñ Plan c/desc"</formula>
    </cfRule>
  </conditionalFormatting>
  <conditionalFormatting sqref="BL47:BN47">
    <cfRule type="expression" dxfId="1200" priority="1201">
      <formula>$A$47="Família"</formula>
    </cfRule>
  </conditionalFormatting>
  <conditionalFormatting sqref="BL48:BN48">
    <cfRule type="expression" dxfId="1199" priority="1200">
      <formula>$A$48="Planilhado"</formula>
    </cfRule>
  </conditionalFormatting>
  <conditionalFormatting sqref="BL48:BN48">
    <cfRule type="expression" dxfId="1198" priority="1199">
      <formula>$A$48="Ñ Plan s/desc"</formula>
    </cfRule>
  </conditionalFormatting>
  <conditionalFormatting sqref="BL48:BN48">
    <cfRule type="expression" dxfId="1197" priority="1198">
      <formula>$A$48="Advindo"</formula>
    </cfRule>
  </conditionalFormatting>
  <conditionalFormatting sqref="BL48:BN48">
    <cfRule type="expression" dxfId="1196" priority="1197">
      <formula>$A$48="Ñ Plan c/desc"</formula>
    </cfRule>
  </conditionalFormatting>
  <conditionalFormatting sqref="BL48:BN48">
    <cfRule type="expression" dxfId="1195" priority="1196">
      <formula>$A$48="Família"</formula>
    </cfRule>
  </conditionalFormatting>
  <conditionalFormatting sqref="BL49:BN49">
    <cfRule type="expression" dxfId="1194" priority="1195">
      <formula>$A$49="Planilhado"</formula>
    </cfRule>
  </conditionalFormatting>
  <conditionalFormatting sqref="BL49:BN49">
    <cfRule type="expression" dxfId="1193" priority="1194">
      <formula>$A$49="Ñ Plan s/desc"</formula>
    </cfRule>
  </conditionalFormatting>
  <conditionalFormatting sqref="BL49:BN49">
    <cfRule type="expression" dxfId="1192" priority="1193">
      <formula>$A$49="Advindo"</formula>
    </cfRule>
  </conditionalFormatting>
  <conditionalFormatting sqref="BL49:BN49">
    <cfRule type="expression" dxfId="1191" priority="1192">
      <formula>$A$49="Ñ Plan c/desc"</formula>
    </cfRule>
  </conditionalFormatting>
  <conditionalFormatting sqref="BL49:BN49">
    <cfRule type="expression" dxfId="1190" priority="1191">
      <formula>$A$49="Família"</formula>
    </cfRule>
  </conditionalFormatting>
  <conditionalFormatting sqref="BL50:BN50">
    <cfRule type="expression" dxfId="1189" priority="1190">
      <formula>$A$50="Planilhado"</formula>
    </cfRule>
  </conditionalFormatting>
  <conditionalFormatting sqref="BL50:BN50">
    <cfRule type="expression" dxfId="1188" priority="1189">
      <formula>$A$50="Ñ Plan s/desc"</formula>
    </cfRule>
  </conditionalFormatting>
  <conditionalFormatting sqref="BL50:BN50">
    <cfRule type="expression" dxfId="1187" priority="1188">
      <formula>$A$50="Advindo"</formula>
    </cfRule>
  </conditionalFormatting>
  <conditionalFormatting sqref="BL50:BN50">
    <cfRule type="expression" dxfId="1186" priority="1187">
      <formula>$A$50="Ñ Plan c/desc"</formula>
    </cfRule>
  </conditionalFormatting>
  <conditionalFormatting sqref="BL50:BN50">
    <cfRule type="expression" dxfId="1185" priority="1186">
      <formula>$A$50="Família"</formula>
    </cfRule>
  </conditionalFormatting>
  <conditionalFormatting sqref="BL51:BN51">
    <cfRule type="expression" dxfId="1184" priority="1185">
      <formula>$A$51="Planilhado"</formula>
    </cfRule>
  </conditionalFormatting>
  <conditionalFormatting sqref="BL51:BN51">
    <cfRule type="expression" dxfId="1183" priority="1184">
      <formula>$A$51="Ñ Plan s/desc"</formula>
    </cfRule>
  </conditionalFormatting>
  <conditionalFormatting sqref="BL51:BN51">
    <cfRule type="expression" dxfId="1182" priority="1183">
      <formula>$A$51="Advindo"</formula>
    </cfRule>
  </conditionalFormatting>
  <conditionalFormatting sqref="BL51:BN51">
    <cfRule type="expression" dxfId="1181" priority="1182">
      <formula>$A$51="Ñ Plan c/desc"</formula>
    </cfRule>
  </conditionalFormatting>
  <conditionalFormatting sqref="BL51:BN51">
    <cfRule type="expression" dxfId="1180" priority="1181">
      <formula>$A$51="Família"</formula>
    </cfRule>
  </conditionalFormatting>
  <conditionalFormatting sqref="BL52:BN52">
    <cfRule type="expression" dxfId="1179" priority="1180">
      <formula>$A$52="Planilhado"</formula>
    </cfRule>
  </conditionalFormatting>
  <conditionalFormatting sqref="BL52:BN52">
    <cfRule type="expression" dxfId="1178" priority="1179">
      <formula>$A$52="Ñ Plan s/desc"</formula>
    </cfRule>
  </conditionalFormatting>
  <conditionalFormatting sqref="BL52:BN52">
    <cfRule type="expression" dxfId="1177" priority="1178">
      <formula>$A$52="Advindo"</formula>
    </cfRule>
  </conditionalFormatting>
  <conditionalFormatting sqref="BL52:BN52">
    <cfRule type="expression" dxfId="1176" priority="1177">
      <formula>$A$52="Ñ Plan c/desc"</formula>
    </cfRule>
  </conditionalFormatting>
  <conditionalFormatting sqref="BL52:BN52">
    <cfRule type="expression" dxfId="1175" priority="1176">
      <formula>$A$52="Família"</formula>
    </cfRule>
  </conditionalFormatting>
  <conditionalFormatting sqref="BL53:BN53">
    <cfRule type="expression" dxfId="1174" priority="1175">
      <formula>$A$53="Planilhado"</formula>
    </cfRule>
  </conditionalFormatting>
  <conditionalFormatting sqref="BL53:BN53">
    <cfRule type="expression" dxfId="1173" priority="1174">
      <formula>$A$53="Ñ Plan s/desc"</formula>
    </cfRule>
  </conditionalFormatting>
  <conditionalFormatting sqref="BL53:BN53">
    <cfRule type="expression" dxfId="1172" priority="1173">
      <formula>$A$53="Advindo"</formula>
    </cfRule>
  </conditionalFormatting>
  <conditionalFormatting sqref="BL53:BN53">
    <cfRule type="expression" dxfId="1171" priority="1172">
      <formula>$A$53="Ñ Plan c/desc"</formula>
    </cfRule>
  </conditionalFormatting>
  <conditionalFormatting sqref="BL53:BN53">
    <cfRule type="expression" dxfId="1170" priority="1171">
      <formula>$A$53="Família"</formula>
    </cfRule>
  </conditionalFormatting>
  <conditionalFormatting sqref="BL54:BN54">
    <cfRule type="expression" dxfId="1169" priority="1170">
      <formula>$A$54="Planilhado"</formula>
    </cfRule>
  </conditionalFormatting>
  <conditionalFormatting sqref="BL54:BN54">
    <cfRule type="expression" dxfId="1168" priority="1169">
      <formula>$A$54="Ñ Plan s/desc"</formula>
    </cfRule>
  </conditionalFormatting>
  <conditionalFormatting sqref="BL54:BN54">
    <cfRule type="expression" dxfId="1167" priority="1168">
      <formula>$A$54="Advindo"</formula>
    </cfRule>
  </conditionalFormatting>
  <conditionalFormatting sqref="BL54:BN54">
    <cfRule type="expression" dxfId="1166" priority="1167">
      <formula>$A$54="Ñ Plan c/desc"</formula>
    </cfRule>
  </conditionalFormatting>
  <conditionalFormatting sqref="BL54:BN54">
    <cfRule type="expression" dxfId="1165" priority="1166">
      <formula>$A$54="Família"</formula>
    </cfRule>
  </conditionalFormatting>
  <conditionalFormatting sqref="BL55:BN55">
    <cfRule type="expression" dxfId="1164" priority="1165">
      <formula>$A$55="Planilhado"</formula>
    </cfRule>
  </conditionalFormatting>
  <conditionalFormatting sqref="BL55:BN55">
    <cfRule type="expression" dxfId="1163" priority="1164">
      <formula>$A$55="Ñ Plan s/desc"</formula>
    </cfRule>
  </conditionalFormatting>
  <conditionalFormatting sqref="BL55:BN55">
    <cfRule type="expression" dxfId="1162" priority="1163">
      <formula>$A$55="Advindo"</formula>
    </cfRule>
  </conditionalFormatting>
  <conditionalFormatting sqref="BL55:BN55">
    <cfRule type="expression" dxfId="1161" priority="1162">
      <formula>$A$55="Ñ Plan c/desc"</formula>
    </cfRule>
  </conditionalFormatting>
  <conditionalFormatting sqref="BL55:BN55">
    <cfRule type="expression" dxfId="1160" priority="1161">
      <formula>$A$55="Família"</formula>
    </cfRule>
  </conditionalFormatting>
  <conditionalFormatting sqref="BL56:BN56">
    <cfRule type="expression" dxfId="1159" priority="1160">
      <formula>$A$56="Planilhado"</formula>
    </cfRule>
  </conditionalFormatting>
  <conditionalFormatting sqref="BL56:BN56">
    <cfRule type="expression" dxfId="1158" priority="1159">
      <formula>$A$56="Ñ Plan s/desc"</formula>
    </cfRule>
  </conditionalFormatting>
  <conditionalFormatting sqref="BL56:BN56">
    <cfRule type="expression" dxfId="1157" priority="1158">
      <formula>$A$56="Advindo"</formula>
    </cfRule>
  </conditionalFormatting>
  <conditionalFormatting sqref="BL56:BN56">
    <cfRule type="expression" dxfId="1156" priority="1157">
      <formula>$A$56="Ñ Plan c/desc"</formula>
    </cfRule>
  </conditionalFormatting>
  <conditionalFormatting sqref="BL56:BN56">
    <cfRule type="expression" dxfId="1155" priority="1156">
      <formula>$A$56="Família"</formula>
    </cfRule>
  </conditionalFormatting>
  <conditionalFormatting sqref="BL57:BN57">
    <cfRule type="expression" dxfId="1154" priority="1155">
      <formula>$A$57="Planilhado"</formula>
    </cfRule>
  </conditionalFormatting>
  <conditionalFormatting sqref="BL57:BN57">
    <cfRule type="expression" dxfId="1153" priority="1154">
      <formula>$A$57="Ñ Plan s/desc"</formula>
    </cfRule>
  </conditionalFormatting>
  <conditionalFormatting sqref="BL57:BN57">
    <cfRule type="expression" dxfId="1152" priority="1153">
      <formula>$A$57="Advindo"</formula>
    </cfRule>
  </conditionalFormatting>
  <conditionalFormatting sqref="BL57:BN57">
    <cfRule type="expression" dxfId="1151" priority="1152">
      <formula>$A$57="Ñ Plan c/desc"</formula>
    </cfRule>
  </conditionalFormatting>
  <conditionalFormatting sqref="BL57:BN57">
    <cfRule type="expression" dxfId="1150" priority="1151">
      <formula>$A$57="Família"</formula>
    </cfRule>
  </conditionalFormatting>
  <conditionalFormatting sqref="BL58:BN58">
    <cfRule type="expression" dxfId="1149" priority="1150">
      <formula>$A$58="Planilhado"</formula>
    </cfRule>
  </conditionalFormatting>
  <conditionalFormatting sqref="BL58:BN58">
    <cfRule type="expression" dxfId="1148" priority="1149">
      <formula>$A$58="Ñ Plan s/desc"</formula>
    </cfRule>
  </conditionalFormatting>
  <conditionalFormatting sqref="BL58:BN58">
    <cfRule type="expression" dxfId="1147" priority="1148">
      <formula>$A$58="Advindo"</formula>
    </cfRule>
  </conditionalFormatting>
  <conditionalFormatting sqref="BL58:BN58">
    <cfRule type="expression" dxfId="1146" priority="1147">
      <formula>$A$58="Ñ Plan c/desc"</formula>
    </cfRule>
  </conditionalFormatting>
  <conditionalFormatting sqref="BL58:BN58">
    <cfRule type="expression" dxfId="1145" priority="1146">
      <formula>$A$58="Família"</formula>
    </cfRule>
  </conditionalFormatting>
  <conditionalFormatting sqref="BL59:BN59">
    <cfRule type="expression" dxfId="1144" priority="1145">
      <formula>$A$59="Planilhado"</formula>
    </cfRule>
  </conditionalFormatting>
  <conditionalFormatting sqref="BL59:BN59">
    <cfRule type="expression" dxfId="1143" priority="1144">
      <formula>$A$59="Ñ Plan s/desc"</formula>
    </cfRule>
  </conditionalFormatting>
  <conditionalFormatting sqref="BL59:BN59">
    <cfRule type="expression" dxfId="1142" priority="1143">
      <formula>$A$59="Advindo"</formula>
    </cfRule>
  </conditionalFormatting>
  <conditionalFormatting sqref="BL59:BN59">
    <cfRule type="expression" dxfId="1141" priority="1142">
      <formula>$A$59="Ñ Plan c/desc"</formula>
    </cfRule>
  </conditionalFormatting>
  <conditionalFormatting sqref="BL59:BN59">
    <cfRule type="expression" dxfId="1140" priority="1141">
      <formula>$A$59="Família"</formula>
    </cfRule>
  </conditionalFormatting>
  <conditionalFormatting sqref="BL60:BN60">
    <cfRule type="expression" dxfId="1139" priority="1140">
      <formula>$A$60="Planilhado"</formula>
    </cfRule>
  </conditionalFormatting>
  <conditionalFormatting sqref="BL60:BN60">
    <cfRule type="expression" dxfId="1138" priority="1139">
      <formula>$A$60="Ñ Plan s/desc"</formula>
    </cfRule>
  </conditionalFormatting>
  <conditionalFormatting sqref="BL60:BN60">
    <cfRule type="expression" dxfId="1137" priority="1138">
      <formula>$A$60="Advindo"</formula>
    </cfRule>
  </conditionalFormatting>
  <conditionalFormatting sqref="BL60:BN60">
    <cfRule type="expression" dxfId="1136" priority="1137">
      <formula>$A$60="Ñ Plan c/desc"</formula>
    </cfRule>
  </conditionalFormatting>
  <conditionalFormatting sqref="BL60:BN60">
    <cfRule type="expression" dxfId="1135" priority="1136">
      <formula>$A$60="Família"</formula>
    </cfRule>
  </conditionalFormatting>
  <conditionalFormatting sqref="BL61:BN61">
    <cfRule type="expression" dxfId="1134" priority="1135">
      <formula>$A$61="Planilhado"</formula>
    </cfRule>
  </conditionalFormatting>
  <conditionalFormatting sqref="BL61:BN61">
    <cfRule type="expression" dxfId="1133" priority="1134">
      <formula>$A$61="Ñ Plan s/desc"</formula>
    </cfRule>
  </conditionalFormatting>
  <conditionalFormatting sqref="BL61:BN61">
    <cfRule type="expression" dxfId="1132" priority="1133">
      <formula>$A$61="Advindo"</formula>
    </cfRule>
  </conditionalFormatting>
  <conditionalFormatting sqref="BL61:BN61">
    <cfRule type="expression" dxfId="1131" priority="1132">
      <formula>$A$61="Ñ Plan c/desc"</formula>
    </cfRule>
  </conditionalFormatting>
  <conditionalFormatting sqref="BL61:BN61">
    <cfRule type="expression" dxfId="1130" priority="1131">
      <formula>$A$61="Família"</formula>
    </cfRule>
  </conditionalFormatting>
  <conditionalFormatting sqref="BL62:BN62">
    <cfRule type="expression" dxfId="1129" priority="1130">
      <formula>$A$62="Planilhado"</formula>
    </cfRule>
  </conditionalFormatting>
  <conditionalFormatting sqref="BL62:BN62">
    <cfRule type="expression" dxfId="1128" priority="1129">
      <formula>$A$62="Ñ Plan s/desc"</formula>
    </cfRule>
  </conditionalFormatting>
  <conditionalFormatting sqref="BL62:BN62">
    <cfRule type="expression" dxfId="1127" priority="1128">
      <formula>$A$62="Advindo"</formula>
    </cfRule>
  </conditionalFormatting>
  <conditionalFormatting sqref="BL62:BN62">
    <cfRule type="expression" dxfId="1126" priority="1127">
      <formula>$A$62="Ñ Plan c/desc"</formula>
    </cfRule>
  </conditionalFormatting>
  <conditionalFormatting sqref="BL62:BN62">
    <cfRule type="expression" dxfId="1125" priority="1126">
      <formula>$A$62="Família"</formula>
    </cfRule>
  </conditionalFormatting>
  <conditionalFormatting sqref="BL63:BN63">
    <cfRule type="expression" dxfId="1124" priority="1125">
      <formula>$A$63="Planilhado"</formula>
    </cfRule>
  </conditionalFormatting>
  <conditionalFormatting sqref="BL63:BN63">
    <cfRule type="expression" dxfId="1123" priority="1124">
      <formula>$A$63="Ñ Plan s/desc"</formula>
    </cfRule>
  </conditionalFormatting>
  <conditionalFormatting sqref="BL63:BN63">
    <cfRule type="expression" dxfId="1122" priority="1123">
      <formula>$A$63="Advindo"</formula>
    </cfRule>
  </conditionalFormatting>
  <conditionalFormatting sqref="BL63:BN63">
    <cfRule type="expression" dxfId="1121" priority="1122">
      <formula>$A$63="Ñ Plan c/desc"</formula>
    </cfRule>
  </conditionalFormatting>
  <conditionalFormatting sqref="BL63:BN63">
    <cfRule type="expression" dxfId="1120" priority="1121">
      <formula>$A$63="Família"</formula>
    </cfRule>
  </conditionalFormatting>
  <conditionalFormatting sqref="BL64:BN64">
    <cfRule type="expression" dxfId="1119" priority="1120">
      <formula>$A$64="Planilhado"</formula>
    </cfRule>
  </conditionalFormatting>
  <conditionalFormatting sqref="BL64:BN64">
    <cfRule type="expression" dxfId="1118" priority="1119">
      <formula>$A$64="Ñ Plan s/desc"</formula>
    </cfRule>
  </conditionalFormatting>
  <conditionalFormatting sqref="BL64:BN64">
    <cfRule type="expression" dxfId="1117" priority="1118">
      <formula>$A$64="Advindo"</formula>
    </cfRule>
  </conditionalFormatting>
  <conditionalFormatting sqref="BL64:BN64">
    <cfRule type="expression" dxfId="1116" priority="1117">
      <formula>$A$64="Ñ Plan c/desc"</formula>
    </cfRule>
  </conditionalFormatting>
  <conditionalFormatting sqref="BL64:BN64">
    <cfRule type="expression" dxfId="1115" priority="1116">
      <formula>$A$64="Família"</formula>
    </cfRule>
  </conditionalFormatting>
  <conditionalFormatting sqref="BL65:BN65">
    <cfRule type="expression" dxfId="1114" priority="1115">
      <formula>$A$65="Planilhado"</formula>
    </cfRule>
  </conditionalFormatting>
  <conditionalFormatting sqref="BL65:BN65">
    <cfRule type="expression" dxfId="1113" priority="1114">
      <formula>$A$65="Ñ Plan s/desc"</formula>
    </cfRule>
  </conditionalFormatting>
  <conditionalFormatting sqref="BL65:BN65">
    <cfRule type="expression" dxfId="1112" priority="1113">
      <formula>$A$65="Advindo"</formula>
    </cfRule>
  </conditionalFormatting>
  <conditionalFormatting sqref="BL65:BN65">
    <cfRule type="expression" dxfId="1111" priority="1112">
      <formula>$A$65="Ñ Plan c/desc"</formula>
    </cfRule>
  </conditionalFormatting>
  <conditionalFormatting sqref="BL65:BN65">
    <cfRule type="expression" dxfId="1110" priority="1111">
      <formula>$A$65="Família"</formula>
    </cfRule>
  </conditionalFormatting>
  <conditionalFormatting sqref="BL66:BN66">
    <cfRule type="expression" dxfId="1109" priority="1110">
      <formula>$A$66="Planilhado"</formula>
    </cfRule>
  </conditionalFormatting>
  <conditionalFormatting sqref="BL66:BN66">
    <cfRule type="expression" dxfId="1108" priority="1109">
      <formula>$A$66="Ñ Plan s/desc"</formula>
    </cfRule>
  </conditionalFormatting>
  <conditionalFormatting sqref="BL66:BN66">
    <cfRule type="expression" dxfId="1107" priority="1108">
      <formula>$A$66="Advindo"</formula>
    </cfRule>
  </conditionalFormatting>
  <conditionalFormatting sqref="BL66:BN66">
    <cfRule type="expression" dxfId="1106" priority="1107">
      <formula>$A$66="Ñ Plan c/desc"</formula>
    </cfRule>
  </conditionalFormatting>
  <conditionalFormatting sqref="BL66:BN66">
    <cfRule type="expression" dxfId="1105" priority="1106">
      <formula>$A$66="Família"</formula>
    </cfRule>
  </conditionalFormatting>
  <conditionalFormatting sqref="BL67:BN67">
    <cfRule type="expression" dxfId="1104" priority="1105">
      <formula>$A$67="Planilhado"</formula>
    </cfRule>
  </conditionalFormatting>
  <conditionalFormatting sqref="BL67:BN67">
    <cfRule type="expression" dxfId="1103" priority="1104">
      <formula>$A$67="Ñ Plan s/desc"</formula>
    </cfRule>
  </conditionalFormatting>
  <conditionalFormatting sqref="BL67:BN67">
    <cfRule type="expression" dxfId="1102" priority="1103">
      <formula>$A$67="Advindo"</formula>
    </cfRule>
  </conditionalFormatting>
  <conditionalFormatting sqref="BL67:BN67">
    <cfRule type="expression" dxfId="1101" priority="1102">
      <formula>$A$67="Ñ Plan c/desc"</formula>
    </cfRule>
  </conditionalFormatting>
  <conditionalFormatting sqref="BL67:BN67">
    <cfRule type="expression" dxfId="1100" priority="1101">
      <formula>$A$67="Família"</formula>
    </cfRule>
  </conditionalFormatting>
  <conditionalFormatting sqref="BL68:BN68">
    <cfRule type="expression" dxfId="1099" priority="1100">
      <formula>$A$68="Planilhado"</formula>
    </cfRule>
  </conditionalFormatting>
  <conditionalFormatting sqref="BL68:BN68">
    <cfRule type="expression" dxfId="1098" priority="1099">
      <formula>$A$68="Ñ Plan s/desc"</formula>
    </cfRule>
  </conditionalFormatting>
  <conditionalFormatting sqref="BL68:BN68">
    <cfRule type="expression" dxfId="1097" priority="1098">
      <formula>$A$68="Advindo"</formula>
    </cfRule>
  </conditionalFormatting>
  <conditionalFormatting sqref="BL68:BN68">
    <cfRule type="expression" dxfId="1096" priority="1097">
      <formula>$A$68="Ñ Plan c/desc"</formula>
    </cfRule>
  </conditionalFormatting>
  <conditionalFormatting sqref="BL68:BN68">
    <cfRule type="expression" dxfId="1095" priority="1096">
      <formula>$A$68="Família"</formula>
    </cfRule>
  </conditionalFormatting>
  <conditionalFormatting sqref="BL69:BN69">
    <cfRule type="expression" dxfId="1094" priority="1095">
      <formula>$A$69="Planilhado"</formula>
    </cfRule>
  </conditionalFormatting>
  <conditionalFormatting sqref="BL69:BN69">
    <cfRule type="expression" dxfId="1093" priority="1094">
      <formula>$A$69="Ñ Plan s/desc"</formula>
    </cfRule>
  </conditionalFormatting>
  <conditionalFormatting sqref="BL69:BN69">
    <cfRule type="expression" dxfId="1092" priority="1093">
      <formula>$A$69="Advindo"</formula>
    </cfRule>
  </conditionalFormatting>
  <conditionalFormatting sqref="BL69:BN69">
    <cfRule type="expression" dxfId="1091" priority="1092">
      <formula>$A$69="Ñ Plan c/desc"</formula>
    </cfRule>
  </conditionalFormatting>
  <conditionalFormatting sqref="BL69:BN69">
    <cfRule type="expression" dxfId="1090" priority="1091">
      <formula>$A$69="Família"</formula>
    </cfRule>
  </conditionalFormatting>
  <conditionalFormatting sqref="BL70:BN70">
    <cfRule type="expression" dxfId="1089" priority="1090">
      <formula>$A$70="Planilhado"</formula>
    </cfRule>
  </conditionalFormatting>
  <conditionalFormatting sqref="BL70:BN70">
    <cfRule type="expression" dxfId="1088" priority="1089">
      <formula>$A$70="Ñ Plan s/desc"</formula>
    </cfRule>
  </conditionalFormatting>
  <conditionalFormatting sqref="BL70:BN70">
    <cfRule type="expression" dxfId="1087" priority="1088">
      <formula>$A$70="Advindo"</formula>
    </cfRule>
  </conditionalFormatting>
  <conditionalFormatting sqref="BL70:BN70">
    <cfRule type="expression" dxfId="1086" priority="1087">
      <formula>$A$70="Ñ Plan c/desc"</formula>
    </cfRule>
  </conditionalFormatting>
  <conditionalFormatting sqref="BL70:BN70">
    <cfRule type="expression" dxfId="1085" priority="1086">
      <formula>$A$70="Família"</formula>
    </cfRule>
  </conditionalFormatting>
  <conditionalFormatting sqref="BL71:BN71">
    <cfRule type="expression" dxfId="1084" priority="1085">
      <formula>$A$71="Planilhado"</formula>
    </cfRule>
  </conditionalFormatting>
  <conditionalFormatting sqref="BL71:BN71">
    <cfRule type="expression" dxfId="1083" priority="1084">
      <formula>$A$71="Ñ Plan s/desc"</formula>
    </cfRule>
  </conditionalFormatting>
  <conditionalFormatting sqref="BL71:BN71">
    <cfRule type="expression" dxfId="1082" priority="1083">
      <formula>$A$71="Advindo"</formula>
    </cfRule>
  </conditionalFormatting>
  <conditionalFormatting sqref="BL71:BN71">
    <cfRule type="expression" dxfId="1081" priority="1082">
      <formula>$A$71="Ñ Plan c/desc"</formula>
    </cfRule>
  </conditionalFormatting>
  <conditionalFormatting sqref="BL71:BN71">
    <cfRule type="expression" dxfId="1080" priority="1081">
      <formula>$A$71="Família"</formula>
    </cfRule>
  </conditionalFormatting>
  <conditionalFormatting sqref="BL72:BN72">
    <cfRule type="expression" dxfId="1079" priority="1080">
      <formula>$A$72="Planilhado"</formula>
    </cfRule>
  </conditionalFormatting>
  <conditionalFormatting sqref="BL72:BN72">
    <cfRule type="expression" dxfId="1078" priority="1079">
      <formula>$A$72="Ñ Plan s/desc"</formula>
    </cfRule>
  </conditionalFormatting>
  <conditionalFormatting sqref="BL72:BN72">
    <cfRule type="expression" dxfId="1077" priority="1078">
      <formula>$A$72="Advindo"</formula>
    </cfRule>
  </conditionalFormatting>
  <conditionalFormatting sqref="BL72:BN72">
    <cfRule type="expression" dxfId="1076" priority="1077">
      <formula>$A$72="Ñ Plan c/desc"</formula>
    </cfRule>
  </conditionalFormatting>
  <conditionalFormatting sqref="BL72:BN72">
    <cfRule type="expression" dxfId="1075" priority="1076">
      <formula>$A$72="Família"</formula>
    </cfRule>
  </conditionalFormatting>
  <conditionalFormatting sqref="BL73:BN73">
    <cfRule type="expression" dxfId="1074" priority="1075">
      <formula>$A$73="Planilhado"</formula>
    </cfRule>
  </conditionalFormatting>
  <conditionalFormatting sqref="BL73:BN73">
    <cfRule type="expression" dxfId="1073" priority="1074">
      <formula>$A$73="Ñ Plan s/desc"</formula>
    </cfRule>
  </conditionalFormatting>
  <conditionalFormatting sqref="BL73:BN73">
    <cfRule type="expression" dxfId="1072" priority="1073">
      <formula>$A$73="Advindo"</formula>
    </cfRule>
  </conditionalFormatting>
  <conditionalFormatting sqref="BL73:BN73">
    <cfRule type="expression" dxfId="1071" priority="1072">
      <formula>$A$73="Ñ Plan c/desc"</formula>
    </cfRule>
  </conditionalFormatting>
  <conditionalFormatting sqref="BL73:BN73">
    <cfRule type="expression" dxfId="1070" priority="1071">
      <formula>$A$73="Família"</formula>
    </cfRule>
  </conditionalFormatting>
  <conditionalFormatting sqref="BL74:BN74">
    <cfRule type="expression" dxfId="1069" priority="1070">
      <formula>$A$74="Planilhado"</formula>
    </cfRule>
  </conditionalFormatting>
  <conditionalFormatting sqref="BL74:BN74">
    <cfRule type="expression" dxfId="1068" priority="1069">
      <formula>$A$74="Ñ Plan s/desc"</formula>
    </cfRule>
  </conditionalFormatting>
  <conditionalFormatting sqref="BL74:BN74">
    <cfRule type="expression" dxfId="1067" priority="1068">
      <formula>$A$74="Advindo"</formula>
    </cfRule>
  </conditionalFormatting>
  <conditionalFormatting sqref="BL74:BN74">
    <cfRule type="expression" dxfId="1066" priority="1067">
      <formula>$A$74="Ñ Plan c/desc"</formula>
    </cfRule>
  </conditionalFormatting>
  <conditionalFormatting sqref="BL74:BN74">
    <cfRule type="expression" dxfId="1065" priority="1066">
      <formula>$A$74="Família"</formula>
    </cfRule>
  </conditionalFormatting>
  <conditionalFormatting sqref="BL75:BN75">
    <cfRule type="expression" dxfId="1064" priority="1065">
      <formula>$A$75="Planilhado"</formula>
    </cfRule>
  </conditionalFormatting>
  <conditionalFormatting sqref="BL75:BN75">
    <cfRule type="expression" dxfId="1063" priority="1064">
      <formula>$A$75="Ñ Plan s/desc"</formula>
    </cfRule>
  </conditionalFormatting>
  <conditionalFormatting sqref="BL75:BN75">
    <cfRule type="expression" dxfId="1062" priority="1063">
      <formula>$A$75="Advindo"</formula>
    </cfRule>
  </conditionalFormatting>
  <conditionalFormatting sqref="BL75:BN75">
    <cfRule type="expression" dxfId="1061" priority="1062">
      <formula>$A$75="Ñ Plan c/desc"</formula>
    </cfRule>
  </conditionalFormatting>
  <conditionalFormatting sqref="BL75:BN75">
    <cfRule type="expression" dxfId="1060" priority="1061">
      <formula>$A$75="Família"</formula>
    </cfRule>
  </conditionalFormatting>
  <conditionalFormatting sqref="BL76:BN76">
    <cfRule type="expression" dxfId="1059" priority="1060">
      <formula>$A$76="Planilhado"</formula>
    </cfRule>
  </conditionalFormatting>
  <conditionalFormatting sqref="BL76:BN76">
    <cfRule type="expression" dxfId="1058" priority="1059">
      <formula>$A$76="Ñ Plan s/desc"</formula>
    </cfRule>
  </conditionalFormatting>
  <conditionalFormatting sqref="BL76:BN76">
    <cfRule type="expression" dxfId="1057" priority="1058">
      <formula>$A$76="Advindo"</formula>
    </cfRule>
  </conditionalFormatting>
  <conditionalFormatting sqref="BL76:BN76">
    <cfRule type="expression" dxfId="1056" priority="1057">
      <formula>$A$76="Ñ Plan c/desc"</formula>
    </cfRule>
  </conditionalFormatting>
  <conditionalFormatting sqref="BL76:BN76">
    <cfRule type="expression" dxfId="1055" priority="1056">
      <formula>$A$76="Família"</formula>
    </cfRule>
  </conditionalFormatting>
  <conditionalFormatting sqref="BL77:BN77">
    <cfRule type="expression" dxfId="1054" priority="1055">
      <formula>$A$77="Planilhado"</formula>
    </cfRule>
  </conditionalFormatting>
  <conditionalFormatting sqref="BL77:BN77">
    <cfRule type="expression" dxfId="1053" priority="1054">
      <formula>$A$77="Ñ Plan s/desc"</formula>
    </cfRule>
  </conditionalFormatting>
  <conditionalFormatting sqref="BL77:BN77">
    <cfRule type="expression" dxfId="1052" priority="1053">
      <formula>$A$77="Advindo"</formula>
    </cfRule>
  </conditionalFormatting>
  <conditionalFormatting sqref="BL77:BN77">
    <cfRule type="expression" dxfId="1051" priority="1052">
      <formula>$A$77="Ñ Plan c/desc"</formula>
    </cfRule>
  </conditionalFormatting>
  <conditionalFormatting sqref="BL77:BN77">
    <cfRule type="expression" dxfId="1050" priority="1051">
      <formula>$A$77="Família"</formula>
    </cfRule>
  </conditionalFormatting>
  <conditionalFormatting sqref="BL78:BN78">
    <cfRule type="expression" dxfId="1049" priority="1050">
      <formula>$A$78="Planilhado"</formula>
    </cfRule>
  </conditionalFormatting>
  <conditionalFormatting sqref="BL78:BN78">
    <cfRule type="expression" dxfId="1048" priority="1049">
      <formula>$A$78="Ñ Plan s/desc"</formula>
    </cfRule>
  </conditionalFormatting>
  <conditionalFormatting sqref="BL78:BN78">
    <cfRule type="expression" dxfId="1047" priority="1048">
      <formula>$A$78="Advindo"</formula>
    </cfRule>
  </conditionalFormatting>
  <conditionalFormatting sqref="BL78:BN78">
    <cfRule type="expression" dxfId="1046" priority="1047">
      <formula>$A$78="Ñ Plan c/desc"</formula>
    </cfRule>
  </conditionalFormatting>
  <conditionalFormatting sqref="BL78:BN78">
    <cfRule type="expression" dxfId="1045" priority="1046">
      <formula>$A$78="Família"</formula>
    </cfRule>
  </conditionalFormatting>
  <conditionalFormatting sqref="BL79:BN79">
    <cfRule type="expression" dxfId="1044" priority="1045">
      <formula>$A$79="Planilhado"</formula>
    </cfRule>
  </conditionalFormatting>
  <conditionalFormatting sqref="BL79:BN79">
    <cfRule type="expression" dxfId="1043" priority="1044">
      <formula>$A$79="Ñ Plan s/desc"</formula>
    </cfRule>
  </conditionalFormatting>
  <conditionalFormatting sqref="BL79:BN79">
    <cfRule type="expression" dxfId="1042" priority="1043">
      <formula>$A$79="Advindo"</formula>
    </cfRule>
  </conditionalFormatting>
  <conditionalFormatting sqref="BL79:BN79">
    <cfRule type="expression" dxfId="1041" priority="1042">
      <formula>$A$79="Ñ Plan c/desc"</formula>
    </cfRule>
  </conditionalFormatting>
  <conditionalFormatting sqref="BL79:BN79">
    <cfRule type="expression" dxfId="1040" priority="1041">
      <formula>$A$79="Família"</formula>
    </cfRule>
  </conditionalFormatting>
  <conditionalFormatting sqref="BL80:BN80">
    <cfRule type="expression" dxfId="1039" priority="1040">
      <formula>$A$80="Planilhado"</formula>
    </cfRule>
  </conditionalFormatting>
  <conditionalFormatting sqref="BL80:BN80">
    <cfRule type="expression" dxfId="1038" priority="1039">
      <formula>$A$80="Ñ Plan s/desc"</formula>
    </cfRule>
  </conditionalFormatting>
  <conditionalFormatting sqref="BL80:BN80">
    <cfRule type="expression" dxfId="1037" priority="1038">
      <formula>$A$80="Advindo"</formula>
    </cfRule>
  </conditionalFormatting>
  <conditionalFormatting sqref="BL80:BN80">
    <cfRule type="expression" dxfId="1036" priority="1037">
      <formula>$A$80="Ñ Plan c/desc"</formula>
    </cfRule>
  </conditionalFormatting>
  <conditionalFormatting sqref="BL80:BN80">
    <cfRule type="expression" dxfId="1035" priority="1036">
      <formula>$A$80="Família"</formula>
    </cfRule>
  </conditionalFormatting>
  <conditionalFormatting sqref="BL81:BN81">
    <cfRule type="expression" dxfId="1034" priority="1035">
      <formula>$A$81="Planilhado"</formula>
    </cfRule>
  </conditionalFormatting>
  <conditionalFormatting sqref="BL81:BN81">
    <cfRule type="expression" dxfId="1033" priority="1034">
      <formula>$A$81="Ñ Plan s/desc"</formula>
    </cfRule>
  </conditionalFormatting>
  <conditionalFormatting sqref="BL81:BN81">
    <cfRule type="expression" dxfId="1032" priority="1033">
      <formula>$A$81="Advindo"</formula>
    </cfRule>
  </conditionalFormatting>
  <conditionalFormatting sqref="BL81:BN81">
    <cfRule type="expression" dxfId="1031" priority="1032">
      <formula>$A$81="Ñ Plan c/desc"</formula>
    </cfRule>
  </conditionalFormatting>
  <conditionalFormatting sqref="BL81:BN81">
    <cfRule type="expression" dxfId="1030" priority="1031">
      <formula>$A$81="Família"</formula>
    </cfRule>
  </conditionalFormatting>
  <conditionalFormatting sqref="BL82:BN82">
    <cfRule type="expression" dxfId="1029" priority="1030">
      <formula>$A$82="Planilhado"</formula>
    </cfRule>
  </conditionalFormatting>
  <conditionalFormatting sqref="BL82:BN82">
    <cfRule type="expression" dxfId="1028" priority="1029">
      <formula>$A$82="Ñ Plan s/desc"</formula>
    </cfRule>
  </conditionalFormatting>
  <conditionalFormatting sqref="BL82:BN82">
    <cfRule type="expression" dxfId="1027" priority="1028">
      <formula>$A$82="Advindo"</formula>
    </cfRule>
  </conditionalFormatting>
  <conditionalFormatting sqref="BL82:BN82">
    <cfRule type="expression" dxfId="1026" priority="1027">
      <formula>$A$82="Ñ Plan c/desc"</formula>
    </cfRule>
  </conditionalFormatting>
  <conditionalFormatting sqref="BL82:BN82">
    <cfRule type="expression" dxfId="1025" priority="1026">
      <formula>$A$82="Família"</formula>
    </cfRule>
  </conditionalFormatting>
  <conditionalFormatting sqref="BL83:BN83">
    <cfRule type="expression" dxfId="1024" priority="1025">
      <formula>$A$83="Planilhado"</formula>
    </cfRule>
  </conditionalFormatting>
  <conditionalFormatting sqref="BL83:BN83">
    <cfRule type="expression" dxfId="1023" priority="1024">
      <formula>$A$83="Ñ Plan s/desc"</formula>
    </cfRule>
  </conditionalFormatting>
  <conditionalFormatting sqref="BL83:BN83">
    <cfRule type="expression" dxfId="1022" priority="1023">
      <formula>$A$83="Advindo"</formula>
    </cfRule>
  </conditionalFormatting>
  <conditionalFormatting sqref="BL83:BN83">
    <cfRule type="expression" dxfId="1021" priority="1022">
      <formula>$A$83="Ñ Plan c/desc"</formula>
    </cfRule>
  </conditionalFormatting>
  <conditionalFormatting sqref="BL83:BN83">
    <cfRule type="expression" dxfId="1020" priority="1021">
      <formula>$A$83="Família"</formula>
    </cfRule>
  </conditionalFormatting>
  <conditionalFormatting sqref="BL84:BN84">
    <cfRule type="expression" dxfId="1019" priority="1020">
      <formula>$A$84="Planilhado"</formula>
    </cfRule>
  </conditionalFormatting>
  <conditionalFormatting sqref="BL84:BN84">
    <cfRule type="expression" dxfId="1018" priority="1019">
      <formula>$A$84="Ñ Plan s/desc"</formula>
    </cfRule>
  </conditionalFormatting>
  <conditionalFormatting sqref="BL84:BN84">
    <cfRule type="expression" dxfId="1017" priority="1018">
      <formula>$A$84="Advindo"</formula>
    </cfRule>
  </conditionalFormatting>
  <conditionalFormatting sqref="BL84:BN84">
    <cfRule type="expression" dxfId="1016" priority="1017">
      <formula>$A$84="Ñ Plan c/desc"</formula>
    </cfRule>
  </conditionalFormatting>
  <conditionalFormatting sqref="BL84:BN84">
    <cfRule type="expression" dxfId="1015" priority="1016">
      <formula>$A$84="Família"</formula>
    </cfRule>
  </conditionalFormatting>
  <conditionalFormatting sqref="BL85:BN85">
    <cfRule type="expression" dxfId="1014" priority="1015">
      <formula>$A$85="Planilhado"</formula>
    </cfRule>
  </conditionalFormatting>
  <conditionalFormatting sqref="BL85:BN85">
    <cfRule type="expression" dxfId="1013" priority="1014">
      <formula>$A$85="Ñ Plan s/desc"</formula>
    </cfRule>
  </conditionalFormatting>
  <conditionalFormatting sqref="BL85:BN85">
    <cfRule type="expression" dxfId="1012" priority="1013">
      <formula>$A$85="Advindo"</formula>
    </cfRule>
  </conditionalFormatting>
  <conditionalFormatting sqref="BL85:BN85">
    <cfRule type="expression" dxfId="1011" priority="1012">
      <formula>$A$85="Ñ Plan c/desc"</formula>
    </cfRule>
  </conditionalFormatting>
  <conditionalFormatting sqref="BL85:BN85">
    <cfRule type="expression" dxfId="1010" priority="1011">
      <formula>$A$85="Família"</formula>
    </cfRule>
  </conditionalFormatting>
  <conditionalFormatting sqref="BL86:BN86">
    <cfRule type="expression" dxfId="1009" priority="1010">
      <formula>$A$86="Planilhado"</formula>
    </cfRule>
  </conditionalFormatting>
  <conditionalFormatting sqref="BL86:BN86">
    <cfRule type="expression" dxfId="1008" priority="1009">
      <formula>$A$86="Ñ Plan s/desc"</formula>
    </cfRule>
  </conditionalFormatting>
  <conditionalFormatting sqref="BL86:BN86">
    <cfRule type="expression" dxfId="1007" priority="1008">
      <formula>$A$86="Advindo"</formula>
    </cfRule>
  </conditionalFormatting>
  <conditionalFormatting sqref="BL86:BN86">
    <cfRule type="expression" dxfId="1006" priority="1007">
      <formula>$A$86="Ñ Plan c/desc"</formula>
    </cfRule>
  </conditionalFormatting>
  <conditionalFormatting sqref="BL86:BN86">
    <cfRule type="expression" dxfId="1005" priority="1006">
      <formula>$A$86="Família"</formula>
    </cfRule>
  </conditionalFormatting>
  <conditionalFormatting sqref="BL87:BN87">
    <cfRule type="expression" dxfId="1004" priority="1005">
      <formula>$A$87="Planilhado"</formula>
    </cfRule>
  </conditionalFormatting>
  <conditionalFormatting sqref="BL87:BN87">
    <cfRule type="expression" dxfId="1003" priority="1004">
      <formula>$A$87="Ñ Plan s/desc"</formula>
    </cfRule>
  </conditionalFormatting>
  <conditionalFormatting sqref="BL87:BN87">
    <cfRule type="expression" dxfId="1002" priority="1003">
      <formula>$A$87="Advindo"</formula>
    </cfRule>
  </conditionalFormatting>
  <conditionalFormatting sqref="BL87:BN87">
    <cfRule type="expression" dxfId="1001" priority="1002">
      <formula>$A$87="Ñ Plan c/desc"</formula>
    </cfRule>
  </conditionalFormatting>
  <conditionalFormatting sqref="BL87:BN87">
    <cfRule type="expression" dxfId="1000" priority="1001">
      <formula>$A$87="Família"</formula>
    </cfRule>
  </conditionalFormatting>
  <conditionalFormatting sqref="BL88:BN88">
    <cfRule type="expression" dxfId="999" priority="1000">
      <formula>$A$88="Planilhado"</formula>
    </cfRule>
  </conditionalFormatting>
  <conditionalFormatting sqref="BL88:BN88">
    <cfRule type="expression" dxfId="998" priority="999">
      <formula>$A$88="Ñ Plan s/desc"</formula>
    </cfRule>
  </conditionalFormatting>
  <conditionalFormatting sqref="BL88:BN88">
    <cfRule type="expression" dxfId="997" priority="998">
      <formula>$A$88="Advindo"</formula>
    </cfRule>
  </conditionalFormatting>
  <conditionalFormatting sqref="BL88:BN88">
    <cfRule type="expression" dxfId="996" priority="997">
      <formula>$A$88="Ñ Plan c/desc"</formula>
    </cfRule>
  </conditionalFormatting>
  <conditionalFormatting sqref="BL88:BN88">
    <cfRule type="expression" dxfId="995" priority="996">
      <formula>$A$88="Família"</formula>
    </cfRule>
  </conditionalFormatting>
  <conditionalFormatting sqref="BL89:BN89">
    <cfRule type="expression" dxfId="994" priority="995">
      <formula>$A$89="Planilhado"</formula>
    </cfRule>
  </conditionalFormatting>
  <conditionalFormatting sqref="BL89:BN89">
    <cfRule type="expression" dxfId="993" priority="994">
      <formula>$A$89="Ñ Plan s/desc"</formula>
    </cfRule>
  </conditionalFormatting>
  <conditionalFormatting sqref="BL89:BN89">
    <cfRule type="expression" dxfId="992" priority="993">
      <formula>$A$89="Advindo"</formula>
    </cfRule>
  </conditionalFormatting>
  <conditionalFormatting sqref="BL89:BN89">
    <cfRule type="expression" dxfId="991" priority="992">
      <formula>$A$89="Ñ Plan c/desc"</formula>
    </cfRule>
  </conditionalFormatting>
  <conditionalFormatting sqref="BL89:BN89">
    <cfRule type="expression" dxfId="990" priority="991">
      <formula>$A$89="Família"</formula>
    </cfRule>
  </conditionalFormatting>
  <conditionalFormatting sqref="BL90:BN90">
    <cfRule type="expression" dxfId="989" priority="990">
      <formula>$A$90="Planilhado"</formula>
    </cfRule>
  </conditionalFormatting>
  <conditionalFormatting sqref="BL90:BN90">
    <cfRule type="expression" dxfId="988" priority="989">
      <formula>$A$90="Ñ Plan s/desc"</formula>
    </cfRule>
  </conditionalFormatting>
  <conditionalFormatting sqref="BL90:BN90">
    <cfRule type="expression" dxfId="987" priority="988">
      <formula>$A$90="Advindo"</formula>
    </cfRule>
  </conditionalFormatting>
  <conditionalFormatting sqref="BL90:BN90">
    <cfRule type="expression" dxfId="986" priority="987">
      <formula>$A$90="Ñ Plan c/desc"</formula>
    </cfRule>
  </conditionalFormatting>
  <conditionalFormatting sqref="BL90:BN90">
    <cfRule type="expression" dxfId="985" priority="986">
      <formula>$A$90="Família"</formula>
    </cfRule>
  </conditionalFormatting>
  <conditionalFormatting sqref="BL91:BN91">
    <cfRule type="expression" dxfId="984" priority="985">
      <formula>$A$91="Planilhado"</formula>
    </cfRule>
  </conditionalFormatting>
  <conditionalFormatting sqref="BL91:BN91">
    <cfRule type="expression" dxfId="983" priority="984">
      <formula>$A$91="Ñ Plan s/desc"</formula>
    </cfRule>
  </conditionalFormatting>
  <conditionalFormatting sqref="BL91:BN91">
    <cfRule type="expression" dxfId="982" priority="983">
      <formula>$A$91="Advindo"</formula>
    </cfRule>
  </conditionalFormatting>
  <conditionalFormatting sqref="BL91:BN91">
    <cfRule type="expression" dxfId="981" priority="982">
      <formula>$A$91="Ñ Plan c/desc"</formula>
    </cfRule>
  </conditionalFormatting>
  <conditionalFormatting sqref="BL91:BN91">
    <cfRule type="expression" dxfId="980" priority="981">
      <formula>$A$91="Família"</formula>
    </cfRule>
  </conditionalFormatting>
  <conditionalFormatting sqref="BL92:BN92">
    <cfRule type="expression" dxfId="979" priority="980">
      <formula>$A$92="Planilhado"</formula>
    </cfRule>
  </conditionalFormatting>
  <conditionalFormatting sqref="BL92:BN92">
    <cfRule type="expression" dxfId="978" priority="979">
      <formula>$A$92="Ñ Plan s/desc"</formula>
    </cfRule>
  </conditionalFormatting>
  <conditionalFormatting sqref="BL92:BN92">
    <cfRule type="expression" dxfId="977" priority="978">
      <formula>$A$92="Advindo"</formula>
    </cfRule>
  </conditionalFormatting>
  <conditionalFormatting sqref="BL92:BN92">
    <cfRule type="expression" dxfId="976" priority="977">
      <formula>$A$92="Ñ Plan c/desc"</formula>
    </cfRule>
  </conditionalFormatting>
  <conditionalFormatting sqref="BL92:BN92">
    <cfRule type="expression" dxfId="975" priority="976">
      <formula>$A$92="Família"</formula>
    </cfRule>
  </conditionalFormatting>
  <conditionalFormatting sqref="BL93:BN93">
    <cfRule type="expression" dxfId="974" priority="975">
      <formula>$A$93="Planilhado"</formula>
    </cfRule>
  </conditionalFormatting>
  <conditionalFormatting sqref="BL93:BN93">
    <cfRule type="expression" dxfId="973" priority="974">
      <formula>$A$93="Ñ Plan s/desc"</formula>
    </cfRule>
  </conditionalFormatting>
  <conditionalFormatting sqref="BL93:BN93">
    <cfRule type="expression" dxfId="972" priority="973">
      <formula>$A$93="Advindo"</formula>
    </cfRule>
  </conditionalFormatting>
  <conditionalFormatting sqref="BL93:BN93">
    <cfRule type="expression" dxfId="971" priority="972">
      <formula>$A$93="Ñ Plan c/desc"</formula>
    </cfRule>
  </conditionalFormatting>
  <conditionalFormatting sqref="BL93:BN93">
    <cfRule type="expression" dxfId="970" priority="971">
      <formula>$A$93="Família"</formula>
    </cfRule>
  </conditionalFormatting>
  <conditionalFormatting sqref="BL94:BN94">
    <cfRule type="expression" dxfId="969" priority="970">
      <formula>$A$94="Planilhado"</formula>
    </cfRule>
  </conditionalFormatting>
  <conditionalFormatting sqref="BL94:BN94">
    <cfRule type="expression" dxfId="968" priority="969">
      <formula>$A$94="Ñ Plan s/desc"</formula>
    </cfRule>
  </conditionalFormatting>
  <conditionalFormatting sqref="BL94:BN94">
    <cfRule type="expression" dxfId="967" priority="968">
      <formula>$A$94="Advindo"</formula>
    </cfRule>
  </conditionalFormatting>
  <conditionalFormatting sqref="BL94:BN94">
    <cfRule type="expression" dxfId="966" priority="967">
      <formula>$A$94="Ñ Plan c/desc"</formula>
    </cfRule>
  </conditionalFormatting>
  <conditionalFormatting sqref="BL94:BN94">
    <cfRule type="expression" dxfId="965" priority="966">
      <formula>$A$94="Família"</formula>
    </cfRule>
  </conditionalFormatting>
  <conditionalFormatting sqref="BL95:BN95">
    <cfRule type="expression" dxfId="964" priority="965">
      <formula>$A$95="Planilhado"</formula>
    </cfRule>
  </conditionalFormatting>
  <conditionalFormatting sqref="BL95:BN95">
    <cfRule type="expression" dxfId="963" priority="964">
      <formula>$A$95="Ñ Plan s/desc"</formula>
    </cfRule>
  </conditionalFormatting>
  <conditionalFormatting sqref="BL95:BN95">
    <cfRule type="expression" dxfId="962" priority="963">
      <formula>$A$95="Advindo"</formula>
    </cfRule>
  </conditionalFormatting>
  <conditionalFormatting sqref="BL95:BN95">
    <cfRule type="expression" dxfId="961" priority="962">
      <formula>$A$95="Ñ Plan c/desc"</formula>
    </cfRule>
  </conditionalFormatting>
  <conditionalFormatting sqref="BL95:BN95">
    <cfRule type="expression" dxfId="960" priority="961">
      <formula>$A$95="Família"</formula>
    </cfRule>
  </conditionalFormatting>
  <conditionalFormatting sqref="BL96:BN96">
    <cfRule type="expression" dxfId="959" priority="960">
      <formula>$A$96="Planilhado"</formula>
    </cfRule>
  </conditionalFormatting>
  <conditionalFormatting sqref="BL96:BN96">
    <cfRule type="expression" dxfId="958" priority="959">
      <formula>$A$96="Ñ Plan s/desc"</formula>
    </cfRule>
  </conditionalFormatting>
  <conditionalFormatting sqref="BL96:BN96">
    <cfRule type="expression" dxfId="957" priority="958">
      <formula>$A$96="Advindo"</formula>
    </cfRule>
  </conditionalFormatting>
  <conditionalFormatting sqref="BL96:BN96">
    <cfRule type="expression" dxfId="956" priority="957">
      <formula>$A$96="Ñ Plan c/desc"</formula>
    </cfRule>
  </conditionalFormatting>
  <conditionalFormatting sqref="BL96:BN96">
    <cfRule type="expression" dxfId="955" priority="956">
      <formula>$A$96="Família"</formula>
    </cfRule>
  </conditionalFormatting>
  <conditionalFormatting sqref="BL97:BN97">
    <cfRule type="expression" dxfId="954" priority="955">
      <formula>$A$97="Planilhado"</formula>
    </cfRule>
  </conditionalFormatting>
  <conditionalFormatting sqref="BL97:BN97">
    <cfRule type="expression" dxfId="953" priority="954">
      <formula>$A$97="Ñ Plan s/desc"</formula>
    </cfRule>
  </conditionalFormatting>
  <conditionalFormatting sqref="BL97:BN97">
    <cfRule type="expression" dxfId="952" priority="953">
      <formula>$A$97="Advindo"</formula>
    </cfRule>
  </conditionalFormatting>
  <conditionalFormatting sqref="BL97:BN97">
    <cfRule type="expression" dxfId="951" priority="952">
      <formula>$A$97="Ñ Plan c/desc"</formula>
    </cfRule>
  </conditionalFormatting>
  <conditionalFormatting sqref="BL97:BN97">
    <cfRule type="expression" dxfId="950" priority="951">
      <formula>$A$97="Família"</formula>
    </cfRule>
  </conditionalFormatting>
  <conditionalFormatting sqref="BL98:BN98">
    <cfRule type="expression" dxfId="949" priority="950">
      <formula>$A$98="Planilhado"</formula>
    </cfRule>
  </conditionalFormatting>
  <conditionalFormatting sqref="BL98:BN98">
    <cfRule type="expression" dxfId="948" priority="949">
      <formula>$A$98="Ñ Plan s/desc"</formula>
    </cfRule>
  </conditionalFormatting>
  <conditionalFormatting sqref="BL98:BN98">
    <cfRule type="expression" dxfId="947" priority="948">
      <formula>$A$98="Advindo"</formula>
    </cfRule>
  </conditionalFormatting>
  <conditionalFormatting sqref="BL98:BN98">
    <cfRule type="expression" dxfId="946" priority="947">
      <formula>$A$98="Ñ Plan c/desc"</formula>
    </cfRule>
  </conditionalFormatting>
  <conditionalFormatting sqref="BL98:BN98">
    <cfRule type="expression" dxfId="945" priority="946">
      <formula>$A$98="Família"</formula>
    </cfRule>
  </conditionalFormatting>
  <conditionalFormatting sqref="BL99:BN99">
    <cfRule type="expression" dxfId="944" priority="945">
      <formula>$A$99="Planilhado"</formula>
    </cfRule>
  </conditionalFormatting>
  <conditionalFormatting sqref="BL99:BN99">
    <cfRule type="expression" dxfId="943" priority="944">
      <formula>$A$99="Ñ Plan s/desc"</formula>
    </cfRule>
  </conditionalFormatting>
  <conditionalFormatting sqref="BL99:BN99">
    <cfRule type="expression" dxfId="942" priority="943">
      <formula>$A$99="Advindo"</formula>
    </cfRule>
  </conditionalFormatting>
  <conditionalFormatting sqref="BL99:BN99">
    <cfRule type="expression" dxfId="941" priority="942">
      <formula>$A$99="Ñ Plan c/desc"</formula>
    </cfRule>
  </conditionalFormatting>
  <conditionalFormatting sqref="BL99:BN99">
    <cfRule type="expression" dxfId="940" priority="941">
      <formula>$A$99="Família"</formula>
    </cfRule>
  </conditionalFormatting>
  <conditionalFormatting sqref="BL100:BN100">
    <cfRule type="expression" dxfId="939" priority="940">
      <formula>$A$100="Planilhado"</formula>
    </cfRule>
  </conditionalFormatting>
  <conditionalFormatting sqref="BL100:BN100">
    <cfRule type="expression" dxfId="938" priority="939">
      <formula>$A$100="Ñ Plan s/desc"</formula>
    </cfRule>
  </conditionalFormatting>
  <conditionalFormatting sqref="BL100:BN100">
    <cfRule type="expression" dxfId="937" priority="938">
      <formula>$A$100="Advindo"</formula>
    </cfRule>
  </conditionalFormatting>
  <conditionalFormatting sqref="BL100:BN100">
    <cfRule type="expression" dxfId="936" priority="937">
      <formula>$A$100="Ñ Plan c/desc"</formula>
    </cfRule>
  </conditionalFormatting>
  <conditionalFormatting sqref="BL100:BN100">
    <cfRule type="expression" dxfId="935" priority="936">
      <formula>$A$100="Família"</formula>
    </cfRule>
  </conditionalFormatting>
  <conditionalFormatting sqref="BL101:BN101">
    <cfRule type="expression" dxfId="934" priority="935">
      <formula>$A$101="Planilhado"</formula>
    </cfRule>
  </conditionalFormatting>
  <conditionalFormatting sqref="BL101:BN101">
    <cfRule type="expression" dxfId="933" priority="934">
      <formula>$A$101="Ñ Plan s/desc"</formula>
    </cfRule>
  </conditionalFormatting>
  <conditionalFormatting sqref="BL101:BN101">
    <cfRule type="expression" dxfId="932" priority="933">
      <formula>$A$101="Advindo"</formula>
    </cfRule>
  </conditionalFormatting>
  <conditionalFormatting sqref="BL101:BN101">
    <cfRule type="expression" dxfId="931" priority="932">
      <formula>$A$101="Ñ Plan c/desc"</formula>
    </cfRule>
  </conditionalFormatting>
  <conditionalFormatting sqref="BL101:BN101">
    <cfRule type="expression" dxfId="930" priority="931">
      <formula>$A$101="Família"</formula>
    </cfRule>
  </conditionalFormatting>
  <conditionalFormatting sqref="BL102:BN102">
    <cfRule type="expression" dxfId="929" priority="930">
      <formula>$A$102="Planilhado"</formula>
    </cfRule>
  </conditionalFormatting>
  <conditionalFormatting sqref="BL102:BN102">
    <cfRule type="expression" dxfId="928" priority="929">
      <formula>$A$102="Ñ Plan s/desc"</formula>
    </cfRule>
  </conditionalFormatting>
  <conditionalFormatting sqref="BL102:BN102">
    <cfRule type="expression" dxfId="927" priority="928">
      <formula>$A$102="Advindo"</formula>
    </cfRule>
  </conditionalFormatting>
  <conditionalFormatting sqref="BL102:BN102">
    <cfRule type="expression" dxfId="926" priority="927">
      <formula>$A$102="Ñ Plan c/desc"</formula>
    </cfRule>
  </conditionalFormatting>
  <conditionalFormatting sqref="BL102:BN102">
    <cfRule type="expression" dxfId="925" priority="926">
      <formula>$A$102="Família"</formula>
    </cfRule>
  </conditionalFormatting>
  <conditionalFormatting sqref="BL103:BN103">
    <cfRule type="expression" dxfId="924" priority="925">
      <formula>$A$103="Planilhado"</formula>
    </cfRule>
  </conditionalFormatting>
  <conditionalFormatting sqref="BL103:BN103">
    <cfRule type="expression" dxfId="923" priority="924">
      <formula>$A$103="Ñ Plan s/desc"</formula>
    </cfRule>
  </conditionalFormatting>
  <conditionalFormatting sqref="BL103:BN103">
    <cfRule type="expression" dxfId="922" priority="923">
      <formula>$A$103="Advindo"</formula>
    </cfRule>
  </conditionalFormatting>
  <conditionalFormatting sqref="BL103:BN103">
    <cfRule type="expression" dxfId="921" priority="922">
      <formula>$A$103="Ñ Plan c/desc"</formula>
    </cfRule>
  </conditionalFormatting>
  <conditionalFormatting sqref="BL103:BN103">
    <cfRule type="expression" dxfId="920" priority="921">
      <formula>$A$103="Família"</formula>
    </cfRule>
  </conditionalFormatting>
  <conditionalFormatting sqref="BL104:BN104">
    <cfRule type="expression" dxfId="919" priority="920">
      <formula>$A$104="Planilhado"</formula>
    </cfRule>
  </conditionalFormatting>
  <conditionalFormatting sqref="BL104:BN104">
    <cfRule type="expression" dxfId="918" priority="919">
      <formula>$A$104="Ñ Plan s/desc"</formula>
    </cfRule>
  </conditionalFormatting>
  <conditionalFormatting sqref="BL104:BN104">
    <cfRule type="expression" dxfId="917" priority="918">
      <formula>$A$104="Advindo"</formula>
    </cfRule>
  </conditionalFormatting>
  <conditionalFormatting sqref="BL104:BN104">
    <cfRule type="expression" dxfId="916" priority="917">
      <formula>$A$104="Ñ Plan c/desc"</formula>
    </cfRule>
  </conditionalFormatting>
  <conditionalFormatting sqref="BL104:BN104">
    <cfRule type="expression" dxfId="915" priority="916">
      <formula>$A$104="Família"</formula>
    </cfRule>
  </conditionalFormatting>
  <conditionalFormatting sqref="BL105:BN105">
    <cfRule type="expression" dxfId="914" priority="915">
      <formula>$A$105="Planilhado"</formula>
    </cfRule>
  </conditionalFormatting>
  <conditionalFormatting sqref="BL105:BN105">
    <cfRule type="expression" dxfId="913" priority="914">
      <formula>$A$105="Ñ Plan s/desc"</formula>
    </cfRule>
  </conditionalFormatting>
  <conditionalFormatting sqref="BL105:BN105">
    <cfRule type="expression" dxfId="912" priority="913">
      <formula>$A$105="Advindo"</formula>
    </cfRule>
  </conditionalFormatting>
  <conditionalFormatting sqref="BL105:BN105">
    <cfRule type="expression" dxfId="911" priority="912">
      <formula>$A$105="Ñ Plan c/desc"</formula>
    </cfRule>
  </conditionalFormatting>
  <conditionalFormatting sqref="BL105:BN105">
    <cfRule type="expression" dxfId="910" priority="911">
      <formula>$A$105="Família"</formula>
    </cfRule>
  </conditionalFormatting>
  <conditionalFormatting sqref="BL106:BN106">
    <cfRule type="expression" dxfId="909" priority="910">
      <formula>$A$106="Planilhado"</formula>
    </cfRule>
  </conditionalFormatting>
  <conditionalFormatting sqref="BL106:BN106">
    <cfRule type="expression" dxfId="908" priority="909">
      <formula>$A$106="Ñ Plan s/desc"</formula>
    </cfRule>
  </conditionalFormatting>
  <conditionalFormatting sqref="BL106:BN106">
    <cfRule type="expression" dxfId="907" priority="908">
      <formula>$A$106="Advindo"</formula>
    </cfRule>
  </conditionalFormatting>
  <conditionalFormatting sqref="BL106:BN106">
    <cfRule type="expression" dxfId="906" priority="907">
      <formula>$A$106="Ñ Plan c/desc"</formula>
    </cfRule>
  </conditionalFormatting>
  <conditionalFormatting sqref="BL106:BN106">
    <cfRule type="expression" dxfId="905" priority="906">
      <formula>$A$106="Família"</formula>
    </cfRule>
  </conditionalFormatting>
  <conditionalFormatting sqref="BL107:BN107">
    <cfRule type="expression" dxfId="904" priority="905">
      <formula>$A$107="Planilhado"</formula>
    </cfRule>
  </conditionalFormatting>
  <conditionalFormatting sqref="BL107:BN107">
    <cfRule type="expression" dxfId="903" priority="904">
      <formula>$A$107="Ñ Plan s/desc"</formula>
    </cfRule>
  </conditionalFormatting>
  <conditionalFormatting sqref="BL107:BN107">
    <cfRule type="expression" dxfId="902" priority="903">
      <formula>$A$107="Advindo"</formula>
    </cfRule>
  </conditionalFormatting>
  <conditionalFormatting sqref="BL107:BN107">
    <cfRule type="expression" dxfId="901" priority="902">
      <formula>$A$107="Ñ Plan c/desc"</formula>
    </cfRule>
  </conditionalFormatting>
  <conditionalFormatting sqref="BL107:BN107">
    <cfRule type="expression" dxfId="900" priority="901">
      <formula>$A$107="Família"</formula>
    </cfRule>
  </conditionalFormatting>
  <conditionalFormatting sqref="BL108:BN108">
    <cfRule type="expression" dxfId="899" priority="900">
      <formula>$A$108="Planilhado"</formula>
    </cfRule>
  </conditionalFormatting>
  <conditionalFormatting sqref="BL108:BN108">
    <cfRule type="expression" dxfId="898" priority="899">
      <formula>$A$108="Ñ Plan s/desc"</formula>
    </cfRule>
  </conditionalFormatting>
  <conditionalFormatting sqref="BL108:BN108">
    <cfRule type="expression" dxfId="897" priority="898">
      <formula>$A$108="Advindo"</formula>
    </cfRule>
  </conditionalFormatting>
  <conditionalFormatting sqref="BL108:BN108">
    <cfRule type="expression" dxfId="896" priority="897">
      <formula>$A$108="Ñ Plan c/desc"</formula>
    </cfRule>
  </conditionalFormatting>
  <conditionalFormatting sqref="BL108:BN108">
    <cfRule type="expression" dxfId="895" priority="896">
      <formula>$A$108="Família"</formula>
    </cfRule>
  </conditionalFormatting>
  <conditionalFormatting sqref="BL109:BN109">
    <cfRule type="expression" dxfId="894" priority="895">
      <formula>$A$109="Planilhado"</formula>
    </cfRule>
  </conditionalFormatting>
  <conditionalFormatting sqref="BL109:BN109">
    <cfRule type="expression" dxfId="893" priority="894">
      <formula>$A$109="Ñ Plan s/desc"</formula>
    </cfRule>
  </conditionalFormatting>
  <conditionalFormatting sqref="BL109:BN109">
    <cfRule type="expression" dxfId="892" priority="893">
      <formula>$A$109="Advindo"</formula>
    </cfRule>
  </conditionalFormatting>
  <conditionalFormatting sqref="BL109:BN109">
    <cfRule type="expression" dxfId="891" priority="892">
      <formula>$A$109="Ñ Plan c/desc"</formula>
    </cfRule>
  </conditionalFormatting>
  <conditionalFormatting sqref="BL109:BN109">
    <cfRule type="expression" dxfId="890" priority="891">
      <formula>$A$109="Família"</formula>
    </cfRule>
  </conditionalFormatting>
  <conditionalFormatting sqref="BL110:BN110">
    <cfRule type="expression" dxfId="889" priority="890">
      <formula>$A$110="Planilhado"</formula>
    </cfRule>
  </conditionalFormatting>
  <conditionalFormatting sqref="BL110:BN110">
    <cfRule type="expression" dxfId="888" priority="889">
      <formula>$A$110="Ñ Plan s/desc"</formula>
    </cfRule>
  </conditionalFormatting>
  <conditionalFormatting sqref="BL110:BN110">
    <cfRule type="expression" dxfId="887" priority="888">
      <formula>$A$110="Advindo"</formula>
    </cfRule>
  </conditionalFormatting>
  <conditionalFormatting sqref="BL110:BN110">
    <cfRule type="expression" dxfId="886" priority="887">
      <formula>$A$110="Ñ Plan c/desc"</formula>
    </cfRule>
  </conditionalFormatting>
  <conditionalFormatting sqref="BL110:BN110">
    <cfRule type="expression" dxfId="885" priority="886">
      <formula>$A$110="Família"</formula>
    </cfRule>
  </conditionalFormatting>
  <conditionalFormatting sqref="BL111:BN111">
    <cfRule type="expression" dxfId="884" priority="885">
      <formula>$A$111="Planilhado"</formula>
    </cfRule>
  </conditionalFormatting>
  <conditionalFormatting sqref="BL111:BN111">
    <cfRule type="expression" dxfId="883" priority="884">
      <formula>$A$111="Ñ Plan s/desc"</formula>
    </cfRule>
  </conditionalFormatting>
  <conditionalFormatting sqref="BL111:BN111">
    <cfRule type="expression" dxfId="882" priority="883">
      <formula>$A$111="Advindo"</formula>
    </cfRule>
  </conditionalFormatting>
  <conditionalFormatting sqref="BL111:BN111">
    <cfRule type="expression" dxfId="881" priority="882">
      <formula>$A$111="Ñ Plan c/desc"</formula>
    </cfRule>
  </conditionalFormatting>
  <conditionalFormatting sqref="BL111:BN111">
    <cfRule type="expression" dxfId="880" priority="881">
      <formula>$A$111="Família"</formula>
    </cfRule>
  </conditionalFormatting>
  <conditionalFormatting sqref="BL112:BN112">
    <cfRule type="expression" dxfId="879" priority="880">
      <formula>$A$112="Planilhado"</formula>
    </cfRule>
  </conditionalFormatting>
  <conditionalFormatting sqref="BL112:BN112">
    <cfRule type="expression" dxfId="878" priority="879">
      <formula>$A$112="Ñ Plan s/desc"</formula>
    </cfRule>
  </conditionalFormatting>
  <conditionalFormatting sqref="BL112:BN112">
    <cfRule type="expression" dxfId="877" priority="878">
      <formula>$A$112="Advindo"</formula>
    </cfRule>
  </conditionalFormatting>
  <conditionalFormatting sqref="BL112:BN112">
    <cfRule type="expression" dxfId="876" priority="877">
      <formula>$A$112="Ñ Plan c/desc"</formula>
    </cfRule>
  </conditionalFormatting>
  <conditionalFormatting sqref="BL112:BN112">
    <cfRule type="expression" dxfId="875" priority="876">
      <formula>$A$112="Família"</formula>
    </cfRule>
  </conditionalFormatting>
  <conditionalFormatting sqref="BL113:BN113">
    <cfRule type="expression" dxfId="874" priority="875">
      <formula>$A$113="Planilhado"</formula>
    </cfRule>
  </conditionalFormatting>
  <conditionalFormatting sqref="BL113:BN113">
    <cfRule type="expression" dxfId="873" priority="874">
      <formula>$A$113="Ñ Plan s/desc"</formula>
    </cfRule>
  </conditionalFormatting>
  <conditionalFormatting sqref="BL113:BN113">
    <cfRule type="expression" dxfId="872" priority="873">
      <formula>$A$113="Advindo"</formula>
    </cfRule>
  </conditionalFormatting>
  <conditionalFormatting sqref="BL113:BN113">
    <cfRule type="expression" dxfId="871" priority="872">
      <formula>$A$113="Ñ Plan c/desc"</formula>
    </cfRule>
  </conditionalFormatting>
  <conditionalFormatting sqref="BL113:BN113">
    <cfRule type="expression" dxfId="870" priority="871">
      <formula>$A$113="Família"</formula>
    </cfRule>
  </conditionalFormatting>
  <conditionalFormatting sqref="BL114:BN114">
    <cfRule type="expression" dxfId="869" priority="870">
      <formula>$A$114="Planilhado"</formula>
    </cfRule>
  </conditionalFormatting>
  <conditionalFormatting sqref="BL114:BN114">
    <cfRule type="expression" dxfId="868" priority="869">
      <formula>$A$114="Ñ Plan s/desc"</formula>
    </cfRule>
  </conditionalFormatting>
  <conditionalFormatting sqref="BL114:BN114">
    <cfRule type="expression" dxfId="867" priority="868">
      <formula>$A$114="Advindo"</formula>
    </cfRule>
  </conditionalFormatting>
  <conditionalFormatting sqref="BL114:BN114">
    <cfRule type="expression" dxfId="866" priority="867">
      <formula>$A$114="Ñ Plan c/desc"</formula>
    </cfRule>
  </conditionalFormatting>
  <conditionalFormatting sqref="BL114:BN114">
    <cfRule type="expression" dxfId="865" priority="866">
      <formula>$A$114="Família"</formula>
    </cfRule>
  </conditionalFormatting>
  <conditionalFormatting sqref="BL115:BN115">
    <cfRule type="expression" dxfId="864" priority="865">
      <formula>$A$115="Planilhado"</formula>
    </cfRule>
  </conditionalFormatting>
  <conditionalFormatting sqref="BL115:BN115">
    <cfRule type="expression" dxfId="863" priority="864">
      <formula>$A$115="Ñ Plan s/desc"</formula>
    </cfRule>
  </conditionalFormatting>
  <conditionalFormatting sqref="BL115:BN115">
    <cfRule type="expression" dxfId="862" priority="863">
      <formula>$A$115="Advindo"</formula>
    </cfRule>
  </conditionalFormatting>
  <conditionalFormatting sqref="BL115:BN115">
    <cfRule type="expression" dxfId="861" priority="862">
      <formula>$A$115="Ñ Plan c/desc"</formula>
    </cfRule>
  </conditionalFormatting>
  <conditionalFormatting sqref="BL115:BN115">
    <cfRule type="expression" dxfId="860" priority="861">
      <formula>$A$115="Família"</formula>
    </cfRule>
  </conditionalFormatting>
  <conditionalFormatting sqref="BL116:BN116">
    <cfRule type="expression" dxfId="859" priority="860">
      <formula>$A$116="Planilhado"</formula>
    </cfRule>
  </conditionalFormatting>
  <conditionalFormatting sqref="BL116:BN116">
    <cfRule type="expression" dxfId="858" priority="859">
      <formula>$A$116="Ñ Plan s/desc"</formula>
    </cfRule>
  </conditionalFormatting>
  <conditionalFormatting sqref="BL116:BN116">
    <cfRule type="expression" dxfId="857" priority="858">
      <formula>$A$116="Advindo"</formula>
    </cfRule>
  </conditionalFormatting>
  <conditionalFormatting sqref="BL116:BN116">
    <cfRule type="expression" dxfId="856" priority="857">
      <formula>$A$116="Ñ Plan c/desc"</formula>
    </cfRule>
  </conditionalFormatting>
  <conditionalFormatting sqref="BL116:BN116">
    <cfRule type="expression" dxfId="855" priority="856">
      <formula>$A$116="Família"</formula>
    </cfRule>
  </conditionalFormatting>
  <conditionalFormatting sqref="BL117:BN117">
    <cfRule type="expression" dxfId="854" priority="855">
      <formula>$A$117="Planilhado"</formula>
    </cfRule>
  </conditionalFormatting>
  <conditionalFormatting sqref="BL117:BN117">
    <cfRule type="expression" dxfId="853" priority="854">
      <formula>$A$117="Ñ Plan s/desc"</formula>
    </cfRule>
  </conditionalFormatting>
  <conditionalFormatting sqref="BL117:BN117">
    <cfRule type="expression" dxfId="852" priority="853">
      <formula>$A$117="Advindo"</formula>
    </cfRule>
  </conditionalFormatting>
  <conditionalFormatting sqref="BL117:BN117">
    <cfRule type="expression" dxfId="851" priority="852">
      <formula>$A$117="Ñ Plan c/desc"</formula>
    </cfRule>
  </conditionalFormatting>
  <conditionalFormatting sqref="BL117:BN117">
    <cfRule type="expression" dxfId="850" priority="851">
      <formula>$A$117="Família"</formula>
    </cfRule>
  </conditionalFormatting>
  <conditionalFormatting sqref="BL118:BN118">
    <cfRule type="expression" dxfId="849" priority="850">
      <formula>$A$118="Planilhado"</formula>
    </cfRule>
  </conditionalFormatting>
  <conditionalFormatting sqref="BL118:BN118">
    <cfRule type="expression" dxfId="848" priority="849">
      <formula>$A$118="Ñ Plan s/desc"</formula>
    </cfRule>
  </conditionalFormatting>
  <conditionalFormatting sqref="BL118:BN118">
    <cfRule type="expression" dxfId="847" priority="848">
      <formula>$A$118="Advindo"</formula>
    </cfRule>
  </conditionalFormatting>
  <conditionalFormatting sqref="BL118:BN118">
    <cfRule type="expression" dxfId="846" priority="847">
      <formula>$A$118="Ñ Plan c/desc"</formula>
    </cfRule>
  </conditionalFormatting>
  <conditionalFormatting sqref="BL118:BN118">
    <cfRule type="expression" dxfId="845" priority="846">
      <formula>$A$118="Família"</formula>
    </cfRule>
  </conditionalFormatting>
  <conditionalFormatting sqref="BL119:BN119">
    <cfRule type="expression" dxfId="844" priority="845">
      <formula>$A$119="Planilhado"</formula>
    </cfRule>
  </conditionalFormatting>
  <conditionalFormatting sqref="BL119:BN119">
    <cfRule type="expression" dxfId="843" priority="844">
      <formula>$A$119="Ñ Plan s/desc"</formula>
    </cfRule>
  </conditionalFormatting>
  <conditionalFormatting sqref="BL119:BN119">
    <cfRule type="expression" dxfId="842" priority="843">
      <formula>$A$119="Advindo"</formula>
    </cfRule>
  </conditionalFormatting>
  <conditionalFormatting sqref="BL119:BN119">
    <cfRule type="expression" dxfId="841" priority="842">
      <formula>$A$119="Ñ Plan c/desc"</formula>
    </cfRule>
  </conditionalFormatting>
  <conditionalFormatting sqref="BL119:BN119">
    <cfRule type="expression" dxfId="840" priority="841">
      <formula>$A$119="Família"</formula>
    </cfRule>
  </conditionalFormatting>
  <conditionalFormatting sqref="BL120:BN120">
    <cfRule type="expression" dxfId="839" priority="840">
      <formula>$A$120="Planilhado"</formula>
    </cfRule>
  </conditionalFormatting>
  <conditionalFormatting sqref="BL120:BN120">
    <cfRule type="expression" dxfId="838" priority="839">
      <formula>$A$120="Ñ Plan s/desc"</formula>
    </cfRule>
  </conditionalFormatting>
  <conditionalFormatting sqref="BL120:BN120">
    <cfRule type="expression" dxfId="837" priority="838">
      <formula>$A$120="Advindo"</formula>
    </cfRule>
  </conditionalFormatting>
  <conditionalFormatting sqref="BL120:BN120">
    <cfRule type="expression" dxfId="836" priority="837">
      <formula>$A$120="Ñ Plan c/desc"</formula>
    </cfRule>
  </conditionalFormatting>
  <conditionalFormatting sqref="BL120:BN120">
    <cfRule type="expression" dxfId="835" priority="836">
      <formula>$A$120="Família"</formula>
    </cfRule>
  </conditionalFormatting>
  <conditionalFormatting sqref="BL121:BN121">
    <cfRule type="expression" dxfId="834" priority="835">
      <formula>$A$121="Planilhado"</formula>
    </cfRule>
  </conditionalFormatting>
  <conditionalFormatting sqref="BL121:BN121">
    <cfRule type="expression" dxfId="833" priority="834">
      <formula>$A$121="Ñ Plan s/desc"</formula>
    </cfRule>
  </conditionalFormatting>
  <conditionalFormatting sqref="BL121:BN121">
    <cfRule type="expression" dxfId="832" priority="833">
      <formula>$A$121="Advindo"</formula>
    </cfRule>
  </conditionalFormatting>
  <conditionalFormatting sqref="BL121:BN121">
    <cfRule type="expression" dxfId="831" priority="832">
      <formula>$A$121="Ñ Plan c/desc"</formula>
    </cfRule>
  </conditionalFormatting>
  <conditionalFormatting sqref="BL121:BN121">
    <cfRule type="expression" dxfId="830" priority="831">
      <formula>$A$121="Família"</formula>
    </cfRule>
  </conditionalFormatting>
  <conditionalFormatting sqref="BL122:BN122">
    <cfRule type="expression" dxfId="829" priority="830">
      <formula>$A$122="Planilhado"</formula>
    </cfRule>
  </conditionalFormatting>
  <conditionalFormatting sqref="BL122:BN122">
    <cfRule type="expression" dxfId="828" priority="829">
      <formula>$A$122="Ñ Plan s/desc"</formula>
    </cfRule>
  </conditionalFormatting>
  <conditionalFormatting sqref="BL122:BN122">
    <cfRule type="expression" dxfId="827" priority="828">
      <formula>$A$122="Advindo"</formula>
    </cfRule>
  </conditionalFormatting>
  <conditionalFormatting sqref="BL122:BN122">
    <cfRule type="expression" dxfId="826" priority="827">
      <formula>$A$122="Ñ Plan c/desc"</formula>
    </cfRule>
  </conditionalFormatting>
  <conditionalFormatting sqref="BL122:BN122">
    <cfRule type="expression" dxfId="825" priority="826">
      <formula>$A$122="Família"</formula>
    </cfRule>
  </conditionalFormatting>
  <conditionalFormatting sqref="BL123:BN123">
    <cfRule type="expression" dxfId="824" priority="825">
      <formula>$A$123="Planilhado"</formula>
    </cfRule>
  </conditionalFormatting>
  <conditionalFormatting sqref="BL123:BN123">
    <cfRule type="expression" dxfId="823" priority="824">
      <formula>$A$123="Ñ Plan s/desc"</formula>
    </cfRule>
  </conditionalFormatting>
  <conditionalFormatting sqref="BL123:BN123">
    <cfRule type="expression" dxfId="822" priority="823">
      <formula>$A$123="Advindo"</formula>
    </cfRule>
  </conditionalFormatting>
  <conditionalFormatting sqref="BL123:BN123">
    <cfRule type="expression" dxfId="821" priority="822">
      <formula>$A$123="Ñ Plan c/desc"</formula>
    </cfRule>
  </conditionalFormatting>
  <conditionalFormatting sqref="BL123:BN123">
    <cfRule type="expression" dxfId="820" priority="821">
      <formula>$A$123="Família"</formula>
    </cfRule>
  </conditionalFormatting>
  <conditionalFormatting sqref="BL124:BN124">
    <cfRule type="expression" dxfId="819" priority="820">
      <formula>$A$124="Planilhado"</formula>
    </cfRule>
  </conditionalFormatting>
  <conditionalFormatting sqref="BL124:BN124">
    <cfRule type="expression" dxfId="818" priority="819">
      <formula>$A$124="Ñ Plan s/desc"</formula>
    </cfRule>
  </conditionalFormatting>
  <conditionalFormatting sqref="BL124:BN124">
    <cfRule type="expression" dxfId="817" priority="818">
      <formula>$A$124="Advindo"</formula>
    </cfRule>
  </conditionalFormatting>
  <conditionalFormatting sqref="BL124:BN124">
    <cfRule type="expression" dxfId="816" priority="817">
      <formula>$A$124="Ñ Plan c/desc"</formula>
    </cfRule>
  </conditionalFormatting>
  <conditionalFormatting sqref="BL124:BN124">
    <cfRule type="expression" dxfId="815" priority="816">
      <formula>$A$124="Família"</formula>
    </cfRule>
  </conditionalFormatting>
  <conditionalFormatting sqref="BL125:BN125">
    <cfRule type="expression" dxfId="814" priority="815">
      <formula>$A$125="Planilhado"</formula>
    </cfRule>
  </conditionalFormatting>
  <conditionalFormatting sqref="BL125:BN125">
    <cfRule type="expression" dxfId="813" priority="814">
      <formula>$A$125="Ñ Plan s/desc"</formula>
    </cfRule>
  </conditionalFormatting>
  <conditionalFormatting sqref="BL125:BN125">
    <cfRule type="expression" dxfId="812" priority="813">
      <formula>$A$125="Advindo"</formula>
    </cfRule>
  </conditionalFormatting>
  <conditionalFormatting sqref="BL125:BN125">
    <cfRule type="expression" dxfId="811" priority="812">
      <formula>$A$125="Ñ Plan c/desc"</formula>
    </cfRule>
  </conditionalFormatting>
  <conditionalFormatting sqref="BL125:BN125">
    <cfRule type="expression" dxfId="810" priority="811">
      <formula>$A$125="Família"</formula>
    </cfRule>
  </conditionalFormatting>
  <conditionalFormatting sqref="BL126:BN126">
    <cfRule type="expression" dxfId="809" priority="810">
      <formula>$A$126="Planilhado"</formula>
    </cfRule>
  </conditionalFormatting>
  <conditionalFormatting sqref="BL126:BN126">
    <cfRule type="expression" dxfId="808" priority="809">
      <formula>$A$126="Ñ Plan s/desc"</formula>
    </cfRule>
  </conditionalFormatting>
  <conditionalFormatting sqref="BL126:BN126">
    <cfRule type="expression" dxfId="807" priority="808">
      <formula>$A$126="Advindo"</formula>
    </cfRule>
  </conditionalFormatting>
  <conditionalFormatting sqref="BL126:BN126">
    <cfRule type="expression" dxfId="806" priority="807">
      <formula>$A$126="Ñ Plan c/desc"</formula>
    </cfRule>
  </conditionalFormatting>
  <conditionalFormatting sqref="BL126:BN126">
    <cfRule type="expression" dxfId="805" priority="806">
      <formula>$A$126="Família"</formula>
    </cfRule>
  </conditionalFormatting>
  <conditionalFormatting sqref="BL127:BN127">
    <cfRule type="expression" dxfId="804" priority="805">
      <formula>$A$127="Planilhado"</formula>
    </cfRule>
  </conditionalFormatting>
  <conditionalFormatting sqref="BL127:BN127">
    <cfRule type="expression" dxfId="803" priority="804">
      <formula>$A$127="Ñ Plan s/desc"</formula>
    </cfRule>
  </conditionalFormatting>
  <conditionalFormatting sqref="BL127:BN127">
    <cfRule type="expression" dxfId="802" priority="803">
      <formula>$A$127="Advindo"</formula>
    </cfRule>
  </conditionalFormatting>
  <conditionalFormatting sqref="BL127:BN127">
    <cfRule type="expression" dxfId="801" priority="802">
      <formula>$A$127="Ñ Plan c/desc"</formula>
    </cfRule>
  </conditionalFormatting>
  <conditionalFormatting sqref="BL127:BN127">
    <cfRule type="expression" dxfId="800" priority="801">
      <formula>$A$127="Família"</formula>
    </cfRule>
  </conditionalFormatting>
  <conditionalFormatting sqref="BL128:BN128">
    <cfRule type="expression" dxfId="799" priority="800">
      <formula>$A$128="Planilhado"</formula>
    </cfRule>
  </conditionalFormatting>
  <conditionalFormatting sqref="BL128:BN128">
    <cfRule type="expression" dxfId="798" priority="799">
      <formula>$A$128="Ñ Plan s/desc"</formula>
    </cfRule>
  </conditionalFormatting>
  <conditionalFormatting sqref="BL128:BN128">
    <cfRule type="expression" dxfId="797" priority="798">
      <formula>$A$128="Advindo"</formula>
    </cfRule>
  </conditionalFormatting>
  <conditionalFormatting sqref="BL128:BN128">
    <cfRule type="expression" dxfId="796" priority="797">
      <formula>$A$128="Ñ Plan c/desc"</formula>
    </cfRule>
  </conditionalFormatting>
  <conditionalFormatting sqref="BL128:BN128">
    <cfRule type="expression" dxfId="795" priority="796">
      <formula>$A$128="Família"</formula>
    </cfRule>
  </conditionalFormatting>
  <conditionalFormatting sqref="BL129:BN129">
    <cfRule type="expression" dxfId="794" priority="795">
      <formula>$A$129="Planilhado"</formula>
    </cfRule>
  </conditionalFormatting>
  <conditionalFormatting sqref="BL129:BN129">
    <cfRule type="expression" dxfId="793" priority="794">
      <formula>$A$129="Ñ Plan s/desc"</formula>
    </cfRule>
  </conditionalFormatting>
  <conditionalFormatting sqref="BL129:BN129">
    <cfRule type="expression" dxfId="792" priority="793">
      <formula>$A$129="Advindo"</formula>
    </cfRule>
  </conditionalFormatting>
  <conditionalFormatting sqref="BL129:BN129">
    <cfRule type="expression" dxfId="791" priority="792">
      <formula>$A$129="Ñ Plan c/desc"</formula>
    </cfRule>
  </conditionalFormatting>
  <conditionalFormatting sqref="BL129:BN129">
    <cfRule type="expression" dxfId="790" priority="791">
      <formula>$A$129="Família"</formula>
    </cfRule>
  </conditionalFormatting>
  <conditionalFormatting sqref="BL130:BN130">
    <cfRule type="expression" dxfId="789" priority="790">
      <formula>$A$130="Planilhado"</formula>
    </cfRule>
  </conditionalFormatting>
  <conditionalFormatting sqref="BL130:BN130">
    <cfRule type="expression" dxfId="788" priority="789">
      <formula>$A$130="Ñ Plan s/desc"</formula>
    </cfRule>
  </conditionalFormatting>
  <conditionalFormatting sqref="BL130:BN130">
    <cfRule type="expression" dxfId="787" priority="788">
      <formula>$A$130="Advindo"</formula>
    </cfRule>
  </conditionalFormatting>
  <conditionalFormatting sqref="BL130:BN130">
    <cfRule type="expression" dxfId="786" priority="787">
      <formula>$A$130="Ñ Plan c/desc"</formula>
    </cfRule>
  </conditionalFormatting>
  <conditionalFormatting sqref="BL130:BN130">
    <cfRule type="expression" dxfId="785" priority="786">
      <formula>$A$130="Família"</formula>
    </cfRule>
  </conditionalFormatting>
  <conditionalFormatting sqref="BL131:BN131">
    <cfRule type="expression" dxfId="784" priority="785">
      <formula>$A$131="Planilhado"</formula>
    </cfRule>
  </conditionalFormatting>
  <conditionalFormatting sqref="BL131:BN131">
    <cfRule type="expression" dxfId="783" priority="784">
      <formula>$A$131="Ñ Plan s/desc"</formula>
    </cfRule>
  </conditionalFormatting>
  <conditionalFormatting sqref="BL131:BN131">
    <cfRule type="expression" dxfId="782" priority="783">
      <formula>$A$131="Advindo"</formula>
    </cfRule>
  </conditionalFormatting>
  <conditionalFormatting sqref="BL131:BN131">
    <cfRule type="expression" dxfId="781" priority="782">
      <formula>$A$131="Ñ Plan c/desc"</formula>
    </cfRule>
  </conditionalFormatting>
  <conditionalFormatting sqref="BL131:BN131">
    <cfRule type="expression" dxfId="780" priority="781">
      <formula>$A$131="Família"</formula>
    </cfRule>
  </conditionalFormatting>
  <conditionalFormatting sqref="BL132:BN132">
    <cfRule type="expression" dxfId="779" priority="780">
      <formula>$A$132="Planilhado"</formula>
    </cfRule>
  </conditionalFormatting>
  <conditionalFormatting sqref="BL132:BN132">
    <cfRule type="expression" dxfId="778" priority="779">
      <formula>$A$132="Ñ Plan s/desc"</formula>
    </cfRule>
  </conditionalFormatting>
  <conditionalFormatting sqref="BL132:BN132">
    <cfRule type="expression" dxfId="777" priority="778">
      <formula>$A$132="Advindo"</formula>
    </cfRule>
  </conditionalFormatting>
  <conditionalFormatting sqref="BL132:BN132">
    <cfRule type="expression" dxfId="776" priority="777">
      <formula>$A$132="Ñ Plan c/desc"</formula>
    </cfRule>
  </conditionalFormatting>
  <conditionalFormatting sqref="BL132:BN132">
    <cfRule type="expression" dxfId="775" priority="776">
      <formula>$A$132="Família"</formula>
    </cfRule>
  </conditionalFormatting>
  <conditionalFormatting sqref="BL133:BN133">
    <cfRule type="expression" dxfId="774" priority="775">
      <formula>$A$133="Planilhado"</formula>
    </cfRule>
  </conditionalFormatting>
  <conditionalFormatting sqref="BL133:BN133">
    <cfRule type="expression" dxfId="773" priority="774">
      <formula>$A$133="Ñ Plan s/desc"</formula>
    </cfRule>
  </conditionalFormatting>
  <conditionalFormatting sqref="BL133:BN133">
    <cfRule type="expression" dxfId="772" priority="773">
      <formula>$A$133="Advindo"</formula>
    </cfRule>
  </conditionalFormatting>
  <conditionalFormatting sqref="BL133:BN133">
    <cfRule type="expression" dxfId="771" priority="772">
      <formula>$A$133="Ñ Plan c/desc"</formula>
    </cfRule>
  </conditionalFormatting>
  <conditionalFormatting sqref="BL133:BN133">
    <cfRule type="expression" dxfId="770" priority="771">
      <formula>$A$133="Família"</formula>
    </cfRule>
  </conditionalFormatting>
  <conditionalFormatting sqref="BL134:BN134">
    <cfRule type="expression" dxfId="769" priority="770">
      <formula>$A$134="Planilhado"</formula>
    </cfRule>
  </conditionalFormatting>
  <conditionalFormatting sqref="BL134:BN134">
    <cfRule type="expression" dxfId="768" priority="769">
      <formula>$A$134="Ñ Plan s/desc"</formula>
    </cfRule>
  </conditionalFormatting>
  <conditionalFormatting sqref="BL134:BN134">
    <cfRule type="expression" dxfId="767" priority="768">
      <formula>$A$134="Advindo"</formula>
    </cfRule>
  </conditionalFormatting>
  <conditionalFormatting sqref="BL134:BN134">
    <cfRule type="expression" dxfId="766" priority="767">
      <formula>$A$134="Ñ Plan c/desc"</formula>
    </cfRule>
  </conditionalFormatting>
  <conditionalFormatting sqref="BL134:BN134">
    <cfRule type="expression" dxfId="765" priority="766">
      <formula>$A$134="Família"</formula>
    </cfRule>
  </conditionalFormatting>
  <conditionalFormatting sqref="BL135:BN135">
    <cfRule type="expression" dxfId="764" priority="765">
      <formula>$A$135="Planilhado"</formula>
    </cfRule>
  </conditionalFormatting>
  <conditionalFormatting sqref="BL135:BN135">
    <cfRule type="expression" dxfId="763" priority="764">
      <formula>$A$135="Ñ Plan s/desc"</formula>
    </cfRule>
  </conditionalFormatting>
  <conditionalFormatting sqref="BL135:BN135">
    <cfRule type="expression" dxfId="762" priority="763">
      <formula>$A$135="Advindo"</formula>
    </cfRule>
  </conditionalFormatting>
  <conditionalFormatting sqref="BL135:BN135">
    <cfRule type="expression" dxfId="761" priority="762">
      <formula>$A$135="Ñ Plan c/desc"</formula>
    </cfRule>
  </conditionalFormatting>
  <conditionalFormatting sqref="BL135:BN135">
    <cfRule type="expression" dxfId="760" priority="761">
      <formula>$A$135="Família"</formula>
    </cfRule>
  </conditionalFormatting>
  <conditionalFormatting sqref="BL136:BN136">
    <cfRule type="expression" dxfId="759" priority="760">
      <formula>$A$136="Planilhado"</formula>
    </cfRule>
  </conditionalFormatting>
  <conditionalFormatting sqref="BL136:BN136">
    <cfRule type="expression" dxfId="758" priority="759">
      <formula>$A$136="Ñ Plan s/desc"</formula>
    </cfRule>
  </conditionalFormatting>
  <conditionalFormatting sqref="BL136:BN136">
    <cfRule type="expression" dxfId="757" priority="758">
      <formula>$A$136="Advindo"</formula>
    </cfRule>
  </conditionalFormatting>
  <conditionalFormatting sqref="BL136:BN136">
    <cfRule type="expression" dxfId="756" priority="757">
      <formula>$A$136="Ñ Plan c/desc"</formula>
    </cfRule>
  </conditionalFormatting>
  <conditionalFormatting sqref="BL136:BN136">
    <cfRule type="expression" dxfId="755" priority="756">
      <formula>$A$136="Família"</formula>
    </cfRule>
  </conditionalFormatting>
  <conditionalFormatting sqref="BL137:BN137">
    <cfRule type="expression" dxfId="754" priority="755">
      <formula>$A$137="Planilhado"</formula>
    </cfRule>
  </conditionalFormatting>
  <conditionalFormatting sqref="BL137:BN137">
    <cfRule type="expression" dxfId="753" priority="754">
      <formula>$A$137="Ñ Plan s/desc"</formula>
    </cfRule>
  </conditionalFormatting>
  <conditionalFormatting sqref="BL137:BN137">
    <cfRule type="expression" dxfId="752" priority="753">
      <formula>$A$137="Advindo"</formula>
    </cfRule>
  </conditionalFormatting>
  <conditionalFormatting sqref="BL137:BN137">
    <cfRule type="expression" dxfId="751" priority="752">
      <formula>$A$137="Ñ Plan c/desc"</formula>
    </cfRule>
  </conditionalFormatting>
  <conditionalFormatting sqref="BL137:BN137">
    <cfRule type="expression" dxfId="750" priority="751">
      <formula>$A$137="Família"</formula>
    </cfRule>
  </conditionalFormatting>
  <conditionalFormatting sqref="BL138:BN138">
    <cfRule type="expression" dxfId="749" priority="750">
      <formula>$A$138="Planilhado"</formula>
    </cfRule>
  </conditionalFormatting>
  <conditionalFormatting sqref="BL138:BN138">
    <cfRule type="expression" dxfId="748" priority="749">
      <formula>$A$138="Ñ Plan s/desc"</formula>
    </cfRule>
  </conditionalFormatting>
  <conditionalFormatting sqref="BL138:BN138">
    <cfRule type="expression" dxfId="747" priority="748">
      <formula>$A$138="Advindo"</formula>
    </cfRule>
  </conditionalFormatting>
  <conditionalFormatting sqref="BL138:BN138">
    <cfRule type="expression" dxfId="746" priority="747">
      <formula>$A$138="Ñ Plan c/desc"</formula>
    </cfRule>
  </conditionalFormatting>
  <conditionalFormatting sqref="BL138:BN138">
    <cfRule type="expression" dxfId="745" priority="746">
      <formula>$A$138="Família"</formula>
    </cfRule>
  </conditionalFormatting>
  <conditionalFormatting sqref="BL139:BN139">
    <cfRule type="expression" dxfId="744" priority="745">
      <formula>$A$139="Planilhado"</formula>
    </cfRule>
  </conditionalFormatting>
  <conditionalFormatting sqref="BL139:BN139">
    <cfRule type="expression" dxfId="743" priority="744">
      <formula>$A$139="Ñ Plan s/desc"</formula>
    </cfRule>
  </conditionalFormatting>
  <conditionalFormatting sqref="BL139:BN139">
    <cfRule type="expression" dxfId="742" priority="743">
      <formula>$A$139="Advindo"</formula>
    </cfRule>
  </conditionalFormatting>
  <conditionalFormatting sqref="BL139:BN139">
    <cfRule type="expression" dxfId="741" priority="742">
      <formula>$A$139="Ñ Plan c/desc"</formula>
    </cfRule>
  </conditionalFormatting>
  <conditionalFormatting sqref="BL139:BN139">
    <cfRule type="expression" dxfId="740" priority="741">
      <formula>$A$139="Família"</formula>
    </cfRule>
  </conditionalFormatting>
  <conditionalFormatting sqref="BL140:BN140">
    <cfRule type="expression" dxfId="739" priority="740">
      <formula>$A$140="Planilhado"</formula>
    </cfRule>
  </conditionalFormatting>
  <conditionalFormatting sqref="BL140:BN140">
    <cfRule type="expression" dxfId="738" priority="739">
      <formula>$A$140="Ñ Plan s/desc"</formula>
    </cfRule>
  </conditionalFormatting>
  <conditionalFormatting sqref="BL140:BN140">
    <cfRule type="expression" dxfId="737" priority="738">
      <formula>$A$140="Advindo"</formula>
    </cfRule>
  </conditionalFormatting>
  <conditionalFormatting sqref="BL140:BN140">
    <cfRule type="expression" dxfId="736" priority="737">
      <formula>$A$140="Ñ Plan c/desc"</formula>
    </cfRule>
  </conditionalFormatting>
  <conditionalFormatting sqref="BL140:BN140">
    <cfRule type="expression" dxfId="735" priority="736">
      <formula>$A$140="Família"</formula>
    </cfRule>
  </conditionalFormatting>
  <conditionalFormatting sqref="BL141:BN141">
    <cfRule type="expression" dxfId="734" priority="735">
      <formula>$A$141="Planilhado"</formula>
    </cfRule>
  </conditionalFormatting>
  <conditionalFormatting sqref="BL141:BN141">
    <cfRule type="expression" dxfId="733" priority="734">
      <formula>$A$141="Ñ Plan s/desc"</formula>
    </cfRule>
  </conditionalFormatting>
  <conditionalFormatting sqref="BL141:BN141">
    <cfRule type="expression" dxfId="732" priority="733">
      <formula>$A$141="Advindo"</formula>
    </cfRule>
  </conditionalFormatting>
  <conditionalFormatting sqref="BL141:BN141">
    <cfRule type="expression" dxfId="731" priority="732">
      <formula>$A$141="Ñ Plan c/desc"</formula>
    </cfRule>
  </conditionalFormatting>
  <conditionalFormatting sqref="BL141:BN141">
    <cfRule type="expression" dxfId="730" priority="731">
      <formula>$A$141="Família"</formula>
    </cfRule>
  </conditionalFormatting>
  <conditionalFormatting sqref="BL142:BN142">
    <cfRule type="expression" dxfId="729" priority="730">
      <formula>$A$142="Planilhado"</formula>
    </cfRule>
  </conditionalFormatting>
  <conditionalFormatting sqref="BL142:BN142">
    <cfRule type="expression" dxfId="728" priority="729">
      <formula>$A$142="Ñ Plan s/desc"</formula>
    </cfRule>
  </conditionalFormatting>
  <conditionalFormatting sqref="BL142:BN142">
    <cfRule type="expression" dxfId="727" priority="728">
      <formula>$A$142="Advindo"</formula>
    </cfRule>
  </conditionalFormatting>
  <conditionalFormatting sqref="BL142:BN142">
    <cfRule type="expression" dxfId="726" priority="727">
      <formula>$A$142="Ñ Plan c/desc"</formula>
    </cfRule>
  </conditionalFormatting>
  <conditionalFormatting sqref="BL142:BN142">
    <cfRule type="expression" dxfId="725" priority="726">
      <formula>$A$142="Família"</formula>
    </cfRule>
  </conditionalFormatting>
  <conditionalFormatting sqref="BL143:BN143">
    <cfRule type="expression" dxfId="724" priority="725">
      <formula>$A$143="Planilhado"</formula>
    </cfRule>
  </conditionalFormatting>
  <conditionalFormatting sqref="BL143:BN143">
    <cfRule type="expression" dxfId="723" priority="724">
      <formula>$A$143="Ñ Plan s/desc"</formula>
    </cfRule>
  </conditionalFormatting>
  <conditionalFormatting sqref="BL143:BN143">
    <cfRule type="expression" dxfId="722" priority="723">
      <formula>$A$143="Advindo"</formula>
    </cfRule>
  </conditionalFormatting>
  <conditionalFormatting sqref="BL143:BN143">
    <cfRule type="expression" dxfId="721" priority="722">
      <formula>$A$143="Ñ Plan c/desc"</formula>
    </cfRule>
  </conditionalFormatting>
  <conditionalFormatting sqref="BL143:BN143">
    <cfRule type="expression" dxfId="720" priority="721">
      <formula>$A$143="Família"</formula>
    </cfRule>
  </conditionalFormatting>
  <conditionalFormatting sqref="BL144:BN144">
    <cfRule type="expression" dxfId="719" priority="720">
      <formula>$A$144="Planilhado"</formula>
    </cfRule>
  </conditionalFormatting>
  <conditionalFormatting sqref="BL144:BN144">
    <cfRule type="expression" dxfId="718" priority="719">
      <formula>$A$144="Ñ Plan s/desc"</formula>
    </cfRule>
  </conditionalFormatting>
  <conditionalFormatting sqref="BL144:BN144">
    <cfRule type="expression" dxfId="717" priority="718">
      <formula>$A$144="Advindo"</formula>
    </cfRule>
  </conditionalFormatting>
  <conditionalFormatting sqref="BL144:BN144">
    <cfRule type="expression" dxfId="716" priority="717">
      <formula>$A$144="Ñ Plan c/desc"</formula>
    </cfRule>
  </conditionalFormatting>
  <conditionalFormatting sqref="BL144:BN144">
    <cfRule type="expression" dxfId="715" priority="716">
      <formula>$A$144="Família"</formula>
    </cfRule>
  </conditionalFormatting>
  <conditionalFormatting sqref="BL145:BN145">
    <cfRule type="expression" dxfId="714" priority="715">
      <formula>$A$145="Planilhado"</formula>
    </cfRule>
  </conditionalFormatting>
  <conditionalFormatting sqref="BL145:BN145">
    <cfRule type="expression" dxfId="713" priority="714">
      <formula>$A$145="Ñ Plan s/desc"</formula>
    </cfRule>
  </conditionalFormatting>
  <conditionalFormatting sqref="BL145:BN145">
    <cfRule type="expression" dxfId="712" priority="713">
      <formula>$A$145="Advindo"</formula>
    </cfRule>
  </conditionalFormatting>
  <conditionalFormatting sqref="BL145:BN145">
    <cfRule type="expression" dxfId="711" priority="712">
      <formula>$A$145="Ñ Plan c/desc"</formula>
    </cfRule>
  </conditionalFormatting>
  <conditionalFormatting sqref="BL145:BN145">
    <cfRule type="expression" dxfId="710" priority="711">
      <formula>$A$145="Família"</formula>
    </cfRule>
  </conditionalFormatting>
  <conditionalFormatting sqref="BL146:BN146">
    <cfRule type="expression" dxfId="709" priority="710">
      <formula>$A$146="Planilhado"</formula>
    </cfRule>
  </conditionalFormatting>
  <conditionalFormatting sqref="BL146:BN146">
    <cfRule type="expression" dxfId="708" priority="709">
      <formula>$A$146="Ñ Plan s/desc"</formula>
    </cfRule>
  </conditionalFormatting>
  <conditionalFormatting sqref="BL146:BN146">
    <cfRule type="expression" dxfId="707" priority="708">
      <formula>$A$146="Advindo"</formula>
    </cfRule>
  </conditionalFormatting>
  <conditionalFormatting sqref="BL146:BN146">
    <cfRule type="expression" dxfId="706" priority="707">
      <formula>$A$146="Ñ Plan c/desc"</formula>
    </cfRule>
  </conditionalFormatting>
  <conditionalFormatting sqref="BL146:BN146">
    <cfRule type="expression" dxfId="705" priority="706">
      <formula>$A$146="Família"</formula>
    </cfRule>
  </conditionalFormatting>
  <conditionalFormatting sqref="BL147:BN147">
    <cfRule type="expression" dxfId="704" priority="705">
      <formula>$A$147="Planilhado"</formula>
    </cfRule>
  </conditionalFormatting>
  <conditionalFormatting sqref="BL147:BN147">
    <cfRule type="expression" dxfId="703" priority="704">
      <formula>$A$147="Ñ Plan s/desc"</formula>
    </cfRule>
  </conditionalFormatting>
  <conditionalFormatting sqref="BL147:BN147">
    <cfRule type="expression" dxfId="702" priority="703">
      <formula>$A$147="Advindo"</formula>
    </cfRule>
  </conditionalFormatting>
  <conditionalFormatting sqref="BL147:BN147">
    <cfRule type="expression" dxfId="701" priority="702">
      <formula>$A$147="Ñ Plan c/desc"</formula>
    </cfRule>
  </conditionalFormatting>
  <conditionalFormatting sqref="BL147:BN147">
    <cfRule type="expression" dxfId="700" priority="701">
      <formula>$A$147="Família"</formula>
    </cfRule>
  </conditionalFormatting>
  <conditionalFormatting sqref="BL148:BN148">
    <cfRule type="expression" dxfId="699" priority="700">
      <formula>$A$148="Planilhado"</formula>
    </cfRule>
  </conditionalFormatting>
  <conditionalFormatting sqref="BL148:BN148">
    <cfRule type="expression" dxfId="698" priority="699">
      <formula>$A$148="Ñ Plan s/desc"</formula>
    </cfRule>
  </conditionalFormatting>
  <conditionalFormatting sqref="BL148:BN148">
    <cfRule type="expression" dxfId="697" priority="698">
      <formula>$A$148="Advindo"</formula>
    </cfRule>
  </conditionalFormatting>
  <conditionalFormatting sqref="BL148:BN148">
    <cfRule type="expression" dxfId="696" priority="697">
      <formula>$A$148="Ñ Plan c/desc"</formula>
    </cfRule>
  </conditionalFormatting>
  <conditionalFormatting sqref="BL148:BN148">
    <cfRule type="expression" dxfId="695" priority="696">
      <formula>$A$148="Família"</formula>
    </cfRule>
  </conditionalFormatting>
  <conditionalFormatting sqref="BL149:BN149">
    <cfRule type="expression" dxfId="694" priority="695">
      <formula>$A$149="Planilhado"</formula>
    </cfRule>
  </conditionalFormatting>
  <conditionalFormatting sqref="BL149:BN149">
    <cfRule type="expression" dxfId="693" priority="694">
      <formula>$A$149="Ñ Plan s/desc"</formula>
    </cfRule>
  </conditionalFormatting>
  <conditionalFormatting sqref="BL149:BN149">
    <cfRule type="expression" dxfId="692" priority="693">
      <formula>$A$149="Advindo"</formula>
    </cfRule>
  </conditionalFormatting>
  <conditionalFormatting sqref="BL149:BN149">
    <cfRule type="expression" dxfId="691" priority="692">
      <formula>$A$149="Ñ Plan c/desc"</formula>
    </cfRule>
  </conditionalFormatting>
  <conditionalFormatting sqref="BL149:BN149">
    <cfRule type="expression" dxfId="690" priority="691">
      <formula>$A$149="Família"</formula>
    </cfRule>
  </conditionalFormatting>
  <conditionalFormatting sqref="BL150:BN150">
    <cfRule type="expression" dxfId="689" priority="690">
      <formula>$A$150="Planilhado"</formula>
    </cfRule>
  </conditionalFormatting>
  <conditionalFormatting sqref="BL150:BN150">
    <cfRule type="expression" dxfId="688" priority="689">
      <formula>$A$150="Ñ Plan s/desc"</formula>
    </cfRule>
  </conditionalFormatting>
  <conditionalFormatting sqref="BL150:BN150">
    <cfRule type="expression" dxfId="687" priority="688">
      <formula>$A$150="Advindo"</formula>
    </cfRule>
  </conditionalFormatting>
  <conditionalFormatting sqref="BL150:BN150">
    <cfRule type="expression" dxfId="686" priority="687">
      <formula>$A$150="Ñ Plan c/desc"</formula>
    </cfRule>
  </conditionalFormatting>
  <conditionalFormatting sqref="BL150:BN150">
    <cfRule type="expression" dxfId="685" priority="686">
      <formula>$A$150="Família"</formula>
    </cfRule>
  </conditionalFormatting>
  <conditionalFormatting sqref="BL151:BN151">
    <cfRule type="expression" dxfId="684" priority="685">
      <formula>$A$151="Planilhado"</formula>
    </cfRule>
  </conditionalFormatting>
  <conditionalFormatting sqref="BL151:BN151">
    <cfRule type="expression" dxfId="683" priority="684">
      <formula>$A$151="Ñ Plan s/desc"</formula>
    </cfRule>
  </conditionalFormatting>
  <conditionalFormatting sqref="BL151:BN151">
    <cfRule type="expression" dxfId="682" priority="683">
      <formula>$A$151="Advindo"</formula>
    </cfRule>
  </conditionalFormatting>
  <conditionalFormatting sqref="BL151:BN151">
    <cfRule type="expression" dxfId="681" priority="682">
      <formula>$A$151="Ñ Plan c/desc"</formula>
    </cfRule>
  </conditionalFormatting>
  <conditionalFormatting sqref="BL151:BN151">
    <cfRule type="expression" dxfId="680" priority="681">
      <formula>$A$151="Família"</formula>
    </cfRule>
  </conditionalFormatting>
  <conditionalFormatting sqref="BL152:BN152">
    <cfRule type="expression" dxfId="679" priority="680">
      <formula>$A$152="Planilhado"</formula>
    </cfRule>
  </conditionalFormatting>
  <conditionalFormatting sqref="BL152:BN152">
    <cfRule type="expression" dxfId="678" priority="679">
      <formula>$A$152="Ñ Plan s/desc"</formula>
    </cfRule>
  </conditionalFormatting>
  <conditionalFormatting sqref="BL152:BN152">
    <cfRule type="expression" dxfId="677" priority="678">
      <formula>$A$152="Advindo"</formula>
    </cfRule>
  </conditionalFormatting>
  <conditionalFormatting sqref="BL152:BN152">
    <cfRule type="expression" dxfId="676" priority="677">
      <formula>$A$152="Ñ Plan c/desc"</formula>
    </cfRule>
  </conditionalFormatting>
  <conditionalFormatting sqref="BL152:BN152">
    <cfRule type="expression" dxfId="675" priority="676">
      <formula>$A$152="Família"</formula>
    </cfRule>
  </conditionalFormatting>
  <conditionalFormatting sqref="BL153:BN153">
    <cfRule type="expression" dxfId="674" priority="675">
      <formula>$A$153="Planilhado"</formula>
    </cfRule>
  </conditionalFormatting>
  <conditionalFormatting sqref="BL153:BN153">
    <cfRule type="expression" dxfId="673" priority="674">
      <formula>$A$153="Ñ Plan s/desc"</formula>
    </cfRule>
  </conditionalFormatting>
  <conditionalFormatting sqref="BL153:BN153">
    <cfRule type="expression" dxfId="672" priority="673">
      <formula>$A$153="Advindo"</formula>
    </cfRule>
  </conditionalFormatting>
  <conditionalFormatting sqref="BL153:BN153">
    <cfRule type="expression" dxfId="671" priority="672">
      <formula>$A$153="Ñ Plan c/desc"</formula>
    </cfRule>
  </conditionalFormatting>
  <conditionalFormatting sqref="BL153:BN153">
    <cfRule type="expression" dxfId="670" priority="671">
      <formula>$A$153="Família"</formula>
    </cfRule>
  </conditionalFormatting>
  <conditionalFormatting sqref="BL154:BN154">
    <cfRule type="expression" dxfId="669" priority="670">
      <formula>$A$154="Planilhado"</formula>
    </cfRule>
  </conditionalFormatting>
  <conditionalFormatting sqref="BL154:BN154">
    <cfRule type="expression" dxfId="668" priority="669">
      <formula>$A$154="Ñ Plan s/desc"</formula>
    </cfRule>
  </conditionalFormatting>
  <conditionalFormatting sqref="BL154:BN154">
    <cfRule type="expression" dxfId="667" priority="668">
      <formula>$A$154="Advindo"</formula>
    </cfRule>
  </conditionalFormatting>
  <conditionalFormatting sqref="BL154:BN154">
    <cfRule type="expression" dxfId="666" priority="667">
      <formula>$A$154="Ñ Plan c/desc"</formula>
    </cfRule>
  </conditionalFormatting>
  <conditionalFormatting sqref="BL154:BN154">
    <cfRule type="expression" dxfId="665" priority="666">
      <formula>$A$154="Família"</formula>
    </cfRule>
  </conditionalFormatting>
  <conditionalFormatting sqref="BL155:BN155">
    <cfRule type="expression" dxfId="664" priority="665">
      <formula>$A$155="Planilhado"</formula>
    </cfRule>
  </conditionalFormatting>
  <conditionalFormatting sqref="BL155:BN155">
    <cfRule type="expression" dxfId="663" priority="664">
      <formula>$A$155="Ñ Plan s/desc"</formula>
    </cfRule>
  </conditionalFormatting>
  <conditionalFormatting sqref="BL155:BN155">
    <cfRule type="expression" dxfId="662" priority="663">
      <formula>$A$155="Advindo"</formula>
    </cfRule>
  </conditionalFormatting>
  <conditionalFormatting sqref="BL155:BN155">
    <cfRule type="expression" dxfId="661" priority="662">
      <formula>$A$155="Ñ Plan c/desc"</formula>
    </cfRule>
  </conditionalFormatting>
  <conditionalFormatting sqref="BL155:BN155">
    <cfRule type="expression" dxfId="660" priority="661">
      <formula>$A$155="Família"</formula>
    </cfRule>
  </conditionalFormatting>
  <conditionalFormatting sqref="BL156:BN156">
    <cfRule type="expression" dxfId="659" priority="660">
      <formula>$A$156="Planilhado"</formula>
    </cfRule>
  </conditionalFormatting>
  <conditionalFormatting sqref="BL156:BN156">
    <cfRule type="expression" dxfId="658" priority="659">
      <formula>$A$156="Ñ Plan s/desc"</formula>
    </cfRule>
  </conditionalFormatting>
  <conditionalFormatting sqref="BL156:BN156">
    <cfRule type="expression" dxfId="657" priority="658">
      <formula>$A$156="Advindo"</formula>
    </cfRule>
  </conditionalFormatting>
  <conditionalFormatting sqref="BL156:BN156">
    <cfRule type="expression" dxfId="656" priority="657">
      <formula>$A$156="Ñ Plan c/desc"</formula>
    </cfRule>
  </conditionalFormatting>
  <conditionalFormatting sqref="BL156:BN156">
    <cfRule type="expression" dxfId="655" priority="656">
      <formula>$A$156="Família"</formula>
    </cfRule>
  </conditionalFormatting>
  <conditionalFormatting sqref="BL157:BN157">
    <cfRule type="expression" dxfId="654" priority="655">
      <formula>$A$157="Planilhado"</formula>
    </cfRule>
  </conditionalFormatting>
  <conditionalFormatting sqref="BL157:BN157">
    <cfRule type="expression" dxfId="653" priority="654">
      <formula>$A$157="Ñ Plan s/desc"</formula>
    </cfRule>
  </conditionalFormatting>
  <conditionalFormatting sqref="BL157:BN157">
    <cfRule type="expression" dxfId="652" priority="653">
      <formula>$A$157="Advindo"</formula>
    </cfRule>
  </conditionalFormatting>
  <conditionalFormatting sqref="BL157:BN157">
    <cfRule type="expression" dxfId="651" priority="652">
      <formula>$A$157="Ñ Plan c/desc"</formula>
    </cfRule>
  </conditionalFormatting>
  <conditionalFormatting sqref="BL157:BN157">
    <cfRule type="expression" dxfId="650" priority="651">
      <formula>$A$157="Família"</formula>
    </cfRule>
  </conditionalFormatting>
  <conditionalFormatting sqref="BL158:BN158">
    <cfRule type="expression" dxfId="649" priority="650">
      <formula>$A$158="Planilhado"</formula>
    </cfRule>
  </conditionalFormatting>
  <conditionalFormatting sqref="BL158:BN158">
    <cfRule type="expression" dxfId="648" priority="649">
      <formula>$A$158="Ñ Plan s/desc"</formula>
    </cfRule>
  </conditionalFormatting>
  <conditionalFormatting sqref="BL158:BN158">
    <cfRule type="expression" dxfId="647" priority="648">
      <formula>$A$158="Advindo"</formula>
    </cfRule>
  </conditionalFormatting>
  <conditionalFormatting sqref="BL158:BN158">
    <cfRule type="expression" dxfId="646" priority="647">
      <formula>$A$158="Ñ Plan c/desc"</formula>
    </cfRule>
  </conditionalFormatting>
  <conditionalFormatting sqref="BL158:BN158">
    <cfRule type="expression" dxfId="645" priority="646">
      <formula>$A$158="Família"</formula>
    </cfRule>
  </conditionalFormatting>
  <conditionalFormatting sqref="BL159:BN159">
    <cfRule type="expression" dxfId="644" priority="645">
      <formula>$A$159="Planilhado"</formula>
    </cfRule>
  </conditionalFormatting>
  <conditionalFormatting sqref="BL159:BN159">
    <cfRule type="expression" dxfId="643" priority="644">
      <formula>$A$159="Ñ Plan s/desc"</formula>
    </cfRule>
  </conditionalFormatting>
  <conditionalFormatting sqref="BL159:BN159">
    <cfRule type="expression" dxfId="642" priority="643">
      <formula>$A$159="Advindo"</formula>
    </cfRule>
  </conditionalFormatting>
  <conditionalFormatting sqref="BL159:BN159">
    <cfRule type="expression" dxfId="641" priority="642">
      <formula>$A$159="Ñ Plan c/desc"</formula>
    </cfRule>
  </conditionalFormatting>
  <conditionalFormatting sqref="BL159:BN159">
    <cfRule type="expression" dxfId="640" priority="641">
      <formula>$A$159="Família"</formula>
    </cfRule>
  </conditionalFormatting>
  <conditionalFormatting sqref="BL160:BN160">
    <cfRule type="expression" dxfId="639" priority="640">
      <formula>$A$160="Planilhado"</formula>
    </cfRule>
  </conditionalFormatting>
  <conditionalFormatting sqref="BL160:BN160">
    <cfRule type="expression" dxfId="638" priority="639">
      <formula>$A$160="Ñ Plan s/desc"</formula>
    </cfRule>
  </conditionalFormatting>
  <conditionalFormatting sqref="BL160:BN160">
    <cfRule type="expression" dxfId="637" priority="638">
      <formula>$A$160="Advindo"</formula>
    </cfRule>
  </conditionalFormatting>
  <conditionalFormatting sqref="BL160:BN160">
    <cfRule type="expression" dxfId="636" priority="637">
      <formula>$A$160="Ñ Plan c/desc"</formula>
    </cfRule>
  </conditionalFormatting>
  <conditionalFormatting sqref="BL160:BN160">
    <cfRule type="expression" dxfId="635" priority="636">
      <formula>$A$160="Família"</formula>
    </cfRule>
  </conditionalFormatting>
  <conditionalFormatting sqref="BL161:BN161">
    <cfRule type="expression" dxfId="634" priority="635">
      <formula>$A$161="Planilhado"</formula>
    </cfRule>
  </conditionalFormatting>
  <conditionalFormatting sqref="BL161:BN161">
    <cfRule type="expression" dxfId="633" priority="634">
      <formula>$A$161="Ñ Plan s/desc"</formula>
    </cfRule>
  </conditionalFormatting>
  <conditionalFormatting sqref="BL161:BN161">
    <cfRule type="expression" dxfId="632" priority="633">
      <formula>$A$161="Advindo"</formula>
    </cfRule>
  </conditionalFormatting>
  <conditionalFormatting sqref="BL161:BN161">
    <cfRule type="expression" dxfId="631" priority="632">
      <formula>$A$161="Ñ Plan c/desc"</formula>
    </cfRule>
  </conditionalFormatting>
  <conditionalFormatting sqref="BL161:BN161">
    <cfRule type="expression" dxfId="630" priority="631">
      <formula>$A$161="Família"</formula>
    </cfRule>
  </conditionalFormatting>
  <conditionalFormatting sqref="BL162:BN162">
    <cfRule type="expression" dxfId="629" priority="630">
      <formula>$A$162="Planilhado"</formula>
    </cfRule>
  </conditionalFormatting>
  <conditionalFormatting sqref="BL162:BN162">
    <cfRule type="expression" dxfId="628" priority="629">
      <formula>$A$162="Ñ Plan s/desc"</formula>
    </cfRule>
  </conditionalFormatting>
  <conditionalFormatting sqref="BL162:BN162">
    <cfRule type="expression" dxfId="627" priority="628">
      <formula>$A$162="Advindo"</formula>
    </cfRule>
  </conditionalFormatting>
  <conditionalFormatting sqref="BL162:BN162">
    <cfRule type="expression" dxfId="626" priority="627">
      <formula>$A$162="Ñ Plan c/desc"</formula>
    </cfRule>
  </conditionalFormatting>
  <conditionalFormatting sqref="BL162:BN162">
    <cfRule type="expression" dxfId="625" priority="626">
      <formula>$A$162="Família"</formula>
    </cfRule>
  </conditionalFormatting>
  <conditionalFormatting sqref="BL163:BN163">
    <cfRule type="expression" dxfId="624" priority="625">
      <formula>$A$163="Planilhado"</formula>
    </cfRule>
  </conditionalFormatting>
  <conditionalFormatting sqref="BL163:BN163">
    <cfRule type="expression" dxfId="623" priority="624">
      <formula>$A$163="Ñ Plan s/desc"</formula>
    </cfRule>
  </conditionalFormatting>
  <conditionalFormatting sqref="BL163:BN163">
    <cfRule type="expression" dxfId="622" priority="623">
      <formula>$A$163="Advindo"</formula>
    </cfRule>
  </conditionalFormatting>
  <conditionalFormatting sqref="BL163:BN163">
    <cfRule type="expression" dxfId="621" priority="622">
      <formula>$A$163="Ñ Plan c/desc"</formula>
    </cfRule>
  </conditionalFormatting>
  <conditionalFormatting sqref="BL163:BN163">
    <cfRule type="expression" dxfId="620" priority="621">
      <formula>$A$163="Família"</formula>
    </cfRule>
  </conditionalFormatting>
  <conditionalFormatting sqref="BL164:BN164">
    <cfRule type="expression" dxfId="619" priority="620">
      <formula>$A$164="Planilhado"</formula>
    </cfRule>
  </conditionalFormatting>
  <conditionalFormatting sqref="BL164:BN164">
    <cfRule type="expression" dxfId="618" priority="619">
      <formula>$A$164="Ñ Plan s/desc"</formula>
    </cfRule>
  </conditionalFormatting>
  <conditionalFormatting sqref="BL164:BN164">
    <cfRule type="expression" dxfId="617" priority="618">
      <formula>$A$164="Advindo"</formula>
    </cfRule>
  </conditionalFormatting>
  <conditionalFormatting sqref="BL164:BN164">
    <cfRule type="expression" dxfId="616" priority="617">
      <formula>$A$164="Ñ Plan c/desc"</formula>
    </cfRule>
  </conditionalFormatting>
  <conditionalFormatting sqref="BL164:BN164">
    <cfRule type="expression" dxfId="615" priority="616">
      <formula>$A$164="Família"</formula>
    </cfRule>
  </conditionalFormatting>
  <conditionalFormatting sqref="BL165:BN165">
    <cfRule type="expression" dxfId="614" priority="615">
      <formula>$A$165="Planilhado"</formula>
    </cfRule>
  </conditionalFormatting>
  <conditionalFormatting sqref="BL165:BN165">
    <cfRule type="expression" dxfId="613" priority="614">
      <formula>$A$165="Ñ Plan s/desc"</formula>
    </cfRule>
  </conditionalFormatting>
  <conditionalFormatting sqref="BL165:BN165">
    <cfRule type="expression" dxfId="612" priority="613">
      <formula>$A$165="Advindo"</formula>
    </cfRule>
  </conditionalFormatting>
  <conditionalFormatting sqref="BL165:BN165">
    <cfRule type="expression" dxfId="611" priority="612">
      <formula>$A$165="Ñ Plan c/desc"</formula>
    </cfRule>
  </conditionalFormatting>
  <conditionalFormatting sqref="BL165:BN165">
    <cfRule type="expression" dxfId="610" priority="611">
      <formula>$A$165="Família"</formula>
    </cfRule>
  </conditionalFormatting>
  <conditionalFormatting sqref="BL166:BN166">
    <cfRule type="expression" dxfId="609" priority="610">
      <formula>$A$166="Planilhado"</formula>
    </cfRule>
  </conditionalFormatting>
  <conditionalFormatting sqref="BL166:BN166">
    <cfRule type="expression" dxfId="608" priority="609">
      <formula>$A$166="Ñ Plan s/desc"</formula>
    </cfRule>
  </conditionalFormatting>
  <conditionalFormatting sqref="BL166:BN166">
    <cfRule type="expression" dxfId="607" priority="608">
      <formula>$A$166="Advindo"</formula>
    </cfRule>
  </conditionalFormatting>
  <conditionalFormatting sqref="BL166:BN166">
    <cfRule type="expression" dxfId="606" priority="607">
      <formula>$A$166="Ñ Plan c/desc"</formula>
    </cfRule>
  </conditionalFormatting>
  <conditionalFormatting sqref="BL166:BN166">
    <cfRule type="expression" dxfId="605" priority="606">
      <formula>$A$166="Família"</formula>
    </cfRule>
  </conditionalFormatting>
  <conditionalFormatting sqref="BL167:BN167">
    <cfRule type="expression" dxfId="604" priority="605">
      <formula>$A$167="Planilhado"</formula>
    </cfRule>
  </conditionalFormatting>
  <conditionalFormatting sqref="BL167:BN167">
    <cfRule type="expression" dxfId="603" priority="604">
      <formula>$A$167="Ñ Plan s/desc"</formula>
    </cfRule>
  </conditionalFormatting>
  <conditionalFormatting sqref="BL167:BN167">
    <cfRule type="expression" dxfId="602" priority="603">
      <formula>$A$167="Advindo"</formula>
    </cfRule>
  </conditionalFormatting>
  <conditionalFormatting sqref="BL167:BN167">
    <cfRule type="expression" dxfId="601" priority="602">
      <formula>$A$167="Ñ Plan c/desc"</formula>
    </cfRule>
  </conditionalFormatting>
  <conditionalFormatting sqref="BL167:BN167">
    <cfRule type="expression" dxfId="600" priority="601">
      <formula>$A$167="Família"</formula>
    </cfRule>
  </conditionalFormatting>
  <conditionalFormatting sqref="BL168:BN168">
    <cfRule type="expression" dxfId="599" priority="600">
      <formula>$A$168="Planilhado"</formula>
    </cfRule>
  </conditionalFormatting>
  <conditionalFormatting sqref="BL168:BN168">
    <cfRule type="expression" dxfId="598" priority="599">
      <formula>$A$168="Ñ Plan s/desc"</formula>
    </cfRule>
  </conditionalFormatting>
  <conditionalFormatting sqref="BL168:BN168">
    <cfRule type="expression" dxfId="597" priority="598">
      <formula>$A$168="Advindo"</formula>
    </cfRule>
  </conditionalFormatting>
  <conditionalFormatting sqref="BL168:BN168">
    <cfRule type="expression" dxfId="596" priority="597">
      <formula>$A$168="Ñ Plan c/desc"</formula>
    </cfRule>
  </conditionalFormatting>
  <conditionalFormatting sqref="BL168:BN168">
    <cfRule type="expression" dxfId="595" priority="596">
      <formula>$A$168="Família"</formula>
    </cfRule>
  </conditionalFormatting>
  <conditionalFormatting sqref="BL169:BN169">
    <cfRule type="expression" dxfId="594" priority="595">
      <formula>$A$169="Planilhado"</formula>
    </cfRule>
  </conditionalFormatting>
  <conditionalFormatting sqref="BL169:BN169">
    <cfRule type="expression" dxfId="593" priority="594">
      <formula>$A$169="Ñ Plan s/desc"</formula>
    </cfRule>
  </conditionalFormatting>
  <conditionalFormatting sqref="BL169:BN169">
    <cfRule type="expression" dxfId="592" priority="593">
      <formula>$A$169="Advindo"</formula>
    </cfRule>
  </conditionalFormatting>
  <conditionalFormatting sqref="BL169:BN169">
    <cfRule type="expression" dxfId="591" priority="592">
      <formula>$A$169="Ñ Plan c/desc"</formula>
    </cfRule>
  </conditionalFormatting>
  <conditionalFormatting sqref="BL169:BN169">
    <cfRule type="expression" dxfId="590" priority="591">
      <formula>$A$169="Família"</formula>
    </cfRule>
  </conditionalFormatting>
  <conditionalFormatting sqref="BL170:BN170">
    <cfRule type="expression" dxfId="589" priority="590">
      <formula>$A$170="Planilhado"</formula>
    </cfRule>
  </conditionalFormatting>
  <conditionalFormatting sqref="BL170:BN170">
    <cfRule type="expression" dxfId="588" priority="589">
      <formula>$A$170="Ñ Plan s/desc"</formula>
    </cfRule>
  </conditionalFormatting>
  <conditionalFormatting sqref="BL170:BN170">
    <cfRule type="expression" dxfId="587" priority="588">
      <formula>$A$170="Advindo"</formula>
    </cfRule>
  </conditionalFormatting>
  <conditionalFormatting sqref="BL170:BN170">
    <cfRule type="expression" dxfId="586" priority="587">
      <formula>$A$170="Ñ Plan c/desc"</formula>
    </cfRule>
  </conditionalFormatting>
  <conditionalFormatting sqref="BL170:BN170">
    <cfRule type="expression" dxfId="585" priority="586">
      <formula>$A$170="Família"</formula>
    </cfRule>
  </conditionalFormatting>
  <conditionalFormatting sqref="BL171:BN171">
    <cfRule type="expression" dxfId="584" priority="585">
      <formula>$A$171="Planilhado"</formula>
    </cfRule>
  </conditionalFormatting>
  <conditionalFormatting sqref="BL171:BN171">
    <cfRule type="expression" dxfId="583" priority="584">
      <formula>$A$171="Ñ Plan s/desc"</formula>
    </cfRule>
  </conditionalFormatting>
  <conditionalFormatting sqref="BL171:BN171">
    <cfRule type="expression" dxfId="582" priority="583">
      <formula>$A$171="Advindo"</formula>
    </cfRule>
  </conditionalFormatting>
  <conditionalFormatting sqref="BL171:BN171">
    <cfRule type="expression" dxfId="581" priority="582">
      <formula>$A$171="Ñ Plan c/desc"</formula>
    </cfRule>
  </conditionalFormatting>
  <conditionalFormatting sqref="BL171:BN171">
    <cfRule type="expression" dxfId="580" priority="581">
      <formula>$A$171="Família"</formula>
    </cfRule>
  </conditionalFormatting>
  <conditionalFormatting sqref="BL172:BN172">
    <cfRule type="expression" dxfId="579" priority="580">
      <formula>$A$172="Planilhado"</formula>
    </cfRule>
  </conditionalFormatting>
  <conditionalFormatting sqref="BL172:BN172">
    <cfRule type="expression" dxfId="578" priority="579">
      <formula>$A$172="Ñ Plan s/desc"</formula>
    </cfRule>
  </conditionalFormatting>
  <conditionalFormatting sqref="BL172:BN172">
    <cfRule type="expression" dxfId="577" priority="578">
      <formula>$A$172="Advindo"</formula>
    </cfRule>
  </conditionalFormatting>
  <conditionalFormatting sqref="BL172:BN172">
    <cfRule type="expression" dxfId="576" priority="577">
      <formula>$A$172="Ñ Plan c/desc"</formula>
    </cfRule>
  </conditionalFormatting>
  <conditionalFormatting sqref="BL172:BN172">
    <cfRule type="expression" dxfId="575" priority="576">
      <formula>$A$172="Família"</formula>
    </cfRule>
  </conditionalFormatting>
  <conditionalFormatting sqref="BL173:BN173">
    <cfRule type="expression" dxfId="574" priority="575">
      <formula>$A$173="Planilhado"</formula>
    </cfRule>
  </conditionalFormatting>
  <conditionalFormatting sqref="BL173:BN173">
    <cfRule type="expression" dxfId="573" priority="574">
      <formula>$A$173="Ñ Plan s/desc"</formula>
    </cfRule>
  </conditionalFormatting>
  <conditionalFormatting sqref="BL173:BN173">
    <cfRule type="expression" dxfId="572" priority="573">
      <formula>$A$173="Advindo"</formula>
    </cfRule>
  </conditionalFormatting>
  <conditionalFormatting sqref="BL173:BN173">
    <cfRule type="expression" dxfId="571" priority="572">
      <formula>$A$173="Ñ Plan c/desc"</formula>
    </cfRule>
  </conditionalFormatting>
  <conditionalFormatting sqref="BL173:BN173">
    <cfRule type="expression" dxfId="570" priority="571">
      <formula>$A$173="Família"</formula>
    </cfRule>
  </conditionalFormatting>
  <conditionalFormatting sqref="BL174:BN174">
    <cfRule type="expression" dxfId="569" priority="570">
      <formula>$A$174="Planilhado"</formula>
    </cfRule>
  </conditionalFormatting>
  <conditionalFormatting sqref="BL174:BN174">
    <cfRule type="expression" dxfId="568" priority="569">
      <formula>$A$174="Ñ Plan s/desc"</formula>
    </cfRule>
  </conditionalFormatting>
  <conditionalFormatting sqref="BL174:BN174">
    <cfRule type="expression" dxfId="567" priority="568">
      <formula>$A$174="Advindo"</formula>
    </cfRule>
  </conditionalFormatting>
  <conditionalFormatting sqref="BL174:BN174">
    <cfRule type="expression" dxfId="566" priority="567">
      <formula>$A$174="Ñ Plan c/desc"</formula>
    </cfRule>
  </conditionalFormatting>
  <conditionalFormatting sqref="BL174:BN174">
    <cfRule type="expression" dxfId="565" priority="566">
      <formula>$A$174="Família"</formula>
    </cfRule>
  </conditionalFormatting>
  <conditionalFormatting sqref="BL175:BN175">
    <cfRule type="expression" dxfId="564" priority="565">
      <formula>$A$175="Planilhado"</formula>
    </cfRule>
  </conditionalFormatting>
  <conditionalFormatting sqref="BL175:BN175">
    <cfRule type="expression" dxfId="563" priority="564">
      <formula>$A$175="Ñ Plan s/desc"</formula>
    </cfRule>
  </conditionalFormatting>
  <conditionalFormatting sqref="BL175:BN175">
    <cfRule type="expression" dxfId="562" priority="563">
      <formula>$A$175="Advindo"</formula>
    </cfRule>
  </conditionalFormatting>
  <conditionalFormatting sqref="BL175:BN175">
    <cfRule type="expression" dxfId="561" priority="562">
      <formula>$A$175="Ñ Plan c/desc"</formula>
    </cfRule>
  </conditionalFormatting>
  <conditionalFormatting sqref="BL175:BN175">
    <cfRule type="expression" dxfId="560" priority="561">
      <formula>$A$175="Família"</formula>
    </cfRule>
  </conditionalFormatting>
  <conditionalFormatting sqref="BL176:BN176">
    <cfRule type="expression" dxfId="559" priority="560">
      <formula>$A$176="Planilhado"</formula>
    </cfRule>
  </conditionalFormatting>
  <conditionalFormatting sqref="BL176:BN176">
    <cfRule type="expression" dxfId="558" priority="559">
      <formula>$A$176="Ñ Plan s/desc"</formula>
    </cfRule>
  </conditionalFormatting>
  <conditionalFormatting sqref="BL176:BN176">
    <cfRule type="expression" dxfId="557" priority="558">
      <formula>$A$176="Advindo"</formula>
    </cfRule>
  </conditionalFormatting>
  <conditionalFormatting sqref="BL176:BN176">
    <cfRule type="expression" dxfId="556" priority="557">
      <formula>$A$176="Ñ Plan c/desc"</formula>
    </cfRule>
  </conditionalFormatting>
  <conditionalFormatting sqref="BL176:BN176">
    <cfRule type="expression" dxfId="555" priority="556">
      <formula>$A$176="Família"</formula>
    </cfRule>
  </conditionalFormatting>
  <conditionalFormatting sqref="BL177:BN177">
    <cfRule type="expression" dxfId="554" priority="555">
      <formula>$A$177="Planilhado"</formula>
    </cfRule>
  </conditionalFormatting>
  <conditionalFormatting sqref="BL177:BN177">
    <cfRule type="expression" dxfId="553" priority="554">
      <formula>$A$177="Ñ Plan s/desc"</formula>
    </cfRule>
  </conditionalFormatting>
  <conditionalFormatting sqref="BL177:BN177">
    <cfRule type="expression" dxfId="552" priority="553">
      <formula>$A$177="Advindo"</formula>
    </cfRule>
  </conditionalFormatting>
  <conditionalFormatting sqref="BL177:BN177">
    <cfRule type="expression" dxfId="551" priority="552">
      <formula>$A$177="Ñ Plan c/desc"</formula>
    </cfRule>
  </conditionalFormatting>
  <conditionalFormatting sqref="BL177:BN177">
    <cfRule type="expression" dxfId="550" priority="551">
      <formula>$A$177="Família"</formula>
    </cfRule>
  </conditionalFormatting>
  <conditionalFormatting sqref="BL178:BN178">
    <cfRule type="expression" dxfId="549" priority="550">
      <formula>$A$178="Planilhado"</formula>
    </cfRule>
  </conditionalFormatting>
  <conditionalFormatting sqref="BL178:BN178">
    <cfRule type="expression" dxfId="548" priority="549">
      <formula>$A$178="Ñ Plan s/desc"</formula>
    </cfRule>
  </conditionalFormatting>
  <conditionalFormatting sqref="BL178:BN178">
    <cfRule type="expression" dxfId="547" priority="548">
      <formula>$A$178="Advindo"</formula>
    </cfRule>
  </conditionalFormatting>
  <conditionalFormatting sqref="BL178:BN178">
    <cfRule type="expression" dxfId="546" priority="547">
      <formula>$A$178="Ñ Plan c/desc"</formula>
    </cfRule>
  </conditionalFormatting>
  <conditionalFormatting sqref="BL178:BN178">
    <cfRule type="expression" dxfId="545" priority="546">
      <formula>$A$178="Família"</formula>
    </cfRule>
  </conditionalFormatting>
  <conditionalFormatting sqref="BL179:BN179">
    <cfRule type="expression" dxfId="544" priority="545">
      <formula>$A$179="Planilhado"</formula>
    </cfRule>
  </conditionalFormatting>
  <conditionalFormatting sqref="BL179:BN179">
    <cfRule type="expression" dxfId="543" priority="544">
      <formula>$A$179="Ñ Plan s/desc"</formula>
    </cfRule>
  </conditionalFormatting>
  <conditionalFormatting sqref="BL179:BN179">
    <cfRule type="expression" dxfId="542" priority="543">
      <formula>$A$179="Advindo"</formula>
    </cfRule>
  </conditionalFormatting>
  <conditionalFormatting sqref="BL179:BN179">
    <cfRule type="expression" dxfId="541" priority="542">
      <formula>$A$179="Ñ Plan c/desc"</formula>
    </cfRule>
  </conditionalFormatting>
  <conditionalFormatting sqref="BL179:BN179">
    <cfRule type="expression" dxfId="540" priority="541">
      <formula>$A$179="Família"</formula>
    </cfRule>
  </conditionalFormatting>
  <conditionalFormatting sqref="BL180:BN180">
    <cfRule type="expression" dxfId="539" priority="540">
      <formula>$A$180="Planilhado"</formula>
    </cfRule>
  </conditionalFormatting>
  <conditionalFormatting sqref="BL180:BN180">
    <cfRule type="expression" dxfId="538" priority="539">
      <formula>$A$180="Ñ Plan s/desc"</formula>
    </cfRule>
  </conditionalFormatting>
  <conditionalFormatting sqref="BL180:BN180">
    <cfRule type="expression" dxfId="537" priority="538">
      <formula>$A$180="Advindo"</formula>
    </cfRule>
  </conditionalFormatting>
  <conditionalFormatting sqref="BL180:BN180">
    <cfRule type="expression" dxfId="536" priority="537">
      <formula>$A$180="Ñ Plan c/desc"</formula>
    </cfRule>
  </conditionalFormatting>
  <conditionalFormatting sqref="BL180:BN180">
    <cfRule type="expression" dxfId="535" priority="536">
      <formula>$A$180="Família"</formula>
    </cfRule>
  </conditionalFormatting>
  <conditionalFormatting sqref="BL181:BN181">
    <cfRule type="expression" dxfId="534" priority="535">
      <formula>$A$181="Planilhado"</formula>
    </cfRule>
  </conditionalFormatting>
  <conditionalFormatting sqref="BL181:BN181">
    <cfRule type="expression" dxfId="533" priority="534">
      <formula>$A$181="Ñ Plan s/desc"</formula>
    </cfRule>
  </conditionalFormatting>
  <conditionalFormatting sqref="BL181:BN181">
    <cfRule type="expression" dxfId="532" priority="533">
      <formula>$A$181="Advindo"</formula>
    </cfRule>
  </conditionalFormatting>
  <conditionalFormatting sqref="BL181:BN181">
    <cfRule type="expression" dxfId="531" priority="532">
      <formula>$A$181="Ñ Plan c/desc"</formula>
    </cfRule>
  </conditionalFormatting>
  <conditionalFormatting sqref="BL181:BN181">
    <cfRule type="expression" dxfId="530" priority="531">
      <formula>$A$181="Família"</formula>
    </cfRule>
  </conditionalFormatting>
  <conditionalFormatting sqref="BL182:BN182">
    <cfRule type="expression" dxfId="529" priority="530">
      <formula>$A$182="Planilhado"</formula>
    </cfRule>
  </conditionalFormatting>
  <conditionalFormatting sqref="BL182:BN182">
    <cfRule type="expression" dxfId="528" priority="529">
      <formula>$A$182="Ñ Plan s/desc"</formula>
    </cfRule>
  </conditionalFormatting>
  <conditionalFormatting sqref="BL182:BN182">
    <cfRule type="expression" dxfId="527" priority="528">
      <formula>$A$182="Advindo"</formula>
    </cfRule>
  </conditionalFormatting>
  <conditionalFormatting sqref="BL182:BN182">
    <cfRule type="expression" dxfId="526" priority="527">
      <formula>$A$182="Ñ Plan c/desc"</formula>
    </cfRule>
  </conditionalFormatting>
  <conditionalFormatting sqref="BL182:BN182">
    <cfRule type="expression" dxfId="525" priority="526">
      <formula>$A$182="Família"</formula>
    </cfRule>
  </conditionalFormatting>
  <conditionalFormatting sqref="BL183:BN183">
    <cfRule type="expression" dxfId="524" priority="525">
      <formula>$A$183="Planilhado"</formula>
    </cfRule>
  </conditionalFormatting>
  <conditionalFormatting sqref="BL183:BN183">
    <cfRule type="expression" dxfId="523" priority="524">
      <formula>$A$183="Ñ Plan s/desc"</formula>
    </cfRule>
  </conditionalFormatting>
  <conditionalFormatting sqref="BL183:BN183">
    <cfRule type="expression" dxfId="522" priority="523">
      <formula>$A$183="Advindo"</formula>
    </cfRule>
  </conditionalFormatting>
  <conditionalFormatting sqref="BL183:BN183">
    <cfRule type="expression" dxfId="521" priority="522">
      <formula>$A$183="Ñ Plan c/desc"</formula>
    </cfRule>
  </conditionalFormatting>
  <conditionalFormatting sqref="BL183:BN183">
    <cfRule type="expression" dxfId="520" priority="521">
      <formula>$A$183="Família"</formula>
    </cfRule>
  </conditionalFormatting>
  <conditionalFormatting sqref="BL184:BN184">
    <cfRule type="expression" dxfId="519" priority="520">
      <formula>$A$184="Planilhado"</formula>
    </cfRule>
  </conditionalFormatting>
  <conditionalFormatting sqref="BL184:BN184">
    <cfRule type="expression" dxfId="518" priority="519">
      <formula>$A$184="Ñ Plan s/desc"</formula>
    </cfRule>
  </conditionalFormatting>
  <conditionalFormatting sqref="BL184:BN184">
    <cfRule type="expression" dxfId="517" priority="518">
      <formula>$A$184="Advindo"</formula>
    </cfRule>
  </conditionalFormatting>
  <conditionalFormatting sqref="BL184:BN184">
    <cfRule type="expression" dxfId="516" priority="517">
      <formula>$A$184="Ñ Plan c/desc"</formula>
    </cfRule>
  </conditionalFormatting>
  <conditionalFormatting sqref="BL184:BN184">
    <cfRule type="expression" dxfId="515" priority="516">
      <formula>$A$184="Família"</formula>
    </cfRule>
  </conditionalFormatting>
  <conditionalFormatting sqref="BL185:BN185">
    <cfRule type="expression" dxfId="514" priority="515">
      <formula>$A$185="Planilhado"</formula>
    </cfRule>
  </conditionalFormatting>
  <conditionalFormatting sqref="BL185:BN185">
    <cfRule type="expression" dxfId="513" priority="514">
      <formula>$A$185="Ñ Plan s/desc"</formula>
    </cfRule>
  </conditionalFormatting>
  <conditionalFormatting sqref="BL185:BN185">
    <cfRule type="expression" dxfId="512" priority="513">
      <formula>$A$185="Advindo"</formula>
    </cfRule>
  </conditionalFormatting>
  <conditionalFormatting sqref="BL185:BN185">
    <cfRule type="expression" dxfId="511" priority="512">
      <formula>$A$185="Ñ Plan c/desc"</formula>
    </cfRule>
  </conditionalFormatting>
  <conditionalFormatting sqref="BL185:BN185">
    <cfRule type="expression" dxfId="510" priority="511">
      <formula>$A$185="Família"</formula>
    </cfRule>
  </conditionalFormatting>
  <conditionalFormatting sqref="BL186:BN186">
    <cfRule type="expression" dxfId="509" priority="510">
      <formula>$A$186="Planilhado"</formula>
    </cfRule>
  </conditionalFormatting>
  <conditionalFormatting sqref="BL186:BN186">
    <cfRule type="expression" dxfId="508" priority="509">
      <formula>$A$186="Ñ Plan s/desc"</formula>
    </cfRule>
  </conditionalFormatting>
  <conditionalFormatting sqref="BL186:BN186">
    <cfRule type="expression" dxfId="507" priority="508">
      <formula>$A$186="Advindo"</formula>
    </cfRule>
  </conditionalFormatting>
  <conditionalFormatting sqref="BL186:BN186">
    <cfRule type="expression" dxfId="506" priority="507">
      <formula>$A$186="Ñ Plan c/desc"</formula>
    </cfRule>
  </conditionalFormatting>
  <conditionalFormatting sqref="BL186:BN186">
    <cfRule type="expression" dxfId="505" priority="506">
      <formula>$A$186="Família"</formula>
    </cfRule>
  </conditionalFormatting>
  <conditionalFormatting sqref="BL187:BN187">
    <cfRule type="expression" dxfId="504" priority="505">
      <formula>$A$187="Planilhado"</formula>
    </cfRule>
  </conditionalFormatting>
  <conditionalFormatting sqref="BL187:BN187">
    <cfRule type="expression" dxfId="503" priority="504">
      <formula>$A$187="Ñ Plan s/desc"</formula>
    </cfRule>
  </conditionalFormatting>
  <conditionalFormatting sqref="BL187:BN187">
    <cfRule type="expression" dxfId="502" priority="503">
      <formula>$A$187="Advindo"</formula>
    </cfRule>
  </conditionalFormatting>
  <conditionalFormatting sqref="BL187:BN187">
    <cfRule type="expression" dxfId="501" priority="502">
      <formula>$A$187="Ñ Plan c/desc"</formula>
    </cfRule>
  </conditionalFormatting>
  <conditionalFormatting sqref="BL187:BN187">
    <cfRule type="expression" dxfId="500" priority="501">
      <formula>$A$187="Família"</formula>
    </cfRule>
  </conditionalFormatting>
  <conditionalFormatting sqref="BL188:BN188">
    <cfRule type="expression" dxfId="499" priority="500">
      <formula>$A$188="Planilhado"</formula>
    </cfRule>
  </conditionalFormatting>
  <conditionalFormatting sqref="BL188:BN188">
    <cfRule type="expression" dxfId="498" priority="499">
      <formula>$A$188="Ñ Plan s/desc"</formula>
    </cfRule>
  </conditionalFormatting>
  <conditionalFormatting sqref="BL188:BN188">
    <cfRule type="expression" dxfId="497" priority="498">
      <formula>$A$188="Advindo"</formula>
    </cfRule>
  </conditionalFormatting>
  <conditionalFormatting sqref="BL188:BN188">
    <cfRule type="expression" dxfId="496" priority="497">
      <formula>$A$188="Ñ Plan c/desc"</formula>
    </cfRule>
  </conditionalFormatting>
  <conditionalFormatting sqref="BL188:BN188">
    <cfRule type="expression" dxfId="495" priority="496">
      <formula>$A$188="Família"</formula>
    </cfRule>
  </conditionalFormatting>
  <conditionalFormatting sqref="BL189:BN189">
    <cfRule type="expression" dxfId="494" priority="495">
      <formula>$A$189="Planilhado"</formula>
    </cfRule>
  </conditionalFormatting>
  <conditionalFormatting sqref="BL189:BN189">
    <cfRule type="expression" dxfId="493" priority="494">
      <formula>$A$189="Ñ Plan s/desc"</formula>
    </cfRule>
  </conditionalFormatting>
  <conditionalFormatting sqref="BL189:BN189">
    <cfRule type="expression" dxfId="492" priority="493">
      <formula>$A$189="Advindo"</formula>
    </cfRule>
  </conditionalFormatting>
  <conditionalFormatting sqref="BL189:BN189">
    <cfRule type="expression" dxfId="491" priority="492">
      <formula>$A$189="Ñ Plan c/desc"</formula>
    </cfRule>
  </conditionalFormatting>
  <conditionalFormatting sqref="BL189:BN189">
    <cfRule type="expression" dxfId="490" priority="491">
      <formula>$A$189="Família"</formula>
    </cfRule>
  </conditionalFormatting>
  <conditionalFormatting sqref="BL190:BN190">
    <cfRule type="expression" dxfId="489" priority="490">
      <formula>$A$190="Planilhado"</formula>
    </cfRule>
  </conditionalFormatting>
  <conditionalFormatting sqref="BL190:BN190">
    <cfRule type="expression" dxfId="488" priority="489">
      <formula>$A$190="Ñ Plan s/desc"</formula>
    </cfRule>
  </conditionalFormatting>
  <conditionalFormatting sqref="BL190:BN190">
    <cfRule type="expression" dxfId="487" priority="488">
      <formula>$A$190="Advindo"</formula>
    </cfRule>
  </conditionalFormatting>
  <conditionalFormatting sqref="BL190:BN190">
    <cfRule type="expression" dxfId="486" priority="487">
      <formula>$A$190="Ñ Plan c/desc"</formula>
    </cfRule>
  </conditionalFormatting>
  <conditionalFormatting sqref="BL190:BN190">
    <cfRule type="expression" dxfId="485" priority="486">
      <formula>$A$190="Família"</formula>
    </cfRule>
  </conditionalFormatting>
  <conditionalFormatting sqref="BL191:BN191">
    <cfRule type="expression" dxfId="484" priority="485">
      <formula>$A$191="Planilhado"</formula>
    </cfRule>
  </conditionalFormatting>
  <conditionalFormatting sqref="BL191:BN191">
    <cfRule type="expression" dxfId="483" priority="484">
      <formula>$A$191="Ñ Plan s/desc"</formula>
    </cfRule>
  </conditionalFormatting>
  <conditionalFormatting sqref="BL191:BN191">
    <cfRule type="expression" dxfId="482" priority="483">
      <formula>$A$191="Advindo"</formula>
    </cfRule>
  </conditionalFormatting>
  <conditionalFormatting sqref="BL191:BN191">
    <cfRule type="expression" dxfId="481" priority="482">
      <formula>$A$191="Ñ Plan c/desc"</formula>
    </cfRule>
  </conditionalFormatting>
  <conditionalFormatting sqref="BL191:BN191">
    <cfRule type="expression" dxfId="480" priority="481">
      <formula>$A$191="Família"</formula>
    </cfRule>
  </conditionalFormatting>
  <conditionalFormatting sqref="BL192:BN192">
    <cfRule type="expression" dxfId="479" priority="480">
      <formula>$A$192="Planilhado"</formula>
    </cfRule>
  </conditionalFormatting>
  <conditionalFormatting sqref="BL192:BN192">
    <cfRule type="expression" dxfId="478" priority="479">
      <formula>$A$192="Ñ Plan s/desc"</formula>
    </cfRule>
  </conditionalFormatting>
  <conditionalFormatting sqref="BL192:BN192">
    <cfRule type="expression" dxfId="477" priority="478">
      <formula>$A$192="Advindo"</formula>
    </cfRule>
  </conditionalFormatting>
  <conditionalFormatting sqref="BL192:BN192">
    <cfRule type="expression" dxfId="476" priority="477">
      <formula>$A$192="Ñ Plan c/desc"</formula>
    </cfRule>
  </conditionalFormatting>
  <conditionalFormatting sqref="BL192:BN192">
    <cfRule type="expression" dxfId="475" priority="476">
      <formula>$A$192="Família"</formula>
    </cfRule>
  </conditionalFormatting>
  <conditionalFormatting sqref="BL193:BN193">
    <cfRule type="expression" dxfId="474" priority="475">
      <formula>$A$193="Planilhado"</formula>
    </cfRule>
  </conditionalFormatting>
  <conditionalFormatting sqref="BL193:BN193">
    <cfRule type="expression" dxfId="473" priority="474">
      <formula>$A$193="Ñ Plan s/desc"</formula>
    </cfRule>
  </conditionalFormatting>
  <conditionalFormatting sqref="BL193:BN193">
    <cfRule type="expression" dxfId="472" priority="473">
      <formula>$A$193="Advindo"</formula>
    </cfRule>
  </conditionalFormatting>
  <conditionalFormatting sqref="BL193:BN193">
    <cfRule type="expression" dxfId="471" priority="472">
      <formula>$A$193="Ñ Plan c/desc"</formula>
    </cfRule>
  </conditionalFormatting>
  <conditionalFormatting sqref="BL193:BN193">
    <cfRule type="expression" dxfId="470" priority="471">
      <formula>$A$193="Família"</formula>
    </cfRule>
  </conditionalFormatting>
  <conditionalFormatting sqref="BL194:BN194">
    <cfRule type="expression" dxfId="469" priority="470">
      <formula>$A$194="Planilhado"</formula>
    </cfRule>
  </conditionalFormatting>
  <conditionalFormatting sqref="BL194:BN194">
    <cfRule type="expression" dxfId="468" priority="469">
      <formula>$A$194="Ñ Plan s/desc"</formula>
    </cfRule>
  </conditionalFormatting>
  <conditionalFormatting sqref="BL194:BN194">
    <cfRule type="expression" dxfId="467" priority="468">
      <formula>$A$194="Advindo"</formula>
    </cfRule>
  </conditionalFormatting>
  <conditionalFormatting sqref="BL194:BN194">
    <cfRule type="expression" dxfId="466" priority="467">
      <formula>$A$194="Ñ Plan c/desc"</formula>
    </cfRule>
  </conditionalFormatting>
  <conditionalFormatting sqref="BL194:BN194">
    <cfRule type="expression" dxfId="465" priority="466">
      <formula>$A$194="Família"</formula>
    </cfRule>
  </conditionalFormatting>
  <conditionalFormatting sqref="BL195:BN195">
    <cfRule type="expression" dxfId="464" priority="465">
      <formula>$A$195="Planilhado"</formula>
    </cfRule>
  </conditionalFormatting>
  <conditionalFormatting sqref="BL195:BN195">
    <cfRule type="expression" dxfId="463" priority="464">
      <formula>$A$195="Ñ Plan s/desc"</formula>
    </cfRule>
  </conditionalFormatting>
  <conditionalFormatting sqref="BL195:BN195">
    <cfRule type="expression" dxfId="462" priority="463">
      <formula>$A$195="Advindo"</formula>
    </cfRule>
  </conditionalFormatting>
  <conditionalFormatting sqref="BL195:BN195">
    <cfRule type="expression" dxfId="461" priority="462">
      <formula>$A$195="Ñ Plan c/desc"</formula>
    </cfRule>
  </conditionalFormatting>
  <conditionalFormatting sqref="BL195:BN195">
    <cfRule type="expression" dxfId="460" priority="461">
      <formula>$A$195="Família"</formula>
    </cfRule>
  </conditionalFormatting>
  <conditionalFormatting sqref="BL196:BN196">
    <cfRule type="expression" dxfId="459" priority="460">
      <formula>$A$196="Planilhado"</formula>
    </cfRule>
  </conditionalFormatting>
  <conditionalFormatting sqref="BL196:BN196">
    <cfRule type="expression" dxfId="458" priority="459">
      <formula>$A$196="Ñ Plan s/desc"</formula>
    </cfRule>
  </conditionalFormatting>
  <conditionalFormatting sqref="BL196:BN196">
    <cfRule type="expression" dxfId="457" priority="458">
      <formula>$A$196="Advindo"</formula>
    </cfRule>
  </conditionalFormatting>
  <conditionalFormatting sqref="BL196:BN196">
    <cfRule type="expression" dxfId="456" priority="457">
      <formula>$A$196="Ñ Plan c/desc"</formula>
    </cfRule>
  </conditionalFormatting>
  <conditionalFormatting sqref="BL196:BN196">
    <cfRule type="expression" dxfId="455" priority="456">
      <formula>$A$196="Família"</formula>
    </cfRule>
  </conditionalFormatting>
  <conditionalFormatting sqref="BL197:BN197">
    <cfRule type="expression" dxfId="454" priority="455">
      <formula>$A$197="Planilhado"</formula>
    </cfRule>
  </conditionalFormatting>
  <conditionalFormatting sqref="BL197:BN197">
    <cfRule type="expression" dxfId="453" priority="454">
      <formula>$A$197="Ñ Plan s/desc"</formula>
    </cfRule>
  </conditionalFormatting>
  <conditionalFormatting sqref="BL197:BN197">
    <cfRule type="expression" dxfId="452" priority="453">
      <formula>$A$197="Advindo"</formula>
    </cfRule>
  </conditionalFormatting>
  <conditionalFormatting sqref="BL197:BN197">
    <cfRule type="expression" dxfId="451" priority="452">
      <formula>$A$197="Ñ Plan c/desc"</formula>
    </cfRule>
  </conditionalFormatting>
  <conditionalFormatting sqref="BL197:BN197">
    <cfRule type="expression" dxfId="450" priority="451">
      <formula>$A$197="Família"</formula>
    </cfRule>
  </conditionalFormatting>
  <conditionalFormatting sqref="BL198:BN198">
    <cfRule type="expression" dxfId="449" priority="450">
      <formula>$A$198="Planilhado"</formula>
    </cfRule>
  </conditionalFormatting>
  <conditionalFormatting sqref="BL198:BN198">
    <cfRule type="expression" dxfId="448" priority="449">
      <formula>$A$198="Ñ Plan s/desc"</formula>
    </cfRule>
  </conditionalFormatting>
  <conditionalFormatting sqref="BL198:BN198">
    <cfRule type="expression" dxfId="447" priority="448">
      <formula>$A$198="Advindo"</formula>
    </cfRule>
  </conditionalFormatting>
  <conditionalFormatting sqref="BL198:BN198">
    <cfRule type="expression" dxfId="446" priority="447">
      <formula>$A$198="Ñ Plan c/desc"</formula>
    </cfRule>
  </conditionalFormatting>
  <conditionalFormatting sqref="BL198:BN198">
    <cfRule type="expression" dxfId="445" priority="446">
      <formula>$A$198="Família"</formula>
    </cfRule>
  </conditionalFormatting>
  <conditionalFormatting sqref="BL199:BN199">
    <cfRule type="expression" dxfId="444" priority="445">
      <formula>$A$199="Planilhado"</formula>
    </cfRule>
  </conditionalFormatting>
  <conditionalFormatting sqref="BL199:BN199">
    <cfRule type="expression" dxfId="443" priority="444">
      <formula>$A$199="Ñ Plan s/desc"</formula>
    </cfRule>
  </conditionalFormatting>
  <conditionalFormatting sqref="BL199:BN199">
    <cfRule type="expression" dxfId="442" priority="443">
      <formula>$A$199="Advindo"</formula>
    </cfRule>
  </conditionalFormatting>
  <conditionalFormatting sqref="BL199:BN199">
    <cfRule type="expression" dxfId="441" priority="442">
      <formula>$A$199="Ñ Plan c/desc"</formula>
    </cfRule>
  </conditionalFormatting>
  <conditionalFormatting sqref="BL199:BN199">
    <cfRule type="expression" dxfId="440" priority="441">
      <formula>$A$199="Família"</formula>
    </cfRule>
  </conditionalFormatting>
  <conditionalFormatting sqref="BL200:BN200">
    <cfRule type="expression" dxfId="439" priority="440">
      <formula>$A$200="Planilhado"</formula>
    </cfRule>
  </conditionalFormatting>
  <conditionalFormatting sqref="BL200:BN200">
    <cfRule type="expression" dxfId="438" priority="439">
      <formula>$A$200="Ñ Plan s/desc"</formula>
    </cfRule>
  </conditionalFormatting>
  <conditionalFormatting sqref="BL200:BN200">
    <cfRule type="expression" dxfId="437" priority="438">
      <formula>$A$200="Advindo"</formula>
    </cfRule>
  </conditionalFormatting>
  <conditionalFormatting sqref="BL200:BN200">
    <cfRule type="expression" dxfId="436" priority="437">
      <formula>$A$200="Ñ Plan c/desc"</formula>
    </cfRule>
  </conditionalFormatting>
  <conditionalFormatting sqref="BL200:BN200">
    <cfRule type="expression" dxfId="435" priority="436">
      <formula>$A$200="Família"</formula>
    </cfRule>
  </conditionalFormatting>
  <conditionalFormatting sqref="BL201:BN201">
    <cfRule type="expression" dxfId="434" priority="435">
      <formula>$A$201="Planilhado"</formula>
    </cfRule>
  </conditionalFormatting>
  <conditionalFormatting sqref="BL201:BN201">
    <cfRule type="expression" dxfId="433" priority="434">
      <formula>$A$201="Ñ Plan s/desc"</formula>
    </cfRule>
  </conditionalFormatting>
  <conditionalFormatting sqref="BL201:BN201">
    <cfRule type="expression" dxfId="432" priority="433">
      <formula>$A$201="Advindo"</formula>
    </cfRule>
  </conditionalFormatting>
  <conditionalFormatting sqref="BL201:BN201">
    <cfRule type="expression" dxfId="431" priority="432">
      <formula>$A$201="Ñ Plan c/desc"</formula>
    </cfRule>
  </conditionalFormatting>
  <conditionalFormatting sqref="BL201:BN201">
    <cfRule type="expression" dxfId="430" priority="431">
      <formula>$A$201="Família"</formula>
    </cfRule>
  </conditionalFormatting>
  <conditionalFormatting sqref="BL202:BN202">
    <cfRule type="expression" dxfId="429" priority="430">
      <formula>$A$202="Planilhado"</formula>
    </cfRule>
  </conditionalFormatting>
  <conditionalFormatting sqref="BL202:BN202">
    <cfRule type="expression" dxfId="428" priority="429">
      <formula>$A$202="Ñ Plan s/desc"</formula>
    </cfRule>
  </conditionalFormatting>
  <conditionalFormatting sqref="BL202:BN202">
    <cfRule type="expression" dxfId="427" priority="428">
      <formula>$A$202="Advindo"</formula>
    </cfRule>
  </conditionalFormatting>
  <conditionalFormatting sqref="BL202:BN202">
    <cfRule type="expression" dxfId="426" priority="427">
      <formula>$A$202="Ñ Plan c/desc"</formula>
    </cfRule>
  </conditionalFormatting>
  <conditionalFormatting sqref="BL202:BN202">
    <cfRule type="expression" dxfId="425" priority="426">
      <formula>$A$202="Família"</formula>
    </cfRule>
  </conditionalFormatting>
  <conditionalFormatting sqref="BL203:BN203">
    <cfRule type="expression" dxfId="424" priority="425">
      <formula>$A$203="Planilhado"</formula>
    </cfRule>
  </conditionalFormatting>
  <conditionalFormatting sqref="BL203:BN203">
    <cfRule type="expression" dxfId="423" priority="424">
      <formula>$A$203="Ñ Plan s/desc"</formula>
    </cfRule>
  </conditionalFormatting>
  <conditionalFormatting sqref="BL203:BN203">
    <cfRule type="expression" dxfId="422" priority="423">
      <formula>$A$203="Advindo"</formula>
    </cfRule>
  </conditionalFormatting>
  <conditionalFormatting sqref="BL203:BN203">
    <cfRule type="expression" dxfId="421" priority="422">
      <formula>$A$203="Ñ Plan c/desc"</formula>
    </cfRule>
  </conditionalFormatting>
  <conditionalFormatting sqref="BL203:BN203">
    <cfRule type="expression" dxfId="420" priority="421">
      <formula>$A$203="Família"</formula>
    </cfRule>
  </conditionalFormatting>
  <conditionalFormatting sqref="BL204:BN204">
    <cfRule type="expression" dxfId="419" priority="420">
      <formula>$A$204="Planilhado"</formula>
    </cfRule>
  </conditionalFormatting>
  <conditionalFormatting sqref="BL204:BN204">
    <cfRule type="expression" dxfId="418" priority="419">
      <formula>$A$204="Ñ Plan s/desc"</formula>
    </cfRule>
  </conditionalFormatting>
  <conditionalFormatting sqref="BL204:BN204">
    <cfRule type="expression" dxfId="417" priority="418">
      <formula>$A$204="Advindo"</formula>
    </cfRule>
  </conditionalFormatting>
  <conditionalFormatting sqref="BL204:BN204">
    <cfRule type="expression" dxfId="416" priority="417">
      <formula>$A$204="Ñ Plan c/desc"</formula>
    </cfRule>
  </conditionalFormatting>
  <conditionalFormatting sqref="BL204:BN204">
    <cfRule type="expression" dxfId="415" priority="416">
      <formula>$A$204="Família"</formula>
    </cfRule>
  </conditionalFormatting>
  <conditionalFormatting sqref="BL205:BN205">
    <cfRule type="expression" dxfId="414" priority="415">
      <formula>$A$205="Planilhado"</formula>
    </cfRule>
  </conditionalFormatting>
  <conditionalFormatting sqref="BL205:BN205">
    <cfRule type="expression" dxfId="413" priority="414">
      <formula>$A$205="Ñ Plan s/desc"</formula>
    </cfRule>
  </conditionalFormatting>
  <conditionalFormatting sqref="BL205:BN205">
    <cfRule type="expression" dxfId="412" priority="413">
      <formula>$A$205="Advindo"</formula>
    </cfRule>
  </conditionalFormatting>
  <conditionalFormatting sqref="BL205:BN205">
    <cfRule type="expression" dxfId="411" priority="412">
      <formula>$A$205="Ñ Plan c/desc"</formula>
    </cfRule>
  </conditionalFormatting>
  <conditionalFormatting sqref="BL205:BN205">
    <cfRule type="expression" dxfId="410" priority="411">
      <formula>$A$205="Família"</formula>
    </cfRule>
  </conditionalFormatting>
  <conditionalFormatting sqref="BL206:BN206">
    <cfRule type="expression" dxfId="409" priority="410">
      <formula>$A$206="Planilhado"</formula>
    </cfRule>
  </conditionalFormatting>
  <conditionalFormatting sqref="BL206:BN206">
    <cfRule type="expression" dxfId="408" priority="409">
      <formula>$A$206="Ñ Plan s/desc"</formula>
    </cfRule>
  </conditionalFormatting>
  <conditionalFormatting sqref="BL206:BN206">
    <cfRule type="expression" dxfId="407" priority="408">
      <formula>$A$206="Advindo"</formula>
    </cfRule>
  </conditionalFormatting>
  <conditionalFormatting sqref="BL206:BN206">
    <cfRule type="expression" dxfId="406" priority="407">
      <formula>$A$206="Ñ Plan c/desc"</formula>
    </cfRule>
  </conditionalFormatting>
  <conditionalFormatting sqref="BL206:BN206">
    <cfRule type="expression" dxfId="405" priority="406">
      <formula>$A$206="Família"</formula>
    </cfRule>
  </conditionalFormatting>
  <conditionalFormatting sqref="BL207:BN207">
    <cfRule type="expression" dxfId="404" priority="405">
      <formula>$A$207="Planilhado"</formula>
    </cfRule>
  </conditionalFormatting>
  <conditionalFormatting sqref="BL207:BN207">
    <cfRule type="expression" dxfId="403" priority="404">
      <formula>$A$207="Ñ Plan s/desc"</formula>
    </cfRule>
  </conditionalFormatting>
  <conditionalFormatting sqref="BL207:BN207">
    <cfRule type="expression" dxfId="402" priority="403">
      <formula>$A$207="Advindo"</formula>
    </cfRule>
  </conditionalFormatting>
  <conditionalFormatting sqref="BL207:BN207">
    <cfRule type="expression" dxfId="401" priority="402">
      <formula>$A$207="Ñ Plan c/desc"</formula>
    </cfRule>
  </conditionalFormatting>
  <conditionalFormatting sqref="BL207:BN207">
    <cfRule type="expression" dxfId="400" priority="401">
      <formula>$A$207="Família"</formula>
    </cfRule>
  </conditionalFormatting>
  <conditionalFormatting sqref="BL208:BN208">
    <cfRule type="expression" dxfId="399" priority="400">
      <formula>$A$208="Planilhado"</formula>
    </cfRule>
  </conditionalFormatting>
  <conditionalFormatting sqref="BL208:BN208">
    <cfRule type="expression" dxfId="398" priority="399">
      <formula>$A$208="Ñ Plan s/desc"</formula>
    </cfRule>
  </conditionalFormatting>
  <conditionalFormatting sqref="BL208:BN208">
    <cfRule type="expression" dxfId="397" priority="398">
      <formula>$A$208="Advindo"</formula>
    </cfRule>
  </conditionalFormatting>
  <conditionalFormatting sqref="BL208:BN208">
    <cfRule type="expression" dxfId="396" priority="397">
      <formula>$A$208="Ñ Plan c/desc"</formula>
    </cfRule>
  </conditionalFormatting>
  <conditionalFormatting sqref="BL208:BN208">
    <cfRule type="expression" dxfId="395" priority="396">
      <formula>$A$208="Família"</formula>
    </cfRule>
  </conditionalFormatting>
  <conditionalFormatting sqref="BL209:BN209">
    <cfRule type="expression" dxfId="394" priority="395">
      <formula>$A$209="Planilhado"</formula>
    </cfRule>
  </conditionalFormatting>
  <conditionalFormatting sqref="BL209:BN209">
    <cfRule type="expression" dxfId="393" priority="394">
      <formula>$A$209="Ñ Plan s/desc"</formula>
    </cfRule>
  </conditionalFormatting>
  <conditionalFormatting sqref="BL209:BN209">
    <cfRule type="expression" dxfId="392" priority="393">
      <formula>$A$209="Advindo"</formula>
    </cfRule>
  </conditionalFormatting>
  <conditionalFormatting sqref="BL209:BN209">
    <cfRule type="expression" dxfId="391" priority="392">
      <formula>$A$209="Ñ Plan c/desc"</formula>
    </cfRule>
  </conditionalFormatting>
  <conditionalFormatting sqref="BL209:BN209">
    <cfRule type="expression" dxfId="390" priority="391">
      <formula>$A$209="Família"</formula>
    </cfRule>
  </conditionalFormatting>
  <conditionalFormatting sqref="BL210:BN210">
    <cfRule type="expression" dxfId="389" priority="390">
      <formula>$A$210="Planilhado"</formula>
    </cfRule>
  </conditionalFormatting>
  <conditionalFormatting sqref="BL210:BN210">
    <cfRule type="expression" dxfId="388" priority="389">
      <formula>$A$210="Ñ Plan s/desc"</formula>
    </cfRule>
  </conditionalFormatting>
  <conditionalFormatting sqref="BL210:BN210">
    <cfRule type="expression" dxfId="387" priority="388">
      <formula>$A$210="Advindo"</formula>
    </cfRule>
  </conditionalFormatting>
  <conditionalFormatting sqref="BL210:BN210">
    <cfRule type="expression" dxfId="386" priority="387">
      <formula>$A$210="Ñ Plan c/desc"</formula>
    </cfRule>
  </conditionalFormatting>
  <conditionalFormatting sqref="BL210:BN210">
    <cfRule type="expression" dxfId="385" priority="386">
      <formula>$A$210="Família"</formula>
    </cfRule>
  </conditionalFormatting>
  <conditionalFormatting sqref="BL211:BN211">
    <cfRule type="expression" dxfId="384" priority="385">
      <formula>$A$211="Planilhado"</formula>
    </cfRule>
  </conditionalFormatting>
  <conditionalFormatting sqref="BL211:BN211">
    <cfRule type="expression" dxfId="383" priority="384">
      <formula>$A$211="Ñ Plan s/desc"</formula>
    </cfRule>
  </conditionalFormatting>
  <conditionalFormatting sqref="BL211:BN211">
    <cfRule type="expression" dxfId="382" priority="383">
      <formula>$A$211="Advindo"</formula>
    </cfRule>
  </conditionalFormatting>
  <conditionalFormatting sqref="BL211:BN211">
    <cfRule type="expression" dxfId="381" priority="382">
      <formula>$A$211="Ñ Plan c/desc"</formula>
    </cfRule>
  </conditionalFormatting>
  <conditionalFormatting sqref="BL211:BN211">
    <cfRule type="expression" dxfId="380" priority="381">
      <formula>$A$211="Família"</formula>
    </cfRule>
  </conditionalFormatting>
  <conditionalFormatting sqref="BL212:BN212">
    <cfRule type="expression" dxfId="379" priority="380">
      <formula>$A$212="Planilhado"</formula>
    </cfRule>
  </conditionalFormatting>
  <conditionalFormatting sqref="BL212:BN212">
    <cfRule type="expression" dxfId="378" priority="379">
      <formula>$A$212="Ñ Plan s/desc"</formula>
    </cfRule>
  </conditionalFormatting>
  <conditionalFormatting sqref="BL212:BN212">
    <cfRule type="expression" dxfId="377" priority="378">
      <formula>$A$212="Advindo"</formula>
    </cfRule>
  </conditionalFormatting>
  <conditionalFormatting sqref="BL212:BN212">
    <cfRule type="expression" dxfId="376" priority="377">
      <formula>$A$212="Ñ Plan c/desc"</formula>
    </cfRule>
  </conditionalFormatting>
  <conditionalFormatting sqref="BL212:BN212">
    <cfRule type="expression" dxfId="375" priority="376">
      <formula>$A$212="Família"</formula>
    </cfRule>
  </conditionalFormatting>
  <conditionalFormatting sqref="BL213:BN213">
    <cfRule type="expression" dxfId="374" priority="375">
      <formula>$A$213="Planilhado"</formula>
    </cfRule>
  </conditionalFormatting>
  <conditionalFormatting sqref="BL213:BN213">
    <cfRule type="expression" dxfId="373" priority="374">
      <formula>$A$213="Ñ Plan s/desc"</formula>
    </cfRule>
  </conditionalFormatting>
  <conditionalFormatting sqref="BL213:BN213">
    <cfRule type="expression" dxfId="372" priority="373">
      <formula>$A$213="Advindo"</formula>
    </cfRule>
  </conditionalFormatting>
  <conditionalFormatting sqref="BL213:BN213">
    <cfRule type="expression" dxfId="371" priority="372">
      <formula>$A$213="Ñ Plan c/desc"</formula>
    </cfRule>
  </conditionalFormatting>
  <conditionalFormatting sqref="BL213:BN213">
    <cfRule type="expression" dxfId="370" priority="371">
      <formula>$A$213="Família"</formula>
    </cfRule>
  </conditionalFormatting>
  <conditionalFormatting sqref="BL214:BN214">
    <cfRule type="expression" dxfId="369" priority="370">
      <formula>$A$214="Planilhado"</formula>
    </cfRule>
  </conditionalFormatting>
  <conditionalFormatting sqref="BL214:BN214">
    <cfRule type="expression" dxfId="368" priority="369">
      <formula>$A$214="Ñ Plan s/desc"</formula>
    </cfRule>
  </conditionalFormatting>
  <conditionalFormatting sqref="BL214:BN214">
    <cfRule type="expression" dxfId="367" priority="368">
      <formula>$A$214="Advindo"</formula>
    </cfRule>
  </conditionalFormatting>
  <conditionalFormatting sqref="BL214:BN214">
    <cfRule type="expression" dxfId="366" priority="367">
      <formula>$A$214="Ñ Plan c/desc"</formula>
    </cfRule>
  </conditionalFormatting>
  <conditionalFormatting sqref="BL214:BN214">
    <cfRule type="expression" dxfId="365" priority="366">
      <formula>$A$214="Família"</formula>
    </cfRule>
  </conditionalFormatting>
  <conditionalFormatting sqref="BL215:BN215">
    <cfRule type="expression" dxfId="364" priority="365">
      <formula>$A$215="Planilhado"</formula>
    </cfRule>
  </conditionalFormatting>
  <conditionalFormatting sqref="BL215:BN215">
    <cfRule type="expression" dxfId="363" priority="364">
      <formula>$A$215="Ñ Plan s/desc"</formula>
    </cfRule>
  </conditionalFormatting>
  <conditionalFormatting sqref="BL215:BN215">
    <cfRule type="expression" dxfId="362" priority="363">
      <formula>$A$215="Advindo"</formula>
    </cfRule>
  </conditionalFormatting>
  <conditionalFormatting sqref="BL215:BN215">
    <cfRule type="expression" dxfId="361" priority="362">
      <formula>$A$215="Ñ Plan c/desc"</formula>
    </cfRule>
  </conditionalFormatting>
  <conditionalFormatting sqref="BL215:BN215">
    <cfRule type="expression" dxfId="360" priority="361">
      <formula>$A$215="Família"</formula>
    </cfRule>
  </conditionalFormatting>
  <conditionalFormatting sqref="BL216:BN216">
    <cfRule type="expression" dxfId="359" priority="360">
      <formula>$A$216="Planilhado"</formula>
    </cfRule>
  </conditionalFormatting>
  <conditionalFormatting sqref="BL216:BN216">
    <cfRule type="expression" dxfId="358" priority="359">
      <formula>$A$216="Ñ Plan s/desc"</formula>
    </cfRule>
  </conditionalFormatting>
  <conditionalFormatting sqref="BL216:BN216">
    <cfRule type="expression" dxfId="357" priority="358">
      <formula>$A$216="Advindo"</formula>
    </cfRule>
  </conditionalFormatting>
  <conditionalFormatting sqref="BL216:BN216">
    <cfRule type="expression" dxfId="356" priority="357">
      <formula>$A$216="Ñ Plan c/desc"</formula>
    </cfRule>
  </conditionalFormatting>
  <conditionalFormatting sqref="BL216:BN216">
    <cfRule type="expression" dxfId="355" priority="356">
      <formula>$A$216="Família"</formula>
    </cfRule>
  </conditionalFormatting>
  <conditionalFormatting sqref="BL217:BN217">
    <cfRule type="expression" dxfId="354" priority="355">
      <formula>$A$217="Planilhado"</formula>
    </cfRule>
  </conditionalFormatting>
  <conditionalFormatting sqref="BL217:BN217">
    <cfRule type="expression" dxfId="353" priority="354">
      <formula>$A$217="Ñ Plan s/desc"</formula>
    </cfRule>
  </conditionalFormatting>
  <conditionalFormatting sqref="BL217:BN217">
    <cfRule type="expression" dxfId="352" priority="353">
      <formula>$A$217="Advindo"</formula>
    </cfRule>
  </conditionalFormatting>
  <conditionalFormatting sqref="BL217:BN217">
    <cfRule type="expression" dxfId="351" priority="352">
      <formula>$A$217="Ñ Plan c/desc"</formula>
    </cfRule>
  </conditionalFormatting>
  <conditionalFormatting sqref="BL217:BN217">
    <cfRule type="expression" dxfId="350" priority="351">
      <formula>$A$217="Família"</formula>
    </cfRule>
  </conditionalFormatting>
  <conditionalFormatting sqref="BL218:BN218">
    <cfRule type="expression" dxfId="349" priority="350">
      <formula>$A$218="Planilhado"</formula>
    </cfRule>
  </conditionalFormatting>
  <conditionalFormatting sqref="BL218:BN218">
    <cfRule type="expression" dxfId="348" priority="349">
      <formula>$A$218="Ñ Plan s/desc"</formula>
    </cfRule>
  </conditionalFormatting>
  <conditionalFormatting sqref="BL218:BN218">
    <cfRule type="expression" dxfId="347" priority="348">
      <formula>$A$218="Advindo"</formula>
    </cfRule>
  </conditionalFormatting>
  <conditionalFormatting sqref="BL218:BN218">
    <cfRule type="expression" dxfId="346" priority="347">
      <formula>$A$218="Ñ Plan c/desc"</formula>
    </cfRule>
  </conditionalFormatting>
  <conditionalFormatting sqref="BL218:BN218">
    <cfRule type="expression" dxfId="345" priority="346">
      <formula>$A$218="Família"</formula>
    </cfRule>
  </conditionalFormatting>
  <conditionalFormatting sqref="BL219:BN219">
    <cfRule type="expression" dxfId="344" priority="345">
      <formula>$A$219="Planilhado"</formula>
    </cfRule>
  </conditionalFormatting>
  <conditionalFormatting sqref="BL219:BN219">
    <cfRule type="expression" dxfId="343" priority="344">
      <formula>$A$219="Ñ Plan s/desc"</formula>
    </cfRule>
  </conditionalFormatting>
  <conditionalFormatting sqref="BL219:BN219">
    <cfRule type="expression" dxfId="342" priority="343">
      <formula>$A$219="Advindo"</formula>
    </cfRule>
  </conditionalFormatting>
  <conditionalFormatting sqref="BL219:BN219">
    <cfRule type="expression" dxfId="341" priority="342">
      <formula>$A$219="Ñ Plan c/desc"</formula>
    </cfRule>
  </conditionalFormatting>
  <conditionalFormatting sqref="BL219:BN219">
    <cfRule type="expression" dxfId="340" priority="341">
      <formula>$A$219="Família"</formula>
    </cfRule>
  </conditionalFormatting>
  <conditionalFormatting sqref="BL220:BN220">
    <cfRule type="expression" dxfId="339" priority="340">
      <formula>$A$220="Planilhado"</formula>
    </cfRule>
  </conditionalFormatting>
  <conditionalFormatting sqref="BL220:BN220">
    <cfRule type="expression" dxfId="338" priority="339">
      <formula>$A$220="Ñ Plan s/desc"</formula>
    </cfRule>
  </conditionalFormatting>
  <conditionalFormatting sqref="BL220:BN220">
    <cfRule type="expression" dxfId="337" priority="338">
      <formula>$A$220="Advindo"</formula>
    </cfRule>
  </conditionalFormatting>
  <conditionalFormatting sqref="BL220:BN220">
    <cfRule type="expression" dxfId="336" priority="337">
      <formula>$A$220="Ñ Plan c/desc"</formula>
    </cfRule>
  </conditionalFormatting>
  <conditionalFormatting sqref="BL220:BN220">
    <cfRule type="expression" dxfId="335" priority="336">
      <formula>$A$220="Família"</formula>
    </cfRule>
  </conditionalFormatting>
  <conditionalFormatting sqref="BL221:BN221">
    <cfRule type="expression" dxfId="334" priority="335">
      <formula>$A$221="Planilhado"</formula>
    </cfRule>
  </conditionalFormatting>
  <conditionalFormatting sqref="BL221:BN221">
    <cfRule type="expression" dxfId="333" priority="334">
      <formula>$A$221="Ñ Plan s/desc"</formula>
    </cfRule>
  </conditionalFormatting>
  <conditionalFormatting sqref="BL221:BN221">
    <cfRule type="expression" dxfId="332" priority="333">
      <formula>$A$221="Advindo"</formula>
    </cfRule>
  </conditionalFormatting>
  <conditionalFormatting sqref="BL221:BN221">
    <cfRule type="expression" dxfId="331" priority="332">
      <formula>$A$221="Ñ Plan c/desc"</formula>
    </cfRule>
  </conditionalFormatting>
  <conditionalFormatting sqref="BL221:BN221">
    <cfRule type="expression" dxfId="330" priority="331">
      <formula>$A$221="Família"</formula>
    </cfRule>
  </conditionalFormatting>
  <conditionalFormatting sqref="BL222:BN222">
    <cfRule type="expression" dxfId="329" priority="330">
      <formula>$A$222="Planilhado"</formula>
    </cfRule>
  </conditionalFormatting>
  <conditionalFormatting sqref="BL222:BN222">
    <cfRule type="expression" dxfId="328" priority="329">
      <formula>$A$222="Ñ Plan s/desc"</formula>
    </cfRule>
  </conditionalFormatting>
  <conditionalFormatting sqref="BL222:BN222">
    <cfRule type="expression" dxfId="327" priority="328">
      <formula>$A$222="Advindo"</formula>
    </cfRule>
  </conditionalFormatting>
  <conditionalFormatting sqref="BL222:BN222">
    <cfRule type="expression" dxfId="326" priority="327">
      <formula>$A$222="Ñ Plan c/desc"</formula>
    </cfRule>
  </conditionalFormatting>
  <conditionalFormatting sqref="BL222:BN222">
    <cfRule type="expression" dxfId="325" priority="326">
      <formula>$A$222="Família"</formula>
    </cfRule>
  </conditionalFormatting>
  <conditionalFormatting sqref="BL223:BN223">
    <cfRule type="expression" dxfId="324" priority="325">
      <formula>$A$223="Planilhado"</formula>
    </cfRule>
  </conditionalFormatting>
  <conditionalFormatting sqref="BL223:BN223">
    <cfRule type="expression" dxfId="323" priority="324">
      <formula>$A$223="Ñ Plan s/desc"</formula>
    </cfRule>
  </conditionalFormatting>
  <conditionalFormatting sqref="BL223:BN223">
    <cfRule type="expression" dxfId="322" priority="323">
      <formula>$A$223="Advindo"</formula>
    </cfRule>
  </conditionalFormatting>
  <conditionalFormatting sqref="BL223:BN223">
    <cfRule type="expression" dxfId="321" priority="322">
      <formula>$A$223="Ñ Plan c/desc"</formula>
    </cfRule>
  </conditionalFormatting>
  <conditionalFormatting sqref="BL223:BN223">
    <cfRule type="expression" dxfId="320" priority="321">
      <formula>$A$223="Família"</formula>
    </cfRule>
  </conditionalFormatting>
  <conditionalFormatting sqref="BL224:BN224">
    <cfRule type="expression" dxfId="319" priority="320">
      <formula>$A$224="Planilhado"</formula>
    </cfRule>
  </conditionalFormatting>
  <conditionalFormatting sqref="BL224:BN224">
    <cfRule type="expression" dxfId="318" priority="319">
      <formula>$A$224="Ñ Plan s/desc"</formula>
    </cfRule>
  </conditionalFormatting>
  <conditionalFormatting sqref="BL224:BN224">
    <cfRule type="expression" dxfId="317" priority="318">
      <formula>$A$224="Advindo"</formula>
    </cfRule>
  </conditionalFormatting>
  <conditionalFormatting sqref="BL224:BN224">
    <cfRule type="expression" dxfId="316" priority="317">
      <formula>$A$224="Ñ Plan c/desc"</formula>
    </cfRule>
  </conditionalFormatting>
  <conditionalFormatting sqref="BL224:BN224">
    <cfRule type="expression" dxfId="315" priority="316">
      <formula>$A$224="Família"</formula>
    </cfRule>
  </conditionalFormatting>
  <conditionalFormatting sqref="BL225:BN225">
    <cfRule type="expression" dxfId="314" priority="315">
      <formula>$A$225="Planilhado"</formula>
    </cfRule>
  </conditionalFormatting>
  <conditionalFormatting sqref="BL225:BN225">
    <cfRule type="expression" dxfId="313" priority="314">
      <formula>$A$225="Ñ Plan s/desc"</formula>
    </cfRule>
  </conditionalFormatting>
  <conditionalFormatting sqref="BL225:BN225">
    <cfRule type="expression" dxfId="312" priority="313">
      <formula>$A$225="Advindo"</formula>
    </cfRule>
  </conditionalFormatting>
  <conditionalFormatting sqref="BL225:BN225">
    <cfRule type="expression" dxfId="311" priority="312">
      <formula>$A$225="Ñ Plan c/desc"</formula>
    </cfRule>
  </conditionalFormatting>
  <conditionalFormatting sqref="BL225:BN225">
    <cfRule type="expression" dxfId="310" priority="311">
      <formula>$A$225="Família"</formula>
    </cfRule>
  </conditionalFormatting>
  <conditionalFormatting sqref="BL226:BN226">
    <cfRule type="expression" dxfId="309" priority="310">
      <formula>$A$226="Planilhado"</formula>
    </cfRule>
  </conditionalFormatting>
  <conditionalFormatting sqref="BL226:BN226">
    <cfRule type="expression" dxfId="308" priority="309">
      <formula>$A$226="Ñ Plan s/desc"</formula>
    </cfRule>
  </conditionalFormatting>
  <conditionalFormatting sqref="BL226:BN226">
    <cfRule type="expression" dxfId="307" priority="308">
      <formula>$A$226="Advindo"</formula>
    </cfRule>
  </conditionalFormatting>
  <conditionalFormatting sqref="BL226:BN226">
    <cfRule type="expression" dxfId="306" priority="307">
      <formula>$A$226="Ñ Plan c/desc"</formula>
    </cfRule>
  </conditionalFormatting>
  <conditionalFormatting sqref="BL226:BN226">
    <cfRule type="expression" dxfId="305" priority="306">
      <formula>$A$226="Família"</formula>
    </cfRule>
  </conditionalFormatting>
  <conditionalFormatting sqref="BL227:BN227">
    <cfRule type="expression" dxfId="304" priority="305">
      <formula>$A$227="Planilhado"</formula>
    </cfRule>
  </conditionalFormatting>
  <conditionalFormatting sqref="BL227:BN227">
    <cfRule type="expression" dxfId="303" priority="304">
      <formula>$A$227="Ñ Plan s/desc"</formula>
    </cfRule>
  </conditionalFormatting>
  <conditionalFormatting sqref="BL227:BN227">
    <cfRule type="expression" dxfId="302" priority="303">
      <formula>$A$227="Advindo"</formula>
    </cfRule>
  </conditionalFormatting>
  <conditionalFormatting sqref="BL227:BN227">
    <cfRule type="expression" dxfId="301" priority="302">
      <formula>$A$227="Ñ Plan c/desc"</formula>
    </cfRule>
  </conditionalFormatting>
  <conditionalFormatting sqref="BL227:BN227">
    <cfRule type="expression" dxfId="300" priority="301">
      <formula>$A$227="Família"</formula>
    </cfRule>
  </conditionalFormatting>
  <conditionalFormatting sqref="BL228:BN228">
    <cfRule type="expression" dxfId="299" priority="300">
      <formula>$A$228="Planilhado"</formula>
    </cfRule>
  </conditionalFormatting>
  <conditionalFormatting sqref="BL228:BN228">
    <cfRule type="expression" dxfId="298" priority="299">
      <formula>$A$228="Ñ Plan s/desc"</formula>
    </cfRule>
  </conditionalFormatting>
  <conditionalFormatting sqref="BL228:BN228">
    <cfRule type="expression" dxfId="297" priority="298">
      <formula>$A$228="Advindo"</formula>
    </cfRule>
  </conditionalFormatting>
  <conditionalFormatting sqref="BL228:BN228">
    <cfRule type="expression" dxfId="296" priority="297">
      <formula>$A$228="Ñ Plan c/desc"</formula>
    </cfRule>
  </conditionalFormatting>
  <conditionalFormatting sqref="BL228:BN228">
    <cfRule type="expression" dxfId="295" priority="296">
      <formula>$A$228="Família"</formula>
    </cfRule>
  </conditionalFormatting>
  <conditionalFormatting sqref="BL229:BN229">
    <cfRule type="expression" dxfId="294" priority="295">
      <formula>$A$229="Planilhado"</formula>
    </cfRule>
  </conditionalFormatting>
  <conditionalFormatting sqref="BL229:BN229">
    <cfRule type="expression" dxfId="293" priority="294">
      <formula>$A$229="Ñ Plan s/desc"</formula>
    </cfRule>
  </conditionalFormatting>
  <conditionalFormatting sqref="BL229:BN229">
    <cfRule type="expression" dxfId="292" priority="293">
      <formula>$A$229="Advindo"</formula>
    </cfRule>
  </conditionalFormatting>
  <conditionalFormatting sqref="BL229:BN229">
    <cfRule type="expression" dxfId="291" priority="292">
      <formula>$A$229="Ñ Plan c/desc"</formula>
    </cfRule>
  </conditionalFormatting>
  <conditionalFormatting sqref="BL229:BN229">
    <cfRule type="expression" dxfId="290" priority="291">
      <formula>$A$229="Família"</formula>
    </cfRule>
  </conditionalFormatting>
  <conditionalFormatting sqref="BL230:BN230">
    <cfRule type="expression" dxfId="289" priority="290">
      <formula>$A$230="Planilhado"</formula>
    </cfRule>
  </conditionalFormatting>
  <conditionalFormatting sqref="BL230:BN230">
    <cfRule type="expression" dxfId="288" priority="289">
      <formula>$A$230="Ñ Plan s/desc"</formula>
    </cfRule>
  </conditionalFormatting>
  <conditionalFormatting sqref="BL230:BN230">
    <cfRule type="expression" dxfId="287" priority="288">
      <formula>$A$230="Advindo"</formula>
    </cfRule>
  </conditionalFormatting>
  <conditionalFormatting sqref="BL230:BN230">
    <cfRule type="expression" dxfId="286" priority="287">
      <formula>$A$230="Ñ Plan c/desc"</formula>
    </cfRule>
  </conditionalFormatting>
  <conditionalFormatting sqref="BL230:BN230">
    <cfRule type="expression" dxfId="285" priority="286">
      <formula>$A$230="Família"</formula>
    </cfRule>
  </conditionalFormatting>
  <conditionalFormatting sqref="BL231:BN231">
    <cfRule type="expression" dxfId="284" priority="285">
      <formula>$A$231="Planilhado"</formula>
    </cfRule>
  </conditionalFormatting>
  <conditionalFormatting sqref="BL231:BN231">
    <cfRule type="expression" dxfId="283" priority="284">
      <formula>$A$231="Ñ Plan s/desc"</formula>
    </cfRule>
  </conditionalFormatting>
  <conditionalFormatting sqref="BL231:BN231">
    <cfRule type="expression" dxfId="282" priority="283">
      <formula>$A$231="Advindo"</formula>
    </cfRule>
  </conditionalFormatting>
  <conditionalFormatting sqref="BL231:BN231">
    <cfRule type="expression" dxfId="281" priority="282">
      <formula>$A$231="Ñ Plan c/desc"</formula>
    </cfRule>
  </conditionalFormatting>
  <conditionalFormatting sqref="BL231:BN231">
    <cfRule type="expression" dxfId="280" priority="281">
      <formula>$A$231="Família"</formula>
    </cfRule>
  </conditionalFormatting>
  <conditionalFormatting sqref="BL232:BN232">
    <cfRule type="expression" dxfId="279" priority="280">
      <formula>$A$232="Planilhado"</formula>
    </cfRule>
  </conditionalFormatting>
  <conditionalFormatting sqref="BL232:BN232">
    <cfRule type="expression" dxfId="278" priority="279">
      <formula>$A$232="Ñ Plan s/desc"</formula>
    </cfRule>
  </conditionalFormatting>
  <conditionalFormatting sqref="BL232:BN232">
    <cfRule type="expression" dxfId="277" priority="278">
      <formula>$A$232="Advindo"</formula>
    </cfRule>
  </conditionalFormatting>
  <conditionalFormatting sqref="BL232:BN232">
    <cfRule type="expression" dxfId="276" priority="277">
      <formula>$A$232="Ñ Plan c/desc"</formula>
    </cfRule>
  </conditionalFormatting>
  <conditionalFormatting sqref="BL232:BN232">
    <cfRule type="expression" dxfId="275" priority="276">
      <formula>$A$232="Família"</formula>
    </cfRule>
  </conditionalFormatting>
  <conditionalFormatting sqref="BL233:BN233">
    <cfRule type="expression" dxfId="274" priority="275">
      <formula>$A$233="Planilhado"</formula>
    </cfRule>
  </conditionalFormatting>
  <conditionalFormatting sqref="BL233:BN233">
    <cfRule type="expression" dxfId="273" priority="274">
      <formula>$A$233="Ñ Plan s/desc"</formula>
    </cfRule>
  </conditionalFormatting>
  <conditionalFormatting sqref="BL233:BN233">
    <cfRule type="expression" dxfId="272" priority="273">
      <formula>$A$233="Advindo"</formula>
    </cfRule>
  </conditionalFormatting>
  <conditionalFormatting sqref="BL233:BN233">
    <cfRule type="expression" dxfId="271" priority="272">
      <formula>$A$233="Ñ Plan c/desc"</formula>
    </cfRule>
  </conditionalFormatting>
  <conditionalFormatting sqref="BL233:BN233">
    <cfRule type="expression" dxfId="270" priority="271">
      <formula>$A$233="Família"</formula>
    </cfRule>
  </conditionalFormatting>
  <conditionalFormatting sqref="BL234:BN234">
    <cfRule type="expression" dxfId="269" priority="270">
      <formula>$A$234="Planilhado"</formula>
    </cfRule>
  </conditionalFormatting>
  <conditionalFormatting sqref="BL234:BN234">
    <cfRule type="expression" dxfId="268" priority="269">
      <formula>$A$234="Ñ Plan s/desc"</formula>
    </cfRule>
  </conditionalFormatting>
  <conditionalFormatting sqref="BL234:BN234">
    <cfRule type="expression" dxfId="267" priority="268">
      <formula>$A$234="Advindo"</formula>
    </cfRule>
  </conditionalFormatting>
  <conditionalFormatting sqref="BL234:BN234">
    <cfRule type="expression" dxfId="266" priority="267">
      <formula>$A$234="Ñ Plan c/desc"</formula>
    </cfRule>
  </conditionalFormatting>
  <conditionalFormatting sqref="BL234:BN234">
    <cfRule type="expression" dxfId="265" priority="266">
      <formula>$A$234="Família"</formula>
    </cfRule>
  </conditionalFormatting>
  <conditionalFormatting sqref="BL235:BN235">
    <cfRule type="expression" dxfId="264" priority="265">
      <formula>$A$235="Planilhado"</formula>
    </cfRule>
  </conditionalFormatting>
  <conditionalFormatting sqref="BL235:BN235">
    <cfRule type="expression" dxfId="263" priority="264">
      <formula>$A$235="Ñ Plan s/desc"</formula>
    </cfRule>
  </conditionalFormatting>
  <conditionalFormatting sqref="BL235:BN235">
    <cfRule type="expression" dxfId="262" priority="263">
      <formula>$A$235="Advindo"</formula>
    </cfRule>
  </conditionalFormatting>
  <conditionalFormatting sqref="BL235:BN235">
    <cfRule type="expression" dxfId="261" priority="262">
      <formula>$A$235="Ñ Plan c/desc"</formula>
    </cfRule>
  </conditionalFormatting>
  <conditionalFormatting sqref="BL235:BN235">
    <cfRule type="expression" dxfId="260" priority="261">
      <formula>$A$235="Família"</formula>
    </cfRule>
  </conditionalFormatting>
  <conditionalFormatting sqref="BL236:BN236">
    <cfRule type="expression" dxfId="259" priority="260">
      <formula>$A$236="Planilhado"</formula>
    </cfRule>
  </conditionalFormatting>
  <conditionalFormatting sqref="BL236:BN236">
    <cfRule type="expression" dxfId="258" priority="259">
      <formula>$A$236="Ñ Plan s/desc"</formula>
    </cfRule>
  </conditionalFormatting>
  <conditionalFormatting sqref="BL236:BN236">
    <cfRule type="expression" dxfId="257" priority="258">
      <formula>$A$236="Advindo"</formula>
    </cfRule>
  </conditionalFormatting>
  <conditionalFormatting sqref="BL236:BN236">
    <cfRule type="expression" dxfId="256" priority="257">
      <formula>$A$236="Ñ Plan c/desc"</formula>
    </cfRule>
  </conditionalFormatting>
  <conditionalFormatting sqref="BL236:BN236">
    <cfRule type="expression" dxfId="255" priority="256">
      <formula>$A$236="Família"</formula>
    </cfRule>
  </conditionalFormatting>
  <conditionalFormatting sqref="BL237:BN237">
    <cfRule type="expression" dxfId="254" priority="255">
      <formula>$A$237="Planilhado"</formula>
    </cfRule>
  </conditionalFormatting>
  <conditionalFormatting sqref="BL237:BN237">
    <cfRule type="expression" dxfId="253" priority="254">
      <formula>$A$237="Ñ Plan s/desc"</formula>
    </cfRule>
  </conditionalFormatting>
  <conditionalFormatting sqref="BL237:BN237">
    <cfRule type="expression" dxfId="252" priority="253">
      <formula>$A$237="Advindo"</formula>
    </cfRule>
  </conditionalFormatting>
  <conditionalFormatting sqref="BL237:BN237">
    <cfRule type="expression" dxfId="251" priority="252">
      <formula>$A$237="Ñ Plan c/desc"</formula>
    </cfRule>
  </conditionalFormatting>
  <conditionalFormatting sqref="BL237:BN237">
    <cfRule type="expression" dxfId="250" priority="251">
      <formula>$A$237="Família"</formula>
    </cfRule>
  </conditionalFormatting>
  <conditionalFormatting sqref="BL238:BN238">
    <cfRule type="expression" dxfId="249" priority="250">
      <formula>$A$238="Planilhado"</formula>
    </cfRule>
  </conditionalFormatting>
  <conditionalFormatting sqref="BL238:BN238">
    <cfRule type="expression" dxfId="248" priority="249">
      <formula>$A$238="Ñ Plan s/desc"</formula>
    </cfRule>
  </conditionalFormatting>
  <conditionalFormatting sqref="BL238:BN238">
    <cfRule type="expression" dxfId="247" priority="248">
      <formula>$A$238="Advindo"</formula>
    </cfRule>
  </conditionalFormatting>
  <conditionalFormatting sqref="BL238:BN238">
    <cfRule type="expression" dxfId="246" priority="247">
      <formula>$A$238="Ñ Plan c/desc"</formula>
    </cfRule>
  </conditionalFormatting>
  <conditionalFormatting sqref="BL238:BN238">
    <cfRule type="expression" dxfId="245" priority="246">
      <formula>$A$238="Família"</formula>
    </cfRule>
  </conditionalFormatting>
  <conditionalFormatting sqref="BL239:BN239">
    <cfRule type="expression" dxfId="244" priority="245">
      <formula>$A$239="Planilhado"</formula>
    </cfRule>
  </conditionalFormatting>
  <conditionalFormatting sqref="BL239:BN239">
    <cfRule type="expression" dxfId="243" priority="244">
      <formula>$A$239="Ñ Plan s/desc"</formula>
    </cfRule>
  </conditionalFormatting>
  <conditionalFormatting sqref="BL239:BN239">
    <cfRule type="expression" dxfId="242" priority="243">
      <formula>$A$239="Advindo"</formula>
    </cfRule>
  </conditionalFormatting>
  <conditionalFormatting sqref="BL239:BN239">
    <cfRule type="expression" dxfId="241" priority="242">
      <formula>$A$239="Ñ Plan c/desc"</formula>
    </cfRule>
  </conditionalFormatting>
  <conditionalFormatting sqref="BL239:BN239">
    <cfRule type="expression" dxfId="240" priority="241">
      <formula>$A$239="Família"</formula>
    </cfRule>
  </conditionalFormatting>
  <conditionalFormatting sqref="BL240:BN240">
    <cfRule type="expression" dxfId="239" priority="240">
      <formula>$A$240="Planilhado"</formula>
    </cfRule>
  </conditionalFormatting>
  <conditionalFormatting sqref="BL240:BN240">
    <cfRule type="expression" dxfId="238" priority="239">
      <formula>$A$240="Ñ Plan s/desc"</formula>
    </cfRule>
  </conditionalFormatting>
  <conditionalFormatting sqref="BL240:BN240">
    <cfRule type="expression" dxfId="237" priority="238">
      <formula>$A$240="Advindo"</formula>
    </cfRule>
  </conditionalFormatting>
  <conditionalFormatting sqref="BL240:BN240">
    <cfRule type="expression" dxfId="236" priority="237">
      <formula>$A$240="Ñ Plan c/desc"</formula>
    </cfRule>
  </conditionalFormatting>
  <conditionalFormatting sqref="BL240:BN240">
    <cfRule type="expression" dxfId="235" priority="236">
      <formula>$A$240="Família"</formula>
    </cfRule>
  </conditionalFormatting>
  <conditionalFormatting sqref="BL241:BN241">
    <cfRule type="expression" dxfId="234" priority="235">
      <formula>$A$241="Planilhado"</formula>
    </cfRule>
  </conditionalFormatting>
  <conditionalFormatting sqref="BL241:BN241">
    <cfRule type="expression" dxfId="233" priority="234">
      <formula>$A$241="Ñ Plan s/desc"</formula>
    </cfRule>
  </conditionalFormatting>
  <conditionalFormatting sqref="BL241:BN241">
    <cfRule type="expression" dxfId="232" priority="233">
      <formula>$A$241="Advindo"</formula>
    </cfRule>
  </conditionalFormatting>
  <conditionalFormatting sqref="BL241:BN241">
    <cfRule type="expression" dxfId="231" priority="232">
      <formula>$A$241="Ñ Plan c/desc"</formula>
    </cfRule>
  </conditionalFormatting>
  <conditionalFormatting sqref="BL241:BN241">
    <cfRule type="expression" dxfId="230" priority="231">
      <formula>$A$241="Família"</formula>
    </cfRule>
  </conditionalFormatting>
  <conditionalFormatting sqref="BL242:BN242">
    <cfRule type="expression" dxfId="229" priority="230">
      <formula>$A$242="Planilhado"</formula>
    </cfRule>
  </conditionalFormatting>
  <conditionalFormatting sqref="BL242:BN242">
    <cfRule type="expression" dxfId="228" priority="229">
      <formula>$A$242="Ñ Plan s/desc"</formula>
    </cfRule>
  </conditionalFormatting>
  <conditionalFormatting sqref="BL242:BN242">
    <cfRule type="expression" dxfId="227" priority="228">
      <formula>$A$242="Advindo"</formula>
    </cfRule>
  </conditionalFormatting>
  <conditionalFormatting sqref="BL242:BN242">
    <cfRule type="expression" dxfId="226" priority="227">
      <formula>$A$242="Ñ Plan c/desc"</formula>
    </cfRule>
  </conditionalFormatting>
  <conditionalFormatting sqref="BL242:BN242">
    <cfRule type="expression" dxfId="225" priority="226">
      <formula>$A$242="Família"</formula>
    </cfRule>
  </conditionalFormatting>
  <conditionalFormatting sqref="BL243:BN243">
    <cfRule type="expression" dxfId="224" priority="225">
      <formula>$A$243="Planilhado"</formula>
    </cfRule>
  </conditionalFormatting>
  <conditionalFormatting sqref="BL243:BN243">
    <cfRule type="expression" dxfId="223" priority="224">
      <formula>$A$243="Ñ Plan s/desc"</formula>
    </cfRule>
  </conditionalFormatting>
  <conditionalFormatting sqref="BL243:BN243">
    <cfRule type="expression" dxfId="222" priority="223">
      <formula>$A$243="Advindo"</formula>
    </cfRule>
  </conditionalFormatting>
  <conditionalFormatting sqref="BL243:BN243">
    <cfRule type="expression" dxfId="221" priority="222">
      <formula>$A$243="Ñ Plan c/desc"</formula>
    </cfRule>
  </conditionalFormatting>
  <conditionalFormatting sqref="BL243:BN243">
    <cfRule type="expression" dxfId="220" priority="221">
      <formula>$A$243="Família"</formula>
    </cfRule>
  </conditionalFormatting>
  <conditionalFormatting sqref="BL244:BN244">
    <cfRule type="expression" dxfId="219" priority="220">
      <formula>$A$244="Planilhado"</formula>
    </cfRule>
  </conditionalFormatting>
  <conditionalFormatting sqref="BL244:BN244">
    <cfRule type="expression" dxfId="218" priority="219">
      <formula>$A$244="Ñ Plan s/desc"</formula>
    </cfRule>
  </conditionalFormatting>
  <conditionalFormatting sqref="BL244:BN244">
    <cfRule type="expression" dxfId="217" priority="218">
      <formula>$A$244="Advindo"</formula>
    </cfRule>
  </conditionalFormatting>
  <conditionalFormatting sqref="BL244:BN244">
    <cfRule type="expression" dxfId="216" priority="217">
      <formula>$A$244="Ñ Plan c/desc"</formula>
    </cfRule>
  </conditionalFormatting>
  <conditionalFormatting sqref="BL244:BN244">
    <cfRule type="expression" dxfId="215" priority="216">
      <formula>$A$244="Família"</formula>
    </cfRule>
  </conditionalFormatting>
  <conditionalFormatting sqref="BL245:BN245">
    <cfRule type="expression" dxfId="214" priority="215">
      <formula>$A$245="Planilhado"</formula>
    </cfRule>
  </conditionalFormatting>
  <conditionalFormatting sqref="BL245:BN245">
    <cfRule type="expression" dxfId="213" priority="214">
      <formula>$A$245="Ñ Plan s/desc"</formula>
    </cfRule>
  </conditionalFormatting>
  <conditionalFormatting sqref="BL245:BN245">
    <cfRule type="expression" dxfId="212" priority="213">
      <formula>$A$245="Advindo"</formula>
    </cfRule>
  </conditionalFormatting>
  <conditionalFormatting sqref="BL245:BN245">
    <cfRule type="expression" dxfId="211" priority="212">
      <formula>$A$245="Ñ Plan c/desc"</formula>
    </cfRule>
  </conditionalFormatting>
  <conditionalFormatting sqref="BL245:BN245">
    <cfRule type="expression" dxfId="210" priority="211">
      <formula>$A$245="Família"</formula>
    </cfRule>
  </conditionalFormatting>
  <conditionalFormatting sqref="BL246:BN246">
    <cfRule type="expression" dxfId="209" priority="210">
      <formula>$A$246="Planilhado"</formula>
    </cfRule>
  </conditionalFormatting>
  <conditionalFormatting sqref="BL246:BN246">
    <cfRule type="expression" dxfId="208" priority="209">
      <formula>$A$246="Ñ Plan s/desc"</formula>
    </cfRule>
  </conditionalFormatting>
  <conditionalFormatting sqref="BL246:BN246">
    <cfRule type="expression" dxfId="207" priority="208">
      <formula>$A$246="Advindo"</formula>
    </cfRule>
  </conditionalFormatting>
  <conditionalFormatting sqref="BL246:BN246">
    <cfRule type="expression" dxfId="206" priority="207">
      <formula>$A$246="Ñ Plan c/desc"</formula>
    </cfRule>
  </conditionalFormatting>
  <conditionalFormatting sqref="BL246:BN246">
    <cfRule type="expression" dxfId="205" priority="206">
      <formula>$A$246="Família"</formula>
    </cfRule>
  </conditionalFormatting>
  <conditionalFormatting sqref="BL247:BN247">
    <cfRule type="expression" dxfId="204" priority="205">
      <formula>$A$247="Planilhado"</formula>
    </cfRule>
  </conditionalFormatting>
  <conditionalFormatting sqref="BL247:BN247">
    <cfRule type="expression" dxfId="203" priority="204">
      <formula>$A$247="Ñ Plan s/desc"</formula>
    </cfRule>
  </conditionalFormatting>
  <conditionalFormatting sqref="BL247:BN247">
    <cfRule type="expression" dxfId="202" priority="203">
      <formula>$A$247="Advindo"</formula>
    </cfRule>
  </conditionalFormatting>
  <conditionalFormatting sqref="BL247:BN247">
    <cfRule type="expression" dxfId="201" priority="202">
      <formula>$A$247="Ñ Plan c/desc"</formula>
    </cfRule>
  </conditionalFormatting>
  <conditionalFormatting sqref="BL247:BN247">
    <cfRule type="expression" dxfId="200" priority="201">
      <formula>$A$247="Família"</formula>
    </cfRule>
  </conditionalFormatting>
  <conditionalFormatting sqref="BL248:BN248">
    <cfRule type="expression" dxfId="199" priority="200">
      <formula>$A$248="Planilhado"</formula>
    </cfRule>
  </conditionalFormatting>
  <conditionalFormatting sqref="BL248:BN248">
    <cfRule type="expression" dxfId="198" priority="199">
      <formula>$A$248="Ñ Plan s/desc"</formula>
    </cfRule>
  </conditionalFormatting>
  <conditionalFormatting sqref="BL248:BN248">
    <cfRule type="expression" dxfId="197" priority="198">
      <formula>$A$248="Advindo"</formula>
    </cfRule>
  </conditionalFormatting>
  <conditionalFormatting sqref="BL248:BN248">
    <cfRule type="expression" dxfId="196" priority="197">
      <formula>$A$248="Ñ Plan c/desc"</formula>
    </cfRule>
  </conditionalFormatting>
  <conditionalFormatting sqref="BL248:BN248">
    <cfRule type="expression" dxfId="195" priority="196">
      <formula>$A$248="Família"</formula>
    </cfRule>
  </conditionalFormatting>
  <conditionalFormatting sqref="BL249:BN249">
    <cfRule type="expression" dxfId="194" priority="195">
      <formula>$A$249="Planilhado"</formula>
    </cfRule>
  </conditionalFormatting>
  <conditionalFormatting sqref="BL249:BN249">
    <cfRule type="expression" dxfId="193" priority="194">
      <formula>$A$249="Ñ Plan s/desc"</formula>
    </cfRule>
  </conditionalFormatting>
  <conditionalFormatting sqref="BL249:BN249">
    <cfRule type="expression" dxfId="192" priority="193">
      <formula>$A$249="Advindo"</formula>
    </cfRule>
  </conditionalFormatting>
  <conditionalFormatting sqref="BL249:BN249">
    <cfRule type="expression" dxfId="191" priority="192">
      <formula>$A$249="Ñ Plan c/desc"</formula>
    </cfRule>
  </conditionalFormatting>
  <conditionalFormatting sqref="BL249:BN249">
    <cfRule type="expression" dxfId="190" priority="191">
      <formula>$A$249="Família"</formula>
    </cfRule>
  </conditionalFormatting>
  <conditionalFormatting sqref="BL250:BN250">
    <cfRule type="expression" dxfId="189" priority="190">
      <formula>$A$250="Planilhado"</formula>
    </cfRule>
  </conditionalFormatting>
  <conditionalFormatting sqref="BL250:BN250">
    <cfRule type="expression" dxfId="188" priority="189">
      <formula>$A$250="Ñ Plan s/desc"</formula>
    </cfRule>
  </conditionalFormatting>
  <conditionalFormatting sqref="BL250:BN250">
    <cfRule type="expression" dxfId="187" priority="188">
      <formula>$A$250="Advindo"</formula>
    </cfRule>
  </conditionalFormatting>
  <conditionalFormatting sqref="BL250:BN250">
    <cfRule type="expression" dxfId="186" priority="187">
      <formula>$A$250="Ñ Plan c/desc"</formula>
    </cfRule>
  </conditionalFormatting>
  <conditionalFormatting sqref="BL250:BN250">
    <cfRule type="expression" dxfId="185" priority="186">
      <formula>$A$250="Família"</formula>
    </cfRule>
  </conditionalFormatting>
  <conditionalFormatting sqref="BL251:BN251">
    <cfRule type="expression" dxfId="184" priority="185">
      <formula>$A$251="Planilhado"</formula>
    </cfRule>
  </conditionalFormatting>
  <conditionalFormatting sqref="BL251:BN251">
    <cfRule type="expression" dxfId="183" priority="184">
      <formula>$A$251="Ñ Plan s/desc"</formula>
    </cfRule>
  </conditionalFormatting>
  <conditionalFormatting sqref="BL251:BN251">
    <cfRule type="expression" dxfId="182" priority="183">
      <formula>$A$251="Advindo"</formula>
    </cfRule>
  </conditionalFormatting>
  <conditionalFormatting sqref="BL251:BN251">
    <cfRule type="expression" dxfId="181" priority="182">
      <formula>$A$251="Ñ Plan c/desc"</formula>
    </cfRule>
  </conditionalFormatting>
  <conditionalFormatting sqref="BL251:BN251">
    <cfRule type="expression" dxfId="180" priority="181">
      <formula>$A$251="Família"</formula>
    </cfRule>
  </conditionalFormatting>
  <conditionalFormatting sqref="BL252:BN252">
    <cfRule type="expression" dxfId="179" priority="180">
      <formula>$A$252="Planilhado"</formula>
    </cfRule>
  </conditionalFormatting>
  <conditionalFormatting sqref="BL252:BN252">
    <cfRule type="expression" dxfId="178" priority="179">
      <formula>$A$252="Ñ Plan s/desc"</formula>
    </cfRule>
  </conditionalFormatting>
  <conditionalFormatting sqref="BL252:BN252">
    <cfRule type="expression" dxfId="177" priority="178">
      <formula>$A$252="Advindo"</formula>
    </cfRule>
  </conditionalFormatting>
  <conditionalFormatting sqref="BL252:BN252">
    <cfRule type="expression" dxfId="176" priority="177">
      <formula>$A$252="Ñ Plan c/desc"</formula>
    </cfRule>
  </conditionalFormatting>
  <conditionalFormatting sqref="BL252:BN252">
    <cfRule type="expression" dxfId="175" priority="176">
      <formula>$A$252="Família"</formula>
    </cfRule>
  </conditionalFormatting>
  <conditionalFormatting sqref="BL253:BN253">
    <cfRule type="expression" dxfId="174" priority="175">
      <formula>$A$253="Planilhado"</formula>
    </cfRule>
  </conditionalFormatting>
  <conditionalFormatting sqref="BL253:BN253">
    <cfRule type="expression" dxfId="173" priority="174">
      <formula>$A$253="Ñ Plan s/desc"</formula>
    </cfRule>
  </conditionalFormatting>
  <conditionalFormatting sqref="BL253:BN253">
    <cfRule type="expression" dxfId="172" priority="173">
      <formula>$A$253="Advindo"</formula>
    </cfRule>
  </conditionalFormatting>
  <conditionalFormatting sqref="BL253:BN253">
    <cfRule type="expression" dxfId="171" priority="172">
      <formula>$A$253="Ñ Plan c/desc"</formula>
    </cfRule>
  </conditionalFormatting>
  <conditionalFormatting sqref="BL253:BN253">
    <cfRule type="expression" dxfId="170" priority="171">
      <formula>$A$253="Família"</formula>
    </cfRule>
  </conditionalFormatting>
  <conditionalFormatting sqref="BL254:BN254">
    <cfRule type="expression" dxfId="169" priority="170">
      <formula>$A$254="Planilhado"</formula>
    </cfRule>
  </conditionalFormatting>
  <conditionalFormatting sqref="BL254:BN254">
    <cfRule type="expression" dxfId="168" priority="169">
      <formula>$A$254="Ñ Plan s/desc"</formula>
    </cfRule>
  </conditionalFormatting>
  <conditionalFormatting sqref="BL254:BN254">
    <cfRule type="expression" dxfId="167" priority="168">
      <formula>$A$254="Advindo"</formula>
    </cfRule>
  </conditionalFormatting>
  <conditionalFormatting sqref="BL254:BN254">
    <cfRule type="expression" dxfId="166" priority="167">
      <formula>$A$254="Ñ Plan c/desc"</formula>
    </cfRule>
  </conditionalFormatting>
  <conditionalFormatting sqref="BL254:BN254">
    <cfRule type="expression" dxfId="165" priority="166">
      <formula>$A$254="Família"</formula>
    </cfRule>
  </conditionalFormatting>
  <conditionalFormatting sqref="BL255:BN255">
    <cfRule type="expression" dxfId="164" priority="165">
      <formula>$A$255="Planilhado"</formula>
    </cfRule>
  </conditionalFormatting>
  <conditionalFormatting sqref="BL255:BN255">
    <cfRule type="expression" dxfId="163" priority="164">
      <formula>$A$255="Ñ Plan s/desc"</formula>
    </cfRule>
  </conditionalFormatting>
  <conditionalFormatting sqref="BL255:BN255">
    <cfRule type="expression" dxfId="162" priority="163">
      <formula>$A$255="Advindo"</formula>
    </cfRule>
  </conditionalFormatting>
  <conditionalFormatting sqref="BL255:BN255">
    <cfRule type="expression" dxfId="161" priority="162">
      <formula>$A$255="Ñ Plan c/desc"</formula>
    </cfRule>
  </conditionalFormatting>
  <conditionalFormatting sqref="BL255:BN255">
    <cfRule type="expression" dxfId="160" priority="161">
      <formula>$A$255="Família"</formula>
    </cfRule>
  </conditionalFormatting>
  <conditionalFormatting sqref="BL256:BN256">
    <cfRule type="expression" dxfId="159" priority="160">
      <formula>$A$256="Planilhado"</formula>
    </cfRule>
  </conditionalFormatting>
  <conditionalFormatting sqref="BL256:BN256">
    <cfRule type="expression" dxfId="158" priority="159">
      <formula>$A$256="Ñ Plan s/desc"</formula>
    </cfRule>
  </conditionalFormatting>
  <conditionalFormatting sqref="BL256:BN256">
    <cfRule type="expression" dxfId="157" priority="158">
      <formula>$A$256="Advindo"</formula>
    </cfRule>
  </conditionalFormatting>
  <conditionalFormatting sqref="BL256:BN256">
    <cfRule type="expression" dxfId="156" priority="157">
      <formula>$A$256="Ñ Plan c/desc"</formula>
    </cfRule>
  </conditionalFormatting>
  <conditionalFormatting sqref="BL256:BN256">
    <cfRule type="expression" dxfId="155" priority="156">
      <formula>$A$256="Família"</formula>
    </cfRule>
  </conditionalFormatting>
  <conditionalFormatting sqref="BL257:BN257">
    <cfRule type="expression" dxfId="154" priority="155">
      <formula>$A$257="Planilhado"</formula>
    </cfRule>
  </conditionalFormatting>
  <conditionalFormatting sqref="BL257:BN257">
    <cfRule type="expression" dxfId="153" priority="154">
      <formula>$A$257="Ñ Plan s/desc"</formula>
    </cfRule>
  </conditionalFormatting>
  <conditionalFormatting sqref="BL257:BN257">
    <cfRule type="expression" dxfId="152" priority="153">
      <formula>$A$257="Advindo"</formula>
    </cfRule>
  </conditionalFormatting>
  <conditionalFormatting sqref="BL257:BN257">
    <cfRule type="expression" dxfId="151" priority="152">
      <formula>$A$257="Ñ Plan c/desc"</formula>
    </cfRule>
  </conditionalFormatting>
  <conditionalFormatting sqref="BL257:BN257">
    <cfRule type="expression" dxfId="150" priority="151">
      <formula>$A$257="Família"</formula>
    </cfRule>
  </conditionalFormatting>
  <conditionalFormatting sqref="BL258:BN258">
    <cfRule type="expression" dxfId="149" priority="150">
      <formula>$A$258="Planilhado"</formula>
    </cfRule>
  </conditionalFormatting>
  <conditionalFormatting sqref="BL258:BN258">
    <cfRule type="expression" dxfId="148" priority="149">
      <formula>$A$258="Ñ Plan s/desc"</formula>
    </cfRule>
  </conditionalFormatting>
  <conditionalFormatting sqref="BL258:BN258">
    <cfRule type="expression" dxfId="147" priority="148">
      <formula>$A$258="Advindo"</formula>
    </cfRule>
  </conditionalFormatting>
  <conditionalFormatting sqref="BL258:BN258">
    <cfRule type="expression" dxfId="146" priority="147">
      <formula>$A$258="Ñ Plan c/desc"</formula>
    </cfRule>
  </conditionalFormatting>
  <conditionalFormatting sqref="BL258:BN258">
    <cfRule type="expression" dxfId="145" priority="146">
      <formula>$A$258="Família"</formula>
    </cfRule>
  </conditionalFormatting>
  <conditionalFormatting sqref="BL259:BN259">
    <cfRule type="expression" dxfId="144" priority="145">
      <formula>$A$259="Planilhado"</formula>
    </cfRule>
  </conditionalFormatting>
  <conditionalFormatting sqref="BL259:BN259">
    <cfRule type="expression" dxfId="143" priority="144">
      <formula>$A$259="Ñ Plan s/desc"</formula>
    </cfRule>
  </conditionalFormatting>
  <conditionalFormatting sqref="BL259:BN259">
    <cfRule type="expression" dxfId="142" priority="143">
      <formula>$A$259="Advindo"</formula>
    </cfRule>
  </conditionalFormatting>
  <conditionalFormatting sqref="BL259:BN259">
    <cfRule type="expression" dxfId="141" priority="142">
      <formula>$A$259="Ñ Plan c/desc"</formula>
    </cfRule>
  </conditionalFormatting>
  <conditionalFormatting sqref="BL259:BN259">
    <cfRule type="expression" dxfId="140" priority="141">
      <formula>$A$259="Família"</formula>
    </cfRule>
  </conditionalFormatting>
  <conditionalFormatting sqref="BL260:BN260">
    <cfRule type="expression" dxfId="139" priority="140">
      <formula>$A$260="Planilhado"</formula>
    </cfRule>
  </conditionalFormatting>
  <conditionalFormatting sqref="BL260:BN260">
    <cfRule type="expression" dxfId="138" priority="139">
      <formula>$A$260="Ñ Plan s/desc"</formula>
    </cfRule>
  </conditionalFormatting>
  <conditionalFormatting sqref="BL260:BN260">
    <cfRule type="expression" dxfId="137" priority="138">
      <formula>$A$260="Advindo"</formula>
    </cfRule>
  </conditionalFormatting>
  <conditionalFormatting sqref="BL260:BN260">
    <cfRule type="expression" dxfId="136" priority="137">
      <formula>$A$260="Ñ Plan c/desc"</formula>
    </cfRule>
  </conditionalFormatting>
  <conditionalFormatting sqref="BL260:BN260">
    <cfRule type="expression" dxfId="135" priority="136">
      <formula>$A$260="Família"</formula>
    </cfRule>
  </conditionalFormatting>
  <conditionalFormatting sqref="BL261:BN261">
    <cfRule type="expression" dxfId="134" priority="135">
      <formula>$A$261="Planilhado"</formula>
    </cfRule>
  </conditionalFormatting>
  <conditionalFormatting sqref="BL261:BN261">
    <cfRule type="expression" dxfId="133" priority="134">
      <formula>$A$261="Ñ Plan s/desc"</formula>
    </cfRule>
  </conditionalFormatting>
  <conditionalFormatting sqref="BL261:BN261">
    <cfRule type="expression" dxfId="132" priority="133">
      <formula>$A$261="Advindo"</formula>
    </cfRule>
  </conditionalFormatting>
  <conditionalFormatting sqref="BL261:BN261">
    <cfRule type="expression" dxfId="131" priority="132">
      <formula>$A$261="Ñ Plan c/desc"</formula>
    </cfRule>
  </conditionalFormatting>
  <conditionalFormatting sqref="BL261:BN261">
    <cfRule type="expression" dxfId="130" priority="131">
      <formula>$A$261="Família"</formula>
    </cfRule>
  </conditionalFormatting>
  <conditionalFormatting sqref="BL262:BN262">
    <cfRule type="expression" dxfId="129" priority="130">
      <formula>$A$262="Planilhado"</formula>
    </cfRule>
  </conditionalFormatting>
  <conditionalFormatting sqref="BL262:BN262">
    <cfRule type="expression" dxfId="128" priority="129">
      <formula>$A$262="Ñ Plan s/desc"</formula>
    </cfRule>
  </conditionalFormatting>
  <conditionalFormatting sqref="BL262:BN262">
    <cfRule type="expression" dxfId="127" priority="128">
      <formula>$A$262="Advindo"</formula>
    </cfRule>
  </conditionalFormatting>
  <conditionalFormatting sqref="BL262:BN262">
    <cfRule type="expression" dxfId="126" priority="127">
      <formula>$A$262="Ñ Plan c/desc"</formula>
    </cfRule>
  </conditionalFormatting>
  <conditionalFormatting sqref="BL262:BN262">
    <cfRule type="expression" dxfId="125" priority="126">
      <formula>$A$262="Família"</formula>
    </cfRule>
  </conditionalFormatting>
  <conditionalFormatting sqref="BL263:BN263">
    <cfRule type="expression" dxfId="124" priority="125">
      <formula>$A$263="Planilhado"</formula>
    </cfRule>
  </conditionalFormatting>
  <conditionalFormatting sqref="BL263:BN263">
    <cfRule type="expression" dxfId="123" priority="124">
      <formula>$A$263="Ñ Plan s/desc"</formula>
    </cfRule>
  </conditionalFormatting>
  <conditionalFormatting sqref="BL263:BN263">
    <cfRule type="expression" dxfId="122" priority="123">
      <formula>$A$263="Advindo"</formula>
    </cfRule>
  </conditionalFormatting>
  <conditionalFormatting sqref="BL263:BN263">
    <cfRule type="expression" dxfId="121" priority="122">
      <formula>$A$263="Ñ Plan c/desc"</formula>
    </cfRule>
  </conditionalFormatting>
  <conditionalFormatting sqref="BL263:BN263">
    <cfRule type="expression" dxfId="120" priority="121">
      <formula>$A$263="Família"</formula>
    </cfRule>
  </conditionalFormatting>
  <conditionalFormatting sqref="BL264:BN264">
    <cfRule type="expression" dxfId="119" priority="120">
      <formula>$A$264="Planilhado"</formula>
    </cfRule>
  </conditionalFormatting>
  <conditionalFormatting sqref="BL264:BN264">
    <cfRule type="expression" dxfId="118" priority="119">
      <formula>$A$264="Ñ Plan s/desc"</formula>
    </cfRule>
  </conditionalFormatting>
  <conditionalFormatting sqref="BL264:BN264">
    <cfRule type="expression" dxfId="117" priority="118">
      <formula>$A$264="Advindo"</formula>
    </cfRule>
  </conditionalFormatting>
  <conditionalFormatting sqref="BL264:BN264">
    <cfRule type="expression" dxfId="116" priority="117">
      <formula>$A$264="Ñ Plan c/desc"</formula>
    </cfRule>
  </conditionalFormatting>
  <conditionalFormatting sqref="BL264:BN264">
    <cfRule type="expression" dxfId="115" priority="116">
      <formula>$A$264="Família"</formula>
    </cfRule>
  </conditionalFormatting>
  <conditionalFormatting sqref="BL265:BN265">
    <cfRule type="expression" dxfId="114" priority="115">
      <formula>$A$265="Planilhado"</formula>
    </cfRule>
  </conditionalFormatting>
  <conditionalFormatting sqref="BL265:BN265">
    <cfRule type="expression" dxfId="113" priority="114">
      <formula>$A$265="Ñ Plan s/desc"</formula>
    </cfRule>
  </conditionalFormatting>
  <conditionalFormatting sqref="BL265:BN265">
    <cfRule type="expression" dxfId="112" priority="113">
      <formula>$A$265="Advindo"</formula>
    </cfRule>
  </conditionalFormatting>
  <conditionalFormatting sqref="BL265:BN265">
    <cfRule type="expression" dxfId="111" priority="112">
      <formula>$A$265="Ñ Plan c/desc"</formula>
    </cfRule>
  </conditionalFormatting>
  <conditionalFormatting sqref="BL265:BN265">
    <cfRule type="expression" dxfId="110" priority="111">
      <formula>$A$265="Família"</formula>
    </cfRule>
  </conditionalFormatting>
  <conditionalFormatting sqref="BL266:BN266">
    <cfRule type="expression" dxfId="109" priority="110">
      <formula>$A$266="Planilhado"</formula>
    </cfRule>
  </conditionalFormatting>
  <conditionalFormatting sqref="BL266:BN266">
    <cfRule type="expression" dxfId="108" priority="109">
      <formula>$A$266="Ñ Plan s/desc"</formula>
    </cfRule>
  </conditionalFormatting>
  <conditionalFormatting sqref="BL266:BN266">
    <cfRule type="expression" dxfId="107" priority="108">
      <formula>$A$266="Advindo"</formula>
    </cfRule>
  </conditionalFormatting>
  <conditionalFormatting sqref="BL266:BN266">
    <cfRule type="expression" dxfId="106" priority="107">
      <formula>$A$266="Ñ Plan c/desc"</formula>
    </cfRule>
  </conditionalFormatting>
  <conditionalFormatting sqref="BL266:BN266">
    <cfRule type="expression" dxfId="105" priority="106">
      <formula>$A$266="Família"</formula>
    </cfRule>
  </conditionalFormatting>
  <conditionalFormatting sqref="BL267:BN267">
    <cfRule type="expression" dxfId="104" priority="105">
      <formula>$A$267="Planilhado"</formula>
    </cfRule>
  </conditionalFormatting>
  <conditionalFormatting sqref="BL267:BN267">
    <cfRule type="expression" dxfId="103" priority="104">
      <formula>$A$267="Ñ Plan s/desc"</formula>
    </cfRule>
  </conditionalFormatting>
  <conditionalFormatting sqref="BL267:BN267">
    <cfRule type="expression" dxfId="102" priority="103">
      <formula>$A$267="Advindo"</formula>
    </cfRule>
  </conditionalFormatting>
  <conditionalFormatting sqref="BL267:BN267">
    <cfRule type="expression" dxfId="101" priority="102">
      <formula>$A$267="Ñ Plan c/desc"</formula>
    </cfRule>
  </conditionalFormatting>
  <conditionalFormatting sqref="BL267:BN267">
    <cfRule type="expression" dxfId="100" priority="101">
      <formula>$A$267="Família"</formula>
    </cfRule>
  </conditionalFormatting>
  <conditionalFormatting sqref="BL268:BN268">
    <cfRule type="expression" dxfId="99" priority="100">
      <formula>$A$268="Planilhado"</formula>
    </cfRule>
  </conditionalFormatting>
  <conditionalFormatting sqref="BL268:BN268">
    <cfRule type="expression" dxfId="98" priority="99">
      <formula>$A$268="Ñ Plan s/desc"</formula>
    </cfRule>
  </conditionalFormatting>
  <conditionalFormatting sqref="BL268:BN268">
    <cfRule type="expression" dxfId="97" priority="98">
      <formula>$A$268="Advindo"</formula>
    </cfRule>
  </conditionalFormatting>
  <conditionalFormatting sqref="BL268:BN268">
    <cfRule type="expression" dxfId="96" priority="97">
      <formula>$A$268="Ñ Plan c/desc"</formula>
    </cfRule>
  </conditionalFormatting>
  <conditionalFormatting sqref="BL268:BN268">
    <cfRule type="expression" dxfId="95" priority="96">
      <formula>$A$268="Família"</formula>
    </cfRule>
  </conditionalFormatting>
  <conditionalFormatting sqref="BL269:BN269">
    <cfRule type="expression" dxfId="94" priority="95">
      <formula>$A$269="Planilhado"</formula>
    </cfRule>
  </conditionalFormatting>
  <conditionalFormatting sqref="BL269:BN269">
    <cfRule type="expression" dxfId="93" priority="94">
      <formula>$A$269="Ñ Plan s/desc"</formula>
    </cfRule>
  </conditionalFormatting>
  <conditionalFormatting sqref="BL269:BN269">
    <cfRule type="expression" dxfId="92" priority="93">
      <formula>$A$269="Advindo"</formula>
    </cfRule>
  </conditionalFormatting>
  <conditionalFormatting sqref="BL269:BN269">
    <cfRule type="expression" dxfId="91" priority="92">
      <formula>$A$269="Ñ Plan c/desc"</formula>
    </cfRule>
  </conditionalFormatting>
  <conditionalFormatting sqref="BL269:BN269">
    <cfRule type="expression" dxfId="90" priority="91">
      <formula>$A$269="Família"</formula>
    </cfRule>
  </conditionalFormatting>
  <conditionalFormatting sqref="BL270:BN270">
    <cfRule type="expression" dxfId="89" priority="90">
      <formula>$A$270="Planilhado"</formula>
    </cfRule>
  </conditionalFormatting>
  <conditionalFormatting sqref="BL270:BN270">
    <cfRule type="expression" dxfId="88" priority="89">
      <formula>$A$270="Ñ Plan s/desc"</formula>
    </cfRule>
  </conditionalFormatting>
  <conditionalFormatting sqref="BL270:BN270">
    <cfRule type="expression" dxfId="87" priority="88">
      <formula>$A$270="Advindo"</formula>
    </cfRule>
  </conditionalFormatting>
  <conditionalFormatting sqref="BL270:BN270">
    <cfRule type="expression" dxfId="86" priority="87">
      <formula>$A$270="Ñ Plan c/desc"</formula>
    </cfRule>
  </conditionalFormatting>
  <conditionalFormatting sqref="BL270:BN270">
    <cfRule type="expression" dxfId="85" priority="86">
      <formula>$A$270="Família"</formula>
    </cfRule>
  </conditionalFormatting>
  <conditionalFormatting sqref="BL271:BN271">
    <cfRule type="expression" dxfId="84" priority="85">
      <formula>$A$271="Planilhado"</formula>
    </cfRule>
  </conditionalFormatting>
  <conditionalFormatting sqref="BL271:BN271">
    <cfRule type="expression" dxfId="83" priority="84">
      <formula>$A$271="Ñ Plan s/desc"</formula>
    </cfRule>
  </conditionalFormatting>
  <conditionalFormatting sqref="BL271:BN271">
    <cfRule type="expression" dxfId="82" priority="83">
      <formula>$A$271="Advindo"</formula>
    </cfRule>
  </conditionalFormatting>
  <conditionalFormatting sqref="BL271:BN271">
    <cfRule type="expression" dxfId="81" priority="82">
      <formula>$A$271="Ñ Plan c/desc"</formula>
    </cfRule>
  </conditionalFormatting>
  <conditionalFormatting sqref="BL271:BN271">
    <cfRule type="expression" dxfId="80" priority="81">
      <formula>$A$271="Família"</formula>
    </cfRule>
  </conditionalFormatting>
  <conditionalFormatting sqref="BL272:BN272">
    <cfRule type="expression" dxfId="79" priority="80">
      <formula>$A$272="Planilhado"</formula>
    </cfRule>
  </conditionalFormatting>
  <conditionalFormatting sqref="BL272:BN272">
    <cfRule type="expression" dxfId="78" priority="79">
      <formula>$A$272="Ñ Plan s/desc"</formula>
    </cfRule>
  </conditionalFormatting>
  <conditionalFormatting sqref="BL272:BN272">
    <cfRule type="expression" dxfId="77" priority="78">
      <formula>$A$272="Advindo"</formula>
    </cfRule>
  </conditionalFormatting>
  <conditionalFormatting sqref="BL272:BN272">
    <cfRule type="expression" dxfId="76" priority="77">
      <formula>$A$272="Ñ Plan c/desc"</formula>
    </cfRule>
  </conditionalFormatting>
  <conditionalFormatting sqref="BL272:BN272">
    <cfRule type="expression" dxfId="75" priority="76">
      <formula>$A$272="Família"</formula>
    </cfRule>
  </conditionalFormatting>
  <conditionalFormatting sqref="BL273:BN273">
    <cfRule type="expression" dxfId="74" priority="75">
      <formula>$A$273="Planilhado"</formula>
    </cfRule>
  </conditionalFormatting>
  <conditionalFormatting sqref="BL273:BN273">
    <cfRule type="expression" dxfId="73" priority="74">
      <formula>$A$273="Ñ Plan s/desc"</formula>
    </cfRule>
  </conditionalFormatting>
  <conditionalFormatting sqref="BL273:BN273">
    <cfRule type="expression" dxfId="72" priority="73">
      <formula>$A$273="Advindo"</formula>
    </cfRule>
  </conditionalFormatting>
  <conditionalFormatting sqref="BL273:BN273">
    <cfRule type="expression" dxfId="71" priority="72">
      <formula>$A$273="Ñ Plan c/desc"</formula>
    </cfRule>
  </conditionalFormatting>
  <conditionalFormatting sqref="BL273:BN273">
    <cfRule type="expression" dxfId="70" priority="71">
      <formula>$A$273="Família"</formula>
    </cfRule>
  </conditionalFormatting>
  <conditionalFormatting sqref="BL274:BN274">
    <cfRule type="expression" dxfId="69" priority="70">
      <formula>$A$274="Planilhado"</formula>
    </cfRule>
  </conditionalFormatting>
  <conditionalFormatting sqref="BL274:BN274">
    <cfRule type="expression" dxfId="68" priority="69">
      <formula>$A$274="Ñ Plan s/desc"</formula>
    </cfRule>
  </conditionalFormatting>
  <conditionalFormatting sqref="BL274:BN274">
    <cfRule type="expression" dxfId="67" priority="68">
      <formula>$A$274="Advindo"</formula>
    </cfRule>
  </conditionalFormatting>
  <conditionalFormatting sqref="BL274:BN274">
    <cfRule type="expression" dxfId="66" priority="67">
      <formula>$A$274="Ñ Plan c/desc"</formula>
    </cfRule>
  </conditionalFormatting>
  <conditionalFormatting sqref="BL274:BN274">
    <cfRule type="expression" dxfId="65" priority="66">
      <formula>$A$274="Família"</formula>
    </cfRule>
  </conditionalFormatting>
  <conditionalFormatting sqref="BL275:BN275">
    <cfRule type="expression" dxfId="64" priority="65">
      <formula>$A$275="Planilhado"</formula>
    </cfRule>
  </conditionalFormatting>
  <conditionalFormatting sqref="BL275:BN275">
    <cfRule type="expression" dxfId="63" priority="64">
      <formula>$A$275="Ñ Plan s/desc"</formula>
    </cfRule>
  </conditionalFormatting>
  <conditionalFormatting sqref="BL275:BN275">
    <cfRule type="expression" dxfId="62" priority="63">
      <formula>$A$275="Advindo"</formula>
    </cfRule>
  </conditionalFormatting>
  <conditionalFormatting sqref="BL275:BN275">
    <cfRule type="expression" dxfId="61" priority="62">
      <formula>$A$275="Ñ Plan c/desc"</formula>
    </cfRule>
  </conditionalFormatting>
  <conditionalFormatting sqref="BL275:BN275">
    <cfRule type="expression" dxfId="60" priority="61">
      <formula>$A$275="Família"</formula>
    </cfRule>
  </conditionalFormatting>
  <conditionalFormatting sqref="BL276:BN276">
    <cfRule type="expression" dxfId="59" priority="60">
      <formula>$A$276="Planilhado"</formula>
    </cfRule>
  </conditionalFormatting>
  <conditionalFormatting sqref="BL276:BN276">
    <cfRule type="expression" dxfId="58" priority="59">
      <formula>$A$276="Ñ Plan s/desc"</formula>
    </cfRule>
  </conditionalFormatting>
  <conditionalFormatting sqref="BL276:BN276">
    <cfRule type="expression" dxfId="57" priority="58">
      <formula>$A$276="Advindo"</formula>
    </cfRule>
  </conditionalFormatting>
  <conditionalFormatting sqref="BL276:BN276">
    <cfRule type="expression" dxfId="56" priority="57">
      <formula>$A$276="Ñ Plan c/desc"</formula>
    </cfRule>
  </conditionalFormatting>
  <conditionalFormatting sqref="BL276:BN276">
    <cfRule type="expression" dxfId="55" priority="56">
      <formula>$A$276="Família"</formula>
    </cfRule>
  </conditionalFormatting>
  <conditionalFormatting sqref="BL277:BN277">
    <cfRule type="expression" dxfId="54" priority="55">
      <formula>$A$277="Planilhado"</formula>
    </cfRule>
  </conditionalFormatting>
  <conditionalFormatting sqref="BL277:BN277">
    <cfRule type="expression" dxfId="53" priority="54">
      <formula>$A$277="Ñ Plan s/desc"</formula>
    </cfRule>
  </conditionalFormatting>
  <conditionalFormatting sqref="BL277:BN277">
    <cfRule type="expression" dxfId="52" priority="53">
      <formula>$A$277="Advindo"</formula>
    </cfRule>
  </conditionalFormatting>
  <conditionalFormatting sqref="BL277:BN277">
    <cfRule type="expression" dxfId="51" priority="52">
      <formula>$A$277="Ñ Plan c/desc"</formula>
    </cfRule>
  </conditionalFormatting>
  <conditionalFormatting sqref="BL277:BN277">
    <cfRule type="expression" dxfId="50" priority="51">
      <formula>$A$277="Família"</formula>
    </cfRule>
  </conditionalFormatting>
  <conditionalFormatting sqref="BL278:BN278">
    <cfRule type="expression" dxfId="49" priority="50">
      <formula>$A$278="Planilhado"</formula>
    </cfRule>
  </conditionalFormatting>
  <conditionalFormatting sqref="BL278:BN278">
    <cfRule type="expression" dxfId="48" priority="49">
      <formula>$A$278="Ñ Plan s/desc"</formula>
    </cfRule>
  </conditionalFormatting>
  <conditionalFormatting sqref="BL278:BN278">
    <cfRule type="expression" dxfId="47" priority="48">
      <formula>$A$278="Advindo"</formula>
    </cfRule>
  </conditionalFormatting>
  <conditionalFormatting sqref="BL278:BN278">
    <cfRule type="expression" dxfId="46" priority="47">
      <formula>$A$278="Ñ Plan c/desc"</formula>
    </cfRule>
  </conditionalFormatting>
  <conditionalFormatting sqref="BL278:BN278">
    <cfRule type="expression" dxfId="45" priority="46">
      <formula>$A$278="Família"</formula>
    </cfRule>
  </conditionalFormatting>
  <conditionalFormatting sqref="BL279:BN279">
    <cfRule type="expression" dxfId="44" priority="45">
      <formula>$A$279="Planilhado"</formula>
    </cfRule>
  </conditionalFormatting>
  <conditionalFormatting sqref="BL279:BN279">
    <cfRule type="expression" dxfId="43" priority="44">
      <formula>$A$279="Ñ Plan s/desc"</formula>
    </cfRule>
  </conditionalFormatting>
  <conditionalFormatting sqref="BL279:BN279">
    <cfRule type="expression" dxfId="42" priority="43">
      <formula>$A$279="Advindo"</formula>
    </cfRule>
  </conditionalFormatting>
  <conditionalFormatting sqref="BL279:BN279">
    <cfRule type="expression" dxfId="41" priority="42">
      <formula>$A$279="Ñ Plan c/desc"</formula>
    </cfRule>
  </conditionalFormatting>
  <conditionalFormatting sqref="BL279:BN279">
    <cfRule type="expression" dxfId="40" priority="41">
      <formula>$A$279="Família"</formula>
    </cfRule>
  </conditionalFormatting>
  <conditionalFormatting sqref="BL280:BN280">
    <cfRule type="expression" dxfId="39" priority="40">
      <formula>$A$280="Planilhado"</formula>
    </cfRule>
  </conditionalFormatting>
  <conditionalFormatting sqref="BL280:BN280">
    <cfRule type="expression" dxfId="38" priority="39">
      <formula>$A$280="Ñ Plan s/desc"</formula>
    </cfRule>
  </conditionalFormatting>
  <conditionalFormatting sqref="BL280:BN280">
    <cfRule type="expression" dxfId="37" priority="38">
      <formula>$A$280="Advindo"</formula>
    </cfRule>
  </conditionalFormatting>
  <conditionalFormatting sqref="BL280:BN280">
    <cfRule type="expression" dxfId="36" priority="37">
      <formula>$A$280="Ñ Plan c/desc"</formula>
    </cfRule>
  </conditionalFormatting>
  <conditionalFormatting sqref="BL280:BN280">
    <cfRule type="expression" dxfId="35" priority="36">
      <formula>$A$280="Família"</formula>
    </cfRule>
  </conditionalFormatting>
  <conditionalFormatting sqref="BL281:BN281">
    <cfRule type="expression" dxfId="34" priority="35">
      <formula>$A$281="Planilhado"</formula>
    </cfRule>
  </conditionalFormatting>
  <conditionalFormatting sqref="BL281:BN281">
    <cfRule type="expression" dxfId="33" priority="34">
      <formula>$A$281="Ñ Plan s/desc"</formula>
    </cfRule>
  </conditionalFormatting>
  <conditionalFormatting sqref="BL281:BN281">
    <cfRule type="expression" dxfId="32" priority="33">
      <formula>$A$281="Advindo"</formula>
    </cfRule>
  </conditionalFormatting>
  <conditionalFormatting sqref="BL281:BN281">
    <cfRule type="expression" dxfId="31" priority="32">
      <formula>$A$281="Ñ Plan c/desc"</formula>
    </cfRule>
  </conditionalFormatting>
  <conditionalFormatting sqref="BL281:BN281">
    <cfRule type="expression" dxfId="30" priority="31">
      <formula>$A$281="Família"</formula>
    </cfRule>
  </conditionalFormatting>
  <conditionalFormatting sqref="BL282:BN282">
    <cfRule type="expression" dxfId="29" priority="30">
      <formula>$A$282="Planilhado"</formula>
    </cfRule>
  </conditionalFormatting>
  <conditionalFormatting sqref="BL282:BN282">
    <cfRule type="expression" dxfId="28" priority="29">
      <formula>$A$282="Ñ Plan s/desc"</formula>
    </cfRule>
  </conditionalFormatting>
  <conditionalFormatting sqref="BL282:BN282">
    <cfRule type="expression" dxfId="27" priority="28">
      <formula>$A$282="Advindo"</formula>
    </cfRule>
  </conditionalFormatting>
  <conditionalFormatting sqref="BL282:BN282">
    <cfRule type="expression" dxfId="26" priority="27">
      <formula>$A$282="Ñ Plan c/desc"</formula>
    </cfRule>
  </conditionalFormatting>
  <conditionalFormatting sqref="BL282:BN282">
    <cfRule type="expression" dxfId="25" priority="26">
      <formula>$A$282="Família"</formula>
    </cfRule>
  </conditionalFormatting>
  <conditionalFormatting sqref="BL283:BN283">
    <cfRule type="expression" dxfId="24" priority="25">
      <formula>$A$283="Planilhado"</formula>
    </cfRule>
  </conditionalFormatting>
  <conditionalFormatting sqref="BL283:BN283">
    <cfRule type="expression" dxfId="23" priority="24">
      <formula>$A$283="Ñ Plan s/desc"</formula>
    </cfRule>
  </conditionalFormatting>
  <conditionalFormatting sqref="BL283:BN283">
    <cfRule type="expression" dxfId="22" priority="23">
      <formula>$A$283="Advindo"</formula>
    </cfRule>
  </conditionalFormatting>
  <conditionalFormatting sqref="BL283:BN283">
    <cfRule type="expression" dxfId="21" priority="22">
      <formula>$A$283="Ñ Plan c/desc"</formula>
    </cfRule>
  </conditionalFormatting>
  <conditionalFormatting sqref="BL283:BN283">
    <cfRule type="expression" dxfId="20" priority="21">
      <formula>$A$283="Família"</formula>
    </cfRule>
  </conditionalFormatting>
  <conditionalFormatting sqref="BL284:BN284">
    <cfRule type="expression" dxfId="19" priority="20">
      <formula>$A$284="Planilhado"</formula>
    </cfRule>
  </conditionalFormatting>
  <conditionalFormatting sqref="BL284:BN284">
    <cfRule type="expression" dxfId="18" priority="19">
      <formula>$A$284="Ñ Plan s/desc"</formula>
    </cfRule>
  </conditionalFormatting>
  <conditionalFormatting sqref="BL284:BN284">
    <cfRule type="expression" dxfId="17" priority="18">
      <formula>$A$284="Advindo"</formula>
    </cfRule>
  </conditionalFormatting>
  <conditionalFormatting sqref="BL284:BN284">
    <cfRule type="expression" dxfId="16" priority="17">
      <formula>$A$284="Ñ Plan c/desc"</formula>
    </cfRule>
  </conditionalFormatting>
  <conditionalFormatting sqref="BL284:BN284">
    <cfRule type="expression" dxfId="15" priority="16">
      <formula>$A$284="Família"</formula>
    </cfRule>
  </conditionalFormatting>
  <conditionalFormatting sqref="BL285:BN285">
    <cfRule type="expression" dxfId="14" priority="15">
      <formula>$A$285="Planilhado"</formula>
    </cfRule>
  </conditionalFormatting>
  <conditionalFormatting sqref="BL285:BN285">
    <cfRule type="expression" dxfId="13" priority="14">
      <formula>$A$285="Ñ Plan s/desc"</formula>
    </cfRule>
  </conditionalFormatting>
  <conditionalFormatting sqref="BL285:BN285">
    <cfRule type="expression" dxfId="12" priority="13">
      <formula>$A$285="Advindo"</formula>
    </cfRule>
  </conditionalFormatting>
  <conditionalFormatting sqref="BL285:BN285">
    <cfRule type="expression" dxfId="11" priority="12">
      <formula>$A$285="Ñ Plan c/desc"</formula>
    </cfRule>
  </conditionalFormatting>
  <conditionalFormatting sqref="BL285:BN285">
    <cfRule type="expression" dxfId="10" priority="11">
      <formula>$A$285="Família"</formula>
    </cfRule>
  </conditionalFormatting>
  <conditionalFormatting sqref="BL286:BN286">
    <cfRule type="expression" dxfId="9" priority="10">
      <formula>$A$286="Planilhado"</formula>
    </cfRule>
  </conditionalFormatting>
  <conditionalFormatting sqref="BL286:BN286">
    <cfRule type="expression" dxfId="8" priority="9">
      <formula>$A$286="Ñ Plan s/desc"</formula>
    </cfRule>
  </conditionalFormatting>
  <conditionalFormatting sqref="BL286:BN286">
    <cfRule type="expression" dxfId="7" priority="8">
      <formula>$A$286="Advindo"</formula>
    </cfRule>
  </conditionalFormatting>
  <conditionalFormatting sqref="BL286:BN286">
    <cfRule type="expression" dxfId="6" priority="7">
      <formula>$A$286="Ñ Plan c/desc"</formula>
    </cfRule>
  </conditionalFormatting>
  <conditionalFormatting sqref="BL286:BN286">
    <cfRule type="expression" dxfId="5" priority="6">
      <formula>$A$286="Família"</formula>
    </cfRule>
  </conditionalFormatting>
  <conditionalFormatting sqref="BJ177">
    <cfRule type="expression" dxfId="4" priority="5">
      <formula>$A$176="Planilhado"</formula>
    </cfRule>
  </conditionalFormatting>
  <conditionalFormatting sqref="BJ177">
    <cfRule type="expression" dxfId="3" priority="4">
      <formula>$A$176="Ñ Plan s/desc"</formula>
    </cfRule>
  </conditionalFormatting>
  <conditionalFormatting sqref="BJ177">
    <cfRule type="expression" dxfId="2" priority="3">
      <formula>$A$176="Advindo"</formula>
    </cfRule>
  </conditionalFormatting>
  <conditionalFormatting sqref="BJ177">
    <cfRule type="expression" dxfId="1" priority="2">
      <formula>$A$176="Ñ Plan c/desc"</formula>
    </cfRule>
  </conditionalFormatting>
  <conditionalFormatting sqref="BJ177">
    <cfRule type="expression" dxfId="0" priority="1">
      <formula>$A$176="Família"</formula>
    </cfRule>
  </conditionalFormatting>
  <dataValidations count="2">
    <dataValidation type="list" allowBlank="1" showInputMessage="1" showErrorMessage="1" sqref="BV11" xr:uid="{00000000-0002-0000-1000-000001000000}">
      <formula1>$D$303:$D$322</formula1>
    </dataValidation>
    <dataValidation type="list" allowBlank="1" showInputMessage="1" showErrorMessage="1" sqref="A1:B1048576" xr:uid="{00000000-0002-0000-1000-000000000000}">
      <formula1>"Planilhado,Ñ Plan c/desc,Ñ Plan s/desc,Família,Advindo"</formula1>
    </dataValidation>
  </dataValidations>
  <printOptions horizontalCentered="1"/>
  <pageMargins left="0.59055118110236227" right="0.59055118110236227" top="0.59055118110236227" bottom="0.59055118110236227" header="0" footer="0.39370078740157483"/>
  <pageSetup paperSize="8" scale="42" fitToHeight="100" orientation="landscape" r:id="rId1"/>
  <headerFooter alignWithMargins="0">
    <oddFooter>&amp;LREFORMA DE RETROFIT DA FACHADA DO PRÉDIO DO FÓRUM DA COMARCA DE TERESÓPOLIS - PROC: 2019-632310&amp;CDGLOG - DEENG - DIFOB - SEMED (SERVIÇO DE MEDIÇÃO)&amp;R&amp;"Verdana,Normal"&amp;P DE &amp;N</oddFooter>
  </headerFooter>
  <rowBreaks count="1" manualBreakCount="1">
    <brk id="282" min="1" max="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MEDIÇÃO FINAL </vt:lpstr>
      <vt:lpstr>'MEDIÇÃO FINAL '!Area_de_impressao</vt:lpstr>
      <vt:lpstr>'MEDIÇÃO FINAL 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do Valle Pacha</dc:creator>
  <cp:lastModifiedBy>Sandro da Silva Duarte</cp:lastModifiedBy>
  <cp:lastPrinted>2020-05-13T21:04:04Z</cp:lastPrinted>
  <dcterms:created xsi:type="dcterms:W3CDTF">2017-04-06T15:47:26Z</dcterms:created>
  <dcterms:modified xsi:type="dcterms:W3CDTF">2025-12-04T18:38:02Z</dcterms:modified>
</cp:coreProperties>
</file>